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ampsemiconductor.sharepoint.com/sites/Products/Shared Documents/Multiphase Controller/Notebook/AMP4X92/Design/Digital Design/Notebook/"/>
    </mc:Choice>
  </mc:AlternateContent>
  <xr:revisionPtr revIDLastSave="7622" documentId="13_ncr:1_{AA4B184C-8031-465E-BF61-391E696973A4}" xr6:coauthVersionLast="47" xr6:coauthVersionMax="47" xr10:uidLastSave="{51B4F2F0-1E9C-4DE6-A5A5-FBFA8FE07975}"/>
  <bookViews>
    <workbookView xWindow="-120" yWindow="-120" windowWidth="29040" windowHeight="15840" xr2:uid="{29D4B050-799F-48BA-8E44-392F27A3F839}"/>
  </bookViews>
  <sheets>
    <sheet name="Sheet1" sheetId="1" r:id="rId1"/>
    <sheet name="SVI3" sheetId="5" r:id="rId2"/>
    <sheet name="SVI2" sheetId="2" r:id="rId3"/>
    <sheet name="OVR" sheetId="4" r:id="rId4"/>
  </sheets>
  <externalReferences>
    <externalReference r:id="rId5"/>
  </externalReferences>
  <definedNames>
    <definedName name="_xlnm._FilterDatabase" localSheetId="0" hidden="1">Sheet1!$A$1:$AX$2405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62" i="1" l="1"/>
  <c r="G1200" i="1"/>
  <c r="G1587" i="1"/>
  <c r="G1640" i="1"/>
  <c r="AD16" i="1"/>
  <c r="BF1232" i="1"/>
  <c r="AA1661" i="1"/>
  <c r="BG1584" i="1" l="1"/>
  <c r="BH1584" i="1"/>
  <c r="BI1584" i="1"/>
  <c r="BJ1584" i="1"/>
  <c r="BK1584" i="1"/>
  <c r="BL1584" i="1"/>
  <c r="BM1584" i="1"/>
  <c r="BN1584" i="1"/>
  <c r="BO1584" i="1"/>
  <c r="BF1584" i="1"/>
  <c r="AU2079" i="1"/>
  <c r="AP2079" i="1"/>
  <c r="AB1694" i="1"/>
  <c r="Z2135" i="1"/>
  <c r="Z2136" i="1"/>
  <c r="Z2137" i="1"/>
  <c r="Z2138" i="1"/>
  <c r="Z2139" i="1"/>
  <c r="Z2140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36" i="1"/>
  <c r="X2137" i="1"/>
  <c r="X2138" i="1"/>
  <c r="X2139" i="1"/>
  <c r="X2140" i="1"/>
  <c r="X2141" i="1"/>
  <c r="Y1669" i="1"/>
  <c r="D2" i="5"/>
  <c r="D3" i="5"/>
  <c r="N3" i="5"/>
  <c r="N2" i="5" s="1"/>
  <c r="L2" i="5" s="1"/>
  <c r="D4" i="5"/>
  <c r="L4" i="5"/>
  <c r="N4" i="5"/>
  <c r="D5" i="5"/>
  <c r="L5" i="5"/>
  <c r="D6" i="5"/>
  <c r="D7" i="5"/>
  <c r="D8" i="5"/>
  <c r="N8" i="5"/>
  <c r="N7" i="5" s="1"/>
  <c r="D9" i="5"/>
  <c r="N9" i="5"/>
  <c r="D10" i="5"/>
  <c r="L10" i="5"/>
  <c r="D11" i="5"/>
  <c r="L11" i="5"/>
  <c r="D12" i="5"/>
  <c r="D13" i="5"/>
  <c r="D14" i="5"/>
  <c r="N14" i="5"/>
  <c r="N13" i="5" s="1"/>
  <c r="N12" i="5" s="1"/>
  <c r="L12" i="5" s="1"/>
  <c r="D15" i="5"/>
  <c r="L15" i="5"/>
  <c r="D16" i="5"/>
  <c r="L16" i="5"/>
  <c r="D17" i="5"/>
  <c r="D18" i="5"/>
  <c r="N18" i="5"/>
  <c r="N17" i="5" s="1"/>
  <c r="D19" i="5"/>
  <c r="N19" i="5"/>
  <c r="D20" i="5"/>
  <c r="L20" i="5"/>
  <c r="N20" i="5"/>
  <c r="D21" i="5"/>
  <c r="N21" i="5"/>
  <c r="D22" i="5"/>
  <c r="L22" i="5"/>
  <c r="D23" i="5"/>
  <c r="D24" i="5"/>
  <c r="D25" i="5"/>
  <c r="N25" i="5"/>
  <c r="L25" i="5" s="1"/>
  <c r="D26" i="5"/>
  <c r="L26" i="5"/>
  <c r="N26" i="5"/>
  <c r="D27" i="5"/>
  <c r="L27" i="5"/>
  <c r="D28" i="5"/>
  <c r="L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AU1197" i="1"/>
  <c r="AR1197" i="1"/>
  <c r="AN1197" i="1"/>
  <c r="AP1197" i="1"/>
  <c r="CF1198" i="1"/>
  <c r="BV1198" i="1"/>
  <c r="BP1198" i="1"/>
  <c r="BQ1198" i="1"/>
  <c r="BR1198" i="1" s="1"/>
  <c r="BS1198" i="1"/>
  <c r="BT1198" i="1"/>
  <c r="Y1708" i="1"/>
  <c r="G1710" i="1"/>
  <c r="Q2371" i="1"/>
  <c r="R2371" i="1"/>
  <c r="Q2347" i="1"/>
  <c r="R2347" i="1"/>
  <c r="Q2346" i="1"/>
  <c r="R2346" i="1"/>
  <c r="Q2345" i="1"/>
  <c r="R2345" i="1"/>
  <c r="Q2336" i="1"/>
  <c r="R2336" i="1"/>
  <c r="Q2311" i="1"/>
  <c r="R2311" i="1"/>
  <c r="Q2302" i="1"/>
  <c r="R2302" i="1"/>
  <c r="Q2301" i="1"/>
  <c r="R2301" i="1"/>
  <c r="Q2300" i="1"/>
  <c r="R2300" i="1"/>
  <c r="Q2171" i="1"/>
  <c r="R2171" i="1"/>
  <c r="Q2134" i="1"/>
  <c r="R2134" i="1"/>
  <c r="Q2101" i="1"/>
  <c r="R2101" i="1"/>
  <c r="Q2092" i="1"/>
  <c r="R2092" i="1"/>
  <c r="Q2083" i="1"/>
  <c r="R2083" i="1"/>
  <c r="Q2070" i="1"/>
  <c r="R2070" i="1"/>
  <c r="Q2069" i="1"/>
  <c r="R2069" i="1"/>
  <c r="Q2068" i="1"/>
  <c r="R2068" i="1"/>
  <c r="Q2059" i="1"/>
  <c r="R2059" i="1"/>
  <c r="Q1930" i="1"/>
  <c r="R1930" i="1"/>
  <c r="Q1873" i="1"/>
  <c r="R1873" i="1"/>
  <c r="Q1776" i="1"/>
  <c r="R1776" i="1"/>
  <c r="Q1775" i="1"/>
  <c r="R1775" i="1"/>
  <c r="Q1766" i="1"/>
  <c r="R1766" i="1"/>
  <c r="Q1725" i="1"/>
  <c r="R1725" i="1"/>
  <c r="Q1708" i="1"/>
  <c r="R1708" i="1"/>
  <c r="Q1707" i="1"/>
  <c r="R1707" i="1"/>
  <c r="Q1694" i="1"/>
  <c r="R1694" i="1"/>
  <c r="Q1669" i="1"/>
  <c r="R1669" i="1"/>
  <c r="Q1660" i="1"/>
  <c r="R1660" i="1"/>
  <c r="Q1647" i="1"/>
  <c r="R1647" i="1"/>
  <c r="Q1646" i="1"/>
  <c r="R1646" i="1"/>
  <c r="R1637" i="1"/>
  <c r="Q1638" i="1"/>
  <c r="R1638" i="1"/>
  <c r="Q1628" i="1"/>
  <c r="R1628" i="1"/>
  <c r="Q1627" i="1"/>
  <c r="R1627" i="1"/>
  <c r="Q1626" i="1"/>
  <c r="R1626" i="1"/>
  <c r="Q1625" i="1"/>
  <c r="R1625" i="1"/>
  <c r="Q1624" i="1"/>
  <c r="R1624" i="1"/>
  <c r="Q1623" i="1"/>
  <c r="R1623" i="1"/>
  <c r="Q1597" i="1"/>
  <c r="R1597" i="1"/>
  <c r="Q1622" i="1"/>
  <c r="R1622" i="1"/>
  <c r="Q1596" i="1"/>
  <c r="R1596" i="1"/>
  <c r="Q1595" i="1"/>
  <c r="R1595" i="1"/>
  <c r="Q1529" i="1"/>
  <c r="R1529" i="1"/>
  <c r="Q1504" i="1"/>
  <c r="R1504" i="1"/>
  <c r="Q1503" i="1"/>
  <c r="R1503" i="1"/>
  <c r="Q1502" i="1"/>
  <c r="R1502" i="1"/>
  <c r="Q1437" i="1"/>
  <c r="R1437" i="1"/>
  <c r="Q1412" i="1"/>
  <c r="R1412" i="1"/>
  <c r="Q1403" i="1"/>
  <c r="R1403" i="1"/>
  <c r="Q1378" i="1"/>
  <c r="R1378" i="1"/>
  <c r="Q1337" i="1"/>
  <c r="R1337" i="1"/>
  <c r="Q1302" i="1"/>
  <c r="R1302" i="1"/>
  <c r="Q1301" i="1"/>
  <c r="R1301" i="1"/>
  <c r="Q1235" i="1"/>
  <c r="R1235" i="1"/>
  <c r="Q1217" i="1"/>
  <c r="R1217" i="1"/>
  <c r="Q1216" i="1"/>
  <c r="R1216" i="1"/>
  <c r="Q1207" i="1"/>
  <c r="R1207" i="1"/>
  <c r="Q1118" i="1"/>
  <c r="R1118" i="1"/>
  <c r="R1077" i="1"/>
  <c r="Q1077" i="1"/>
  <c r="AU1581" i="1"/>
  <c r="AR1581" i="1"/>
  <c r="AJ1581" i="1"/>
  <c r="AL1581" i="1"/>
  <c r="AP1581" i="1"/>
  <c r="Z1581" i="1"/>
  <c r="AA1581" i="1"/>
  <c r="X1581" i="1"/>
  <c r="AU1287" i="1"/>
  <c r="AR1287" i="1"/>
  <c r="AL1287" i="1"/>
  <c r="AN1287" i="1"/>
  <c r="AP1287" i="1"/>
  <c r="AC1287" i="1"/>
  <c r="AD1287" i="1"/>
  <c r="AE1287" i="1"/>
  <c r="X1287" i="1"/>
  <c r="Z1287" i="1"/>
  <c r="AA1287" i="1"/>
  <c r="BB1234" i="1"/>
  <c r="BB1233" i="1" s="1"/>
  <c r="AU1233" i="1"/>
  <c r="AR1233" i="1"/>
  <c r="AJ1233" i="1"/>
  <c r="AL1233" i="1"/>
  <c r="AP1233" i="1"/>
  <c r="Z1233" i="1"/>
  <c r="AA1233" i="1"/>
  <c r="AC1233" i="1"/>
  <c r="AD1233" i="1"/>
  <c r="AE1233" i="1"/>
  <c r="X1233" i="1"/>
  <c r="AD2136" i="1"/>
  <c r="AE2136" i="1"/>
  <c r="AD2137" i="1"/>
  <c r="AE2137" i="1"/>
  <c r="AC2138" i="1"/>
  <c r="AD2138" i="1"/>
  <c r="AE2138" i="1"/>
  <c r="AR2138" i="1"/>
  <c r="AU2138" i="1"/>
  <c r="AC2139" i="1"/>
  <c r="AU2139" i="1"/>
  <c r="AC2140" i="1"/>
  <c r="AU2140" i="1"/>
  <c r="Z2371" i="1"/>
  <c r="Y2171" i="1"/>
  <c r="AU2135" i="1"/>
  <c r="AU2136" i="1"/>
  <c r="AU2137" i="1"/>
  <c r="AC2136" i="1"/>
  <c r="AC2137" i="1"/>
  <c r="N6" i="5" l="1"/>
  <c r="L6" i="5" s="1"/>
  <c r="L7" i="5"/>
  <c r="N24" i="5"/>
  <c r="L3" i="5"/>
  <c r="BB1232" i="1"/>
  <c r="G1233" i="1"/>
  <c r="Y1647" i="1"/>
  <c r="AD1649" i="1"/>
  <c r="AE1649" i="1"/>
  <c r="AD1650" i="1"/>
  <c r="AE1650" i="1"/>
  <c r="AD1651" i="1"/>
  <c r="AE1651" i="1"/>
  <c r="AD1652" i="1"/>
  <c r="AE1652" i="1"/>
  <c r="AD1653" i="1"/>
  <c r="AE1653" i="1"/>
  <c r="AD1654" i="1"/>
  <c r="AE1654" i="1"/>
  <c r="AD1655" i="1"/>
  <c r="AE1655" i="1"/>
  <c r="AD1656" i="1"/>
  <c r="AE1656" i="1"/>
  <c r="X1649" i="1"/>
  <c r="Z1649" i="1"/>
  <c r="AA1649" i="1"/>
  <c r="AC1649" i="1"/>
  <c r="AJ1649" i="1"/>
  <c r="AL1649" i="1"/>
  <c r="AN1649" i="1"/>
  <c r="AP1649" i="1"/>
  <c r="AR1649" i="1"/>
  <c r="AU1649" i="1"/>
  <c r="X1650" i="1"/>
  <c r="Z1650" i="1"/>
  <c r="AA1650" i="1"/>
  <c r="AC1650" i="1"/>
  <c r="AJ1650" i="1"/>
  <c r="AL1650" i="1"/>
  <c r="AN1650" i="1"/>
  <c r="AP1650" i="1"/>
  <c r="AR1650" i="1"/>
  <c r="AU1650" i="1"/>
  <c r="X1651" i="1"/>
  <c r="Z1651" i="1"/>
  <c r="AA1651" i="1"/>
  <c r="AC1651" i="1"/>
  <c r="AJ1651" i="1"/>
  <c r="AL1651" i="1"/>
  <c r="AN1651" i="1"/>
  <c r="AP1651" i="1"/>
  <c r="AR1651" i="1"/>
  <c r="AU1651" i="1"/>
  <c r="X1652" i="1"/>
  <c r="Z1652" i="1"/>
  <c r="AA1652" i="1"/>
  <c r="AC1652" i="1"/>
  <c r="AJ1652" i="1"/>
  <c r="AL1652" i="1"/>
  <c r="AN1652" i="1"/>
  <c r="AP1652" i="1"/>
  <c r="AR1652" i="1"/>
  <c r="AU1652" i="1"/>
  <c r="X1653" i="1"/>
  <c r="Z1653" i="1"/>
  <c r="AA1653" i="1"/>
  <c r="AC1653" i="1"/>
  <c r="AL1653" i="1"/>
  <c r="AN1653" i="1"/>
  <c r="AP1653" i="1"/>
  <c r="AR1653" i="1"/>
  <c r="AU1653" i="1"/>
  <c r="X1657" i="1"/>
  <c r="Z1657" i="1"/>
  <c r="AA1657" i="1"/>
  <c r="AC1657" i="1"/>
  <c r="AL1657" i="1"/>
  <c r="AN1657" i="1"/>
  <c r="AP1657" i="1"/>
  <c r="AR1657" i="1"/>
  <c r="AU1657" i="1"/>
  <c r="X1658" i="1"/>
  <c r="Z1658" i="1"/>
  <c r="AA1658" i="1"/>
  <c r="AC1658" i="1"/>
  <c r="AL1658" i="1"/>
  <c r="AN1658" i="1"/>
  <c r="AP1658" i="1"/>
  <c r="AR1658" i="1"/>
  <c r="AU1658" i="1"/>
  <c r="X1659" i="1"/>
  <c r="Z1659" i="1"/>
  <c r="AA1659" i="1"/>
  <c r="AC1659" i="1"/>
  <c r="AL1659" i="1"/>
  <c r="AN1659" i="1"/>
  <c r="AP1659" i="1"/>
  <c r="AR1659" i="1"/>
  <c r="AU1659" i="1"/>
  <c r="BB1659" i="1"/>
  <c r="BB1658" i="1" s="1"/>
  <c r="BB1657" i="1" l="1"/>
  <c r="BB1656" i="1" s="1"/>
  <c r="BB1655" i="1" s="1"/>
  <c r="BB1654" i="1" s="1"/>
  <c r="BB1653" i="1" s="1"/>
  <c r="BB1652" i="1" s="1"/>
  <c r="BB1651" i="1" s="1"/>
  <c r="BB1650" i="1" s="1"/>
  <c r="BB1649" i="1" s="1"/>
  <c r="BB1648" i="1" s="1"/>
  <c r="G1658" i="1"/>
  <c r="N23" i="5"/>
  <c r="L23" i="5" s="1"/>
  <c r="L24" i="5"/>
  <c r="G1659" i="1"/>
  <c r="AE2297" i="1"/>
  <c r="AD2297" i="1"/>
  <c r="G1657" i="1" l="1"/>
  <c r="BH1277" i="1"/>
  <c r="BJ1277" i="1" s="1"/>
  <c r="BL1277" i="1" s="1"/>
  <c r="BN1277" i="1" s="1"/>
  <c r="BI1277" i="1"/>
  <c r="BK1277" i="1" s="1"/>
  <c r="BM1277" i="1" s="1"/>
  <c r="BO1277" i="1" s="1"/>
  <c r="BH1278" i="1"/>
  <c r="BJ1278" i="1" s="1"/>
  <c r="BL1278" i="1" s="1"/>
  <c r="BN1278" i="1" s="1"/>
  <c r="BI1278" i="1"/>
  <c r="BK1278" i="1" s="1"/>
  <c r="BM1278" i="1" s="1"/>
  <c r="BO1278" i="1" s="1"/>
  <c r="BH1279" i="1"/>
  <c r="BJ1279" i="1" s="1"/>
  <c r="BL1279" i="1" s="1"/>
  <c r="BN1279" i="1" s="1"/>
  <c r="BI1279" i="1"/>
  <c r="BK1279" i="1" s="1"/>
  <c r="BM1279" i="1" s="1"/>
  <c r="BO1279" i="1" s="1"/>
  <c r="BH1280" i="1"/>
  <c r="BJ1280" i="1" s="1"/>
  <c r="BL1280" i="1" s="1"/>
  <c r="BN1280" i="1" s="1"/>
  <c r="BI1280" i="1"/>
  <c r="BK1280" i="1" s="1"/>
  <c r="BM1280" i="1" s="1"/>
  <c r="BO1280" i="1" s="1"/>
  <c r="BH1281" i="1"/>
  <c r="BJ1281" i="1" s="1"/>
  <c r="BL1281" i="1" s="1"/>
  <c r="BN1281" i="1" s="1"/>
  <c r="BI1281" i="1"/>
  <c r="BK1281" i="1" s="1"/>
  <c r="BM1281" i="1" s="1"/>
  <c r="BO1281" i="1" s="1"/>
  <c r="BH1282" i="1"/>
  <c r="BJ1282" i="1" s="1"/>
  <c r="BL1282" i="1" s="1"/>
  <c r="BN1282" i="1" s="1"/>
  <c r="BI1282" i="1"/>
  <c r="BK1282" i="1" s="1"/>
  <c r="BM1282" i="1" s="1"/>
  <c r="BO1282" i="1" s="1"/>
  <c r="BH1283" i="1"/>
  <c r="BJ1283" i="1" s="1"/>
  <c r="BL1283" i="1" s="1"/>
  <c r="BN1283" i="1" s="1"/>
  <c r="BI1283" i="1"/>
  <c r="BK1283" i="1" s="1"/>
  <c r="BM1283" i="1" s="1"/>
  <c r="BO1283" i="1" s="1"/>
  <c r="BH1284" i="1"/>
  <c r="BJ1284" i="1" s="1"/>
  <c r="BL1284" i="1" s="1"/>
  <c r="BN1284" i="1" s="1"/>
  <c r="BI1284" i="1"/>
  <c r="BK1284" i="1" s="1"/>
  <c r="BM1284" i="1" s="1"/>
  <c r="BO1284" i="1" s="1"/>
  <c r="BH1285" i="1"/>
  <c r="BJ1285" i="1" s="1"/>
  <c r="BL1285" i="1" s="1"/>
  <c r="BN1285" i="1" s="1"/>
  <c r="BI1285" i="1"/>
  <c r="BK1285" i="1" s="1"/>
  <c r="BM1285" i="1" s="1"/>
  <c r="BO1285" i="1" s="1"/>
  <c r="BI1276" i="1"/>
  <c r="BK1276" i="1" s="1"/>
  <c r="BM1276" i="1" s="1"/>
  <c r="BO1276" i="1" s="1"/>
  <c r="BH1276" i="1"/>
  <c r="BJ1276" i="1" s="1"/>
  <c r="BL1276" i="1" s="1"/>
  <c r="BN1276" i="1" s="1"/>
  <c r="BK1862" i="1"/>
  <c r="BJ1862" i="1"/>
  <c r="BK1864" i="1"/>
  <c r="BJ1864" i="1"/>
  <c r="AU1331" i="1" l="1"/>
  <c r="AR1331" i="1"/>
  <c r="AP1331" i="1"/>
  <c r="AN1331" i="1"/>
  <c r="AL1331" i="1"/>
  <c r="AJ1331" i="1"/>
  <c r="AE1331" i="1"/>
  <c r="AD1331" i="1"/>
  <c r="AC1331" i="1"/>
  <c r="AA1331" i="1"/>
  <c r="Z1331" i="1"/>
  <c r="X1331" i="1"/>
  <c r="AU1330" i="1"/>
  <c r="AR1330" i="1"/>
  <c r="AP1330" i="1"/>
  <c r="AN1330" i="1"/>
  <c r="AL1330" i="1"/>
  <c r="AJ1330" i="1"/>
  <c r="AE1330" i="1"/>
  <c r="AD1330" i="1"/>
  <c r="AC1330" i="1"/>
  <c r="AA1330" i="1"/>
  <c r="Z1330" i="1"/>
  <c r="X1330" i="1"/>
  <c r="BI1232" i="1"/>
  <c r="BH1232" i="1"/>
  <c r="BI1224" i="1"/>
  <c r="BH1224" i="1"/>
  <c r="BO1224" i="1"/>
  <c r="BN1224" i="1"/>
  <c r="BM1224" i="1"/>
  <c r="BL1224" i="1"/>
  <c r="BK1224" i="1"/>
  <c r="BJ1224" i="1"/>
  <c r="BG1224" i="1"/>
  <c r="BF1224" i="1"/>
  <c r="BO1232" i="1"/>
  <c r="BN1232" i="1"/>
  <c r="BM1232" i="1"/>
  <c r="BL1232" i="1"/>
  <c r="BK1232" i="1"/>
  <c r="BJ1232" i="1"/>
  <c r="BG1232" i="1"/>
  <c r="AE2135" i="1" l="1"/>
  <c r="AD2135" i="1"/>
  <c r="Y2134" i="1"/>
  <c r="AC2135" i="1" l="1"/>
  <c r="AC2141" i="1"/>
  <c r="AU2142" i="1"/>
  <c r="AU2143" i="1"/>
  <c r="AU2144" i="1"/>
  <c r="AU2145" i="1"/>
  <c r="AU2146" i="1"/>
  <c r="AU2147" i="1"/>
  <c r="AU2148" i="1"/>
  <c r="AU2149" i="1"/>
  <c r="AU2150" i="1"/>
  <c r="AU2151" i="1"/>
  <c r="AU2152" i="1"/>
  <c r="AU2153" i="1"/>
  <c r="AU2154" i="1"/>
  <c r="AU2155" i="1"/>
  <c r="AU2156" i="1"/>
  <c r="AU2157" i="1"/>
  <c r="AU2158" i="1"/>
  <c r="AU2159" i="1"/>
  <c r="AU2160" i="1"/>
  <c r="AU2161" i="1"/>
  <c r="AU2162" i="1"/>
  <c r="AU2163" i="1"/>
  <c r="AU2164" i="1"/>
  <c r="AU2165" i="1"/>
  <c r="AU2166" i="1"/>
  <c r="AU2167" i="1"/>
  <c r="AU2168" i="1"/>
  <c r="AU2169" i="1"/>
  <c r="AU2170" i="1"/>
  <c r="AU2172" i="1"/>
  <c r="AU2173" i="1"/>
  <c r="AU2174" i="1"/>
  <c r="AU2175" i="1"/>
  <c r="AU2176" i="1"/>
  <c r="AU2177" i="1"/>
  <c r="AU2178" i="1"/>
  <c r="AU2179" i="1"/>
  <c r="AU2180" i="1"/>
  <c r="AU2181" i="1"/>
  <c r="AU2182" i="1"/>
  <c r="AU2183" i="1"/>
  <c r="AU2184" i="1"/>
  <c r="AU2185" i="1"/>
  <c r="AU2186" i="1"/>
  <c r="AU2187" i="1"/>
  <c r="AU2188" i="1"/>
  <c r="AU2189" i="1"/>
  <c r="AU2190" i="1"/>
  <c r="AU2191" i="1"/>
  <c r="AU2192" i="1"/>
  <c r="AU2193" i="1"/>
  <c r="AU2194" i="1"/>
  <c r="AU2195" i="1"/>
  <c r="AU2196" i="1"/>
  <c r="AU2197" i="1"/>
  <c r="AU2198" i="1"/>
  <c r="AU2199" i="1"/>
  <c r="AU2200" i="1"/>
  <c r="AU2201" i="1"/>
  <c r="AU2202" i="1"/>
  <c r="AU2203" i="1"/>
  <c r="AU2204" i="1"/>
  <c r="AU2205" i="1"/>
  <c r="AU2206" i="1"/>
  <c r="AU2207" i="1"/>
  <c r="AU2208" i="1"/>
  <c r="AU2209" i="1"/>
  <c r="AU2210" i="1"/>
  <c r="AU2211" i="1"/>
  <c r="AU2212" i="1"/>
  <c r="AU2213" i="1"/>
  <c r="AU2214" i="1"/>
  <c r="AU2215" i="1"/>
  <c r="AU2216" i="1"/>
  <c r="AU2217" i="1"/>
  <c r="AU2218" i="1"/>
  <c r="AU2219" i="1"/>
  <c r="AU2220" i="1"/>
  <c r="AU2221" i="1"/>
  <c r="AU2222" i="1"/>
  <c r="AU2223" i="1"/>
  <c r="AU2224" i="1"/>
  <c r="AU2225" i="1"/>
  <c r="AU2226" i="1"/>
  <c r="AU2227" i="1"/>
  <c r="AU2228" i="1"/>
  <c r="AU2229" i="1"/>
  <c r="AU2230" i="1"/>
  <c r="AU2231" i="1"/>
  <c r="AU2232" i="1"/>
  <c r="AU2233" i="1"/>
  <c r="AU2234" i="1"/>
  <c r="AU2235" i="1"/>
  <c r="AU2236" i="1"/>
  <c r="AU2237" i="1"/>
  <c r="AU2238" i="1"/>
  <c r="AU2239" i="1"/>
  <c r="AU2240" i="1"/>
  <c r="AU2241" i="1"/>
  <c r="AU2242" i="1"/>
  <c r="AU2243" i="1"/>
  <c r="AU2244" i="1"/>
  <c r="AU2245" i="1"/>
  <c r="AU2246" i="1"/>
  <c r="AU2247" i="1"/>
  <c r="AU2248" i="1"/>
  <c r="AU2249" i="1"/>
  <c r="AU2250" i="1"/>
  <c r="AU2251" i="1"/>
  <c r="AU2252" i="1"/>
  <c r="AU2253" i="1"/>
  <c r="AU2254" i="1"/>
  <c r="AU2255" i="1"/>
  <c r="AU2256" i="1"/>
  <c r="AU2257" i="1"/>
  <c r="AU2258" i="1"/>
  <c r="AU2259" i="1"/>
  <c r="AU2260" i="1"/>
  <c r="AU2261" i="1"/>
  <c r="AU2262" i="1"/>
  <c r="AU2263" i="1"/>
  <c r="AU2264" i="1"/>
  <c r="AU2265" i="1"/>
  <c r="AU2266" i="1"/>
  <c r="AU2267" i="1"/>
  <c r="AU2268" i="1"/>
  <c r="AU2269" i="1"/>
  <c r="AU2270" i="1"/>
  <c r="AU2271" i="1"/>
  <c r="AU2272" i="1"/>
  <c r="AU2273" i="1"/>
  <c r="AU2274" i="1"/>
  <c r="AU2275" i="1"/>
  <c r="AU2276" i="1"/>
  <c r="AU2277" i="1"/>
  <c r="AU2278" i="1"/>
  <c r="AU2279" i="1"/>
  <c r="AU2280" i="1"/>
  <c r="AU2281" i="1"/>
  <c r="AU2282" i="1"/>
  <c r="AU2283" i="1"/>
  <c r="AU2284" i="1"/>
  <c r="AU2285" i="1"/>
  <c r="AU2286" i="1"/>
  <c r="AU2287" i="1"/>
  <c r="AU2288" i="1"/>
  <c r="AU2289" i="1"/>
  <c r="AU2290" i="1"/>
  <c r="AU2291" i="1"/>
  <c r="AU2292" i="1"/>
  <c r="AU2293" i="1"/>
  <c r="AU2294" i="1"/>
  <c r="AU2295" i="1"/>
  <c r="AU2296" i="1"/>
  <c r="AU2297" i="1"/>
  <c r="AU2298" i="1"/>
  <c r="AU2299" i="1"/>
  <c r="AU2303" i="1"/>
  <c r="AU2304" i="1"/>
  <c r="AU2305" i="1"/>
  <c r="AU2306" i="1"/>
  <c r="AU2307" i="1"/>
  <c r="AU2308" i="1"/>
  <c r="AU2309" i="1"/>
  <c r="AU2310" i="1"/>
  <c r="AU2312" i="1"/>
  <c r="AU2313" i="1"/>
  <c r="AU2314" i="1"/>
  <c r="AU2315" i="1"/>
  <c r="AU2316" i="1"/>
  <c r="AU2317" i="1"/>
  <c r="AU2318" i="1"/>
  <c r="AU2319" i="1"/>
  <c r="AU2320" i="1"/>
  <c r="AU2321" i="1"/>
  <c r="AU2322" i="1"/>
  <c r="AU2323" i="1"/>
  <c r="AU2324" i="1"/>
  <c r="AU2325" i="1"/>
  <c r="AU2326" i="1"/>
  <c r="AU2327" i="1"/>
  <c r="AU2328" i="1"/>
  <c r="AU2329" i="1"/>
  <c r="AU2330" i="1"/>
  <c r="AU2331" i="1"/>
  <c r="AU2332" i="1"/>
  <c r="AU2333" i="1"/>
  <c r="AU2334" i="1"/>
  <c r="AU2335" i="1"/>
  <c r="AU2337" i="1"/>
  <c r="AU2338" i="1"/>
  <c r="AU2339" i="1"/>
  <c r="AU2340" i="1"/>
  <c r="AU2341" i="1"/>
  <c r="AU2342" i="1"/>
  <c r="AU2343" i="1"/>
  <c r="AU2344" i="1"/>
  <c r="AU2372" i="1"/>
  <c r="AU2373" i="1"/>
  <c r="AU2374" i="1"/>
  <c r="AU2375" i="1"/>
  <c r="AU2376" i="1"/>
  <c r="AU2377" i="1"/>
  <c r="AU2378" i="1"/>
  <c r="AU2379" i="1"/>
  <c r="AU2381" i="1"/>
  <c r="AU2382" i="1"/>
  <c r="AU2383" i="1"/>
  <c r="AU2384" i="1"/>
  <c r="AU2385" i="1"/>
  <c r="AU2386" i="1"/>
  <c r="AU2387" i="1"/>
  <c r="AU2388" i="1"/>
  <c r="AU2389" i="1"/>
  <c r="AU2390" i="1"/>
  <c r="AU2391" i="1"/>
  <c r="AU2392" i="1"/>
  <c r="AU2393" i="1"/>
  <c r="AU2394" i="1"/>
  <c r="AU2395" i="1"/>
  <c r="AU2396" i="1"/>
  <c r="AU2397" i="1"/>
  <c r="AU2398" i="1"/>
  <c r="AU2399" i="1"/>
  <c r="AU2400" i="1"/>
  <c r="AU2401" i="1"/>
  <c r="AU2402" i="1"/>
  <c r="AU2405" i="1"/>
  <c r="AU2141" i="1"/>
  <c r="AC2125" i="1"/>
  <c r="AR2135" i="1"/>
  <c r="AR2141" i="1"/>
  <c r="Z2141" i="1"/>
  <c r="G2134" i="1"/>
  <c r="AE2351" i="1" l="1"/>
  <c r="AE2350" i="1"/>
  <c r="AE2349" i="1"/>
  <c r="AE2348" i="1"/>
  <c r="AD2349" i="1"/>
  <c r="AD2348" i="1"/>
  <c r="AN2142" i="1"/>
  <c r="AC2142" i="1"/>
  <c r="AA2142" i="1"/>
  <c r="Z2142" i="1"/>
  <c r="X2142" i="1"/>
  <c r="AQ2142" i="1"/>
  <c r="AR2142" i="1" s="1"/>
  <c r="AB1077" i="1"/>
  <c r="G1314" i="1"/>
  <c r="G1313" i="1"/>
  <c r="G1312" i="1"/>
  <c r="G1311" i="1"/>
  <c r="G1310" i="1"/>
  <c r="G1309" i="1"/>
  <c r="Y1235" i="1"/>
  <c r="G1273" i="1"/>
  <c r="G1272" i="1"/>
  <c r="G1271" i="1"/>
  <c r="G1270" i="1"/>
  <c r="G1269" i="1"/>
  <c r="G1268" i="1"/>
  <c r="G1267" i="1"/>
  <c r="G1093" i="1"/>
  <c r="G1092" i="1"/>
  <c r="AE1591" i="1"/>
  <c r="AD1591" i="1"/>
  <c r="AB1708" i="1" l="1"/>
  <c r="AR2143" i="1" l="1"/>
  <c r="AR2144" i="1"/>
  <c r="AR2145" i="1"/>
  <c r="AN2143" i="1"/>
  <c r="AN2144" i="1"/>
  <c r="AN2145" i="1"/>
  <c r="AC2143" i="1"/>
  <c r="AC2144" i="1"/>
  <c r="AC2145" i="1"/>
  <c r="Z2143" i="1"/>
  <c r="Z2144" i="1"/>
  <c r="Z2145" i="1"/>
  <c r="G1511" i="1"/>
  <c r="Y2083" i="1" l="1"/>
  <c r="AB2059" i="1"/>
  <c r="AB1337" i="1"/>
  <c r="AB2101" i="1"/>
  <c r="Z2147" i="1" l="1"/>
  <c r="Z2146" i="1"/>
  <c r="AU864" i="1"/>
  <c r="AU863" i="1"/>
  <c r="AU862" i="1"/>
  <c r="AU861" i="1"/>
  <c r="AU860" i="1"/>
  <c r="AU859" i="1"/>
  <c r="AU858" i="1"/>
  <c r="AU857" i="1"/>
  <c r="AU855" i="1"/>
  <c r="AU854" i="1"/>
  <c r="AU853" i="1"/>
  <c r="AU852" i="1"/>
  <c r="AU851" i="1"/>
  <c r="AU850" i="1"/>
  <c r="AU849" i="1"/>
  <c r="AU848" i="1"/>
  <c r="AU846" i="1"/>
  <c r="AU845" i="1"/>
  <c r="AU844" i="1"/>
  <c r="AU843" i="1"/>
  <c r="AU842" i="1"/>
  <c r="AU841" i="1"/>
  <c r="AU840" i="1"/>
  <c r="AU839" i="1"/>
  <c r="AU837" i="1"/>
  <c r="AU836" i="1"/>
  <c r="AU835" i="1"/>
  <c r="AU834" i="1"/>
  <c r="AU833" i="1"/>
  <c r="AU832" i="1"/>
  <c r="AU831" i="1"/>
  <c r="AU830" i="1"/>
  <c r="AU828" i="1"/>
  <c r="AU827" i="1"/>
  <c r="AU826" i="1"/>
  <c r="AU825" i="1"/>
  <c r="AU824" i="1"/>
  <c r="AU823" i="1"/>
  <c r="AU822" i="1"/>
  <c r="AU821" i="1"/>
  <c r="AU819" i="1"/>
  <c r="AU818" i="1"/>
  <c r="AU817" i="1"/>
  <c r="AU816" i="1"/>
  <c r="AU815" i="1"/>
  <c r="AU814" i="1"/>
  <c r="AU813" i="1"/>
  <c r="AU812" i="1"/>
  <c r="AU810" i="1"/>
  <c r="AU809" i="1"/>
  <c r="AU808" i="1"/>
  <c r="AU807" i="1"/>
  <c r="AU806" i="1"/>
  <c r="AU805" i="1"/>
  <c r="AU804" i="1"/>
  <c r="AU803" i="1"/>
  <c r="AU802" i="1"/>
  <c r="AU801" i="1"/>
  <c r="AU800" i="1"/>
  <c r="AU799" i="1"/>
  <c r="AU798" i="1"/>
  <c r="AU797" i="1"/>
  <c r="AU796" i="1"/>
  <c r="AU795" i="1"/>
  <c r="AU793" i="1"/>
  <c r="AU792" i="1"/>
  <c r="AU791" i="1"/>
  <c r="AU790" i="1"/>
  <c r="AU789" i="1"/>
  <c r="AU788" i="1"/>
  <c r="AU787" i="1"/>
  <c r="AU786" i="1"/>
  <c r="AE337" i="1"/>
  <c r="AD337" i="1"/>
  <c r="AE434" i="1"/>
  <c r="AD434" i="1"/>
  <c r="AD2146" i="1"/>
  <c r="AR2147" i="1"/>
  <c r="AN2147" i="1"/>
  <c r="AC2147" i="1"/>
  <c r="AD2350" i="1"/>
  <c r="AD2073" i="1"/>
  <c r="Z529" i="1"/>
  <c r="Z528" i="1"/>
  <c r="Z527" i="1"/>
  <c r="Z526" i="1"/>
  <c r="Z530" i="1"/>
  <c r="Z432" i="1"/>
  <c r="Z431" i="1"/>
  <c r="Z430" i="1"/>
  <c r="Z429" i="1"/>
  <c r="Z428" i="1"/>
  <c r="Z427" i="1"/>
  <c r="Z426" i="1"/>
  <c r="Z425" i="1"/>
  <c r="Z433" i="1"/>
  <c r="AU2349" i="1" l="1"/>
  <c r="AU2350" i="1"/>
  <c r="AU2351" i="1"/>
  <c r="AU2352" i="1"/>
  <c r="AU2353" i="1"/>
  <c r="AC2348" i="1"/>
  <c r="AC2349" i="1"/>
  <c r="AC2350" i="1"/>
  <c r="AC2351" i="1"/>
  <c r="AC2352" i="1"/>
  <c r="AC2353" i="1"/>
  <c r="Z2348" i="1"/>
  <c r="Z2349" i="1"/>
  <c r="Z2350" i="1"/>
  <c r="Z2351" i="1"/>
  <c r="Z2352" i="1"/>
  <c r="Z2353" i="1"/>
  <c r="AU2354" i="1"/>
  <c r="AC2354" i="1"/>
  <c r="Z2354" i="1"/>
  <c r="AC2355" i="1"/>
  <c r="AC2356" i="1"/>
  <c r="AC2357" i="1"/>
  <c r="AC2362" i="1"/>
  <c r="Z2362" i="1"/>
  <c r="Z2355" i="1"/>
  <c r="Z2356" i="1"/>
  <c r="Z2357" i="1"/>
  <c r="AU2355" i="1"/>
  <c r="AU2356" i="1"/>
  <c r="AD2358" i="1" l="1"/>
  <c r="AD1458" i="1" l="1"/>
  <c r="AD1460" i="1"/>
  <c r="G2287" i="1"/>
  <c r="G2286" i="1"/>
  <c r="G2285" i="1"/>
  <c r="G2097" i="1" l="1"/>
  <c r="G2096" i="1"/>
  <c r="G2095" i="1"/>
  <c r="G2094" i="1"/>
  <c r="BB2094" i="1"/>
  <c r="AD1461" i="1"/>
  <c r="AB1437" i="1"/>
  <c r="AU2073" i="1"/>
  <c r="AR2073" i="1"/>
  <c r="AP2073" i="1"/>
  <c r="AL2073" i="1"/>
  <c r="AJ2073" i="1"/>
  <c r="AC2073" i="1"/>
  <c r="AA2073" i="1"/>
  <c r="Z2073" i="1"/>
  <c r="X2073" i="1"/>
  <c r="AU2072" i="1"/>
  <c r="AR2072" i="1"/>
  <c r="AP2072" i="1"/>
  <c r="AL2072" i="1"/>
  <c r="AJ2072" i="1"/>
  <c r="AE2072" i="1"/>
  <c r="AD2072" i="1"/>
  <c r="AC2072" i="1"/>
  <c r="AA2072" i="1"/>
  <c r="Z2072" i="1"/>
  <c r="X2072" i="1"/>
  <c r="AD1501" i="1" l="1"/>
  <c r="AD1500" i="1"/>
  <c r="AD1499" i="1"/>
  <c r="AD1498" i="1"/>
  <c r="AD1497" i="1"/>
  <c r="AD1496" i="1"/>
  <c r="AD1495" i="1"/>
  <c r="AD1494" i="1"/>
  <c r="AD1493" i="1"/>
  <c r="AD1492" i="1"/>
  <c r="AD1491" i="1"/>
  <c r="AD1490" i="1"/>
  <c r="AD1489" i="1"/>
  <c r="AD1488" i="1"/>
  <c r="AD1487" i="1"/>
  <c r="AD1486" i="1"/>
  <c r="AD1485" i="1"/>
  <c r="AD1483" i="1"/>
  <c r="AD1481" i="1"/>
  <c r="AD1480" i="1"/>
  <c r="AD1479" i="1"/>
  <c r="AD1476" i="1"/>
  <c r="AD1474" i="1"/>
  <c r="AD1471" i="1"/>
  <c r="AD1470" i="1"/>
  <c r="AD1469" i="1"/>
  <c r="AD1468" i="1"/>
  <c r="AD1463" i="1"/>
  <c r="AC1468" i="1"/>
  <c r="AC1467" i="1"/>
  <c r="AC1466" i="1"/>
  <c r="AC1465" i="1"/>
  <c r="AC1464" i="1"/>
  <c r="AC1463" i="1"/>
  <c r="AC1462" i="1"/>
  <c r="AC1461" i="1"/>
  <c r="X1460" i="1"/>
  <c r="Z1460" i="1"/>
  <c r="AA1460" i="1"/>
  <c r="X1461" i="1"/>
  <c r="Z1461" i="1"/>
  <c r="AA1461" i="1"/>
  <c r="X1462" i="1"/>
  <c r="Z1462" i="1"/>
  <c r="AA1462" i="1"/>
  <c r="X1463" i="1"/>
  <c r="Z1463" i="1"/>
  <c r="AA1463" i="1"/>
  <c r="X1464" i="1"/>
  <c r="Z1464" i="1"/>
  <c r="AA1464" i="1"/>
  <c r="X1465" i="1"/>
  <c r="Z1465" i="1"/>
  <c r="AA1465" i="1"/>
  <c r="X1466" i="1"/>
  <c r="Z1466" i="1"/>
  <c r="AA1466" i="1"/>
  <c r="X1467" i="1"/>
  <c r="Z1467" i="1"/>
  <c r="AA1467" i="1"/>
  <c r="X1468" i="1"/>
  <c r="Z1468" i="1"/>
  <c r="AA1468" i="1"/>
  <c r="X1469" i="1"/>
  <c r="Z1469" i="1"/>
  <c r="AA1469" i="1"/>
  <c r="X1470" i="1"/>
  <c r="Z1470" i="1"/>
  <c r="AA1470" i="1"/>
  <c r="X1471" i="1"/>
  <c r="Z1471" i="1"/>
  <c r="AA1471" i="1"/>
  <c r="X1472" i="1"/>
  <c r="Z1472" i="1"/>
  <c r="AA1472" i="1"/>
  <c r="X1473" i="1"/>
  <c r="Z1473" i="1"/>
  <c r="AA1473" i="1"/>
  <c r="X1474" i="1"/>
  <c r="Z1474" i="1"/>
  <c r="AA1474" i="1"/>
  <c r="X1475" i="1"/>
  <c r="Z1475" i="1"/>
  <c r="AA1475" i="1"/>
  <c r="X1476" i="1"/>
  <c r="Z1476" i="1"/>
  <c r="AA1476" i="1"/>
  <c r="X1477" i="1"/>
  <c r="Z1477" i="1"/>
  <c r="AA1477" i="1"/>
  <c r="X1478" i="1"/>
  <c r="Z1478" i="1"/>
  <c r="AA1478" i="1"/>
  <c r="X1479" i="1"/>
  <c r="Z1479" i="1"/>
  <c r="AA1479" i="1"/>
  <c r="X1480" i="1"/>
  <c r="Z1480" i="1"/>
  <c r="AA1480" i="1"/>
  <c r="X1481" i="1"/>
  <c r="Z1481" i="1"/>
  <c r="AA1481" i="1"/>
  <c r="X1482" i="1"/>
  <c r="Z1482" i="1"/>
  <c r="AA1482" i="1"/>
  <c r="X1483" i="1"/>
  <c r="Z1483" i="1"/>
  <c r="AA1483" i="1"/>
  <c r="X1484" i="1"/>
  <c r="Z1484" i="1"/>
  <c r="AA1484" i="1"/>
  <c r="X1485" i="1"/>
  <c r="Z1485" i="1"/>
  <c r="AA1485" i="1"/>
  <c r="X1486" i="1"/>
  <c r="Z1486" i="1"/>
  <c r="AA1486" i="1"/>
  <c r="X1487" i="1"/>
  <c r="Z1487" i="1"/>
  <c r="AA1487" i="1"/>
  <c r="X1488" i="1"/>
  <c r="Z1488" i="1"/>
  <c r="AA1488" i="1"/>
  <c r="X1489" i="1"/>
  <c r="Z1489" i="1"/>
  <c r="AA1489" i="1"/>
  <c r="X1490" i="1"/>
  <c r="Z1490" i="1"/>
  <c r="AA1490" i="1"/>
  <c r="X1491" i="1"/>
  <c r="Z1491" i="1"/>
  <c r="AA1491" i="1"/>
  <c r="X1492" i="1"/>
  <c r="Z1492" i="1"/>
  <c r="AA1492" i="1"/>
  <c r="X1493" i="1"/>
  <c r="Z1493" i="1"/>
  <c r="AA1493" i="1"/>
  <c r="X1494" i="1"/>
  <c r="Z1494" i="1"/>
  <c r="AA1494" i="1"/>
  <c r="X1495" i="1"/>
  <c r="Z1495" i="1"/>
  <c r="AA1495" i="1"/>
  <c r="X1496" i="1"/>
  <c r="Z1496" i="1"/>
  <c r="AA1496" i="1"/>
  <c r="X1497" i="1"/>
  <c r="Z1497" i="1"/>
  <c r="AA1497" i="1"/>
  <c r="X1498" i="1"/>
  <c r="Z1498" i="1"/>
  <c r="AA1498" i="1"/>
  <c r="X1499" i="1"/>
  <c r="Z1499" i="1"/>
  <c r="AA1499" i="1"/>
  <c r="X1500" i="1"/>
  <c r="Z1500" i="1"/>
  <c r="AA1500" i="1"/>
  <c r="X1501" i="1"/>
  <c r="Z1501" i="1"/>
  <c r="AA1501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G18" i="4"/>
  <c r="Y1378" i="1" l="1"/>
  <c r="AU2366" i="1"/>
  <c r="AU2365" i="1"/>
  <c r="AU2364" i="1"/>
  <c r="AU2363" i="1"/>
  <c r="AU2362" i="1"/>
  <c r="AU2361" i="1"/>
  <c r="AU2360" i="1"/>
  <c r="AU2359" i="1"/>
  <c r="AU2358" i="1"/>
  <c r="AU2357" i="1"/>
  <c r="AU2348" i="1"/>
  <c r="AE2366" i="1"/>
  <c r="AD2366" i="1"/>
  <c r="AC2366" i="1"/>
  <c r="Z2366" i="1"/>
  <c r="AE2365" i="1"/>
  <c r="AD2365" i="1"/>
  <c r="AC2365" i="1"/>
  <c r="Z2365" i="1"/>
  <c r="AE2364" i="1"/>
  <c r="AD2364" i="1"/>
  <c r="AC2364" i="1"/>
  <c r="Z2364" i="1"/>
  <c r="AE2363" i="1"/>
  <c r="AD2363" i="1"/>
  <c r="AC2363" i="1"/>
  <c r="Z2363" i="1"/>
  <c r="AE2362" i="1"/>
  <c r="AD2362" i="1"/>
  <c r="Y434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Y337" i="1"/>
  <c r="AB2171" i="1"/>
  <c r="AQ337" i="1" l="1"/>
  <c r="Z337" i="1"/>
  <c r="Z434" i="1"/>
  <c r="AQ434" i="1"/>
  <c r="Y1118" i="1"/>
  <c r="AB1217" i="1"/>
  <c r="G1615" i="1"/>
  <c r="AB1529" i="1"/>
  <c r="AE1525" i="1"/>
  <c r="AE1524" i="1"/>
  <c r="AD1524" i="1"/>
  <c r="AD1525" i="1"/>
  <c r="AB1725" i="1"/>
  <c r="AQ1337" i="1"/>
  <c r="G1365" i="1"/>
  <c r="G1364" i="1"/>
  <c r="G1363" i="1"/>
  <c r="G1362" i="1"/>
  <c r="AE1920" i="1" l="1"/>
  <c r="AD1920" i="1"/>
  <c r="G1694" i="1"/>
  <c r="AW18" i="4" l="1"/>
  <c r="AW17" i="4" s="1"/>
  <c r="AW16" i="4" s="1"/>
  <c r="AW14" i="4" s="1"/>
  <c r="AW12" i="4" s="1"/>
  <c r="AW11" i="4" s="1"/>
  <c r="AW10" i="4" s="1"/>
  <c r="AW9" i="4" s="1"/>
  <c r="AW8" i="4" s="1"/>
  <c r="G8" i="4" s="1"/>
  <c r="G14" i="4" l="1"/>
  <c r="G15" i="4"/>
  <c r="G10" i="4"/>
  <c r="G11" i="4"/>
  <c r="G16" i="4"/>
  <c r="G12" i="4"/>
  <c r="G13" i="4"/>
  <c r="G9" i="4"/>
  <c r="G17" i="4"/>
  <c r="AM5" i="4"/>
  <c r="X5" i="4"/>
  <c r="U5" i="4"/>
  <c r="W4" i="4"/>
  <c r="W3" i="4" s="1"/>
  <c r="V3" i="4"/>
  <c r="X1" i="4"/>
  <c r="U1" i="4"/>
  <c r="AE25" i="1"/>
  <c r="AD25" i="1"/>
  <c r="BA1695" i="1"/>
  <c r="AE1695" i="1" s="1"/>
  <c r="AU1701" i="1"/>
  <c r="AR1701" i="1"/>
  <c r="AP1701" i="1"/>
  <c r="AL1701" i="1"/>
  <c r="AJ1701" i="1"/>
  <c r="AC1701" i="1"/>
  <c r="AA1701" i="1"/>
  <c r="Z1701" i="1"/>
  <c r="X1701" i="1"/>
  <c r="AU1700" i="1"/>
  <c r="AR1700" i="1"/>
  <c r="AP1700" i="1"/>
  <c r="AL1700" i="1"/>
  <c r="AJ1700" i="1"/>
  <c r="AC1700" i="1"/>
  <c r="AA1700" i="1"/>
  <c r="Z1700" i="1"/>
  <c r="X1700" i="1"/>
  <c r="AU1699" i="1"/>
  <c r="AR1699" i="1"/>
  <c r="AP1699" i="1"/>
  <c r="AL1699" i="1"/>
  <c r="AJ1699" i="1"/>
  <c r="AC1699" i="1"/>
  <c r="AA1699" i="1"/>
  <c r="Z1699" i="1"/>
  <c r="X1699" i="1"/>
  <c r="AC1698" i="1"/>
  <c r="AA1698" i="1"/>
  <c r="Z1698" i="1"/>
  <c r="X1698" i="1"/>
  <c r="AU1698" i="1"/>
  <c r="AE1845" i="1"/>
  <c r="AD1845" i="1"/>
  <c r="AD1768" i="1"/>
  <c r="AD1737" i="1"/>
  <c r="AE2402" i="1"/>
  <c r="AD2402" i="1"/>
  <c r="AE2401" i="1"/>
  <c r="AD2401" i="1"/>
  <c r="AE2400" i="1"/>
  <c r="AD2400" i="1"/>
  <c r="AE2399" i="1"/>
  <c r="AD2399" i="1"/>
  <c r="AE2398" i="1"/>
  <c r="AD2398" i="1"/>
  <c r="AE2397" i="1"/>
  <c r="AD2397" i="1"/>
  <c r="AE2396" i="1"/>
  <c r="AD2396" i="1"/>
  <c r="AE2395" i="1"/>
  <c r="AD2395" i="1"/>
  <c r="AE2394" i="1"/>
  <c r="AD2394" i="1"/>
  <c r="AE2393" i="1"/>
  <c r="AD2393" i="1"/>
  <c r="AE2392" i="1"/>
  <c r="AD2392" i="1"/>
  <c r="AE2391" i="1"/>
  <c r="AD2391" i="1"/>
  <c r="AE2390" i="1"/>
  <c r="AD2390" i="1"/>
  <c r="AE2389" i="1"/>
  <c r="AD2389" i="1"/>
  <c r="AE2388" i="1"/>
  <c r="AD2388" i="1"/>
  <c r="AE2387" i="1"/>
  <c r="AD2387" i="1"/>
  <c r="AE2386" i="1"/>
  <c r="AD2386" i="1"/>
  <c r="AE2385" i="1"/>
  <c r="AD2385" i="1"/>
  <c r="AE2384" i="1"/>
  <c r="AD2384" i="1"/>
  <c r="AE2383" i="1"/>
  <c r="AD2383" i="1"/>
  <c r="AE2382" i="1"/>
  <c r="AD2382" i="1"/>
  <c r="AE2379" i="1"/>
  <c r="AD2379" i="1"/>
  <c r="AE2378" i="1"/>
  <c r="AD2378" i="1"/>
  <c r="AE2377" i="1"/>
  <c r="AD2377" i="1"/>
  <c r="AE2376" i="1"/>
  <c r="AD2376" i="1"/>
  <c r="AE2375" i="1"/>
  <c r="AD2375" i="1"/>
  <c r="AE2374" i="1"/>
  <c r="AD2374" i="1"/>
  <c r="AE2373" i="1"/>
  <c r="AD2373" i="1"/>
  <c r="AE2372" i="1"/>
  <c r="AD2372" i="1"/>
  <c r="AE2370" i="1"/>
  <c r="AD2370" i="1"/>
  <c r="AE2369" i="1"/>
  <c r="AD2369" i="1"/>
  <c r="AE2368" i="1"/>
  <c r="AD2368" i="1"/>
  <c r="AE2367" i="1"/>
  <c r="AD2367" i="1"/>
  <c r="AE2361" i="1"/>
  <c r="AD2361" i="1"/>
  <c r="AE2360" i="1"/>
  <c r="AD2360" i="1"/>
  <c r="AE2359" i="1"/>
  <c r="AD2359" i="1"/>
  <c r="AE2358" i="1"/>
  <c r="AE2344" i="1"/>
  <c r="AD2344" i="1"/>
  <c r="AE2343" i="1"/>
  <c r="AD2343" i="1"/>
  <c r="AE2342" i="1"/>
  <c r="AD2342" i="1"/>
  <c r="AE2340" i="1"/>
  <c r="AD2340" i="1"/>
  <c r="AE2339" i="1"/>
  <c r="AD2339" i="1"/>
  <c r="AE2338" i="1"/>
  <c r="AD2338" i="1"/>
  <c r="AE2337" i="1"/>
  <c r="AD2337" i="1"/>
  <c r="AE2333" i="1"/>
  <c r="AD2333" i="1"/>
  <c r="AE2335" i="1"/>
  <c r="AD2335" i="1"/>
  <c r="AE2331" i="1"/>
  <c r="AD2331" i="1"/>
  <c r="AE2330" i="1"/>
  <c r="AD2330" i="1"/>
  <c r="AE2329" i="1"/>
  <c r="AD2329" i="1"/>
  <c r="AE2328" i="1"/>
  <c r="AD2328" i="1"/>
  <c r="AE2327" i="1"/>
  <c r="AD2327" i="1"/>
  <c r="AE2326" i="1"/>
  <c r="AD2326" i="1"/>
  <c r="AE2325" i="1"/>
  <c r="AD2325" i="1"/>
  <c r="AE2324" i="1"/>
  <c r="AD2324" i="1"/>
  <c r="AE2323" i="1"/>
  <c r="AD2323" i="1"/>
  <c r="AE2322" i="1"/>
  <c r="AD2322" i="1"/>
  <c r="AE2321" i="1"/>
  <c r="AD2321" i="1"/>
  <c r="AE2320" i="1"/>
  <c r="AD2320" i="1"/>
  <c r="AE2319" i="1"/>
  <c r="AD2319" i="1"/>
  <c r="AE2318" i="1"/>
  <c r="AD2318" i="1"/>
  <c r="AE2317" i="1"/>
  <c r="AD2317" i="1"/>
  <c r="AE2316" i="1"/>
  <c r="AD2316" i="1"/>
  <c r="AE2315" i="1"/>
  <c r="AD2315" i="1"/>
  <c r="AE2314" i="1"/>
  <c r="AD2314" i="1"/>
  <c r="AE2313" i="1"/>
  <c r="AD2313" i="1"/>
  <c r="AE2312" i="1"/>
  <c r="AD2312" i="1"/>
  <c r="AE2310" i="1"/>
  <c r="AE2309" i="1"/>
  <c r="AE2308" i="1"/>
  <c r="AE2304" i="1"/>
  <c r="AD2304" i="1"/>
  <c r="AE2299" i="1"/>
  <c r="AD2299" i="1"/>
  <c r="AE2298" i="1"/>
  <c r="AD2298" i="1"/>
  <c r="AE2296" i="1"/>
  <c r="AD2296" i="1"/>
  <c r="AE2294" i="1"/>
  <c r="AD2294" i="1"/>
  <c r="AE2293" i="1"/>
  <c r="AD2293" i="1"/>
  <c r="AE2290" i="1"/>
  <c r="AD2290" i="1"/>
  <c r="AE2289" i="1"/>
  <c r="AD2289" i="1"/>
  <c r="AE2288" i="1"/>
  <c r="AD2288" i="1"/>
  <c r="AE2287" i="1"/>
  <c r="AD2287" i="1"/>
  <c r="AE2286" i="1"/>
  <c r="AD2286" i="1"/>
  <c r="AE2285" i="1"/>
  <c r="AD2285" i="1"/>
  <c r="AE2284" i="1"/>
  <c r="AD2284" i="1"/>
  <c r="AE2283" i="1"/>
  <c r="AD2283" i="1"/>
  <c r="AE2282" i="1"/>
  <c r="AD2282" i="1"/>
  <c r="AE2281" i="1"/>
  <c r="AD2281" i="1"/>
  <c r="AE2280" i="1"/>
  <c r="AD2280" i="1"/>
  <c r="AE2279" i="1"/>
  <c r="AD2279" i="1"/>
  <c r="AE2278" i="1"/>
  <c r="AE2277" i="1"/>
  <c r="AD2277" i="1"/>
  <c r="AE2276" i="1"/>
  <c r="AD2276" i="1"/>
  <c r="AE2275" i="1"/>
  <c r="AD2275" i="1"/>
  <c r="AE2274" i="1"/>
  <c r="AD2274" i="1"/>
  <c r="AE2273" i="1"/>
  <c r="AD2273" i="1"/>
  <c r="AE2272" i="1"/>
  <c r="AD2272" i="1"/>
  <c r="AE2271" i="1"/>
  <c r="AD2271" i="1"/>
  <c r="AE2270" i="1"/>
  <c r="AD2270" i="1"/>
  <c r="AE2269" i="1"/>
  <c r="AD2269" i="1"/>
  <c r="AE2268" i="1"/>
  <c r="AE2267" i="1"/>
  <c r="AD2267" i="1"/>
  <c r="AE2266" i="1"/>
  <c r="AD2266" i="1"/>
  <c r="AE2265" i="1"/>
  <c r="AD2265" i="1"/>
  <c r="AE2264" i="1"/>
  <c r="AD2264" i="1"/>
  <c r="AE2263" i="1"/>
  <c r="AD2263" i="1"/>
  <c r="AE2262" i="1"/>
  <c r="AD2262" i="1"/>
  <c r="AE2261" i="1"/>
  <c r="AD2261" i="1"/>
  <c r="AE2260" i="1"/>
  <c r="AD2260" i="1"/>
  <c r="AE2259" i="1"/>
  <c r="AD2259" i="1"/>
  <c r="AE2258" i="1"/>
  <c r="AD2258" i="1"/>
  <c r="AE2257" i="1"/>
  <c r="AD2257" i="1"/>
  <c r="AE2256" i="1"/>
  <c r="AD2256" i="1"/>
  <c r="AE2255" i="1"/>
  <c r="AD2255" i="1"/>
  <c r="AE2254" i="1"/>
  <c r="AD2254" i="1"/>
  <c r="AE2253" i="1"/>
  <c r="AD2253" i="1"/>
  <c r="AE2252" i="1"/>
  <c r="AD2252" i="1"/>
  <c r="AE2251" i="1"/>
  <c r="AD2251" i="1"/>
  <c r="AE2250" i="1"/>
  <c r="AD2250" i="1"/>
  <c r="AE2249" i="1"/>
  <c r="AD2249" i="1"/>
  <c r="AE2248" i="1"/>
  <c r="AD2248" i="1"/>
  <c r="AE2247" i="1"/>
  <c r="AD2247" i="1"/>
  <c r="AE2246" i="1"/>
  <c r="AD2246" i="1"/>
  <c r="AE2245" i="1"/>
  <c r="AD2245" i="1"/>
  <c r="AE2244" i="1"/>
  <c r="AD2244" i="1"/>
  <c r="AE2243" i="1"/>
  <c r="AD2243" i="1"/>
  <c r="AE2242" i="1"/>
  <c r="AD2242" i="1"/>
  <c r="AE2241" i="1"/>
  <c r="AD2241" i="1"/>
  <c r="AE2240" i="1"/>
  <c r="AD2240" i="1"/>
  <c r="AE2239" i="1"/>
  <c r="AD2239" i="1"/>
  <c r="AE2238" i="1"/>
  <c r="AD2238" i="1"/>
  <c r="AE2237" i="1"/>
  <c r="AD2237" i="1"/>
  <c r="AE2236" i="1"/>
  <c r="AD2236" i="1"/>
  <c r="AE2235" i="1"/>
  <c r="AD2235" i="1"/>
  <c r="AE2234" i="1"/>
  <c r="AD2234" i="1"/>
  <c r="AE2233" i="1"/>
  <c r="AD2233" i="1"/>
  <c r="AE2232" i="1"/>
  <c r="AD2232" i="1"/>
  <c r="AE2231" i="1"/>
  <c r="AD2231" i="1"/>
  <c r="AE2230" i="1"/>
  <c r="AD2230" i="1"/>
  <c r="AE2229" i="1"/>
  <c r="AD2229" i="1"/>
  <c r="AE2228" i="1"/>
  <c r="AD2228" i="1"/>
  <c r="AE2227" i="1"/>
  <c r="AD2227" i="1"/>
  <c r="AE2226" i="1"/>
  <c r="AD2226" i="1"/>
  <c r="AE2225" i="1"/>
  <c r="AD2225" i="1"/>
  <c r="AE2224" i="1"/>
  <c r="AD2224" i="1"/>
  <c r="AE2223" i="1"/>
  <c r="AD2223" i="1"/>
  <c r="AE2222" i="1"/>
  <c r="AD2222" i="1"/>
  <c r="AE2221" i="1"/>
  <c r="AD2221" i="1"/>
  <c r="AE2220" i="1"/>
  <c r="AD2220" i="1"/>
  <c r="AE2219" i="1"/>
  <c r="AD2219" i="1"/>
  <c r="AE2218" i="1"/>
  <c r="AD2218" i="1"/>
  <c r="AE2217" i="1"/>
  <c r="AD2217" i="1"/>
  <c r="AE2216" i="1"/>
  <c r="AD2216" i="1"/>
  <c r="AE2215" i="1"/>
  <c r="AD2215" i="1"/>
  <c r="AE2214" i="1"/>
  <c r="AD2214" i="1"/>
  <c r="AE2213" i="1"/>
  <c r="AD2213" i="1"/>
  <c r="AE2212" i="1"/>
  <c r="AD2212" i="1"/>
  <c r="AE2211" i="1"/>
  <c r="AD2211" i="1"/>
  <c r="AE2210" i="1"/>
  <c r="AD2210" i="1"/>
  <c r="AE2209" i="1"/>
  <c r="AD2209" i="1"/>
  <c r="AE2208" i="1"/>
  <c r="AD2208" i="1"/>
  <c r="AE2207" i="1"/>
  <c r="AD2207" i="1"/>
  <c r="AE2206" i="1"/>
  <c r="AD2206" i="1"/>
  <c r="AE2205" i="1"/>
  <c r="AD2205" i="1"/>
  <c r="AE2204" i="1"/>
  <c r="AD2204" i="1"/>
  <c r="AE2203" i="1"/>
  <c r="AD2203" i="1"/>
  <c r="AE2202" i="1"/>
  <c r="AD2202" i="1"/>
  <c r="AE2201" i="1"/>
  <c r="AD2201" i="1"/>
  <c r="AE2200" i="1"/>
  <c r="AD2200" i="1"/>
  <c r="AE2199" i="1"/>
  <c r="AD2199" i="1"/>
  <c r="AE2198" i="1"/>
  <c r="AD2198" i="1"/>
  <c r="AE2197" i="1"/>
  <c r="AD2197" i="1"/>
  <c r="AE2196" i="1"/>
  <c r="AD2196" i="1"/>
  <c r="AE2195" i="1"/>
  <c r="AD2195" i="1"/>
  <c r="AE2194" i="1"/>
  <c r="AD2194" i="1"/>
  <c r="AE2193" i="1"/>
  <c r="AD2193" i="1"/>
  <c r="AE2192" i="1"/>
  <c r="AD2192" i="1"/>
  <c r="AE2191" i="1"/>
  <c r="AD2191" i="1"/>
  <c r="AE2190" i="1"/>
  <c r="AD2190" i="1"/>
  <c r="AE2189" i="1"/>
  <c r="AD2189" i="1"/>
  <c r="AE2188" i="1"/>
  <c r="AD2188" i="1"/>
  <c r="AE2187" i="1"/>
  <c r="AD2187" i="1"/>
  <c r="AE2186" i="1"/>
  <c r="AD2186" i="1"/>
  <c r="AE2185" i="1"/>
  <c r="AD2185" i="1"/>
  <c r="AE2184" i="1"/>
  <c r="AD2184" i="1"/>
  <c r="AE2183" i="1"/>
  <c r="AD2183" i="1"/>
  <c r="AE2182" i="1"/>
  <c r="AD2182" i="1"/>
  <c r="AE2181" i="1"/>
  <c r="AD2181" i="1"/>
  <c r="AE2180" i="1"/>
  <c r="AD2180" i="1"/>
  <c r="AE2179" i="1"/>
  <c r="AD2179" i="1"/>
  <c r="AE2178" i="1"/>
  <c r="AD2178" i="1"/>
  <c r="AE2177" i="1"/>
  <c r="AD2177" i="1"/>
  <c r="AE2176" i="1"/>
  <c r="AD2176" i="1"/>
  <c r="AE2175" i="1"/>
  <c r="AD2175" i="1"/>
  <c r="AE2174" i="1"/>
  <c r="AD2174" i="1"/>
  <c r="AE2173" i="1"/>
  <c r="AD2173" i="1"/>
  <c r="AE2172" i="1"/>
  <c r="AD2172" i="1"/>
  <c r="AE2167" i="1"/>
  <c r="AD2167" i="1"/>
  <c r="AE2166" i="1"/>
  <c r="AD2166" i="1"/>
  <c r="AE2165" i="1"/>
  <c r="AD2165" i="1"/>
  <c r="AE2164" i="1"/>
  <c r="AD2164" i="1"/>
  <c r="AE2163" i="1"/>
  <c r="AD2163" i="1"/>
  <c r="AE2162" i="1"/>
  <c r="AD2162" i="1"/>
  <c r="AE2161" i="1"/>
  <c r="AD2161" i="1"/>
  <c r="AE2160" i="1"/>
  <c r="AD2160" i="1"/>
  <c r="AE2151" i="1"/>
  <c r="AD2151" i="1"/>
  <c r="AE2118" i="1"/>
  <c r="AD2118" i="1"/>
  <c r="AE2117" i="1"/>
  <c r="AD2117" i="1"/>
  <c r="AE2116" i="1"/>
  <c r="AD2116" i="1"/>
  <c r="AE2115" i="1"/>
  <c r="AD2115" i="1"/>
  <c r="AE2114" i="1"/>
  <c r="AD2114" i="1"/>
  <c r="AE2113" i="1"/>
  <c r="AD2113" i="1"/>
  <c r="AE2112" i="1"/>
  <c r="AD2112" i="1"/>
  <c r="AE2111" i="1"/>
  <c r="AD2111" i="1"/>
  <c r="AE2110" i="1"/>
  <c r="AD2110" i="1"/>
  <c r="AE2109" i="1"/>
  <c r="AD2109" i="1"/>
  <c r="AE2108" i="1"/>
  <c r="AD2108" i="1"/>
  <c r="AE2107" i="1"/>
  <c r="AD2107" i="1"/>
  <c r="AE2106" i="1"/>
  <c r="AD2106" i="1"/>
  <c r="AE2105" i="1"/>
  <c r="AD2105" i="1"/>
  <c r="AE2104" i="1"/>
  <c r="AD2104" i="1"/>
  <c r="AE2103" i="1"/>
  <c r="AD2103" i="1"/>
  <c r="AE2102" i="1"/>
  <c r="AD2102" i="1"/>
  <c r="AE2100" i="1"/>
  <c r="AD2100" i="1"/>
  <c r="AE2098" i="1"/>
  <c r="AD2098" i="1"/>
  <c r="AE2097" i="1"/>
  <c r="AD2097" i="1"/>
  <c r="AE2096" i="1"/>
  <c r="AD2096" i="1"/>
  <c r="AE2095" i="1"/>
  <c r="AD2095" i="1"/>
  <c r="AE2094" i="1"/>
  <c r="AD2094" i="1"/>
  <c r="AE2093" i="1"/>
  <c r="AD2093" i="1"/>
  <c r="AE2089" i="1"/>
  <c r="AD2089" i="1"/>
  <c r="AE2088" i="1"/>
  <c r="AD2088" i="1"/>
  <c r="AE2087" i="1"/>
  <c r="AD2087" i="1"/>
  <c r="AE2086" i="1"/>
  <c r="AD2086" i="1"/>
  <c r="AE2085" i="1"/>
  <c r="AD2085" i="1"/>
  <c r="AE2084" i="1"/>
  <c r="AD2084" i="1"/>
  <c r="AE2080" i="1"/>
  <c r="AD2080" i="1"/>
  <c r="AE2077" i="1"/>
  <c r="AD2077" i="1"/>
  <c r="AE2076" i="1"/>
  <c r="AD2076" i="1"/>
  <c r="AE2074" i="1"/>
  <c r="AD2074" i="1"/>
  <c r="AE2071" i="1"/>
  <c r="AD2071" i="1"/>
  <c r="AE2067" i="1"/>
  <c r="AD2067" i="1"/>
  <c r="AE2066" i="1"/>
  <c r="AD2066" i="1"/>
  <c r="AE2065" i="1"/>
  <c r="AD2065" i="1"/>
  <c r="AE2064" i="1"/>
  <c r="AD2064" i="1"/>
  <c r="AE2062" i="1"/>
  <c r="AD2062" i="1"/>
  <c r="AE2061" i="1"/>
  <c r="AD2061" i="1"/>
  <c r="AE2060" i="1"/>
  <c r="AD2060" i="1"/>
  <c r="AE2058" i="1"/>
  <c r="AD2058" i="1"/>
  <c r="AE2057" i="1"/>
  <c r="AD2057" i="1"/>
  <c r="AE2056" i="1"/>
  <c r="AD2056" i="1"/>
  <c r="AE2055" i="1"/>
  <c r="AD2055" i="1"/>
  <c r="AE2054" i="1"/>
  <c r="AD2054" i="1"/>
  <c r="AE2053" i="1"/>
  <c r="AD2053" i="1"/>
  <c r="AE2052" i="1"/>
  <c r="AD2052" i="1"/>
  <c r="AE2051" i="1"/>
  <c r="AD2051" i="1"/>
  <c r="AE2050" i="1"/>
  <c r="AD2050" i="1"/>
  <c r="AE2049" i="1"/>
  <c r="AD2049" i="1"/>
  <c r="AE2048" i="1"/>
  <c r="AD2048" i="1"/>
  <c r="AE2047" i="1"/>
  <c r="AD2047" i="1"/>
  <c r="AE2046" i="1"/>
  <c r="AD2046" i="1"/>
  <c r="AE2045" i="1"/>
  <c r="AE2043" i="1"/>
  <c r="AD2043" i="1"/>
  <c r="AE2042" i="1"/>
  <c r="AD2042" i="1"/>
  <c r="AE2041" i="1"/>
  <c r="AD2041" i="1"/>
  <c r="AE2040" i="1"/>
  <c r="AD2040" i="1"/>
  <c r="AE2039" i="1"/>
  <c r="AD2039" i="1"/>
  <c r="AE2038" i="1"/>
  <c r="AD2038" i="1"/>
  <c r="AE2037" i="1"/>
  <c r="AD2037" i="1"/>
  <c r="AE2036" i="1"/>
  <c r="AD2036" i="1"/>
  <c r="AE2035" i="1"/>
  <c r="AD2035" i="1"/>
  <c r="AE2034" i="1"/>
  <c r="AD2034" i="1"/>
  <c r="AE2033" i="1"/>
  <c r="AD2033" i="1"/>
  <c r="AE2032" i="1"/>
  <c r="AD2032" i="1"/>
  <c r="AE2031" i="1"/>
  <c r="AD2031" i="1"/>
  <c r="AE2030" i="1"/>
  <c r="AD2030" i="1"/>
  <c r="AE2029" i="1"/>
  <c r="AD2029" i="1"/>
  <c r="AE2028" i="1"/>
  <c r="AD2028" i="1"/>
  <c r="AE2027" i="1"/>
  <c r="AD2027" i="1"/>
  <c r="AE2026" i="1"/>
  <c r="AD2026" i="1"/>
  <c r="AE2025" i="1"/>
  <c r="AD2025" i="1"/>
  <c r="AE2024" i="1"/>
  <c r="AD2024" i="1"/>
  <c r="AE2023" i="1"/>
  <c r="AD2023" i="1"/>
  <c r="AE2022" i="1"/>
  <c r="AD2022" i="1"/>
  <c r="AE2021" i="1"/>
  <c r="AD2021" i="1"/>
  <c r="AE2020" i="1"/>
  <c r="AD2020" i="1"/>
  <c r="AE2019" i="1"/>
  <c r="AD2019" i="1"/>
  <c r="AE2018" i="1"/>
  <c r="AD2018" i="1"/>
  <c r="AE2017" i="1"/>
  <c r="AD2017" i="1"/>
  <c r="AE2016" i="1"/>
  <c r="AD2016" i="1"/>
  <c r="AE2015" i="1"/>
  <c r="AD2015" i="1"/>
  <c r="AE2014" i="1"/>
  <c r="AD2014" i="1"/>
  <c r="AE2013" i="1"/>
  <c r="AD2013" i="1"/>
  <c r="AE2012" i="1"/>
  <c r="AD2012" i="1"/>
  <c r="AE2011" i="1"/>
  <c r="AD2011" i="1"/>
  <c r="AE2010" i="1"/>
  <c r="AD2010" i="1"/>
  <c r="AE2009" i="1"/>
  <c r="AD2009" i="1"/>
  <c r="AE2008" i="1"/>
  <c r="AD2008" i="1"/>
  <c r="AE2007" i="1"/>
  <c r="AD2007" i="1"/>
  <c r="AE2006" i="1"/>
  <c r="AD2006" i="1"/>
  <c r="AE2005" i="1"/>
  <c r="AD2005" i="1"/>
  <c r="AE2004" i="1"/>
  <c r="AD2004" i="1"/>
  <c r="AE2003" i="1"/>
  <c r="AD2003" i="1"/>
  <c r="AE2002" i="1"/>
  <c r="AD2002" i="1"/>
  <c r="AE2001" i="1"/>
  <c r="AD2001" i="1"/>
  <c r="AE2000" i="1"/>
  <c r="AD2000" i="1"/>
  <c r="AE1999" i="1"/>
  <c r="AD1999" i="1"/>
  <c r="AE1998" i="1"/>
  <c r="AD1998" i="1"/>
  <c r="AE1997" i="1"/>
  <c r="AD1997" i="1"/>
  <c r="AE1996" i="1"/>
  <c r="AD1996" i="1"/>
  <c r="AE1995" i="1"/>
  <c r="AD1995" i="1"/>
  <c r="AE1994" i="1"/>
  <c r="AD1994" i="1"/>
  <c r="AE1993" i="1"/>
  <c r="AD1993" i="1"/>
  <c r="AE1992" i="1"/>
  <c r="AD1992" i="1"/>
  <c r="AE1991" i="1"/>
  <c r="AD1991" i="1"/>
  <c r="AE1990" i="1"/>
  <c r="AD1990" i="1"/>
  <c r="AE1989" i="1"/>
  <c r="AD1989" i="1"/>
  <c r="AE1988" i="1"/>
  <c r="AD1988" i="1"/>
  <c r="AE1987" i="1"/>
  <c r="AD1987" i="1"/>
  <c r="AE1986" i="1"/>
  <c r="AD1986" i="1"/>
  <c r="AE1985" i="1"/>
  <c r="AD1985" i="1"/>
  <c r="AE1984" i="1"/>
  <c r="AD1984" i="1"/>
  <c r="AE1983" i="1"/>
  <c r="AD1983" i="1"/>
  <c r="AE1982" i="1"/>
  <c r="AD1982" i="1"/>
  <c r="AE1981" i="1"/>
  <c r="AD1981" i="1"/>
  <c r="AE1980" i="1"/>
  <c r="AD1980" i="1"/>
  <c r="AE1979" i="1"/>
  <c r="AD1979" i="1"/>
  <c r="AE1978" i="1"/>
  <c r="AD1978" i="1"/>
  <c r="AE1977" i="1"/>
  <c r="AD1977" i="1"/>
  <c r="AE1976" i="1"/>
  <c r="AD1976" i="1"/>
  <c r="AE1975" i="1"/>
  <c r="AD1975" i="1"/>
  <c r="AE1974" i="1"/>
  <c r="AD1974" i="1"/>
  <c r="AE1973" i="1"/>
  <c r="AD1973" i="1"/>
  <c r="AE1972" i="1"/>
  <c r="AD1972" i="1"/>
  <c r="AE1971" i="1"/>
  <c r="AD1971" i="1"/>
  <c r="AE1970" i="1"/>
  <c r="AD1970" i="1"/>
  <c r="AE1969" i="1"/>
  <c r="AD1969" i="1"/>
  <c r="AE1968" i="1"/>
  <c r="AD1968" i="1"/>
  <c r="AE1967" i="1"/>
  <c r="AD1967" i="1"/>
  <c r="AE1966" i="1"/>
  <c r="AD1966" i="1"/>
  <c r="AE1965" i="1"/>
  <c r="AD1965" i="1"/>
  <c r="AE1964" i="1"/>
  <c r="AD1964" i="1"/>
  <c r="AE1963" i="1"/>
  <c r="AD1963" i="1"/>
  <c r="AE1962" i="1"/>
  <c r="AD1962" i="1"/>
  <c r="AE1961" i="1"/>
  <c r="AD1961" i="1"/>
  <c r="AE1960" i="1"/>
  <c r="AD1960" i="1"/>
  <c r="AE1959" i="1"/>
  <c r="AD1959" i="1"/>
  <c r="AE1958" i="1"/>
  <c r="AD1958" i="1"/>
  <c r="AE1957" i="1"/>
  <c r="AD1957" i="1"/>
  <c r="AE1956" i="1"/>
  <c r="AD1956" i="1"/>
  <c r="AE1955" i="1"/>
  <c r="AD1955" i="1"/>
  <c r="AE1954" i="1"/>
  <c r="AD1954" i="1"/>
  <c r="AE1953" i="1"/>
  <c r="AD1953" i="1"/>
  <c r="AE1952" i="1"/>
  <c r="AD1952" i="1"/>
  <c r="AE1951" i="1"/>
  <c r="AD1951" i="1"/>
  <c r="AE1950" i="1"/>
  <c r="AD1950" i="1"/>
  <c r="AE1949" i="1"/>
  <c r="AD1949" i="1"/>
  <c r="AE1948" i="1"/>
  <c r="AD1948" i="1"/>
  <c r="AE1947" i="1"/>
  <c r="AD1947" i="1"/>
  <c r="AE1946" i="1"/>
  <c r="AD1946" i="1"/>
  <c r="AE1945" i="1"/>
  <c r="AD1945" i="1"/>
  <c r="AE1944" i="1"/>
  <c r="AD1944" i="1"/>
  <c r="AE1943" i="1"/>
  <c r="AD1943" i="1"/>
  <c r="AE1942" i="1"/>
  <c r="AD1942" i="1"/>
  <c r="AE1941" i="1"/>
  <c r="AD1941" i="1"/>
  <c r="AE1940" i="1"/>
  <c r="AD1940" i="1"/>
  <c r="AE1939" i="1"/>
  <c r="AD1939" i="1"/>
  <c r="AE1938" i="1"/>
  <c r="AD1938" i="1"/>
  <c r="AE1937" i="1"/>
  <c r="AD1937" i="1"/>
  <c r="AE1936" i="1"/>
  <c r="AD1936" i="1"/>
  <c r="AE1935" i="1"/>
  <c r="AD1935" i="1"/>
  <c r="AE1934" i="1"/>
  <c r="AD1934" i="1"/>
  <c r="AE1933" i="1"/>
  <c r="AD1933" i="1"/>
  <c r="AE1932" i="1"/>
  <c r="AD1932" i="1"/>
  <c r="AE1931" i="1"/>
  <c r="AD1931" i="1"/>
  <c r="AE1929" i="1"/>
  <c r="AD1929" i="1"/>
  <c r="AE1928" i="1"/>
  <c r="AD1928" i="1"/>
  <c r="AE1927" i="1"/>
  <c r="AD1927" i="1"/>
  <c r="AE1926" i="1"/>
  <c r="AD1926" i="1"/>
  <c r="AE1919" i="1"/>
  <c r="AD1919" i="1"/>
  <c r="AE1917" i="1"/>
  <c r="AD1917" i="1"/>
  <c r="AE1916" i="1"/>
  <c r="AD1916" i="1"/>
  <c r="AE1915" i="1"/>
  <c r="AD1915" i="1"/>
  <c r="AE1914" i="1"/>
  <c r="AD1914" i="1"/>
  <c r="AE1913" i="1"/>
  <c r="AD1913" i="1"/>
  <c r="AE1912" i="1"/>
  <c r="AD1912" i="1"/>
  <c r="AE1911" i="1"/>
  <c r="AD1911" i="1"/>
  <c r="AE1910" i="1"/>
  <c r="AD1910" i="1"/>
  <c r="AE1909" i="1"/>
  <c r="AD1909" i="1"/>
  <c r="AE1908" i="1"/>
  <c r="AD1908" i="1"/>
  <c r="AE1907" i="1"/>
  <c r="AD1907" i="1"/>
  <c r="AE1906" i="1"/>
  <c r="AD1906" i="1"/>
  <c r="AE1905" i="1"/>
  <c r="AD1905" i="1"/>
  <c r="AE1904" i="1"/>
  <c r="AD1904" i="1"/>
  <c r="AE1903" i="1"/>
  <c r="AD1903" i="1"/>
  <c r="AE1902" i="1"/>
  <c r="AD1902" i="1"/>
  <c r="AE1901" i="1"/>
  <c r="AD1901" i="1"/>
  <c r="AE1900" i="1"/>
  <c r="AD1900" i="1"/>
  <c r="AE1899" i="1"/>
  <c r="AD1899" i="1"/>
  <c r="AE1898" i="1"/>
  <c r="AD1898" i="1"/>
  <c r="AE1897" i="1"/>
  <c r="AD1897" i="1"/>
  <c r="AE1896" i="1"/>
  <c r="AD1896" i="1"/>
  <c r="AE1895" i="1"/>
  <c r="AD1895" i="1"/>
  <c r="AE1894" i="1"/>
  <c r="AD1894" i="1"/>
  <c r="AE1893" i="1"/>
  <c r="AD1893" i="1"/>
  <c r="AE1892" i="1"/>
  <c r="AD1892" i="1"/>
  <c r="AE1891" i="1"/>
  <c r="AD1891" i="1"/>
  <c r="AE1890" i="1"/>
  <c r="AD1890" i="1"/>
  <c r="AE1889" i="1"/>
  <c r="AD1889" i="1"/>
  <c r="AE1888" i="1"/>
  <c r="AD1888" i="1"/>
  <c r="AE1887" i="1"/>
  <c r="AD1887" i="1"/>
  <c r="AE1886" i="1"/>
  <c r="AD1886" i="1"/>
  <c r="AE1885" i="1"/>
  <c r="AD1885" i="1"/>
  <c r="AE1884" i="1"/>
  <c r="AD1884" i="1"/>
  <c r="AE1883" i="1"/>
  <c r="AD1883" i="1"/>
  <c r="AE1882" i="1"/>
  <c r="AD1882" i="1"/>
  <c r="AE1881" i="1"/>
  <c r="AD1881" i="1"/>
  <c r="AE1880" i="1"/>
  <c r="AD1880" i="1"/>
  <c r="AE1879" i="1"/>
  <c r="AD1879" i="1"/>
  <c r="AE1878" i="1"/>
  <c r="AD1878" i="1"/>
  <c r="AE1877" i="1"/>
  <c r="AD1877" i="1"/>
  <c r="AE1876" i="1"/>
  <c r="AD1876" i="1"/>
  <c r="AE1875" i="1"/>
  <c r="AD1875" i="1"/>
  <c r="AE1874" i="1"/>
  <c r="AD1874" i="1"/>
  <c r="AE1872" i="1"/>
  <c r="AD1872" i="1"/>
  <c r="AE1870" i="1"/>
  <c r="AD1870" i="1"/>
  <c r="AE1869" i="1"/>
  <c r="AD1869" i="1"/>
  <c r="AE1867" i="1"/>
  <c r="AD1867" i="1"/>
  <c r="AE1866" i="1"/>
  <c r="AD1866" i="1"/>
  <c r="AE1865" i="1"/>
  <c r="AD1865" i="1"/>
  <c r="AE1864" i="1"/>
  <c r="AD1864" i="1"/>
  <c r="AE1863" i="1"/>
  <c r="AD1863" i="1"/>
  <c r="AE1862" i="1"/>
  <c r="AD1862" i="1"/>
  <c r="AE1861" i="1"/>
  <c r="AD1861" i="1"/>
  <c r="AE1860" i="1"/>
  <c r="AD1860" i="1"/>
  <c r="AE1858" i="1"/>
  <c r="AD1858" i="1"/>
  <c r="AE1857" i="1"/>
  <c r="AD1857" i="1"/>
  <c r="AE1856" i="1"/>
  <c r="AD1856" i="1"/>
  <c r="AE1853" i="1"/>
  <c r="AD1853" i="1"/>
  <c r="AE1852" i="1"/>
  <c r="AD1852" i="1"/>
  <c r="AE1851" i="1"/>
  <c r="AD1851" i="1"/>
  <c r="AE1850" i="1"/>
  <c r="AD1850" i="1"/>
  <c r="AE1849" i="1"/>
  <c r="AD1849" i="1"/>
  <c r="AE1848" i="1"/>
  <c r="AD1848" i="1"/>
  <c r="AE1847" i="1"/>
  <c r="AD1847" i="1"/>
  <c r="AE1846" i="1"/>
  <c r="AD1846" i="1"/>
  <c r="AE1844" i="1"/>
  <c r="AD1844" i="1"/>
  <c r="AE1843" i="1"/>
  <c r="AD1843" i="1"/>
  <c r="AE1842" i="1"/>
  <c r="AD1842" i="1"/>
  <c r="AE1841" i="1"/>
  <c r="AD1841" i="1"/>
  <c r="AE1840" i="1"/>
  <c r="AD1840" i="1"/>
  <c r="AE1839" i="1"/>
  <c r="AD1839" i="1"/>
  <c r="AE1838" i="1"/>
  <c r="AD1838" i="1"/>
  <c r="AE1837" i="1"/>
  <c r="AD1837" i="1"/>
  <c r="AE1836" i="1"/>
  <c r="AD1836" i="1"/>
  <c r="AE1835" i="1"/>
  <c r="AD1835" i="1"/>
  <c r="AE1834" i="1"/>
  <c r="AD1834" i="1"/>
  <c r="AE1833" i="1"/>
  <c r="AD1833" i="1"/>
  <c r="AE1832" i="1"/>
  <c r="AD1832" i="1"/>
  <c r="AE1831" i="1"/>
  <c r="AD1831" i="1"/>
  <c r="AE1830" i="1"/>
  <c r="AD1830" i="1"/>
  <c r="AE1829" i="1"/>
  <c r="AD1829" i="1"/>
  <c r="AE1828" i="1"/>
  <c r="AD1828" i="1"/>
  <c r="AE1827" i="1"/>
  <c r="AD1827" i="1"/>
  <c r="AE1826" i="1"/>
  <c r="AD1826" i="1"/>
  <c r="AE1825" i="1"/>
  <c r="AD1825" i="1"/>
  <c r="AE1824" i="1"/>
  <c r="AD1824" i="1"/>
  <c r="AE1823" i="1"/>
  <c r="AD1823" i="1"/>
  <c r="AE1822" i="1"/>
  <c r="AD1822" i="1"/>
  <c r="AE1821" i="1"/>
  <c r="AD1821" i="1"/>
  <c r="AE1820" i="1"/>
  <c r="AD1820" i="1"/>
  <c r="AE1819" i="1"/>
  <c r="AD1819" i="1"/>
  <c r="AE1818" i="1"/>
  <c r="AD1818" i="1"/>
  <c r="AE1817" i="1"/>
  <c r="AD1817" i="1"/>
  <c r="AE1816" i="1"/>
  <c r="AD1816" i="1"/>
  <c r="AE1815" i="1"/>
  <c r="AD1815" i="1"/>
  <c r="AE1814" i="1"/>
  <c r="AD1814" i="1"/>
  <c r="AE1813" i="1"/>
  <c r="AD1813" i="1"/>
  <c r="AE1812" i="1"/>
  <c r="AD1812" i="1"/>
  <c r="AE1811" i="1"/>
  <c r="AD1811" i="1"/>
  <c r="AE1810" i="1"/>
  <c r="AD1810" i="1"/>
  <c r="AE1809" i="1"/>
  <c r="AD1809" i="1"/>
  <c r="AE1808" i="1"/>
  <c r="AD1808" i="1"/>
  <c r="AE1807" i="1"/>
  <c r="AD1807" i="1"/>
  <c r="AE1806" i="1"/>
  <c r="AD1806" i="1"/>
  <c r="AE1805" i="1"/>
  <c r="AD1805" i="1"/>
  <c r="AE1804" i="1"/>
  <c r="AD1804" i="1"/>
  <c r="AE1803" i="1"/>
  <c r="AD1803" i="1"/>
  <c r="AE1802" i="1"/>
  <c r="AD1802" i="1"/>
  <c r="AE1801" i="1"/>
  <c r="AD1801" i="1"/>
  <c r="AE1800" i="1"/>
  <c r="AD1800" i="1"/>
  <c r="AE1799" i="1"/>
  <c r="AD1799" i="1"/>
  <c r="AE1798" i="1"/>
  <c r="AD1798" i="1"/>
  <c r="AE1797" i="1"/>
  <c r="AD1797" i="1"/>
  <c r="AE1796" i="1"/>
  <c r="AD1796" i="1"/>
  <c r="AE1795" i="1"/>
  <c r="AD1795" i="1"/>
  <c r="AE1794" i="1"/>
  <c r="AD1794" i="1"/>
  <c r="AE1793" i="1"/>
  <c r="AD1793" i="1"/>
  <c r="AE1792" i="1"/>
  <c r="AD1792" i="1"/>
  <c r="AE1791" i="1"/>
  <c r="AD1791" i="1"/>
  <c r="AE1790" i="1"/>
  <c r="AD1790" i="1"/>
  <c r="AE1789" i="1"/>
  <c r="AD1789" i="1"/>
  <c r="AE1788" i="1"/>
  <c r="AD1788" i="1"/>
  <c r="AE1787" i="1"/>
  <c r="AD1787" i="1"/>
  <c r="AE1786" i="1"/>
  <c r="AD1786" i="1"/>
  <c r="AE1785" i="1"/>
  <c r="AD1785" i="1"/>
  <c r="AE1784" i="1"/>
  <c r="AD1784" i="1"/>
  <c r="AE1783" i="1"/>
  <c r="AD1783" i="1"/>
  <c r="AE1782" i="1"/>
  <c r="AD1782" i="1"/>
  <c r="AE1781" i="1"/>
  <c r="AD1781" i="1"/>
  <c r="AE1780" i="1"/>
  <c r="AD1780" i="1"/>
  <c r="AE1779" i="1"/>
  <c r="AD1779" i="1"/>
  <c r="AE1778" i="1"/>
  <c r="AD1778" i="1"/>
  <c r="AE1777" i="1"/>
  <c r="AD1777" i="1"/>
  <c r="AE1773" i="1"/>
  <c r="AD1773" i="1"/>
  <c r="AD1766" i="1" s="1"/>
  <c r="AE1771" i="1"/>
  <c r="AD1771" i="1"/>
  <c r="AE1770" i="1"/>
  <c r="AD1770" i="1"/>
  <c r="AE1769" i="1"/>
  <c r="AD1769" i="1"/>
  <c r="AE1768" i="1"/>
  <c r="AE1767" i="1"/>
  <c r="AD1767" i="1"/>
  <c r="AE1763" i="1"/>
  <c r="AD1763" i="1"/>
  <c r="AE1760" i="1"/>
  <c r="AD1760" i="1"/>
  <c r="AE1758" i="1"/>
  <c r="AD1758" i="1"/>
  <c r="AE1757" i="1"/>
  <c r="AD1757" i="1"/>
  <c r="AE1756" i="1"/>
  <c r="AD1756" i="1"/>
  <c r="AE1755" i="1"/>
  <c r="AD1755" i="1"/>
  <c r="AE1754" i="1"/>
  <c r="AD1754" i="1"/>
  <c r="AE1753" i="1"/>
  <c r="AD1753" i="1"/>
  <c r="AE1752" i="1"/>
  <c r="AD1752" i="1"/>
  <c r="AE1751" i="1"/>
  <c r="AD1751" i="1"/>
  <c r="AE1750" i="1"/>
  <c r="AD1750" i="1"/>
  <c r="AE1749" i="1"/>
  <c r="AD1749" i="1"/>
  <c r="AE1748" i="1"/>
  <c r="AD1748" i="1"/>
  <c r="AE1747" i="1"/>
  <c r="AD1747" i="1"/>
  <c r="AE1746" i="1"/>
  <c r="AD1746" i="1"/>
  <c r="AE1745" i="1"/>
  <c r="AD1745" i="1"/>
  <c r="AE1744" i="1"/>
  <c r="AD1744" i="1"/>
  <c r="AE1743" i="1"/>
  <c r="AD1743" i="1"/>
  <c r="AE1742" i="1"/>
  <c r="AD1742" i="1"/>
  <c r="AE1741" i="1"/>
  <c r="AD1741" i="1"/>
  <c r="AE1740" i="1"/>
  <c r="AD1740" i="1"/>
  <c r="AE1739" i="1"/>
  <c r="AD1739" i="1"/>
  <c r="AE1738" i="1"/>
  <c r="AD1738" i="1"/>
  <c r="AE1737" i="1"/>
  <c r="AE1736" i="1"/>
  <c r="AD1736" i="1"/>
  <c r="AE1735" i="1"/>
  <c r="AD1735" i="1"/>
  <c r="AE1734" i="1"/>
  <c r="AD1734" i="1"/>
  <c r="AE1733" i="1"/>
  <c r="AD1733" i="1"/>
  <c r="AE1732" i="1"/>
  <c r="AD1732" i="1"/>
  <c r="AE1731" i="1"/>
  <c r="AD1731" i="1"/>
  <c r="AE1730" i="1"/>
  <c r="AD1730" i="1"/>
  <c r="AE1729" i="1"/>
  <c r="AD1729" i="1"/>
  <c r="AE1728" i="1"/>
  <c r="AD1728" i="1"/>
  <c r="AE1727" i="1"/>
  <c r="AD1727" i="1"/>
  <c r="AE1726" i="1"/>
  <c r="AD1726" i="1"/>
  <c r="AE1724" i="1"/>
  <c r="AD1724" i="1"/>
  <c r="AE1723" i="1"/>
  <c r="AD1723" i="1"/>
  <c r="AE1722" i="1"/>
  <c r="AD1722" i="1"/>
  <c r="AE1721" i="1"/>
  <c r="AD1721" i="1"/>
  <c r="AE1720" i="1"/>
  <c r="AD1720" i="1"/>
  <c r="AE1719" i="1"/>
  <c r="AD1719" i="1"/>
  <c r="AE1718" i="1"/>
  <c r="AD1718" i="1"/>
  <c r="AE1716" i="1"/>
  <c r="AD1716" i="1"/>
  <c r="AE1715" i="1"/>
  <c r="AD1715" i="1"/>
  <c r="AE1712" i="1"/>
  <c r="AD1712" i="1"/>
  <c r="AE1710" i="1"/>
  <c r="AD1710" i="1"/>
  <c r="AE1709" i="1"/>
  <c r="AD1709" i="1"/>
  <c r="AE1704" i="1"/>
  <c r="AD1704" i="1"/>
  <c r="AE1702" i="1"/>
  <c r="AD1702" i="1"/>
  <c r="AE1697" i="1"/>
  <c r="AD1697" i="1"/>
  <c r="AE1696" i="1"/>
  <c r="AD1696" i="1"/>
  <c r="AE1691" i="1"/>
  <c r="AD1691" i="1"/>
  <c r="AE1689" i="1"/>
  <c r="AD1689" i="1"/>
  <c r="AE1688" i="1"/>
  <c r="AD1688" i="1"/>
  <c r="AE1686" i="1"/>
  <c r="AD1686" i="1"/>
  <c r="AE1685" i="1"/>
  <c r="AD1685" i="1"/>
  <c r="AE1684" i="1"/>
  <c r="AD1684" i="1"/>
  <c r="AE1683" i="1"/>
  <c r="AD1683" i="1"/>
  <c r="AE1682" i="1"/>
  <c r="AD1682" i="1"/>
  <c r="AE1681" i="1"/>
  <c r="AD1681" i="1"/>
  <c r="AE1680" i="1"/>
  <c r="AD1680" i="1"/>
  <c r="AE1679" i="1"/>
  <c r="AD1679" i="1"/>
  <c r="AE1678" i="1"/>
  <c r="AD1678" i="1"/>
  <c r="AE1677" i="1"/>
  <c r="AD1677" i="1"/>
  <c r="AE1676" i="1"/>
  <c r="AD1676" i="1"/>
  <c r="AE1675" i="1"/>
  <c r="AD1675" i="1"/>
  <c r="AE1674" i="1"/>
  <c r="AD1674" i="1"/>
  <c r="AE1673" i="1"/>
  <c r="AD1673" i="1"/>
  <c r="AE1672" i="1"/>
  <c r="AD1672" i="1"/>
  <c r="AE1671" i="1"/>
  <c r="AD1671" i="1"/>
  <c r="AE1670" i="1"/>
  <c r="AD1670" i="1"/>
  <c r="AE1666" i="1"/>
  <c r="AD1666" i="1"/>
  <c r="AE1665" i="1"/>
  <c r="AD1665" i="1"/>
  <c r="AE1664" i="1"/>
  <c r="AD1664" i="1"/>
  <c r="AE1663" i="1"/>
  <c r="AD1663" i="1"/>
  <c r="AE1662" i="1"/>
  <c r="AD1662" i="1"/>
  <c r="AE1661" i="1"/>
  <c r="AD1661" i="1"/>
  <c r="AE1645" i="1"/>
  <c r="AD1645" i="1"/>
  <c r="AE1644" i="1"/>
  <c r="AD1644" i="1"/>
  <c r="AE1643" i="1"/>
  <c r="AD1643" i="1"/>
  <c r="AE1642" i="1"/>
  <c r="AD1642" i="1"/>
  <c r="AE1641" i="1"/>
  <c r="AD1641" i="1"/>
  <c r="AE1640" i="1"/>
  <c r="AD1640" i="1"/>
  <c r="AE1639" i="1"/>
  <c r="AD1639" i="1"/>
  <c r="AE1636" i="1"/>
  <c r="AD1636" i="1"/>
  <c r="AE1635" i="1"/>
  <c r="AD1635" i="1"/>
  <c r="AE1634" i="1"/>
  <c r="AD1634" i="1"/>
  <c r="AE1633" i="1"/>
  <c r="AD1633" i="1"/>
  <c r="AE1632" i="1"/>
  <c r="AD1632" i="1"/>
  <c r="AE1631" i="1"/>
  <c r="AD1631" i="1"/>
  <c r="AE1630" i="1"/>
  <c r="AD1630" i="1"/>
  <c r="AE1629" i="1"/>
  <c r="AD1629" i="1"/>
  <c r="AE1628" i="1"/>
  <c r="AD1628" i="1"/>
  <c r="AE1621" i="1"/>
  <c r="AD1621" i="1"/>
  <c r="AE1620" i="1"/>
  <c r="AD1620" i="1"/>
  <c r="AE1618" i="1"/>
  <c r="AD1618" i="1"/>
  <c r="AE1616" i="1"/>
  <c r="AD1616" i="1"/>
  <c r="AE1615" i="1"/>
  <c r="AD1615" i="1"/>
  <c r="AE1614" i="1"/>
  <c r="AD1614" i="1"/>
  <c r="AE1613" i="1"/>
  <c r="AD1613" i="1"/>
  <c r="AE1612" i="1"/>
  <c r="AD1612" i="1"/>
  <c r="AE1611" i="1"/>
  <c r="AD1611" i="1"/>
  <c r="AE1610" i="1"/>
  <c r="AD1610" i="1"/>
  <c r="AE1609" i="1"/>
  <c r="AD1609" i="1"/>
  <c r="AE1608" i="1"/>
  <c r="AD1608" i="1"/>
  <c r="AE1607" i="1"/>
  <c r="AD1607" i="1"/>
  <c r="AE1606" i="1"/>
  <c r="AD1606" i="1"/>
  <c r="AE1605" i="1"/>
  <c r="AD1605" i="1"/>
  <c r="AE1604" i="1"/>
  <c r="AD1604" i="1"/>
  <c r="AE1603" i="1"/>
  <c r="AD1603" i="1"/>
  <c r="AE1602" i="1"/>
  <c r="AD1602" i="1"/>
  <c r="AE1601" i="1"/>
  <c r="AD1601" i="1"/>
  <c r="AE1600" i="1"/>
  <c r="AD1600" i="1"/>
  <c r="AE1599" i="1"/>
  <c r="AD1599" i="1"/>
  <c r="AE1598" i="1"/>
  <c r="AD1598" i="1"/>
  <c r="AE1594" i="1"/>
  <c r="AD1594" i="1"/>
  <c r="AE1590" i="1"/>
  <c r="AD1590" i="1"/>
  <c r="AE1586" i="1"/>
  <c r="AD1586" i="1"/>
  <c r="AE1584" i="1"/>
  <c r="AD1584" i="1"/>
  <c r="AE1583" i="1"/>
  <c r="AD1583" i="1"/>
  <c r="AE1580" i="1"/>
  <c r="AD1580" i="1"/>
  <c r="AE1579" i="1"/>
  <c r="AD1579" i="1"/>
  <c r="AE1577" i="1"/>
  <c r="AD1577" i="1"/>
  <c r="AE1575" i="1"/>
  <c r="AD1575" i="1"/>
  <c r="AE1574" i="1"/>
  <c r="AD1574" i="1"/>
  <c r="AE1573" i="1"/>
  <c r="AD1573" i="1"/>
  <c r="AE1572" i="1"/>
  <c r="AD1572" i="1"/>
  <c r="AE1571" i="1"/>
  <c r="AD1571" i="1"/>
  <c r="AE1570" i="1"/>
  <c r="AD1570" i="1"/>
  <c r="AE1569" i="1"/>
  <c r="AD1569" i="1"/>
  <c r="AE1568" i="1"/>
  <c r="AD1568" i="1"/>
  <c r="AE1567" i="1"/>
  <c r="AD1567" i="1"/>
  <c r="AE1566" i="1"/>
  <c r="AD1566" i="1"/>
  <c r="AE1565" i="1"/>
  <c r="AD1565" i="1"/>
  <c r="AE1564" i="1"/>
  <c r="AD1564" i="1"/>
  <c r="AE1563" i="1"/>
  <c r="AD1563" i="1"/>
  <c r="AE1562" i="1"/>
  <c r="AD1562" i="1"/>
  <c r="AE1561" i="1"/>
  <c r="AD1561" i="1"/>
  <c r="AE1560" i="1"/>
  <c r="AD1560" i="1"/>
  <c r="AE1559" i="1"/>
  <c r="AD1559" i="1"/>
  <c r="AE1558" i="1"/>
  <c r="AD1558" i="1"/>
  <c r="AE1557" i="1"/>
  <c r="AD1557" i="1"/>
  <c r="AE1556" i="1"/>
  <c r="AD1556" i="1"/>
  <c r="AE1555" i="1"/>
  <c r="AD1555" i="1"/>
  <c r="AE1554" i="1"/>
  <c r="AD1554" i="1"/>
  <c r="AE1553" i="1"/>
  <c r="AD1553" i="1"/>
  <c r="AE1552" i="1"/>
  <c r="AD1552" i="1"/>
  <c r="AE1551" i="1"/>
  <c r="AD1551" i="1"/>
  <c r="AE1550" i="1"/>
  <c r="AD1550" i="1"/>
  <c r="AE1549" i="1"/>
  <c r="AD1549" i="1"/>
  <c r="AE1548" i="1"/>
  <c r="AD1548" i="1"/>
  <c r="AE1547" i="1"/>
  <c r="AD1547" i="1"/>
  <c r="AE1546" i="1"/>
  <c r="AD1546" i="1"/>
  <c r="AE1545" i="1"/>
  <c r="AD1545" i="1"/>
  <c r="AE1544" i="1"/>
  <c r="AD1544" i="1"/>
  <c r="AE1543" i="1"/>
  <c r="AD1543" i="1"/>
  <c r="AE1542" i="1"/>
  <c r="AD1542" i="1"/>
  <c r="AE1541" i="1"/>
  <c r="AD1541" i="1"/>
  <c r="AE1540" i="1"/>
  <c r="AD1540" i="1"/>
  <c r="AE1539" i="1"/>
  <c r="AD1539" i="1"/>
  <c r="AE1538" i="1"/>
  <c r="AD1538" i="1"/>
  <c r="AE1537" i="1"/>
  <c r="AD1537" i="1"/>
  <c r="AE1536" i="1"/>
  <c r="AD1536" i="1"/>
  <c r="AE1535" i="1"/>
  <c r="AD1535" i="1"/>
  <c r="AE1534" i="1"/>
  <c r="AD1534" i="1"/>
  <c r="AE1533" i="1"/>
  <c r="AD1533" i="1"/>
  <c r="AE1532" i="1"/>
  <c r="AD1532" i="1"/>
  <c r="AE1531" i="1"/>
  <c r="AD1531" i="1"/>
  <c r="AE1530" i="1"/>
  <c r="AD1530" i="1"/>
  <c r="AE1528" i="1"/>
  <c r="AD1528" i="1"/>
  <c r="AE1527" i="1"/>
  <c r="AD1527" i="1"/>
  <c r="AE1526" i="1"/>
  <c r="AD1526" i="1"/>
  <c r="AE1520" i="1"/>
  <c r="AD1520" i="1"/>
  <c r="AE1519" i="1"/>
  <c r="AD1519" i="1"/>
  <c r="AE1518" i="1"/>
  <c r="AD1518" i="1"/>
  <c r="AE1517" i="1"/>
  <c r="AD1517" i="1"/>
  <c r="AE1516" i="1"/>
  <c r="AD1516" i="1"/>
  <c r="AE1515" i="1"/>
  <c r="AD1515" i="1"/>
  <c r="AE1514" i="1"/>
  <c r="AD1514" i="1"/>
  <c r="AE1513" i="1"/>
  <c r="AD1513" i="1"/>
  <c r="AE1512" i="1"/>
  <c r="AD1512" i="1"/>
  <c r="AE1511" i="1"/>
  <c r="AD1511" i="1"/>
  <c r="AE1510" i="1"/>
  <c r="AD1510" i="1"/>
  <c r="AE1509" i="1"/>
  <c r="AD1509" i="1"/>
  <c r="AE1508" i="1"/>
  <c r="AD1508" i="1"/>
  <c r="AE1507" i="1"/>
  <c r="AD1507" i="1"/>
  <c r="AE1506" i="1"/>
  <c r="AD1506" i="1"/>
  <c r="AE1505" i="1"/>
  <c r="AD1505" i="1"/>
  <c r="AE1451" i="1"/>
  <c r="AD1451" i="1"/>
  <c r="AE1450" i="1"/>
  <c r="AD1450" i="1"/>
  <c r="AE1449" i="1"/>
  <c r="AD1449" i="1"/>
  <c r="AE1448" i="1"/>
  <c r="AD1448" i="1"/>
  <c r="AE1447" i="1"/>
  <c r="AD1447" i="1"/>
  <c r="AE1446" i="1"/>
  <c r="AD1446" i="1"/>
  <c r="AE1445" i="1"/>
  <c r="AD1445" i="1"/>
  <c r="AE1444" i="1"/>
  <c r="AD1444" i="1"/>
  <c r="AE1443" i="1"/>
  <c r="AD1443" i="1"/>
  <c r="AE1442" i="1"/>
  <c r="AD1442" i="1"/>
  <c r="AE1441" i="1"/>
  <c r="AD1441" i="1"/>
  <c r="AE1440" i="1"/>
  <c r="AD1440" i="1"/>
  <c r="AE1439" i="1"/>
  <c r="AD1439" i="1"/>
  <c r="AE1438" i="1"/>
  <c r="AD1438" i="1"/>
  <c r="AE1436" i="1"/>
  <c r="AD1436" i="1"/>
  <c r="AE1435" i="1"/>
  <c r="AD1435" i="1"/>
  <c r="AE1433" i="1"/>
  <c r="AD1433" i="1"/>
  <c r="AE1432" i="1"/>
  <c r="AD1432" i="1"/>
  <c r="AE1431" i="1"/>
  <c r="AD1431" i="1"/>
  <c r="AE1430" i="1"/>
  <c r="AD1430" i="1"/>
  <c r="AE1429" i="1"/>
  <c r="AD1429" i="1"/>
  <c r="AE1428" i="1"/>
  <c r="AD1428" i="1"/>
  <c r="AE1427" i="1"/>
  <c r="AD1427" i="1"/>
  <c r="AE1426" i="1"/>
  <c r="AD1426" i="1"/>
  <c r="AE1425" i="1"/>
  <c r="AD1425" i="1"/>
  <c r="AE1424" i="1"/>
  <c r="AD1424" i="1"/>
  <c r="AE1423" i="1"/>
  <c r="AD1423" i="1"/>
  <c r="AE1422" i="1"/>
  <c r="AD1422" i="1"/>
  <c r="AE1421" i="1"/>
  <c r="AD1421" i="1"/>
  <c r="AE1420" i="1"/>
  <c r="AD1420" i="1"/>
  <c r="AE1419" i="1"/>
  <c r="AD1419" i="1"/>
  <c r="AE1418" i="1"/>
  <c r="AD1418" i="1"/>
  <c r="AE1417" i="1"/>
  <c r="AD1417" i="1"/>
  <c r="AE1416" i="1"/>
  <c r="AD1416" i="1"/>
  <c r="AE1415" i="1"/>
  <c r="AD1415" i="1"/>
  <c r="AE1414" i="1"/>
  <c r="AD1414" i="1"/>
  <c r="AE1413" i="1"/>
  <c r="AD1413" i="1"/>
  <c r="AE1411" i="1"/>
  <c r="AD1411" i="1"/>
  <c r="AE1410" i="1"/>
  <c r="AD1410" i="1"/>
  <c r="AE1408" i="1"/>
  <c r="AD1408" i="1"/>
  <c r="AE1407" i="1"/>
  <c r="AD1407" i="1"/>
  <c r="AE1406" i="1"/>
  <c r="AD1406" i="1"/>
  <c r="AE1405" i="1"/>
  <c r="AD1405" i="1"/>
  <c r="AE1404" i="1"/>
  <c r="AD1404" i="1"/>
  <c r="AD1402" i="1"/>
  <c r="AE1398" i="1"/>
  <c r="AD1398" i="1"/>
  <c r="AE1397" i="1"/>
  <c r="AD1397" i="1"/>
  <c r="AE1396" i="1"/>
  <c r="AD1396" i="1"/>
  <c r="AE1395" i="1"/>
  <c r="AD1395" i="1"/>
  <c r="AE1394" i="1"/>
  <c r="AD1394" i="1"/>
  <c r="AE1393" i="1"/>
  <c r="AD1393" i="1"/>
  <c r="AE1392" i="1"/>
  <c r="AD1392" i="1"/>
  <c r="AE1391" i="1"/>
  <c r="AD1391" i="1"/>
  <c r="AE1390" i="1"/>
  <c r="AD1390" i="1"/>
  <c r="AE1389" i="1"/>
  <c r="AD1389" i="1"/>
  <c r="AE1388" i="1"/>
  <c r="AD1388" i="1"/>
  <c r="AE1387" i="1"/>
  <c r="AD1387" i="1"/>
  <c r="AE1386" i="1"/>
  <c r="AD1386" i="1"/>
  <c r="AE1385" i="1"/>
  <c r="AD1385" i="1"/>
  <c r="AE1384" i="1"/>
  <c r="AD1384" i="1"/>
  <c r="AE1383" i="1"/>
  <c r="AD1383" i="1"/>
  <c r="AE1382" i="1"/>
  <c r="AD1382" i="1"/>
  <c r="AE1381" i="1"/>
  <c r="AD1381" i="1"/>
  <c r="AE1380" i="1"/>
  <c r="AD1380" i="1"/>
  <c r="AE1379" i="1"/>
  <c r="AD1379" i="1"/>
  <c r="AE1377" i="1"/>
  <c r="AD1377" i="1"/>
  <c r="AE1374" i="1"/>
  <c r="AD1374" i="1"/>
  <c r="AE1373" i="1"/>
  <c r="AD1373" i="1"/>
  <c r="AE1372" i="1"/>
  <c r="AD1372" i="1"/>
  <c r="AE1370" i="1"/>
  <c r="AD1370" i="1"/>
  <c r="AE1369" i="1"/>
  <c r="AD1369" i="1"/>
  <c r="AE1368" i="1"/>
  <c r="AD1368" i="1"/>
  <c r="AE1367" i="1"/>
  <c r="AD1367" i="1"/>
  <c r="AE1366" i="1"/>
  <c r="AD1366" i="1"/>
  <c r="AE1365" i="1"/>
  <c r="AD1365" i="1"/>
  <c r="AE1364" i="1"/>
  <c r="AD1364" i="1"/>
  <c r="AE1363" i="1"/>
  <c r="AD1363" i="1"/>
  <c r="AE1362" i="1"/>
  <c r="AD1362" i="1"/>
  <c r="AE1361" i="1"/>
  <c r="AD1361" i="1"/>
  <c r="AE1360" i="1"/>
  <c r="AD1360" i="1"/>
  <c r="AE1359" i="1"/>
  <c r="AD1359" i="1"/>
  <c r="AE1358" i="1"/>
  <c r="AD1358" i="1"/>
  <c r="AE1357" i="1"/>
  <c r="AD1357" i="1"/>
  <c r="AE1356" i="1"/>
  <c r="AD1356" i="1"/>
  <c r="AE1355" i="1"/>
  <c r="AD1355" i="1"/>
  <c r="AE1354" i="1"/>
  <c r="AD1354" i="1"/>
  <c r="AE1353" i="1"/>
  <c r="AD1353" i="1"/>
  <c r="AE1352" i="1"/>
  <c r="AD1352" i="1"/>
  <c r="AE1351" i="1"/>
  <c r="AD1351" i="1"/>
  <c r="AE1350" i="1"/>
  <c r="AD1350" i="1"/>
  <c r="AE1349" i="1"/>
  <c r="AD1349" i="1"/>
  <c r="AE1348" i="1"/>
  <c r="AD1348" i="1"/>
  <c r="AE1347" i="1"/>
  <c r="AD1347" i="1"/>
  <c r="AE1346" i="1"/>
  <c r="AD1346" i="1"/>
  <c r="AE1345" i="1"/>
  <c r="AD1345" i="1"/>
  <c r="AE1344" i="1"/>
  <c r="AD1344" i="1"/>
  <c r="AE1343" i="1"/>
  <c r="AD1343" i="1"/>
  <c r="AE1342" i="1"/>
  <c r="AD1342" i="1"/>
  <c r="AE1341" i="1"/>
  <c r="AD1341" i="1"/>
  <c r="AE1340" i="1"/>
  <c r="AD1340" i="1"/>
  <c r="AE1339" i="1"/>
  <c r="AD1339" i="1"/>
  <c r="AE1338" i="1"/>
  <c r="AD1338" i="1"/>
  <c r="AE1336" i="1"/>
  <c r="AD1336" i="1"/>
  <c r="AE1335" i="1"/>
  <c r="AD1335" i="1"/>
  <c r="AE1334" i="1"/>
  <c r="AD1334" i="1"/>
  <c r="AE1333" i="1"/>
  <c r="AD1333" i="1"/>
  <c r="AE1332" i="1"/>
  <c r="AD1332" i="1"/>
  <c r="AE1329" i="1"/>
  <c r="AD1329" i="1"/>
  <c r="AE1328" i="1"/>
  <c r="AD1328" i="1"/>
  <c r="AE1327" i="1"/>
  <c r="AD1327" i="1"/>
  <c r="AE1326" i="1"/>
  <c r="AD1326" i="1"/>
  <c r="AE1325" i="1"/>
  <c r="AD1325" i="1"/>
  <c r="AE1324" i="1"/>
  <c r="AD1324" i="1"/>
  <c r="AE1323" i="1"/>
  <c r="AD1323" i="1"/>
  <c r="AE1322" i="1"/>
  <c r="AD1322" i="1"/>
  <c r="AE1321" i="1"/>
  <c r="AD1321" i="1"/>
  <c r="AE1320" i="1"/>
  <c r="AD1320" i="1"/>
  <c r="AE1319" i="1"/>
  <c r="AD1319" i="1"/>
  <c r="AE1318" i="1"/>
  <c r="AD1318" i="1"/>
  <c r="AE1317" i="1"/>
  <c r="AD1317" i="1"/>
  <c r="AE1316" i="1"/>
  <c r="AD1316" i="1"/>
  <c r="AE1315" i="1"/>
  <c r="AD1315" i="1"/>
  <c r="AE1314" i="1"/>
  <c r="AD1314" i="1"/>
  <c r="AE1313" i="1"/>
  <c r="AD1313" i="1"/>
  <c r="AE1312" i="1"/>
  <c r="AD1312" i="1"/>
  <c r="AE1311" i="1"/>
  <c r="AD1311" i="1"/>
  <c r="AE1310" i="1"/>
  <c r="AD1310" i="1"/>
  <c r="AE1309" i="1"/>
  <c r="AD1309" i="1"/>
  <c r="AE1308" i="1"/>
  <c r="AD1308" i="1"/>
  <c r="AE1307" i="1"/>
  <c r="AD1307" i="1"/>
  <c r="AE1306" i="1"/>
  <c r="AD1306" i="1"/>
  <c r="AE1305" i="1"/>
  <c r="AD1305" i="1"/>
  <c r="AE1304" i="1"/>
  <c r="AD1304" i="1"/>
  <c r="AE1303" i="1"/>
  <c r="AD1303" i="1"/>
  <c r="AE1300" i="1"/>
  <c r="AD1300" i="1"/>
  <c r="AE1299" i="1"/>
  <c r="AD1299" i="1"/>
  <c r="AE1298" i="1"/>
  <c r="AD1298" i="1"/>
  <c r="AE1297" i="1"/>
  <c r="AD1297" i="1"/>
  <c r="AE1296" i="1"/>
  <c r="AD1296" i="1"/>
  <c r="AE1295" i="1"/>
  <c r="AD1295" i="1"/>
  <c r="AE1294" i="1"/>
  <c r="AD1294" i="1"/>
  <c r="AE1293" i="1"/>
  <c r="AD1293" i="1"/>
  <c r="AE1292" i="1"/>
  <c r="AD1292" i="1"/>
  <c r="AE1291" i="1"/>
  <c r="AD1291" i="1"/>
  <c r="AE1290" i="1"/>
  <c r="AD1290" i="1"/>
  <c r="AE1289" i="1"/>
  <c r="AD1289" i="1"/>
  <c r="AE1288" i="1"/>
  <c r="AD1288" i="1"/>
  <c r="AE1286" i="1"/>
  <c r="AD1286" i="1"/>
  <c r="AE1285" i="1"/>
  <c r="AD1285" i="1"/>
  <c r="AE1284" i="1"/>
  <c r="AD1284" i="1"/>
  <c r="AE1283" i="1"/>
  <c r="AD1283" i="1"/>
  <c r="AE1282" i="1"/>
  <c r="AD1282" i="1"/>
  <c r="AE1281" i="1"/>
  <c r="AD1281" i="1"/>
  <c r="AE1280" i="1"/>
  <c r="AD1280" i="1"/>
  <c r="AE1279" i="1"/>
  <c r="AD1279" i="1"/>
  <c r="AE1278" i="1"/>
  <c r="AD1278" i="1"/>
  <c r="AE1277" i="1"/>
  <c r="AD1277" i="1"/>
  <c r="AE1276" i="1"/>
  <c r="AD1276" i="1"/>
  <c r="AE1275" i="1"/>
  <c r="AD1275" i="1"/>
  <c r="AE1274" i="1"/>
  <c r="AD1274" i="1"/>
  <c r="AE1273" i="1"/>
  <c r="AD1273" i="1"/>
  <c r="AE1272" i="1"/>
  <c r="AD1272" i="1"/>
  <c r="AE1271" i="1"/>
  <c r="AD1271" i="1"/>
  <c r="AE1270" i="1"/>
  <c r="AD1270" i="1"/>
  <c r="AE1269" i="1"/>
  <c r="AD1269" i="1"/>
  <c r="AE1268" i="1"/>
  <c r="AD1268" i="1"/>
  <c r="AE1267" i="1"/>
  <c r="AD1267" i="1"/>
  <c r="AE1266" i="1"/>
  <c r="AD1266" i="1"/>
  <c r="AE1265" i="1"/>
  <c r="AD1265" i="1"/>
  <c r="AE1264" i="1"/>
  <c r="AD1264" i="1"/>
  <c r="AE1263" i="1"/>
  <c r="AD1263" i="1"/>
  <c r="AE1262" i="1"/>
  <c r="AD1262" i="1"/>
  <c r="AE1261" i="1"/>
  <c r="AD1261" i="1"/>
  <c r="AE1260" i="1"/>
  <c r="AD1260" i="1"/>
  <c r="AE1259" i="1"/>
  <c r="AD1259" i="1"/>
  <c r="AE1258" i="1"/>
  <c r="AD1258" i="1"/>
  <c r="AE1257" i="1"/>
  <c r="AD1257" i="1"/>
  <c r="AE1256" i="1"/>
  <c r="AD1256" i="1"/>
  <c r="AE1255" i="1"/>
  <c r="AD1255" i="1"/>
  <c r="AE1254" i="1"/>
  <c r="AD1254" i="1"/>
  <c r="AE1253" i="1"/>
  <c r="AD1253" i="1"/>
  <c r="AE1252" i="1"/>
  <c r="AD1252" i="1"/>
  <c r="AE1251" i="1"/>
  <c r="AD1251" i="1"/>
  <c r="AE1250" i="1"/>
  <c r="AD1250" i="1"/>
  <c r="AE1249" i="1"/>
  <c r="AD1249" i="1"/>
  <c r="AE1248" i="1"/>
  <c r="AD1248" i="1"/>
  <c r="AE1247" i="1"/>
  <c r="AD1247" i="1"/>
  <c r="AE1246" i="1"/>
  <c r="AD1246" i="1"/>
  <c r="AE1245" i="1"/>
  <c r="AD1245" i="1"/>
  <c r="AE1244" i="1"/>
  <c r="AD1244" i="1"/>
  <c r="AE1243" i="1"/>
  <c r="AD1243" i="1"/>
  <c r="AE1242" i="1"/>
  <c r="AD1242" i="1"/>
  <c r="AE1241" i="1"/>
  <c r="AD1241" i="1"/>
  <c r="AE1240" i="1"/>
  <c r="AD1240" i="1"/>
  <c r="AE1239" i="1"/>
  <c r="AD1239" i="1"/>
  <c r="AE1238" i="1"/>
  <c r="AD1238" i="1"/>
  <c r="AE1237" i="1"/>
  <c r="AD1237" i="1"/>
  <c r="AE1236" i="1"/>
  <c r="AD1236" i="1"/>
  <c r="AE1234" i="1"/>
  <c r="AD1234" i="1"/>
  <c r="AE1232" i="1"/>
  <c r="AD1232" i="1"/>
  <c r="AE1230" i="1"/>
  <c r="AD1230" i="1"/>
  <c r="AE1229" i="1"/>
  <c r="AD1229" i="1"/>
  <c r="AE1226" i="1"/>
  <c r="AD1226" i="1"/>
  <c r="AE1224" i="1"/>
  <c r="AD1224" i="1"/>
  <c r="AE1223" i="1"/>
  <c r="AD1223" i="1"/>
  <c r="AE1222" i="1"/>
  <c r="AD1222" i="1"/>
  <c r="AE1221" i="1"/>
  <c r="AD1221" i="1"/>
  <c r="AE1220" i="1"/>
  <c r="AD1220" i="1"/>
  <c r="AE1219" i="1"/>
  <c r="AD1219" i="1"/>
  <c r="AE1218" i="1"/>
  <c r="AD1218" i="1"/>
  <c r="AE1215" i="1"/>
  <c r="AD1215" i="1"/>
  <c r="AE1214" i="1"/>
  <c r="AD1214" i="1"/>
  <c r="AE1212" i="1"/>
  <c r="AD1212" i="1"/>
  <c r="AE1211" i="1"/>
  <c r="AD1211" i="1"/>
  <c r="AE1210" i="1"/>
  <c r="AD1210" i="1"/>
  <c r="AE1209" i="1"/>
  <c r="AD1209" i="1"/>
  <c r="AE1208" i="1"/>
  <c r="AD1208" i="1"/>
  <c r="AE1205" i="1"/>
  <c r="AD1205" i="1"/>
  <c r="AE1204" i="1"/>
  <c r="AD1204" i="1"/>
  <c r="AE1203" i="1"/>
  <c r="AD1203" i="1"/>
  <c r="AE1202" i="1"/>
  <c r="AD1202" i="1"/>
  <c r="AE1201" i="1"/>
  <c r="AD1201" i="1"/>
  <c r="AE1200" i="1"/>
  <c r="AD1200" i="1"/>
  <c r="AE1199" i="1"/>
  <c r="AD1199" i="1"/>
  <c r="AE1195" i="1"/>
  <c r="AD1195" i="1"/>
  <c r="AE1194" i="1"/>
  <c r="AD1194" i="1"/>
  <c r="AE1192" i="1"/>
  <c r="AD1192" i="1"/>
  <c r="AE1190" i="1"/>
  <c r="AD1190" i="1"/>
  <c r="AE1189" i="1"/>
  <c r="AD1189" i="1"/>
  <c r="AE1187" i="1"/>
  <c r="AD1187" i="1"/>
  <c r="AE1186" i="1"/>
  <c r="AD1186" i="1"/>
  <c r="AE1180" i="1"/>
  <c r="AD1180" i="1"/>
  <c r="AE1176" i="1"/>
  <c r="AD1176" i="1"/>
  <c r="AE1175" i="1"/>
  <c r="AD1175" i="1"/>
  <c r="AE1174" i="1"/>
  <c r="AD1174" i="1"/>
  <c r="AE1173" i="1"/>
  <c r="AD1173" i="1"/>
  <c r="AE1172" i="1"/>
  <c r="AD1172" i="1"/>
  <c r="AE1171" i="1"/>
  <c r="AD1171" i="1"/>
  <c r="AE1170" i="1"/>
  <c r="AD1170" i="1"/>
  <c r="AE1169" i="1"/>
  <c r="AD1169" i="1"/>
  <c r="AE1168" i="1"/>
  <c r="AD1168" i="1"/>
  <c r="AE1167" i="1"/>
  <c r="AD1167" i="1"/>
  <c r="AE1166" i="1"/>
  <c r="AD1166" i="1"/>
  <c r="AE1165" i="1"/>
  <c r="AE1164" i="1"/>
  <c r="AD1164" i="1"/>
  <c r="AE1163" i="1"/>
  <c r="AD1163" i="1"/>
  <c r="AE1162" i="1"/>
  <c r="AD1162" i="1"/>
  <c r="AE1161" i="1"/>
  <c r="AD1161" i="1"/>
  <c r="AE1160" i="1"/>
  <c r="AD1160" i="1"/>
  <c r="AE1159" i="1"/>
  <c r="AD1159" i="1"/>
  <c r="AE1158" i="1"/>
  <c r="AD1158" i="1"/>
  <c r="AE1157" i="1"/>
  <c r="AD1157" i="1"/>
  <c r="AE1156" i="1"/>
  <c r="AD1156" i="1"/>
  <c r="AE1155" i="1"/>
  <c r="AD1155" i="1"/>
  <c r="AE1154" i="1"/>
  <c r="AD1154" i="1"/>
  <c r="AE1153" i="1"/>
  <c r="AD1153" i="1"/>
  <c r="AE1152" i="1"/>
  <c r="AD1152" i="1"/>
  <c r="AE1151" i="1"/>
  <c r="AD1151" i="1"/>
  <c r="AE1150" i="1"/>
  <c r="AD1150" i="1"/>
  <c r="AE1149" i="1"/>
  <c r="AD1149" i="1"/>
  <c r="AE1148" i="1"/>
  <c r="AD1148" i="1"/>
  <c r="AE1147" i="1"/>
  <c r="AD1147" i="1"/>
  <c r="AE1146" i="1"/>
  <c r="AD1146" i="1"/>
  <c r="AE1145" i="1"/>
  <c r="AD1145" i="1"/>
  <c r="AE1144" i="1"/>
  <c r="AD1144" i="1"/>
  <c r="AE1143" i="1"/>
  <c r="AD1143" i="1"/>
  <c r="AE1142" i="1"/>
  <c r="AD1142" i="1"/>
  <c r="AE1141" i="1"/>
  <c r="AD1141" i="1"/>
  <c r="AE1140" i="1"/>
  <c r="AD1140" i="1"/>
  <c r="AE1139" i="1"/>
  <c r="AD1139" i="1"/>
  <c r="AE1138" i="1"/>
  <c r="AD1138" i="1"/>
  <c r="AE1137" i="1"/>
  <c r="AD1137" i="1"/>
  <c r="AE1136" i="1"/>
  <c r="AD1136" i="1"/>
  <c r="AE1135" i="1"/>
  <c r="AD1135" i="1"/>
  <c r="AE1134" i="1"/>
  <c r="AD1134" i="1"/>
  <c r="AE1133" i="1"/>
  <c r="AD1133" i="1"/>
  <c r="AE1132" i="1"/>
  <c r="AD1132" i="1"/>
  <c r="AE1131" i="1"/>
  <c r="AD1131" i="1"/>
  <c r="AE1130" i="1"/>
  <c r="AD1130" i="1"/>
  <c r="AE1129" i="1"/>
  <c r="AD1129" i="1"/>
  <c r="AE1128" i="1"/>
  <c r="AD1128" i="1"/>
  <c r="AE1127" i="1"/>
  <c r="AD1127" i="1"/>
  <c r="AE1126" i="1"/>
  <c r="AD1126" i="1"/>
  <c r="AE1125" i="1"/>
  <c r="AD1125" i="1"/>
  <c r="AE1124" i="1"/>
  <c r="AD1124" i="1"/>
  <c r="AE1123" i="1"/>
  <c r="AD1123" i="1"/>
  <c r="AE1122" i="1"/>
  <c r="AD1122" i="1"/>
  <c r="AE1121" i="1"/>
  <c r="AD1121" i="1"/>
  <c r="AE1120" i="1"/>
  <c r="AD1120" i="1"/>
  <c r="AE1119" i="1"/>
  <c r="AD1119" i="1"/>
  <c r="AE1116" i="1"/>
  <c r="AD1116" i="1"/>
  <c r="AE1115" i="1"/>
  <c r="AD1115" i="1"/>
  <c r="AE1114" i="1"/>
  <c r="AD1114" i="1"/>
  <c r="AE1111" i="1"/>
  <c r="AD1111" i="1"/>
  <c r="AE1110" i="1"/>
  <c r="AD1110" i="1"/>
  <c r="AE1109" i="1"/>
  <c r="AD1109" i="1"/>
  <c r="AE1107" i="1"/>
  <c r="AD1107" i="1"/>
  <c r="AE1106" i="1"/>
  <c r="AD1106" i="1"/>
  <c r="AE1105" i="1"/>
  <c r="AD1105" i="1"/>
  <c r="AE1104" i="1"/>
  <c r="AD1104" i="1"/>
  <c r="AE1103" i="1"/>
  <c r="AD1103" i="1"/>
  <c r="AE1102" i="1"/>
  <c r="AD1102" i="1"/>
  <c r="AE1101" i="1"/>
  <c r="AD1101" i="1"/>
  <c r="AE1100" i="1"/>
  <c r="AD1100" i="1"/>
  <c r="AE1099" i="1"/>
  <c r="AD1099" i="1"/>
  <c r="AE1098" i="1"/>
  <c r="AD1098" i="1"/>
  <c r="AE1097" i="1"/>
  <c r="AD1097" i="1"/>
  <c r="AE1096" i="1"/>
  <c r="AD1096" i="1"/>
  <c r="AE1095" i="1"/>
  <c r="AD1095" i="1"/>
  <c r="AE1094" i="1"/>
  <c r="AD1094" i="1"/>
  <c r="AE1093" i="1"/>
  <c r="AD1093" i="1"/>
  <c r="AE1092" i="1"/>
  <c r="AD1092" i="1"/>
  <c r="AE1091" i="1"/>
  <c r="AD1091" i="1"/>
  <c r="AE1090" i="1"/>
  <c r="AD1090" i="1"/>
  <c r="AE1089" i="1"/>
  <c r="AD1089" i="1"/>
  <c r="AE1088" i="1"/>
  <c r="AD1088" i="1"/>
  <c r="AE1087" i="1"/>
  <c r="AD1087" i="1"/>
  <c r="AE1086" i="1"/>
  <c r="AD1086" i="1"/>
  <c r="AE1085" i="1"/>
  <c r="AD1085" i="1"/>
  <c r="AE1084" i="1"/>
  <c r="AD1084" i="1"/>
  <c r="AE1083" i="1"/>
  <c r="AD1083" i="1"/>
  <c r="AE1082" i="1"/>
  <c r="AD1082" i="1"/>
  <c r="AE1081" i="1"/>
  <c r="AD1081" i="1"/>
  <c r="AE1080" i="1"/>
  <c r="AD1080" i="1"/>
  <c r="AE1079" i="1"/>
  <c r="AD1079" i="1"/>
  <c r="AE1078" i="1"/>
  <c r="AD1078" i="1"/>
  <c r="AE1057" i="1"/>
  <c r="AD1057" i="1"/>
  <c r="AE1035" i="1"/>
  <c r="AD1035" i="1"/>
  <c r="AE1026" i="1"/>
  <c r="AD1026" i="1"/>
  <c r="AE1017" i="1"/>
  <c r="AD1017" i="1"/>
  <c r="AE983" i="1"/>
  <c r="AD983" i="1"/>
  <c r="AE966" i="1"/>
  <c r="AD966" i="1"/>
  <c r="AE949" i="1"/>
  <c r="AD949" i="1"/>
  <c r="AE932" i="1"/>
  <c r="AD932" i="1"/>
  <c r="AE915" i="1"/>
  <c r="AD915" i="1"/>
  <c r="AE898" i="1"/>
  <c r="AD898" i="1"/>
  <c r="AE865" i="1"/>
  <c r="AD865" i="1"/>
  <c r="AE856" i="1"/>
  <c r="AD856" i="1"/>
  <c r="AE847" i="1"/>
  <c r="AD847" i="1"/>
  <c r="AE838" i="1"/>
  <c r="AD838" i="1"/>
  <c r="AE829" i="1"/>
  <c r="AD829" i="1"/>
  <c r="AE820" i="1"/>
  <c r="AD820" i="1"/>
  <c r="AE811" i="1"/>
  <c r="AD811" i="1"/>
  <c r="AE794" i="1"/>
  <c r="AD794" i="1"/>
  <c r="AE785" i="1"/>
  <c r="AD785" i="1"/>
  <c r="AE749" i="1"/>
  <c r="AD749" i="1"/>
  <c r="AE740" i="1"/>
  <c r="AD740" i="1"/>
  <c r="AE723" i="1"/>
  <c r="AD723" i="1"/>
  <c r="AE705" i="1"/>
  <c r="AD705" i="1"/>
  <c r="AE693" i="1"/>
  <c r="AD693" i="1"/>
  <c r="AE683" i="1"/>
  <c r="AD683" i="1"/>
  <c r="AE666" i="1"/>
  <c r="AD666" i="1"/>
  <c r="AE649" i="1"/>
  <c r="AD649" i="1"/>
  <c r="AE639" i="1"/>
  <c r="AD639" i="1"/>
  <c r="AE622" i="1"/>
  <c r="AD622" i="1"/>
  <c r="AE609" i="1"/>
  <c r="AD609" i="1"/>
  <c r="AE592" i="1"/>
  <c r="AD592" i="1"/>
  <c r="AE582" i="1"/>
  <c r="AD582" i="1"/>
  <c r="AE565" i="1"/>
  <c r="AD565" i="1"/>
  <c r="AE554" i="1"/>
  <c r="AD554" i="1"/>
  <c r="AE537" i="1"/>
  <c r="AD537" i="1"/>
  <c r="AE318" i="1"/>
  <c r="AD318" i="1"/>
  <c r="AE309" i="1"/>
  <c r="AD309" i="1"/>
  <c r="AE292" i="1"/>
  <c r="AD292" i="1"/>
  <c r="AE268" i="1"/>
  <c r="AD268" i="1"/>
  <c r="AE250" i="1"/>
  <c r="AD250" i="1"/>
  <c r="AE233" i="1"/>
  <c r="AD233" i="1"/>
  <c r="AE216" i="1"/>
  <c r="AD216" i="1"/>
  <c r="AE199" i="1"/>
  <c r="AD199" i="1"/>
  <c r="AE182" i="1"/>
  <c r="AD182" i="1"/>
  <c r="AE165" i="1"/>
  <c r="AD165" i="1"/>
  <c r="AE147" i="1"/>
  <c r="AD147" i="1"/>
  <c r="AE130" i="1"/>
  <c r="AD130" i="1"/>
  <c r="AE121" i="1"/>
  <c r="AD121" i="1"/>
  <c r="AE74" i="1"/>
  <c r="AD74" i="1"/>
  <c r="AE55" i="1"/>
  <c r="AD55" i="1"/>
  <c r="AE35" i="1"/>
  <c r="AD35" i="1"/>
  <c r="AE16" i="1"/>
  <c r="AE7" i="1"/>
  <c r="AD7" i="1"/>
  <c r="AE1217" i="1" l="1"/>
  <c r="AE1235" i="1"/>
  <c r="AD1217" i="1"/>
  <c r="AD1235" i="1"/>
  <c r="AD2134" i="1"/>
  <c r="AE2134" i="1"/>
  <c r="AE1302" i="1"/>
  <c r="AD1302" i="1"/>
  <c r="AD1776" i="1"/>
  <c r="AE2070" i="1"/>
  <c r="AD2070" i="1"/>
  <c r="AE1694" i="1"/>
  <c r="AE2347" i="1"/>
  <c r="AD2347" i="1"/>
  <c r="X4" i="4"/>
  <c r="X3" i="4" s="1"/>
  <c r="U4" i="4"/>
  <c r="U3" i="4" s="1"/>
  <c r="T4" i="4"/>
  <c r="T3" i="4" s="1"/>
  <c r="AE1873" i="1"/>
  <c r="AD1695" i="1"/>
  <c r="AD1694" i="1" s="1"/>
  <c r="AQ1698" i="1"/>
  <c r="AR1698" i="1" s="1"/>
  <c r="AD1118" i="1"/>
  <c r="AE1118" i="1"/>
  <c r="AD1930" i="1"/>
  <c r="AE1930" i="1"/>
  <c r="AD2171" i="1"/>
  <c r="AE2171" i="1"/>
  <c r="AD1660" i="1"/>
  <c r="AD1873" i="1"/>
  <c r="AE1638" i="1"/>
  <c r="AE1660" i="1"/>
  <c r="AE1669" i="1"/>
  <c r="AE2371" i="1"/>
  <c r="AD1627" i="1"/>
  <c r="AD1669" i="1"/>
  <c r="AD2101" i="1"/>
  <c r="AD1638" i="1"/>
  <c r="AE1627" i="1"/>
  <c r="AD2371" i="1"/>
  <c r="AE1337" i="1"/>
  <c r="AD1337" i="1"/>
  <c r="AE2101" i="1"/>
  <c r="AE1077" i="1"/>
  <c r="AD1077" i="1"/>
  <c r="BB1636" i="1" l="1"/>
  <c r="G1636" i="1" s="1"/>
  <c r="AU1636" i="1"/>
  <c r="AR1636" i="1"/>
  <c r="AP1636" i="1"/>
  <c r="AN1636" i="1"/>
  <c r="AL1636" i="1"/>
  <c r="AJ1636" i="1"/>
  <c r="AC1636" i="1"/>
  <c r="AA1636" i="1"/>
  <c r="Z1636" i="1"/>
  <c r="X1636" i="1"/>
  <c r="AU1635" i="1"/>
  <c r="AR1635" i="1"/>
  <c r="AP1635" i="1"/>
  <c r="AN1635" i="1"/>
  <c r="AL1635" i="1"/>
  <c r="AJ1635" i="1"/>
  <c r="AC1635" i="1"/>
  <c r="AA1635" i="1"/>
  <c r="Z1635" i="1"/>
  <c r="X1635" i="1"/>
  <c r="AU1634" i="1"/>
  <c r="AR1634" i="1"/>
  <c r="AP1634" i="1"/>
  <c r="AN1634" i="1"/>
  <c r="AL1634" i="1"/>
  <c r="AJ1634" i="1"/>
  <c r="AC1634" i="1"/>
  <c r="AA1634" i="1"/>
  <c r="Z1634" i="1"/>
  <c r="X1634" i="1"/>
  <c r="AU1633" i="1"/>
  <c r="AR1633" i="1"/>
  <c r="AP1633" i="1"/>
  <c r="AN1633" i="1"/>
  <c r="AL1633" i="1"/>
  <c r="AJ1633" i="1"/>
  <c r="AC1633" i="1"/>
  <c r="AA1633" i="1"/>
  <c r="Z1633" i="1"/>
  <c r="X1633" i="1"/>
  <c r="AU1632" i="1"/>
  <c r="AR1632" i="1"/>
  <c r="AP1632" i="1"/>
  <c r="AN1632" i="1"/>
  <c r="AL1632" i="1"/>
  <c r="AJ1632" i="1"/>
  <c r="AC1632" i="1"/>
  <c r="AA1632" i="1"/>
  <c r="Z1632" i="1"/>
  <c r="X1632" i="1"/>
  <c r="AU1631" i="1"/>
  <c r="AR1631" i="1"/>
  <c r="AP1631" i="1"/>
  <c r="AN1631" i="1"/>
  <c r="AL1631" i="1"/>
  <c r="AJ1631" i="1"/>
  <c r="AC1631" i="1"/>
  <c r="AA1631" i="1"/>
  <c r="Z1631" i="1"/>
  <c r="X1631" i="1"/>
  <c r="AU1630" i="1"/>
  <c r="AR1630" i="1"/>
  <c r="AP1630" i="1"/>
  <c r="AN1630" i="1"/>
  <c r="AL1630" i="1"/>
  <c r="AJ1630" i="1"/>
  <c r="AC1630" i="1"/>
  <c r="AA1630" i="1"/>
  <c r="Z1630" i="1"/>
  <c r="X1630" i="1"/>
  <c r="AU1629" i="1"/>
  <c r="AR1629" i="1"/>
  <c r="AP1629" i="1"/>
  <c r="AN1629" i="1"/>
  <c r="AL1629" i="1"/>
  <c r="AJ1629" i="1"/>
  <c r="AC1629" i="1"/>
  <c r="AA1629" i="1"/>
  <c r="Z1629" i="1"/>
  <c r="X1629" i="1"/>
  <c r="AC1628" i="1"/>
  <c r="AA1628" i="1"/>
  <c r="Z1628" i="1"/>
  <c r="X1628" i="1"/>
  <c r="S1628" i="1"/>
  <c r="AU1628" i="1" s="1"/>
  <c r="Y1873" i="1"/>
  <c r="AU2075" i="1"/>
  <c r="AR2075" i="1"/>
  <c r="AP2075" i="1"/>
  <c r="AL2075" i="1"/>
  <c r="AJ2075" i="1"/>
  <c r="AC2075" i="1"/>
  <c r="AA2075" i="1"/>
  <c r="Z2075" i="1"/>
  <c r="X2075" i="1"/>
  <c r="AU2076" i="1"/>
  <c r="AR2076" i="1"/>
  <c r="AP2076" i="1"/>
  <c r="AL2076" i="1"/>
  <c r="AJ2076" i="1"/>
  <c r="AC2076" i="1"/>
  <c r="AA2076" i="1"/>
  <c r="Z2076" i="1"/>
  <c r="X2076" i="1"/>
  <c r="AB2070" i="1"/>
  <c r="G1664" i="1"/>
  <c r="G1663" i="1"/>
  <c r="G1662" i="1"/>
  <c r="AB1624" i="1"/>
  <c r="AB1625" i="1" s="1"/>
  <c r="BA1625" i="1" s="1"/>
  <c r="AE1625" i="1" s="1"/>
  <c r="AE1624" i="1" s="1"/>
  <c r="S1625" i="1"/>
  <c r="AU1625" i="1" s="1"/>
  <c r="Y1622" i="1"/>
  <c r="Y1623" i="1" s="1"/>
  <c r="AC1623" i="1"/>
  <c r="AA1623" i="1"/>
  <c r="S1623" i="1"/>
  <c r="AU1623" i="1" s="1"/>
  <c r="AB2302" i="1"/>
  <c r="BA2303" i="1"/>
  <c r="BA2381" i="1"/>
  <c r="AC1639" i="1"/>
  <c r="AA1639" i="1"/>
  <c r="Z1639" i="1"/>
  <c r="X1639" i="1"/>
  <c r="S1639" i="1"/>
  <c r="AQ1639" i="1" s="1"/>
  <c r="AR1639" i="1" s="1"/>
  <c r="AU1640" i="1"/>
  <c r="AR1640" i="1"/>
  <c r="AP1640" i="1"/>
  <c r="AN1640" i="1"/>
  <c r="AL1640" i="1"/>
  <c r="AJ1640" i="1"/>
  <c r="AC1640" i="1"/>
  <c r="AA1640" i="1"/>
  <c r="Z1640" i="1"/>
  <c r="X1640" i="1"/>
  <c r="G1637" i="1"/>
  <c r="Z1623" i="1" l="1"/>
  <c r="BA1623" i="1"/>
  <c r="AE1623" i="1" s="1"/>
  <c r="AE1622" i="1" s="1"/>
  <c r="G1625" i="1"/>
  <c r="AD1625" i="1"/>
  <c r="AD1624" i="1" s="1"/>
  <c r="AE2303" i="1"/>
  <c r="AE2302" i="1" s="1"/>
  <c r="AD2303" i="1"/>
  <c r="AD2302" i="1" s="1"/>
  <c r="AE1776" i="1"/>
  <c r="AE2381" i="1"/>
  <c r="AD2381" i="1"/>
  <c r="BB1635" i="1"/>
  <c r="AQ1628" i="1"/>
  <c r="AR1628" i="1" s="1"/>
  <c r="Z1622" i="1"/>
  <c r="X1625" i="1"/>
  <c r="AQ1625" i="1"/>
  <c r="AR1625" i="1" s="1"/>
  <c r="X1623" i="1"/>
  <c r="AU1639" i="1"/>
  <c r="AD1623" i="1" l="1"/>
  <c r="AD1622" i="1" s="1"/>
  <c r="G1623" i="1"/>
  <c r="BB1634" i="1"/>
  <c r="G1635" i="1"/>
  <c r="AB2311" i="1"/>
  <c r="BA2332" i="1"/>
  <c r="AE2332" i="1" l="1"/>
  <c r="AE2311" i="1" s="1"/>
  <c r="AD2332" i="1"/>
  <c r="AD2311" i="1" s="1"/>
  <c r="G1634" i="1"/>
  <c r="BB1633" i="1"/>
  <c r="G1633" i="1" s="1"/>
  <c r="AQ2381" i="1" l="1"/>
  <c r="AR2381" i="1" s="1"/>
  <c r="AQ2382" i="1"/>
  <c r="AR2382" i="1" s="1"/>
  <c r="AQ2383" i="1"/>
  <c r="AR2383" i="1" s="1"/>
  <c r="AQ2384" i="1"/>
  <c r="AR2384" i="1" s="1"/>
  <c r="AQ2385" i="1"/>
  <c r="AR2385" i="1" s="1"/>
  <c r="AQ2386" i="1"/>
  <c r="AR2386" i="1" s="1"/>
  <c r="AQ2387" i="1"/>
  <c r="AR2387" i="1" s="1"/>
  <c r="AQ2388" i="1"/>
  <c r="AR2388" i="1" s="1"/>
  <c r="AQ2389" i="1"/>
  <c r="AR2389" i="1" s="1"/>
  <c r="AQ2390" i="1"/>
  <c r="AR2390" i="1" s="1"/>
  <c r="AQ2391" i="1"/>
  <c r="AR2391" i="1" s="1"/>
  <c r="AQ2392" i="1"/>
  <c r="AR2392" i="1" s="1"/>
  <c r="AQ2393" i="1"/>
  <c r="AR2393" i="1" s="1"/>
  <c r="AQ2394" i="1"/>
  <c r="AR2394" i="1" s="1"/>
  <c r="AQ2395" i="1"/>
  <c r="AR2395" i="1" s="1"/>
  <c r="AQ2396" i="1"/>
  <c r="AR2396" i="1" s="1"/>
  <c r="AQ2397" i="1"/>
  <c r="AR2397" i="1" s="1"/>
  <c r="AQ2398" i="1"/>
  <c r="AR2398" i="1" s="1"/>
  <c r="AQ2399" i="1"/>
  <c r="AR2399" i="1" s="1"/>
  <c r="AQ2400" i="1"/>
  <c r="AR2400" i="1" s="1"/>
  <c r="AQ2401" i="1"/>
  <c r="AR2401" i="1" s="1"/>
  <c r="AQ2402" i="1"/>
  <c r="AR2402" i="1" s="1"/>
  <c r="AC2382" i="1"/>
  <c r="AC2383" i="1"/>
  <c r="AC2384" i="1"/>
  <c r="AC2385" i="1"/>
  <c r="Z2382" i="1"/>
  <c r="Z2383" i="1"/>
  <c r="Z2384" i="1"/>
  <c r="Z2385" i="1"/>
  <c r="AC2394" i="1"/>
  <c r="AC2395" i="1"/>
  <c r="AC2396" i="1"/>
  <c r="AC2397" i="1"/>
  <c r="AC2398" i="1"/>
  <c r="AC2399" i="1"/>
  <c r="Z2394" i="1"/>
  <c r="Z2395" i="1"/>
  <c r="Z2396" i="1"/>
  <c r="Z2397" i="1"/>
  <c r="Z2398" i="1"/>
  <c r="Z2399" i="1"/>
  <c r="AC2387" i="1"/>
  <c r="AC2388" i="1"/>
  <c r="AC2389" i="1"/>
  <c r="AC2390" i="1"/>
  <c r="AC2391" i="1"/>
  <c r="AC2392" i="1"/>
  <c r="AC2393" i="1"/>
  <c r="AC2400" i="1"/>
  <c r="Z2387" i="1"/>
  <c r="Z2388" i="1"/>
  <c r="Z2389" i="1"/>
  <c r="Z2390" i="1"/>
  <c r="Z2391" i="1"/>
  <c r="Z2392" i="1"/>
  <c r="Z2393" i="1"/>
  <c r="Z2400" i="1"/>
  <c r="BB2402" i="1"/>
  <c r="BB2401" i="1" s="1"/>
  <c r="BB2400" i="1" s="1"/>
  <c r="BB2399" i="1" s="1"/>
  <c r="BB2398" i="1" s="1"/>
  <c r="BB2397" i="1" s="1"/>
  <c r="BB2396" i="1" s="1"/>
  <c r="BB2395" i="1" s="1"/>
  <c r="BB2394" i="1" s="1"/>
  <c r="BB2393" i="1" s="1"/>
  <c r="BB2392" i="1" s="1"/>
  <c r="G2392" i="1" s="1"/>
  <c r="AC2381" i="1"/>
  <c r="AC2386" i="1"/>
  <c r="AC2401" i="1"/>
  <c r="AC2402" i="1"/>
  <c r="Z2381" i="1"/>
  <c r="Z2386" i="1"/>
  <c r="Z2401" i="1"/>
  <c r="Z2402" i="1"/>
  <c r="G2347" i="1"/>
  <c r="BB2310" i="1"/>
  <c r="BB2309" i="1" s="1"/>
  <c r="G2402" i="1" l="1"/>
  <c r="G2401" i="1"/>
  <c r="G2395" i="1"/>
  <c r="G2394" i="1"/>
  <c r="G2400" i="1"/>
  <c r="G2393" i="1"/>
  <c r="G2399" i="1"/>
  <c r="G2398" i="1"/>
  <c r="G2397" i="1"/>
  <c r="G2396" i="1"/>
  <c r="BB2391" i="1"/>
  <c r="BB2308" i="1"/>
  <c r="G2309" i="1"/>
  <c r="G2310" i="1"/>
  <c r="Z1206" i="1"/>
  <c r="X1186" i="1"/>
  <c r="Z1186" i="1"/>
  <c r="AA1186" i="1"/>
  <c r="AC1186" i="1"/>
  <c r="AN1186" i="1"/>
  <c r="AP1186" i="1"/>
  <c r="AR1186" i="1"/>
  <c r="AU1186" i="1"/>
  <c r="X1187" i="1"/>
  <c r="Z1187" i="1"/>
  <c r="AA1187" i="1"/>
  <c r="AC1187" i="1"/>
  <c r="AN1187" i="1"/>
  <c r="AP1187" i="1"/>
  <c r="AR1187" i="1"/>
  <c r="AU1187" i="1"/>
  <c r="X1183" i="1"/>
  <c r="Z1183" i="1"/>
  <c r="AA1183" i="1"/>
  <c r="AC1183" i="1"/>
  <c r="AN1183" i="1"/>
  <c r="AP1183" i="1"/>
  <c r="AR1183" i="1"/>
  <c r="AU1183" i="1"/>
  <c r="X1179" i="1"/>
  <c r="Z1179" i="1"/>
  <c r="AA1179" i="1"/>
  <c r="AC1179" i="1"/>
  <c r="AN1179" i="1"/>
  <c r="AP1179" i="1"/>
  <c r="AR1179" i="1"/>
  <c r="AU1179" i="1"/>
  <c r="BB2390" i="1" l="1"/>
  <c r="G2391" i="1"/>
  <c r="BB2307" i="1"/>
  <c r="G2308" i="1"/>
  <c r="AU1027" i="1"/>
  <c r="AU1028" i="1"/>
  <c r="AU1029" i="1"/>
  <c r="AU1030" i="1"/>
  <c r="AU1031" i="1"/>
  <c r="AU1032" i="1"/>
  <c r="AU1033" i="1"/>
  <c r="AU1034" i="1"/>
  <c r="AA3" i="1"/>
  <c r="AU97" i="1"/>
  <c r="AR97" i="1"/>
  <c r="AP97" i="1"/>
  <c r="AN97" i="1"/>
  <c r="AC97" i="1"/>
  <c r="AA97" i="1"/>
  <c r="Z97" i="1"/>
  <c r="X97" i="1"/>
  <c r="AU96" i="1"/>
  <c r="AR96" i="1"/>
  <c r="AP96" i="1"/>
  <c r="AN96" i="1"/>
  <c r="AC96" i="1"/>
  <c r="AA96" i="1"/>
  <c r="Z96" i="1"/>
  <c r="X96" i="1"/>
  <c r="AU93" i="1"/>
  <c r="AR93" i="1"/>
  <c r="AP93" i="1"/>
  <c r="AN93" i="1"/>
  <c r="AC93" i="1"/>
  <c r="AA93" i="1"/>
  <c r="Z93" i="1"/>
  <c r="X93" i="1"/>
  <c r="AU92" i="1"/>
  <c r="AR92" i="1"/>
  <c r="AP92" i="1"/>
  <c r="AN92" i="1"/>
  <c r="AC92" i="1"/>
  <c r="AA92" i="1"/>
  <c r="Z92" i="1"/>
  <c r="X92" i="1"/>
  <c r="AU91" i="1"/>
  <c r="AR91" i="1"/>
  <c r="AP91" i="1"/>
  <c r="AN91" i="1"/>
  <c r="AC91" i="1"/>
  <c r="AA91" i="1"/>
  <c r="Z91" i="1"/>
  <c r="X91" i="1"/>
  <c r="AU87" i="1"/>
  <c r="AR87" i="1"/>
  <c r="AP87" i="1"/>
  <c r="AN87" i="1"/>
  <c r="AC87" i="1"/>
  <c r="AA87" i="1"/>
  <c r="Z87" i="1"/>
  <c r="X87" i="1"/>
  <c r="AU86" i="1"/>
  <c r="AR86" i="1"/>
  <c r="AP86" i="1"/>
  <c r="AN86" i="1"/>
  <c r="AC86" i="1"/>
  <c r="AA86" i="1"/>
  <c r="Z86" i="1"/>
  <c r="X86" i="1"/>
  <c r="AU85" i="1"/>
  <c r="AR85" i="1"/>
  <c r="AP85" i="1"/>
  <c r="AN85" i="1"/>
  <c r="AC85" i="1"/>
  <c r="AA85" i="1"/>
  <c r="Z85" i="1"/>
  <c r="X85" i="1"/>
  <c r="AU84" i="1"/>
  <c r="AR84" i="1"/>
  <c r="AP84" i="1"/>
  <c r="AN84" i="1"/>
  <c r="AC84" i="1"/>
  <c r="AA84" i="1"/>
  <c r="Z84" i="1"/>
  <c r="X84" i="1"/>
  <c r="AU83" i="1"/>
  <c r="AR83" i="1"/>
  <c r="AP83" i="1"/>
  <c r="AN83" i="1"/>
  <c r="AC83" i="1"/>
  <c r="AA83" i="1"/>
  <c r="Z83" i="1"/>
  <c r="X83" i="1"/>
  <c r="G2371" i="1"/>
  <c r="AR2379" i="1"/>
  <c r="AP2379" i="1"/>
  <c r="AN2379" i="1"/>
  <c r="AC2379" i="1"/>
  <c r="AA2379" i="1"/>
  <c r="Z2379" i="1"/>
  <c r="X2379" i="1"/>
  <c r="AR2378" i="1"/>
  <c r="AP2378" i="1"/>
  <c r="AN2378" i="1"/>
  <c r="AC2378" i="1"/>
  <c r="AA2378" i="1"/>
  <c r="Z2378" i="1"/>
  <c r="X2378" i="1"/>
  <c r="AR2377" i="1"/>
  <c r="AP2377" i="1"/>
  <c r="AN2377" i="1"/>
  <c r="AC2377" i="1"/>
  <c r="AA2377" i="1"/>
  <c r="Z2377" i="1"/>
  <c r="X2377" i="1"/>
  <c r="AR2376" i="1"/>
  <c r="AP2376" i="1"/>
  <c r="AN2376" i="1"/>
  <c r="AC2376" i="1"/>
  <c r="AA2376" i="1"/>
  <c r="Z2376" i="1"/>
  <c r="X2376" i="1"/>
  <c r="AR2375" i="1"/>
  <c r="AP2375" i="1"/>
  <c r="AN2375" i="1"/>
  <c r="AC2375" i="1"/>
  <c r="AA2375" i="1"/>
  <c r="Z2375" i="1"/>
  <c r="X2375" i="1"/>
  <c r="AR2374" i="1"/>
  <c r="AP2374" i="1"/>
  <c r="AN2374" i="1"/>
  <c r="AC2374" i="1"/>
  <c r="AA2374" i="1"/>
  <c r="Z2374" i="1"/>
  <c r="X2374" i="1"/>
  <c r="AR2373" i="1"/>
  <c r="AP2373" i="1"/>
  <c r="AN2373" i="1"/>
  <c r="AC2373" i="1"/>
  <c r="AA2373" i="1"/>
  <c r="Z2373" i="1"/>
  <c r="X2373" i="1"/>
  <c r="AR2372" i="1"/>
  <c r="AP2372" i="1"/>
  <c r="AN2372" i="1"/>
  <c r="AC2372" i="1"/>
  <c r="AA2372" i="1"/>
  <c r="Z2372" i="1"/>
  <c r="X2372" i="1"/>
  <c r="BB2389" i="1" l="1"/>
  <c r="G2390" i="1"/>
  <c r="BB2306" i="1"/>
  <c r="G2307" i="1"/>
  <c r="AU8" i="1"/>
  <c r="AU9" i="1"/>
  <c r="AU10" i="1"/>
  <c r="AU11" i="1"/>
  <c r="AU12" i="1"/>
  <c r="AU13" i="1"/>
  <c r="AU14" i="1"/>
  <c r="AU15" i="1"/>
  <c r="AU17" i="1"/>
  <c r="AU18" i="1"/>
  <c r="AU19" i="1"/>
  <c r="AU20" i="1"/>
  <c r="AU21" i="1"/>
  <c r="AU22" i="1"/>
  <c r="AU23" i="1"/>
  <c r="AU24" i="1"/>
  <c r="AU26" i="1"/>
  <c r="AU27" i="1"/>
  <c r="AU28" i="1"/>
  <c r="AU29" i="1"/>
  <c r="AU30" i="1"/>
  <c r="AU31" i="1"/>
  <c r="AU32" i="1"/>
  <c r="AU33" i="1"/>
  <c r="AU36" i="1"/>
  <c r="AU37" i="1"/>
  <c r="AU38" i="1"/>
  <c r="AU39" i="1"/>
  <c r="AU40" i="1"/>
  <c r="AU41" i="1"/>
  <c r="AU42" i="1"/>
  <c r="AU43" i="1"/>
  <c r="AU56" i="1"/>
  <c r="AU57" i="1"/>
  <c r="AU58" i="1"/>
  <c r="AU59" i="1"/>
  <c r="AU60" i="1"/>
  <c r="AU61" i="1"/>
  <c r="AU62" i="1"/>
  <c r="AU63" i="1"/>
  <c r="AU75" i="1"/>
  <c r="AU76" i="1"/>
  <c r="AU77" i="1"/>
  <c r="AU78" i="1"/>
  <c r="AU79" i="1"/>
  <c r="AU80" i="1"/>
  <c r="AU81" i="1"/>
  <c r="AU82" i="1"/>
  <c r="AU88" i="1"/>
  <c r="AU89" i="1"/>
  <c r="AU90" i="1"/>
  <c r="AU94" i="1"/>
  <c r="AU95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22" i="1"/>
  <c r="AU123" i="1"/>
  <c r="AU124" i="1"/>
  <c r="AU125" i="1"/>
  <c r="AU126" i="1"/>
  <c r="AU127" i="1"/>
  <c r="AU128" i="1"/>
  <c r="AU129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10" i="1"/>
  <c r="AU311" i="1"/>
  <c r="AU312" i="1"/>
  <c r="AU313" i="1"/>
  <c r="AU314" i="1"/>
  <c r="AU315" i="1"/>
  <c r="AU316" i="1"/>
  <c r="AU317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55" i="1"/>
  <c r="AU556" i="1"/>
  <c r="AU557" i="1"/>
  <c r="AU558" i="1"/>
  <c r="AU559" i="1"/>
  <c r="AU560" i="1"/>
  <c r="AU561" i="1"/>
  <c r="AU562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3" i="1"/>
  <c r="AU584" i="1"/>
  <c r="AU585" i="1"/>
  <c r="AU586" i="1"/>
  <c r="AU587" i="1"/>
  <c r="AU588" i="1"/>
  <c r="AU589" i="1"/>
  <c r="AU590" i="1"/>
  <c r="AU591" i="1"/>
  <c r="AU593" i="1"/>
  <c r="AU594" i="1"/>
  <c r="AU595" i="1"/>
  <c r="AU596" i="1"/>
  <c r="AU597" i="1"/>
  <c r="AU598" i="1"/>
  <c r="AU599" i="1"/>
  <c r="AU600" i="1"/>
  <c r="AU603" i="1"/>
  <c r="AU608" i="1"/>
  <c r="AU610" i="1"/>
  <c r="AU611" i="1"/>
  <c r="AU612" i="1"/>
  <c r="AU613" i="1"/>
  <c r="AU614" i="1"/>
  <c r="AU615" i="1"/>
  <c r="AU616" i="1"/>
  <c r="AU617" i="1"/>
  <c r="AU618" i="1"/>
  <c r="AU623" i="1"/>
  <c r="AU624" i="1"/>
  <c r="AU625" i="1"/>
  <c r="AU626" i="1"/>
  <c r="AU627" i="1"/>
  <c r="AU628" i="1"/>
  <c r="AU629" i="1"/>
  <c r="AU630" i="1"/>
  <c r="AU631" i="1"/>
  <c r="AU632" i="1"/>
  <c r="AU633" i="1"/>
  <c r="AU634" i="1"/>
  <c r="AU635" i="1"/>
  <c r="AU636" i="1"/>
  <c r="AU637" i="1"/>
  <c r="AU638" i="1"/>
  <c r="AU640" i="1"/>
  <c r="AU641" i="1"/>
  <c r="AU642" i="1"/>
  <c r="AU643" i="1"/>
  <c r="AU644" i="1"/>
  <c r="AU645" i="1"/>
  <c r="AU646" i="1"/>
  <c r="AU647" i="1"/>
  <c r="AU650" i="1"/>
  <c r="AU651" i="1"/>
  <c r="AU652" i="1"/>
  <c r="AU653" i="1"/>
  <c r="AU654" i="1"/>
  <c r="AU655" i="1"/>
  <c r="AU656" i="1"/>
  <c r="AU657" i="1"/>
  <c r="AU658" i="1"/>
  <c r="AU659" i="1"/>
  <c r="AU660" i="1"/>
  <c r="AU661" i="1"/>
  <c r="AU662" i="1"/>
  <c r="AU663" i="1"/>
  <c r="AU664" i="1"/>
  <c r="AU665" i="1"/>
  <c r="AU667" i="1"/>
  <c r="AU668" i="1"/>
  <c r="AU669" i="1"/>
  <c r="AU670" i="1"/>
  <c r="AU671" i="1"/>
  <c r="AU672" i="1"/>
  <c r="AU673" i="1"/>
  <c r="AU674" i="1"/>
  <c r="AU675" i="1"/>
  <c r="AU676" i="1"/>
  <c r="AU677" i="1"/>
  <c r="AU678" i="1"/>
  <c r="AU679" i="1"/>
  <c r="AU680" i="1"/>
  <c r="AU681" i="1"/>
  <c r="AU682" i="1"/>
  <c r="AU684" i="1"/>
  <c r="AU685" i="1"/>
  <c r="AU686" i="1"/>
  <c r="AU687" i="1"/>
  <c r="AU688" i="1"/>
  <c r="AU689" i="1"/>
  <c r="AU690" i="1"/>
  <c r="AU691" i="1"/>
  <c r="AU692" i="1"/>
  <c r="AU694" i="1"/>
  <c r="AU695" i="1"/>
  <c r="AU696" i="1"/>
  <c r="AU697" i="1"/>
  <c r="AU698" i="1"/>
  <c r="AU699" i="1"/>
  <c r="AU700" i="1"/>
  <c r="AU701" i="1"/>
  <c r="AU702" i="1"/>
  <c r="AU706" i="1"/>
  <c r="AU707" i="1"/>
  <c r="AU708" i="1"/>
  <c r="AU709" i="1"/>
  <c r="AU710" i="1"/>
  <c r="AU711" i="1"/>
  <c r="AU712" i="1"/>
  <c r="AU713" i="1"/>
  <c r="AU714" i="1"/>
  <c r="AU715" i="1"/>
  <c r="AU716" i="1"/>
  <c r="AU717" i="1"/>
  <c r="AU718" i="1"/>
  <c r="AU719" i="1"/>
  <c r="AU720" i="1"/>
  <c r="AU721" i="1"/>
  <c r="AU724" i="1"/>
  <c r="AU725" i="1"/>
  <c r="AU726" i="1"/>
  <c r="AU727" i="1"/>
  <c r="AU728" i="1"/>
  <c r="AU729" i="1"/>
  <c r="AU730" i="1"/>
  <c r="AU731" i="1"/>
  <c r="AU732" i="1"/>
  <c r="AU733" i="1"/>
  <c r="AU734" i="1"/>
  <c r="AU735" i="1"/>
  <c r="AU736" i="1"/>
  <c r="AU737" i="1"/>
  <c r="AU738" i="1"/>
  <c r="AU739" i="1"/>
  <c r="AU741" i="1"/>
  <c r="AU742" i="1"/>
  <c r="AU743" i="1"/>
  <c r="AU744" i="1"/>
  <c r="AU745" i="1"/>
  <c r="AU746" i="1"/>
  <c r="AU747" i="1"/>
  <c r="AU748" i="1"/>
  <c r="AU750" i="1"/>
  <c r="AU751" i="1"/>
  <c r="AU752" i="1"/>
  <c r="AU753" i="1"/>
  <c r="AU754" i="1"/>
  <c r="AU755" i="1"/>
  <c r="AU756" i="1"/>
  <c r="AU757" i="1"/>
  <c r="AU758" i="1"/>
  <c r="AU759" i="1"/>
  <c r="AU760" i="1"/>
  <c r="AU761" i="1"/>
  <c r="AU762" i="1"/>
  <c r="AU763" i="1"/>
  <c r="AU764" i="1"/>
  <c r="AU765" i="1"/>
  <c r="AU866" i="1"/>
  <c r="AU867" i="1"/>
  <c r="AU868" i="1"/>
  <c r="AU869" i="1"/>
  <c r="AU870" i="1"/>
  <c r="AU871" i="1"/>
  <c r="AU872" i="1"/>
  <c r="AU873" i="1"/>
  <c r="AU899" i="1"/>
  <c r="AU900" i="1"/>
  <c r="AU901" i="1"/>
  <c r="AU902" i="1"/>
  <c r="AU903" i="1"/>
  <c r="AU904" i="1"/>
  <c r="AU905" i="1"/>
  <c r="AU906" i="1"/>
  <c r="AU907" i="1"/>
  <c r="AU908" i="1"/>
  <c r="AU909" i="1"/>
  <c r="AU910" i="1"/>
  <c r="AU911" i="1"/>
  <c r="AU912" i="1"/>
  <c r="AU913" i="1"/>
  <c r="AU914" i="1"/>
  <c r="AU916" i="1"/>
  <c r="AU917" i="1"/>
  <c r="AU918" i="1"/>
  <c r="AU919" i="1"/>
  <c r="AU920" i="1"/>
  <c r="AU921" i="1"/>
  <c r="AU922" i="1"/>
  <c r="AU923" i="1"/>
  <c r="AU924" i="1"/>
  <c r="AU925" i="1"/>
  <c r="AU926" i="1"/>
  <c r="AU927" i="1"/>
  <c r="AU928" i="1"/>
  <c r="AU929" i="1"/>
  <c r="AU930" i="1"/>
  <c r="AU931" i="1"/>
  <c r="AU933" i="1"/>
  <c r="AU934" i="1"/>
  <c r="AU935" i="1"/>
  <c r="AU936" i="1"/>
  <c r="AU937" i="1"/>
  <c r="AU938" i="1"/>
  <c r="AU939" i="1"/>
  <c r="AU940" i="1"/>
  <c r="AU941" i="1"/>
  <c r="AU942" i="1"/>
  <c r="AU943" i="1"/>
  <c r="AU944" i="1"/>
  <c r="AU945" i="1"/>
  <c r="AU946" i="1"/>
  <c r="AU947" i="1"/>
  <c r="AU948" i="1"/>
  <c r="AU950" i="1"/>
  <c r="AU951" i="1"/>
  <c r="AU952" i="1"/>
  <c r="AU953" i="1"/>
  <c r="AU954" i="1"/>
  <c r="AU955" i="1"/>
  <c r="AU956" i="1"/>
  <c r="AU957" i="1"/>
  <c r="AU958" i="1"/>
  <c r="AU959" i="1"/>
  <c r="AU960" i="1"/>
  <c r="AU961" i="1"/>
  <c r="AU962" i="1"/>
  <c r="AU963" i="1"/>
  <c r="AU964" i="1"/>
  <c r="AU965" i="1"/>
  <c r="AU967" i="1"/>
  <c r="AU968" i="1"/>
  <c r="AU969" i="1"/>
  <c r="AU970" i="1"/>
  <c r="AU971" i="1"/>
  <c r="AU972" i="1"/>
  <c r="AU973" i="1"/>
  <c r="AU974" i="1"/>
  <c r="AU975" i="1"/>
  <c r="AU976" i="1"/>
  <c r="AU977" i="1"/>
  <c r="AU978" i="1"/>
  <c r="AU979" i="1"/>
  <c r="AU980" i="1"/>
  <c r="AU981" i="1"/>
  <c r="AU982" i="1"/>
  <c r="AU984" i="1"/>
  <c r="AU985" i="1"/>
  <c r="AU986" i="1"/>
  <c r="AU987" i="1"/>
  <c r="AU988" i="1"/>
  <c r="AU989" i="1"/>
  <c r="AU990" i="1"/>
  <c r="AU991" i="1"/>
  <c r="AU992" i="1"/>
  <c r="AU993" i="1"/>
  <c r="AU994" i="1"/>
  <c r="AU995" i="1"/>
  <c r="AU996" i="1"/>
  <c r="AU997" i="1"/>
  <c r="AU998" i="1"/>
  <c r="AU999" i="1"/>
  <c r="AU1018" i="1"/>
  <c r="AU1019" i="1"/>
  <c r="AU1020" i="1"/>
  <c r="AU1021" i="1"/>
  <c r="AU1022" i="1"/>
  <c r="AU1023" i="1"/>
  <c r="AU1024" i="1"/>
  <c r="AU1025" i="1"/>
  <c r="AU1036" i="1"/>
  <c r="AU1037" i="1"/>
  <c r="AU1038" i="1"/>
  <c r="AU1039" i="1"/>
  <c r="AU1040" i="1"/>
  <c r="AU1041" i="1"/>
  <c r="AU1042" i="1"/>
  <c r="AU1043" i="1"/>
  <c r="AU1058" i="1"/>
  <c r="AU1059" i="1"/>
  <c r="AU1060" i="1"/>
  <c r="AU1061" i="1"/>
  <c r="AU1062" i="1"/>
  <c r="AU1063" i="1"/>
  <c r="AU1064" i="1"/>
  <c r="AU1065" i="1"/>
  <c r="AU1066" i="1"/>
  <c r="AU1067" i="1"/>
  <c r="AU1068" i="1"/>
  <c r="AU1069" i="1"/>
  <c r="AU1070" i="1"/>
  <c r="AU1071" i="1"/>
  <c r="AU1072" i="1"/>
  <c r="AU1073" i="1"/>
  <c r="AU1078" i="1"/>
  <c r="AU1079" i="1"/>
  <c r="AU1080" i="1"/>
  <c r="AU1081" i="1"/>
  <c r="AU1082" i="1"/>
  <c r="AU1083" i="1"/>
  <c r="AU1084" i="1"/>
  <c r="AU1085" i="1"/>
  <c r="AU1086" i="1"/>
  <c r="AU1087" i="1"/>
  <c r="AU1088" i="1"/>
  <c r="AU1089" i="1"/>
  <c r="AU1090" i="1"/>
  <c r="AU1091" i="1"/>
  <c r="AU1092" i="1"/>
  <c r="AU1093" i="1"/>
  <c r="AU1094" i="1"/>
  <c r="AU1095" i="1"/>
  <c r="AU1096" i="1"/>
  <c r="AU1097" i="1"/>
  <c r="AU1098" i="1"/>
  <c r="AU1099" i="1"/>
  <c r="AU1100" i="1"/>
  <c r="AU1101" i="1"/>
  <c r="AU1102" i="1"/>
  <c r="AU1103" i="1"/>
  <c r="AU1104" i="1"/>
  <c r="AU1105" i="1"/>
  <c r="AU1106" i="1"/>
  <c r="AU1107" i="1"/>
  <c r="AU1108" i="1"/>
  <c r="AU1109" i="1"/>
  <c r="AU1110" i="1"/>
  <c r="AU1111" i="1"/>
  <c r="AU1112" i="1"/>
  <c r="AU1113" i="1"/>
  <c r="AU1114" i="1"/>
  <c r="AU1115" i="1"/>
  <c r="AU1116" i="1"/>
  <c r="AU1117" i="1"/>
  <c r="AU1119" i="1"/>
  <c r="AU1120" i="1"/>
  <c r="AU1121" i="1"/>
  <c r="AU1122" i="1"/>
  <c r="AU1123" i="1"/>
  <c r="AU1124" i="1"/>
  <c r="AU1125" i="1"/>
  <c r="AU1126" i="1"/>
  <c r="AU1127" i="1"/>
  <c r="AU1128" i="1"/>
  <c r="AU1129" i="1"/>
  <c r="AU1130" i="1"/>
  <c r="AU1131" i="1"/>
  <c r="AU1132" i="1"/>
  <c r="AU1133" i="1"/>
  <c r="AU1134" i="1"/>
  <c r="AU1135" i="1"/>
  <c r="AU1136" i="1"/>
  <c r="AU1137" i="1"/>
  <c r="AU1138" i="1"/>
  <c r="AU1139" i="1"/>
  <c r="AU1140" i="1"/>
  <c r="AU1141" i="1"/>
  <c r="AU1142" i="1"/>
  <c r="AU1143" i="1"/>
  <c r="AU1144" i="1"/>
  <c r="AU1145" i="1"/>
  <c r="AU1146" i="1"/>
  <c r="AU1147" i="1"/>
  <c r="AU1148" i="1"/>
  <c r="AU1149" i="1"/>
  <c r="AU1150" i="1"/>
  <c r="AU1151" i="1"/>
  <c r="AU1152" i="1"/>
  <c r="AU1153" i="1"/>
  <c r="AU1154" i="1"/>
  <c r="AU1155" i="1"/>
  <c r="AU1156" i="1"/>
  <c r="AU1157" i="1"/>
  <c r="AU1158" i="1"/>
  <c r="AU1159" i="1"/>
  <c r="AU1160" i="1"/>
  <c r="AU1161" i="1"/>
  <c r="AU1162" i="1"/>
  <c r="AU1163" i="1"/>
  <c r="AU1164" i="1"/>
  <c r="AU1165" i="1"/>
  <c r="AU1166" i="1"/>
  <c r="AU1167" i="1"/>
  <c r="AU1168" i="1"/>
  <c r="AU1169" i="1"/>
  <c r="AU1170" i="1"/>
  <c r="AU1171" i="1"/>
  <c r="AU1172" i="1"/>
  <c r="AU1173" i="1"/>
  <c r="AU1174" i="1"/>
  <c r="AU1175" i="1"/>
  <c r="AU1176" i="1"/>
  <c r="AU1177" i="1"/>
  <c r="AU1178" i="1"/>
  <c r="AU1180" i="1"/>
  <c r="AU1181" i="1"/>
  <c r="AU1182" i="1"/>
  <c r="AU1184" i="1"/>
  <c r="AU1185" i="1"/>
  <c r="AU1188" i="1"/>
  <c r="AU1189" i="1"/>
  <c r="AU1190" i="1"/>
  <c r="AU1191" i="1"/>
  <c r="AU1192" i="1"/>
  <c r="AU1193" i="1"/>
  <c r="AU1194" i="1"/>
  <c r="AU1195" i="1"/>
  <c r="AU1196" i="1"/>
  <c r="AU1198" i="1"/>
  <c r="AU1199" i="1"/>
  <c r="AU1200" i="1"/>
  <c r="AU1201" i="1"/>
  <c r="AU1202" i="1"/>
  <c r="AU1203" i="1"/>
  <c r="AU1204" i="1"/>
  <c r="AU1205" i="1"/>
  <c r="AU1206" i="1"/>
  <c r="AU1208" i="1"/>
  <c r="AU1209" i="1"/>
  <c r="AU1210" i="1"/>
  <c r="AU1211" i="1"/>
  <c r="AU1212" i="1"/>
  <c r="AU1213" i="1"/>
  <c r="AU1214" i="1"/>
  <c r="AU1215" i="1"/>
  <c r="AU1218" i="1"/>
  <c r="AU1219" i="1"/>
  <c r="AU1220" i="1"/>
  <c r="AU1221" i="1"/>
  <c r="AU1222" i="1"/>
  <c r="AU1223" i="1"/>
  <c r="AU1224" i="1"/>
  <c r="AU1225" i="1"/>
  <c r="AU1226" i="1"/>
  <c r="AU1227" i="1"/>
  <c r="AU1228" i="1"/>
  <c r="AU1229" i="1"/>
  <c r="AU1230" i="1"/>
  <c r="AU1231" i="1"/>
  <c r="AU1232" i="1"/>
  <c r="AU1234" i="1"/>
  <c r="AU1236" i="1"/>
  <c r="AU1237" i="1"/>
  <c r="AU1238" i="1"/>
  <c r="AU1239" i="1"/>
  <c r="AU1240" i="1"/>
  <c r="AU1241" i="1"/>
  <c r="AU1242" i="1"/>
  <c r="AU1243" i="1"/>
  <c r="AU1244" i="1"/>
  <c r="AU1245" i="1"/>
  <c r="AU1246" i="1"/>
  <c r="AU1247" i="1"/>
  <c r="AU1248" i="1"/>
  <c r="AU1249" i="1"/>
  <c r="AU1250" i="1"/>
  <c r="AU1251" i="1"/>
  <c r="AU1252" i="1"/>
  <c r="AU1253" i="1"/>
  <c r="AU1254" i="1"/>
  <c r="AU1255" i="1"/>
  <c r="AU1256" i="1"/>
  <c r="AU1257" i="1"/>
  <c r="AU1258" i="1"/>
  <c r="AU1259" i="1"/>
  <c r="AU1260" i="1"/>
  <c r="AU1261" i="1"/>
  <c r="AU1262" i="1"/>
  <c r="AU1263" i="1"/>
  <c r="AU1264" i="1"/>
  <c r="AU1265" i="1"/>
  <c r="AU1266" i="1"/>
  <c r="AU1267" i="1"/>
  <c r="AU1268" i="1"/>
  <c r="AU1269" i="1"/>
  <c r="AU1270" i="1"/>
  <c r="AU1271" i="1"/>
  <c r="AU1272" i="1"/>
  <c r="AU1273" i="1"/>
  <c r="AU1274" i="1"/>
  <c r="AU1275" i="1"/>
  <c r="AU1276" i="1"/>
  <c r="AU1277" i="1"/>
  <c r="AU1278" i="1"/>
  <c r="AU1279" i="1"/>
  <c r="AU1280" i="1"/>
  <c r="AU1281" i="1"/>
  <c r="AU1282" i="1"/>
  <c r="AU1283" i="1"/>
  <c r="AU1284" i="1"/>
  <c r="AU1285" i="1"/>
  <c r="AU1286" i="1"/>
  <c r="AU1288" i="1"/>
  <c r="AU1289" i="1"/>
  <c r="AU1290" i="1"/>
  <c r="AU1291" i="1"/>
  <c r="AU1292" i="1"/>
  <c r="AU1293" i="1"/>
  <c r="AU1294" i="1"/>
  <c r="AU1295" i="1"/>
  <c r="AU1296" i="1"/>
  <c r="AU1297" i="1"/>
  <c r="AU1298" i="1"/>
  <c r="AU1299" i="1"/>
  <c r="AU1300" i="1"/>
  <c r="AU1303" i="1"/>
  <c r="AU1304" i="1"/>
  <c r="AU1305" i="1"/>
  <c r="AU1306" i="1"/>
  <c r="AU1307" i="1"/>
  <c r="AU1308" i="1"/>
  <c r="AU1309" i="1"/>
  <c r="AU1310" i="1"/>
  <c r="AU1311" i="1"/>
  <c r="AU1312" i="1"/>
  <c r="AU1313" i="1"/>
  <c r="AU1314" i="1"/>
  <c r="AU1315" i="1"/>
  <c r="AU1316" i="1"/>
  <c r="AU1317" i="1"/>
  <c r="AU1318" i="1"/>
  <c r="AU1319" i="1"/>
  <c r="AU1320" i="1"/>
  <c r="AU1321" i="1"/>
  <c r="AU1322" i="1"/>
  <c r="AU1323" i="1"/>
  <c r="AU1324" i="1"/>
  <c r="AU1325" i="1"/>
  <c r="AU1326" i="1"/>
  <c r="AU1327" i="1"/>
  <c r="AU1328" i="1"/>
  <c r="AU1329" i="1"/>
  <c r="AU1332" i="1"/>
  <c r="AU1333" i="1"/>
  <c r="AU1334" i="1"/>
  <c r="AU1335" i="1"/>
  <c r="AU1336" i="1"/>
  <c r="AU1338" i="1"/>
  <c r="AU1339" i="1"/>
  <c r="AU1340" i="1"/>
  <c r="AU1341" i="1"/>
  <c r="AU1342" i="1"/>
  <c r="AU1343" i="1"/>
  <c r="AU1344" i="1"/>
  <c r="AU1345" i="1"/>
  <c r="AU1346" i="1"/>
  <c r="AU1347" i="1"/>
  <c r="AU1348" i="1"/>
  <c r="AU1349" i="1"/>
  <c r="AU1350" i="1"/>
  <c r="AU1351" i="1"/>
  <c r="AU1352" i="1"/>
  <c r="AU1353" i="1"/>
  <c r="AU1354" i="1"/>
  <c r="AU1355" i="1"/>
  <c r="AU1356" i="1"/>
  <c r="AU1357" i="1"/>
  <c r="AU1358" i="1"/>
  <c r="AU1359" i="1"/>
  <c r="AU1360" i="1"/>
  <c r="AU1361" i="1"/>
  <c r="AU1362" i="1"/>
  <c r="AU1363" i="1"/>
  <c r="AU1364" i="1"/>
  <c r="AU1365" i="1"/>
  <c r="AU1366" i="1"/>
  <c r="AU1367" i="1"/>
  <c r="AU1368" i="1"/>
  <c r="AU1369" i="1"/>
  <c r="AU1370" i="1"/>
  <c r="AU1371" i="1"/>
  <c r="AU1372" i="1"/>
  <c r="AU1373" i="1"/>
  <c r="AU1374" i="1"/>
  <c r="AU1375" i="1"/>
  <c r="AU1376" i="1"/>
  <c r="AU1377" i="1"/>
  <c r="AU1379" i="1"/>
  <c r="AU1380" i="1"/>
  <c r="AU1381" i="1"/>
  <c r="AU1382" i="1"/>
  <c r="AU1383" i="1"/>
  <c r="AU1384" i="1"/>
  <c r="AU1385" i="1"/>
  <c r="AU1386" i="1"/>
  <c r="AU1387" i="1"/>
  <c r="AU1388" i="1"/>
  <c r="AU1389" i="1"/>
  <c r="AU1390" i="1"/>
  <c r="AU1391" i="1"/>
  <c r="AU1392" i="1"/>
  <c r="AU1393" i="1"/>
  <c r="AU1394" i="1"/>
  <c r="AU1395" i="1"/>
  <c r="AU1396" i="1"/>
  <c r="AU1397" i="1"/>
  <c r="AU1398" i="1"/>
  <c r="AU1399" i="1"/>
  <c r="AU1400" i="1"/>
  <c r="AU1401" i="1"/>
  <c r="AU1402" i="1"/>
  <c r="AU1404" i="1"/>
  <c r="AU1405" i="1"/>
  <c r="AU1406" i="1"/>
  <c r="AU1407" i="1"/>
  <c r="AU1408" i="1"/>
  <c r="AU1409" i="1"/>
  <c r="AU1410" i="1"/>
  <c r="AU1411" i="1"/>
  <c r="AU1413" i="1"/>
  <c r="AU1414" i="1"/>
  <c r="AU1415" i="1"/>
  <c r="AU1416" i="1"/>
  <c r="AU1417" i="1"/>
  <c r="AU1418" i="1"/>
  <c r="AU1419" i="1"/>
  <c r="AU1420" i="1"/>
  <c r="AU1421" i="1"/>
  <c r="AU1422" i="1"/>
  <c r="AU1423" i="1"/>
  <c r="AU1424" i="1"/>
  <c r="AU1425" i="1"/>
  <c r="AU1426" i="1"/>
  <c r="AU1427" i="1"/>
  <c r="AU1428" i="1"/>
  <c r="AU1429" i="1"/>
  <c r="AU1430" i="1"/>
  <c r="AU1431" i="1"/>
  <c r="AU1432" i="1"/>
  <c r="AU1433" i="1"/>
  <c r="AU1434" i="1"/>
  <c r="AU1435" i="1"/>
  <c r="AU1436" i="1"/>
  <c r="AU1438" i="1"/>
  <c r="AU1439" i="1"/>
  <c r="AU1440" i="1"/>
  <c r="AU1441" i="1"/>
  <c r="AU1442" i="1"/>
  <c r="AU1443" i="1"/>
  <c r="AU1444" i="1"/>
  <c r="AU1445" i="1"/>
  <c r="AU1446" i="1"/>
  <c r="AU1447" i="1"/>
  <c r="AU1448" i="1"/>
  <c r="AU1449" i="1"/>
  <c r="AU1450" i="1"/>
  <c r="AU1451" i="1"/>
  <c r="AU1452" i="1"/>
  <c r="AU1453" i="1"/>
  <c r="AU1454" i="1"/>
  <c r="AU1455" i="1"/>
  <c r="AU1456" i="1"/>
  <c r="AU1457" i="1"/>
  <c r="AU1458" i="1"/>
  <c r="AU1459" i="1"/>
  <c r="AU1460" i="1"/>
  <c r="AU1461" i="1"/>
  <c r="AU1462" i="1"/>
  <c r="AU1463" i="1"/>
  <c r="AU1464" i="1"/>
  <c r="AU1465" i="1"/>
  <c r="AU1466" i="1"/>
  <c r="AU1467" i="1"/>
  <c r="AU1468" i="1"/>
  <c r="AU1469" i="1"/>
  <c r="AU1470" i="1"/>
  <c r="AU1471" i="1"/>
  <c r="AU1472" i="1"/>
  <c r="AU1473" i="1"/>
  <c r="AU1474" i="1"/>
  <c r="AU1475" i="1"/>
  <c r="AU1476" i="1"/>
  <c r="AU1477" i="1"/>
  <c r="AU1478" i="1"/>
  <c r="AU1479" i="1"/>
  <c r="AU1480" i="1"/>
  <c r="AU1481" i="1"/>
  <c r="AU1482" i="1"/>
  <c r="AU1483" i="1"/>
  <c r="AU1484" i="1"/>
  <c r="AU1485" i="1"/>
  <c r="AU1486" i="1"/>
  <c r="AU1487" i="1"/>
  <c r="AU1488" i="1"/>
  <c r="AU1489" i="1"/>
  <c r="AU1490" i="1"/>
  <c r="AU1491" i="1"/>
  <c r="AU1492" i="1"/>
  <c r="AU1493" i="1"/>
  <c r="AU1494" i="1"/>
  <c r="AU1495" i="1"/>
  <c r="AU1496" i="1"/>
  <c r="AU1497" i="1"/>
  <c r="AU1498" i="1"/>
  <c r="AU1499" i="1"/>
  <c r="AU1500" i="1"/>
  <c r="AU1501" i="1"/>
  <c r="AU1505" i="1"/>
  <c r="AU1506" i="1"/>
  <c r="AU1507" i="1"/>
  <c r="AU1508" i="1"/>
  <c r="AU1509" i="1"/>
  <c r="AU1510" i="1"/>
  <c r="AU1511" i="1"/>
  <c r="AU1512" i="1"/>
  <c r="AU1513" i="1"/>
  <c r="AU1514" i="1"/>
  <c r="AU1515" i="1"/>
  <c r="AU1516" i="1"/>
  <c r="AU1517" i="1"/>
  <c r="AU1518" i="1"/>
  <c r="AU1519" i="1"/>
  <c r="AU1520" i="1"/>
  <c r="AU1521" i="1"/>
  <c r="AU1522" i="1"/>
  <c r="AU1523" i="1"/>
  <c r="AU1524" i="1"/>
  <c r="AU1525" i="1"/>
  <c r="AU1526" i="1"/>
  <c r="AU1527" i="1"/>
  <c r="AU1528" i="1"/>
  <c r="AU1530" i="1"/>
  <c r="AU1531" i="1"/>
  <c r="AU1532" i="1"/>
  <c r="AU1533" i="1"/>
  <c r="AU1534" i="1"/>
  <c r="AU1535" i="1"/>
  <c r="AU1536" i="1"/>
  <c r="AU1537" i="1"/>
  <c r="AU1538" i="1"/>
  <c r="AU1539" i="1"/>
  <c r="AU1540" i="1"/>
  <c r="AU1541" i="1"/>
  <c r="AU1542" i="1"/>
  <c r="AU1543" i="1"/>
  <c r="AU1544" i="1"/>
  <c r="AU1545" i="1"/>
  <c r="AU1546" i="1"/>
  <c r="AU1547" i="1"/>
  <c r="AU1548" i="1"/>
  <c r="AU1549" i="1"/>
  <c r="AU1550" i="1"/>
  <c r="AU1551" i="1"/>
  <c r="AU1552" i="1"/>
  <c r="AU1553" i="1"/>
  <c r="AU1554" i="1"/>
  <c r="AU1555" i="1"/>
  <c r="AU1556" i="1"/>
  <c r="AU1557" i="1"/>
  <c r="AU1558" i="1"/>
  <c r="AU1559" i="1"/>
  <c r="AU1560" i="1"/>
  <c r="AU1561" i="1"/>
  <c r="AU1562" i="1"/>
  <c r="AU1563" i="1"/>
  <c r="AU1564" i="1"/>
  <c r="AU1565" i="1"/>
  <c r="AU1566" i="1"/>
  <c r="AU1567" i="1"/>
  <c r="AU1568" i="1"/>
  <c r="AU1569" i="1"/>
  <c r="AU1570" i="1"/>
  <c r="AU1571" i="1"/>
  <c r="AU1572" i="1"/>
  <c r="AU1573" i="1"/>
  <c r="AU1574" i="1"/>
  <c r="AU1575" i="1"/>
  <c r="AU1576" i="1"/>
  <c r="AU1577" i="1"/>
  <c r="AU1578" i="1"/>
  <c r="AU1579" i="1"/>
  <c r="AU1580" i="1"/>
  <c r="AU1582" i="1"/>
  <c r="AU1583" i="1"/>
  <c r="AU1584" i="1"/>
  <c r="AU1585" i="1"/>
  <c r="AU1586" i="1"/>
  <c r="AU1587" i="1"/>
  <c r="AU1588" i="1"/>
  <c r="AU1589" i="1"/>
  <c r="AU1590" i="1"/>
  <c r="AU1591" i="1"/>
  <c r="AU1592" i="1"/>
  <c r="AU1593" i="1"/>
  <c r="AU1594" i="1"/>
  <c r="AU1598" i="1"/>
  <c r="AU1599" i="1"/>
  <c r="AU1600" i="1"/>
  <c r="AU1601" i="1"/>
  <c r="AU1602" i="1"/>
  <c r="AU1603" i="1"/>
  <c r="AU1604" i="1"/>
  <c r="AU1605" i="1"/>
  <c r="AU1606" i="1"/>
  <c r="AU1607" i="1"/>
  <c r="AU1608" i="1"/>
  <c r="AU1609" i="1"/>
  <c r="AU1610" i="1"/>
  <c r="AU1611" i="1"/>
  <c r="AU1612" i="1"/>
  <c r="AU1613" i="1"/>
  <c r="AU1614" i="1"/>
  <c r="AU1615" i="1"/>
  <c r="AU1616" i="1"/>
  <c r="AU1617" i="1"/>
  <c r="AU1618" i="1"/>
  <c r="AU1619" i="1"/>
  <c r="AU1620" i="1"/>
  <c r="AU1621" i="1"/>
  <c r="AU1641" i="1"/>
  <c r="AU1642" i="1"/>
  <c r="AU1643" i="1"/>
  <c r="AU1644" i="1"/>
  <c r="AU1645" i="1"/>
  <c r="AU1648" i="1"/>
  <c r="AU1654" i="1"/>
  <c r="AU1655" i="1"/>
  <c r="AU1656" i="1"/>
  <c r="AU1661" i="1"/>
  <c r="AU1662" i="1"/>
  <c r="AU1663" i="1"/>
  <c r="AU1664" i="1"/>
  <c r="AU1665" i="1"/>
  <c r="AU1666" i="1"/>
  <c r="AU1667" i="1"/>
  <c r="AU1668" i="1"/>
  <c r="AU1670" i="1"/>
  <c r="AU1671" i="1"/>
  <c r="AU1672" i="1"/>
  <c r="AU1673" i="1"/>
  <c r="AU1674" i="1"/>
  <c r="AU1675" i="1"/>
  <c r="AU1676" i="1"/>
  <c r="AU1677" i="1"/>
  <c r="AU1678" i="1"/>
  <c r="AU1679" i="1"/>
  <c r="AU1680" i="1"/>
  <c r="AU1681" i="1"/>
  <c r="AU1682" i="1"/>
  <c r="AU1683" i="1"/>
  <c r="AU1684" i="1"/>
  <c r="AU1685" i="1"/>
  <c r="AU1686" i="1"/>
  <c r="AU1687" i="1"/>
  <c r="AU1688" i="1"/>
  <c r="AU1689" i="1"/>
  <c r="AU1690" i="1"/>
  <c r="AU1691" i="1"/>
  <c r="AU1692" i="1"/>
  <c r="AU1693" i="1"/>
  <c r="AU1695" i="1"/>
  <c r="AU1696" i="1"/>
  <c r="AU1697" i="1"/>
  <c r="AU1702" i="1"/>
  <c r="AU1703" i="1"/>
  <c r="AU1704" i="1"/>
  <c r="AU1705" i="1"/>
  <c r="AU1706" i="1"/>
  <c r="AU1709" i="1"/>
  <c r="AU1710" i="1"/>
  <c r="AU1711" i="1"/>
  <c r="AU1712" i="1"/>
  <c r="AU1713" i="1"/>
  <c r="AU1714" i="1"/>
  <c r="AU1715" i="1"/>
  <c r="AU1716" i="1"/>
  <c r="AU1717" i="1"/>
  <c r="AU1718" i="1"/>
  <c r="AU1719" i="1"/>
  <c r="AU1720" i="1"/>
  <c r="AU1721" i="1"/>
  <c r="AU1722" i="1"/>
  <c r="AU1723" i="1"/>
  <c r="AU1724" i="1"/>
  <c r="AU1726" i="1"/>
  <c r="AU1727" i="1"/>
  <c r="AU1728" i="1"/>
  <c r="AU1729" i="1"/>
  <c r="AU1730" i="1"/>
  <c r="AU1731" i="1"/>
  <c r="AU1732" i="1"/>
  <c r="AU1733" i="1"/>
  <c r="AU1734" i="1"/>
  <c r="AU1735" i="1"/>
  <c r="AU1736" i="1"/>
  <c r="AU1737" i="1"/>
  <c r="AU1738" i="1"/>
  <c r="AU1739" i="1"/>
  <c r="AU1740" i="1"/>
  <c r="AU1741" i="1"/>
  <c r="AU1742" i="1"/>
  <c r="AU1743" i="1"/>
  <c r="AU1744" i="1"/>
  <c r="AU1745" i="1"/>
  <c r="AU1746" i="1"/>
  <c r="AU1747" i="1"/>
  <c r="AU1748" i="1"/>
  <c r="AU1749" i="1"/>
  <c r="AU1750" i="1"/>
  <c r="AU1751" i="1"/>
  <c r="AU1752" i="1"/>
  <c r="AU1753" i="1"/>
  <c r="AU1754" i="1"/>
  <c r="AU1755" i="1"/>
  <c r="AU1756" i="1"/>
  <c r="AU1757" i="1"/>
  <c r="AU1758" i="1"/>
  <c r="AU1759" i="1"/>
  <c r="AU1760" i="1"/>
  <c r="AU1761" i="1"/>
  <c r="AU1762" i="1"/>
  <c r="AU1763" i="1"/>
  <c r="AU1764" i="1"/>
  <c r="AU1765" i="1"/>
  <c r="AU1767" i="1"/>
  <c r="AU1768" i="1"/>
  <c r="AU1769" i="1"/>
  <c r="AU1770" i="1"/>
  <c r="AU1771" i="1"/>
  <c r="AU1772" i="1"/>
  <c r="AU1773" i="1"/>
  <c r="AU1774" i="1"/>
  <c r="AU1777" i="1"/>
  <c r="AU1778" i="1"/>
  <c r="AU1779" i="1"/>
  <c r="AU1780" i="1"/>
  <c r="AU1781" i="1"/>
  <c r="AU1782" i="1"/>
  <c r="AU1783" i="1"/>
  <c r="AU1784" i="1"/>
  <c r="AU1785" i="1"/>
  <c r="AU1786" i="1"/>
  <c r="AU1787" i="1"/>
  <c r="AU1788" i="1"/>
  <c r="AU1789" i="1"/>
  <c r="AU1790" i="1"/>
  <c r="AU1791" i="1"/>
  <c r="AU1792" i="1"/>
  <c r="AU1793" i="1"/>
  <c r="AU1794" i="1"/>
  <c r="AU1795" i="1"/>
  <c r="AU1796" i="1"/>
  <c r="AU1797" i="1"/>
  <c r="AU1798" i="1"/>
  <c r="AU1799" i="1"/>
  <c r="AU1800" i="1"/>
  <c r="AU1801" i="1"/>
  <c r="AU1802" i="1"/>
  <c r="AU1803" i="1"/>
  <c r="AU1804" i="1"/>
  <c r="AU1805" i="1"/>
  <c r="AU1806" i="1"/>
  <c r="AU1807" i="1"/>
  <c r="AU1808" i="1"/>
  <c r="AU1809" i="1"/>
  <c r="AU1810" i="1"/>
  <c r="AU1811" i="1"/>
  <c r="AU1812" i="1"/>
  <c r="AU1813" i="1"/>
  <c r="AU1814" i="1"/>
  <c r="AU1815" i="1"/>
  <c r="AU1816" i="1"/>
  <c r="AU1817" i="1"/>
  <c r="AU1818" i="1"/>
  <c r="AU1819" i="1"/>
  <c r="AU1820" i="1"/>
  <c r="AU1821" i="1"/>
  <c r="AU1822" i="1"/>
  <c r="AU1823" i="1"/>
  <c r="AU1824" i="1"/>
  <c r="AU1825" i="1"/>
  <c r="AU1826" i="1"/>
  <c r="AU1827" i="1"/>
  <c r="AU1828" i="1"/>
  <c r="AU1829" i="1"/>
  <c r="AU1830" i="1"/>
  <c r="AU1831" i="1"/>
  <c r="AU1832" i="1"/>
  <c r="AU1833" i="1"/>
  <c r="AU1834" i="1"/>
  <c r="AU1835" i="1"/>
  <c r="AU1836" i="1"/>
  <c r="AU1837" i="1"/>
  <c r="AU1838" i="1"/>
  <c r="AU1839" i="1"/>
  <c r="AU1840" i="1"/>
  <c r="AU1841" i="1"/>
  <c r="AU1842" i="1"/>
  <c r="AU1843" i="1"/>
  <c r="AU1844" i="1"/>
  <c r="AU1845" i="1"/>
  <c r="AU1846" i="1"/>
  <c r="AU1847" i="1"/>
  <c r="AU1848" i="1"/>
  <c r="AU1849" i="1"/>
  <c r="AU1850" i="1"/>
  <c r="AU1851" i="1"/>
  <c r="AU1852" i="1"/>
  <c r="AU1853" i="1"/>
  <c r="AU1854" i="1"/>
  <c r="AU1855" i="1"/>
  <c r="AU1856" i="1"/>
  <c r="AU1857" i="1"/>
  <c r="AU1858" i="1"/>
  <c r="AU1859" i="1"/>
  <c r="AU1860" i="1"/>
  <c r="AU1861" i="1"/>
  <c r="AU1862" i="1"/>
  <c r="AU1863" i="1"/>
  <c r="AU1864" i="1"/>
  <c r="AU1865" i="1"/>
  <c r="AU1866" i="1"/>
  <c r="AU1867" i="1"/>
  <c r="AU1868" i="1"/>
  <c r="AU1869" i="1"/>
  <c r="AU1870" i="1"/>
  <c r="AU1871" i="1"/>
  <c r="AU1872" i="1"/>
  <c r="AU1874" i="1"/>
  <c r="AU1875" i="1"/>
  <c r="AU1876" i="1"/>
  <c r="AU1877" i="1"/>
  <c r="AU1878" i="1"/>
  <c r="AU1879" i="1"/>
  <c r="AU1880" i="1"/>
  <c r="AU1881" i="1"/>
  <c r="AU1882" i="1"/>
  <c r="AU1883" i="1"/>
  <c r="AU1884" i="1"/>
  <c r="AU1885" i="1"/>
  <c r="AU1886" i="1"/>
  <c r="AU1887" i="1"/>
  <c r="AU1888" i="1"/>
  <c r="AU1889" i="1"/>
  <c r="AU1890" i="1"/>
  <c r="AU1891" i="1"/>
  <c r="AU1892" i="1"/>
  <c r="AU1893" i="1"/>
  <c r="AU1894" i="1"/>
  <c r="AU1895" i="1"/>
  <c r="AU1896" i="1"/>
  <c r="AU1897" i="1"/>
  <c r="AU1898" i="1"/>
  <c r="AU1899" i="1"/>
  <c r="AU1900" i="1"/>
  <c r="AU1901" i="1"/>
  <c r="AU1902" i="1"/>
  <c r="AU1903" i="1"/>
  <c r="AU1904" i="1"/>
  <c r="AU1905" i="1"/>
  <c r="AU1906" i="1"/>
  <c r="AU1907" i="1"/>
  <c r="AU1908" i="1"/>
  <c r="AU1909" i="1"/>
  <c r="AU1910" i="1"/>
  <c r="AU1911" i="1"/>
  <c r="AU1912" i="1"/>
  <c r="AU1913" i="1"/>
  <c r="AU1914" i="1"/>
  <c r="AU1915" i="1"/>
  <c r="AU1916" i="1"/>
  <c r="AU1917" i="1"/>
  <c r="AU1918" i="1"/>
  <c r="AU1919" i="1"/>
  <c r="AU1920" i="1"/>
  <c r="AU1921" i="1"/>
  <c r="AU1922" i="1"/>
  <c r="AU1923" i="1"/>
  <c r="AU1924" i="1"/>
  <c r="AU1925" i="1"/>
  <c r="AU1926" i="1"/>
  <c r="AU1927" i="1"/>
  <c r="AU1928" i="1"/>
  <c r="AU1929" i="1"/>
  <c r="AU1931" i="1"/>
  <c r="AU1932" i="1"/>
  <c r="AU1933" i="1"/>
  <c r="AU1934" i="1"/>
  <c r="AU1935" i="1"/>
  <c r="AU1936" i="1"/>
  <c r="AU1937" i="1"/>
  <c r="AU1938" i="1"/>
  <c r="AU1939" i="1"/>
  <c r="AU1940" i="1"/>
  <c r="AU1941" i="1"/>
  <c r="AU1942" i="1"/>
  <c r="AU1943" i="1"/>
  <c r="AU1944" i="1"/>
  <c r="AU1945" i="1"/>
  <c r="AU1946" i="1"/>
  <c r="AU1947" i="1"/>
  <c r="AU1948" i="1"/>
  <c r="AU1949" i="1"/>
  <c r="AU1950" i="1"/>
  <c r="AU1951" i="1"/>
  <c r="AU1952" i="1"/>
  <c r="AU1953" i="1"/>
  <c r="AU1954" i="1"/>
  <c r="AU1955" i="1"/>
  <c r="AU1956" i="1"/>
  <c r="AU1957" i="1"/>
  <c r="AU1958" i="1"/>
  <c r="AU1959" i="1"/>
  <c r="AU1960" i="1"/>
  <c r="AU1961" i="1"/>
  <c r="AU1962" i="1"/>
  <c r="AU1963" i="1"/>
  <c r="AU1964" i="1"/>
  <c r="AU1965" i="1"/>
  <c r="AU1966" i="1"/>
  <c r="AU1967" i="1"/>
  <c r="AU1968" i="1"/>
  <c r="AU1969" i="1"/>
  <c r="AU1970" i="1"/>
  <c r="AU1971" i="1"/>
  <c r="AU1972" i="1"/>
  <c r="AU1973" i="1"/>
  <c r="AU1974" i="1"/>
  <c r="AU1975" i="1"/>
  <c r="AU1976" i="1"/>
  <c r="AU1977" i="1"/>
  <c r="AU1978" i="1"/>
  <c r="AU1979" i="1"/>
  <c r="AU1980" i="1"/>
  <c r="AU1981" i="1"/>
  <c r="AU1982" i="1"/>
  <c r="AU1983" i="1"/>
  <c r="AU1984" i="1"/>
  <c r="AU1985" i="1"/>
  <c r="AU1986" i="1"/>
  <c r="AU1987" i="1"/>
  <c r="AU1988" i="1"/>
  <c r="AU1989" i="1"/>
  <c r="AU1990" i="1"/>
  <c r="AU1991" i="1"/>
  <c r="AU1992" i="1"/>
  <c r="AU1993" i="1"/>
  <c r="AU1994" i="1"/>
  <c r="AU1995" i="1"/>
  <c r="AU1996" i="1"/>
  <c r="AU1997" i="1"/>
  <c r="AU1998" i="1"/>
  <c r="AU1999" i="1"/>
  <c r="AU2000" i="1"/>
  <c r="AU2001" i="1"/>
  <c r="AU2002" i="1"/>
  <c r="AU2003" i="1"/>
  <c r="AU2004" i="1"/>
  <c r="AU2005" i="1"/>
  <c r="AU2006" i="1"/>
  <c r="AU2007" i="1"/>
  <c r="AU2008" i="1"/>
  <c r="AU2009" i="1"/>
  <c r="AU2010" i="1"/>
  <c r="AU2011" i="1"/>
  <c r="AU2012" i="1"/>
  <c r="AU2013" i="1"/>
  <c r="AU2014" i="1"/>
  <c r="AU2015" i="1"/>
  <c r="AU2016" i="1"/>
  <c r="AU2017" i="1"/>
  <c r="AU2018" i="1"/>
  <c r="AU2019" i="1"/>
  <c r="AU2020" i="1"/>
  <c r="AU2021" i="1"/>
  <c r="AU2022" i="1"/>
  <c r="AU2023" i="1"/>
  <c r="AU2024" i="1"/>
  <c r="AU2025" i="1"/>
  <c r="AU2026" i="1"/>
  <c r="AU2027" i="1"/>
  <c r="AU2028" i="1"/>
  <c r="AU2029" i="1"/>
  <c r="AU2030" i="1"/>
  <c r="AU2031" i="1"/>
  <c r="AU2032" i="1"/>
  <c r="AU2033" i="1"/>
  <c r="AU2034" i="1"/>
  <c r="AU2035" i="1"/>
  <c r="AU2036" i="1"/>
  <c r="AU2037" i="1"/>
  <c r="AU2038" i="1"/>
  <c r="AU2039" i="1"/>
  <c r="AU2040" i="1"/>
  <c r="AU2041" i="1"/>
  <c r="AU2042" i="1"/>
  <c r="AU2043" i="1"/>
  <c r="AU2044" i="1"/>
  <c r="AU2045" i="1"/>
  <c r="AU2046" i="1"/>
  <c r="AU2047" i="1"/>
  <c r="AU2048" i="1"/>
  <c r="AU2049" i="1"/>
  <c r="AU2050" i="1"/>
  <c r="AU2051" i="1"/>
  <c r="AU2052" i="1"/>
  <c r="AU2053" i="1"/>
  <c r="AU2054" i="1"/>
  <c r="AU2055" i="1"/>
  <c r="AU2056" i="1"/>
  <c r="AU2057" i="1"/>
  <c r="AU2058" i="1"/>
  <c r="AU2060" i="1"/>
  <c r="AU2061" i="1"/>
  <c r="AU2062" i="1"/>
  <c r="AU2063" i="1"/>
  <c r="AU2064" i="1"/>
  <c r="AU2065" i="1"/>
  <c r="AU2066" i="1"/>
  <c r="AU2067" i="1"/>
  <c r="AU2071" i="1"/>
  <c r="AU2074" i="1"/>
  <c r="AU2077" i="1"/>
  <c r="AU2078" i="1"/>
  <c r="AU2080" i="1"/>
  <c r="AU2081" i="1"/>
  <c r="AU2082" i="1"/>
  <c r="AU2084" i="1"/>
  <c r="AU2085" i="1"/>
  <c r="AU2086" i="1"/>
  <c r="AU2087" i="1"/>
  <c r="AU2088" i="1"/>
  <c r="AU2089" i="1"/>
  <c r="AU2090" i="1"/>
  <c r="AU2091" i="1"/>
  <c r="AU2093" i="1"/>
  <c r="AU2094" i="1"/>
  <c r="AU2095" i="1"/>
  <c r="AU2096" i="1"/>
  <c r="AU2097" i="1"/>
  <c r="AU2098" i="1"/>
  <c r="AU2099" i="1"/>
  <c r="AU2100" i="1"/>
  <c r="AU2102" i="1"/>
  <c r="AU2103" i="1"/>
  <c r="AU2104" i="1"/>
  <c r="AU2105" i="1"/>
  <c r="AU2106" i="1"/>
  <c r="AU2107" i="1"/>
  <c r="AU2108" i="1"/>
  <c r="AU2109" i="1"/>
  <c r="AU2110" i="1"/>
  <c r="AU2111" i="1"/>
  <c r="AU2112" i="1"/>
  <c r="AU2113" i="1"/>
  <c r="AU2114" i="1"/>
  <c r="AU2115" i="1"/>
  <c r="AU2116" i="1"/>
  <c r="AU2117" i="1"/>
  <c r="AU2118" i="1"/>
  <c r="AU2119" i="1"/>
  <c r="AU2120" i="1"/>
  <c r="AU2121" i="1"/>
  <c r="AU2122" i="1"/>
  <c r="AU2123" i="1"/>
  <c r="AU2124" i="1"/>
  <c r="AU2125" i="1"/>
  <c r="AU2126" i="1"/>
  <c r="AU2127" i="1"/>
  <c r="AU2128" i="1"/>
  <c r="AU2129" i="1"/>
  <c r="AU2130" i="1"/>
  <c r="AU2131" i="1"/>
  <c r="AU2132" i="1"/>
  <c r="AU2133" i="1"/>
  <c r="S2345" i="1"/>
  <c r="AU2345" i="1" s="1"/>
  <c r="S2346" i="1"/>
  <c r="AU2346" i="1" s="1"/>
  <c r="S785" i="1"/>
  <c r="AU785" i="1" s="1"/>
  <c r="AQ1034" i="1"/>
  <c r="AQ1033" i="1"/>
  <c r="AQ1032" i="1"/>
  <c r="AQ1031" i="1"/>
  <c r="AQ1030" i="1"/>
  <c r="AQ1029" i="1"/>
  <c r="AQ1028" i="1"/>
  <c r="AQ1027" i="1"/>
  <c r="AQ1025" i="1"/>
  <c r="AQ1024" i="1"/>
  <c r="AQ1023" i="1"/>
  <c r="AQ1022" i="1"/>
  <c r="AQ1021" i="1"/>
  <c r="AQ1020" i="1"/>
  <c r="AQ1019" i="1"/>
  <c r="AQ1018" i="1"/>
  <c r="Z1402" i="1"/>
  <c r="Z1401" i="1"/>
  <c r="Z1400" i="1"/>
  <c r="BB2388" i="1" l="1"/>
  <c r="G2389" i="1"/>
  <c r="BB2305" i="1"/>
  <c r="G2306" i="1"/>
  <c r="BB2387" i="1" l="1"/>
  <c r="BB2386" i="1" s="1"/>
  <c r="BB2385" i="1" s="1"/>
  <c r="BB2384" i="1" s="1"/>
  <c r="G2388" i="1"/>
  <c r="BB2304" i="1"/>
  <c r="G2305" i="1"/>
  <c r="AU2367" i="1"/>
  <c r="AU2368" i="1"/>
  <c r="AU2369" i="1"/>
  <c r="AU2370" i="1"/>
  <c r="AC2358" i="1"/>
  <c r="AC2359" i="1"/>
  <c r="AC2360" i="1"/>
  <c r="AC2361" i="1"/>
  <c r="AC2367" i="1"/>
  <c r="AC2368" i="1"/>
  <c r="AC2369" i="1"/>
  <c r="AC2370" i="1"/>
  <c r="Z2358" i="1"/>
  <c r="Z2359" i="1"/>
  <c r="Z2360" i="1"/>
  <c r="Z2361" i="1"/>
  <c r="Z2367" i="1"/>
  <c r="Z2368" i="1"/>
  <c r="Z2369" i="1"/>
  <c r="Z2370" i="1"/>
  <c r="AR2146" i="1"/>
  <c r="AR2148" i="1"/>
  <c r="AR2149" i="1"/>
  <c r="AN2134" i="1"/>
  <c r="AN2146" i="1"/>
  <c r="AN2148" i="1"/>
  <c r="AN2149" i="1"/>
  <c r="AN2150" i="1"/>
  <c r="AN2151" i="1"/>
  <c r="AN2152" i="1"/>
  <c r="AN2153" i="1"/>
  <c r="AN2154" i="1"/>
  <c r="AC2146" i="1"/>
  <c r="AC2148" i="1"/>
  <c r="AC2149" i="1"/>
  <c r="Z2148" i="1"/>
  <c r="Z2149" i="1"/>
  <c r="BB2370" i="1"/>
  <c r="G2370" i="1" s="1"/>
  <c r="BB2383" i="1" l="1"/>
  <c r="G2384" i="1"/>
  <c r="G2387" i="1"/>
  <c r="BB2303" i="1"/>
  <c r="G2303" i="1" s="1"/>
  <c r="G2304" i="1"/>
  <c r="BB2369" i="1"/>
  <c r="BB2170" i="1"/>
  <c r="G2170" i="1" s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369" i="1" l="1"/>
  <c r="BB2368" i="1"/>
  <c r="BB2367" i="1" s="1"/>
  <c r="BB2366" i="1" s="1"/>
  <c r="G2383" i="1"/>
  <c r="BB2382" i="1"/>
  <c r="G2386" i="1"/>
  <c r="BB2169" i="1"/>
  <c r="G2368" i="1" l="1"/>
  <c r="G2366" i="1"/>
  <c r="BB2365" i="1"/>
  <c r="BB2381" i="1"/>
  <c r="G2382" i="1"/>
  <c r="G2385" i="1"/>
  <c r="G2367" i="1"/>
  <c r="BB2168" i="1"/>
  <c r="G2168" i="1" s="1"/>
  <c r="G2169" i="1"/>
  <c r="AC2404" i="1"/>
  <c r="AA2404" i="1"/>
  <c r="Z2404" i="1"/>
  <c r="X2404" i="1"/>
  <c r="S2404" i="1"/>
  <c r="AU2404" i="1" s="1"/>
  <c r="AC2403" i="1"/>
  <c r="AA2403" i="1"/>
  <c r="Z2403" i="1"/>
  <c r="X2403" i="1"/>
  <c r="S2403" i="1"/>
  <c r="AU2403" i="1" s="1"/>
  <c r="AC2371" i="1"/>
  <c r="AA2371" i="1"/>
  <c r="X2371" i="1"/>
  <c r="S2371" i="1"/>
  <c r="AU2371" i="1" s="1"/>
  <c r="AC2347" i="1"/>
  <c r="AA2347" i="1"/>
  <c r="Z2347" i="1"/>
  <c r="X2347" i="1"/>
  <c r="S2347" i="1"/>
  <c r="AU2347" i="1" s="1"/>
  <c r="AR2346" i="1"/>
  <c r="AC2346" i="1"/>
  <c r="AA2346" i="1"/>
  <c r="Z2346" i="1"/>
  <c r="X2346" i="1"/>
  <c r="AR2345" i="1"/>
  <c r="AC2345" i="1"/>
  <c r="AA2345" i="1"/>
  <c r="Z2345" i="1"/>
  <c r="X2345" i="1"/>
  <c r="BB2344" i="1"/>
  <c r="G2344" i="1" s="1"/>
  <c r="AR2344" i="1"/>
  <c r="AP2344" i="1"/>
  <c r="AN2344" i="1"/>
  <c r="AL2344" i="1"/>
  <c r="AJ2344" i="1"/>
  <c r="AC2344" i="1"/>
  <c r="AA2344" i="1"/>
  <c r="Z2344" i="1"/>
  <c r="X2344" i="1"/>
  <c r="AR2343" i="1"/>
  <c r="AP2343" i="1"/>
  <c r="AN2343" i="1"/>
  <c r="AL2343" i="1"/>
  <c r="AJ2343" i="1"/>
  <c r="AC2343" i="1"/>
  <c r="AA2343" i="1"/>
  <c r="Z2343" i="1"/>
  <c r="X2343" i="1"/>
  <c r="AR2342" i="1"/>
  <c r="AP2342" i="1"/>
  <c r="AN2342" i="1"/>
  <c r="AL2342" i="1"/>
  <c r="AJ2342" i="1"/>
  <c r="AC2342" i="1"/>
  <c r="AA2342" i="1"/>
  <c r="Z2342" i="1"/>
  <c r="X2342" i="1"/>
  <c r="BA2341" i="1"/>
  <c r="AR2341" i="1"/>
  <c r="AP2341" i="1"/>
  <c r="AN2341" i="1"/>
  <c r="AL2341" i="1"/>
  <c r="AJ2341" i="1"/>
  <c r="AC2341" i="1"/>
  <c r="AA2341" i="1"/>
  <c r="Z2341" i="1"/>
  <c r="X2341" i="1"/>
  <c r="AR2340" i="1"/>
  <c r="AP2340" i="1"/>
  <c r="AN2340" i="1"/>
  <c r="AL2340" i="1"/>
  <c r="AJ2340" i="1"/>
  <c r="AC2340" i="1"/>
  <c r="AA2340" i="1"/>
  <c r="Z2340" i="1"/>
  <c r="X2340" i="1"/>
  <c r="AR2339" i="1"/>
  <c r="AP2339" i="1"/>
  <c r="AN2339" i="1"/>
  <c r="AL2339" i="1"/>
  <c r="AJ2339" i="1"/>
  <c r="AC2339" i="1"/>
  <c r="AA2339" i="1"/>
  <c r="Z2339" i="1"/>
  <c r="X2339" i="1"/>
  <c r="AR2338" i="1"/>
  <c r="AP2338" i="1"/>
  <c r="AN2338" i="1"/>
  <c r="AL2338" i="1"/>
  <c r="AJ2338" i="1"/>
  <c r="AC2338" i="1"/>
  <c r="AA2338" i="1"/>
  <c r="Z2338" i="1"/>
  <c r="X2338" i="1"/>
  <c r="AR2337" i="1"/>
  <c r="AP2337" i="1"/>
  <c r="AN2337" i="1"/>
  <c r="AL2337" i="1"/>
  <c r="AJ2337" i="1"/>
  <c r="AC2337" i="1"/>
  <c r="AA2337" i="1"/>
  <c r="Z2337" i="1"/>
  <c r="X2337" i="1"/>
  <c r="AC2336" i="1"/>
  <c r="AA2336" i="1"/>
  <c r="Z2336" i="1"/>
  <c r="X2336" i="1"/>
  <c r="S2336" i="1"/>
  <c r="AU2336" i="1" s="1"/>
  <c r="BB2335" i="1"/>
  <c r="G2335" i="1" s="1"/>
  <c r="AR2335" i="1"/>
  <c r="AP2335" i="1"/>
  <c r="AL2335" i="1"/>
  <c r="AJ2335" i="1"/>
  <c r="AC2335" i="1"/>
  <c r="AA2335" i="1"/>
  <c r="Z2335" i="1"/>
  <c r="X2335" i="1"/>
  <c r="AR2334" i="1"/>
  <c r="AP2334" i="1"/>
  <c r="AL2334" i="1"/>
  <c r="AJ2334" i="1"/>
  <c r="AC2334" i="1"/>
  <c r="AA2334" i="1"/>
  <c r="Z2334" i="1"/>
  <c r="X2334" i="1"/>
  <c r="AR2333" i="1"/>
  <c r="AP2333" i="1"/>
  <c r="AL2333" i="1"/>
  <c r="AJ2333" i="1"/>
  <c r="AC2333" i="1"/>
  <c r="AA2333" i="1"/>
  <c r="Z2333" i="1"/>
  <c r="X2333" i="1"/>
  <c r="AR2332" i="1"/>
  <c r="AP2332" i="1"/>
  <c r="AL2332" i="1"/>
  <c r="AJ2332" i="1"/>
  <c r="AC2332" i="1"/>
  <c r="AA2332" i="1"/>
  <c r="Z2332" i="1"/>
  <c r="X2332" i="1"/>
  <c r="AR2331" i="1"/>
  <c r="AP2331" i="1"/>
  <c r="AN2331" i="1"/>
  <c r="AL2331" i="1"/>
  <c r="AJ2331" i="1"/>
  <c r="AC2331" i="1"/>
  <c r="AA2331" i="1"/>
  <c r="Z2331" i="1"/>
  <c r="X2331" i="1"/>
  <c r="AR2330" i="1"/>
  <c r="AP2330" i="1"/>
  <c r="AN2330" i="1"/>
  <c r="AL2330" i="1"/>
  <c r="AJ2330" i="1"/>
  <c r="AC2330" i="1"/>
  <c r="AA2330" i="1"/>
  <c r="Z2330" i="1"/>
  <c r="X2330" i="1"/>
  <c r="AR2329" i="1"/>
  <c r="AP2329" i="1"/>
  <c r="AN2329" i="1"/>
  <c r="AL2329" i="1"/>
  <c r="AJ2329" i="1"/>
  <c r="AC2329" i="1"/>
  <c r="AA2329" i="1"/>
  <c r="Z2329" i="1"/>
  <c r="X2329" i="1"/>
  <c r="AR2328" i="1"/>
  <c r="AP2328" i="1"/>
  <c r="AN2328" i="1"/>
  <c r="AL2328" i="1"/>
  <c r="AJ2328" i="1"/>
  <c r="AC2328" i="1"/>
  <c r="AA2328" i="1"/>
  <c r="Z2328" i="1"/>
  <c r="X2328" i="1"/>
  <c r="AR2327" i="1"/>
  <c r="AP2327" i="1"/>
  <c r="AN2327" i="1"/>
  <c r="AL2327" i="1"/>
  <c r="AJ2327" i="1"/>
  <c r="AC2327" i="1"/>
  <c r="AA2327" i="1"/>
  <c r="Z2327" i="1"/>
  <c r="X2327" i="1"/>
  <c r="AR2326" i="1"/>
  <c r="AP2326" i="1"/>
  <c r="AN2326" i="1"/>
  <c r="AL2326" i="1"/>
  <c r="AJ2326" i="1"/>
  <c r="AC2326" i="1"/>
  <c r="AA2326" i="1"/>
  <c r="Z2326" i="1"/>
  <c r="X2326" i="1"/>
  <c r="AR2325" i="1"/>
  <c r="AP2325" i="1"/>
  <c r="AN2325" i="1"/>
  <c r="AL2325" i="1"/>
  <c r="AJ2325" i="1"/>
  <c r="AC2325" i="1"/>
  <c r="AA2325" i="1"/>
  <c r="Z2325" i="1"/>
  <c r="X2325" i="1"/>
  <c r="AR2324" i="1"/>
  <c r="AP2324" i="1"/>
  <c r="AN2324" i="1"/>
  <c r="AL2324" i="1"/>
  <c r="AJ2324" i="1"/>
  <c r="AC2324" i="1"/>
  <c r="AA2324" i="1"/>
  <c r="Z2324" i="1"/>
  <c r="X2324" i="1"/>
  <c r="AR2323" i="1"/>
  <c r="AP2323" i="1"/>
  <c r="AN2323" i="1"/>
  <c r="AL2323" i="1"/>
  <c r="AJ2323" i="1"/>
  <c r="AC2323" i="1"/>
  <c r="AA2323" i="1"/>
  <c r="Z2323" i="1"/>
  <c r="X2323" i="1"/>
  <c r="AR2322" i="1"/>
  <c r="AP2322" i="1"/>
  <c r="AN2322" i="1"/>
  <c r="AL2322" i="1"/>
  <c r="AJ2322" i="1"/>
  <c r="AC2322" i="1"/>
  <c r="AA2322" i="1"/>
  <c r="Z2322" i="1"/>
  <c r="X2322" i="1"/>
  <c r="AR2321" i="1"/>
  <c r="AP2321" i="1"/>
  <c r="AN2321" i="1"/>
  <c r="AL2321" i="1"/>
  <c r="AJ2321" i="1"/>
  <c r="AC2321" i="1"/>
  <c r="AA2321" i="1"/>
  <c r="Z2321" i="1"/>
  <c r="X2321" i="1"/>
  <c r="AR2320" i="1"/>
  <c r="AP2320" i="1"/>
  <c r="AN2320" i="1"/>
  <c r="AL2320" i="1"/>
  <c r="AJ2320" i="1"/>
  <c r="AC2320" i="1"/>
  <c r="AA2320" i="1"/>
  <c r="Z2320" i="1"/>
  <c r="X2320" i="1"/>
  <c r="AR2319" i="1"/>
  <c r="AP2319" i="1"/>
  <c r="AN2319" i="1"/>
  <c r="AL2319" i="1"/>
  <c r="AJ2319" i="1"/>
  <c r="AC2319" i="1"/>
  <c r="AA2319" i="1"/>
  <c r="Z2319" i="1"/>
  <c r="X2319" i="1"/>
  <c r="AR2318" i="1"/>
  <c r="AP2318" i="1"/>
  <c r="AN2318" i="1"/>
  <c r="AL2318" i="1"/>
  <c r="AJ2318" i="1"/>
  <c r="AC2318" i="1"/>
  <c r="AA2318" i="1"/>
  <c r="Z2318" i="1"/>
  <c r="X2318" i="1"/>
  <c r="AR2317" i="1"/>
  <c r="AP2317" i="1"/>
  <c r="AN2317" i="1"/>
  <c r="AL2317" i="1"/>
  <c r="AJ2317" i="1"/>
  <c r="AC2317" i="1"/>
  <c r="AA2317" i="1"/>
  <c r="Z2317" i="1"/>
  <c r="X2317" i="1"/>
  <c r="AR2316" i="1"/>
  <c r="AP2316" i="1"/>
  <c r="AN2316" i="1"/>
  <c r="AL2316" i="1"/>
  <c r="AJ2316" i="1"/>
  <c r="AC2316" i="1"/>
  <c r="AA2316" i="1"/>
  <c r="Z2316" i="1"/>
  <c r="X2316" i="1"/>
  <c r="AR2315" i="1"/>
  <c r="AP2315" i="1"/>
  <c r="AN2315" i="1"/>
  <c r="AL2315" i="1"/>
  <c r="AJ2315" i="1"/>
  <c r="AC2315" i="1"/>
  <c r="AA2315" i="1"/>
  <c r="Z2315" i="1"/>
  <c r="X2315" i="1"/>
  <c r="AR2314" i="1"/>
  <c r="AP2314" i="1"/>
  <c r="AN2314" i="1"/>
  <c r="AL2314" i="1"/>
  <c r="AJ2314" i="1"/>
  <c r="AC2314" i="1"/>
  <c r="AA2314" i="1"/>
  <c r="Z2314" i="1"/>
  <c r="X2314" i="1"/>
  <c r="AR2313" i="1"/>
  <c r="AP2313" i="1"/>
  <c r="AN2313" i="1"/>
  <c r="AL2313" i="1"/>
  <c r="AJ2313" i="1"/>
  <c r="AC2313" i="1"/>
  <c r="AA2313" i="1"/>
  <c r="Z2313" i="1"/>
  <c r="X2313" i="1"/>
  <c r="AR2312" i="1"/>
  <c r="AP2312" i="1"/>
  <c r="AN2312" i="1"/>
  <c r="AL2312" i="1"/>
  <c r="AJ2312" i="1"/>
  <c r="AC2312" i="1"/>
  <c r="AA2312" i="1"/>
  <c r="Z2312" i="1"/>
  <c r="X2312" i="1"/>
  <c r="AC2311" i="1"/>
  <c r="AA2311" i="1"/>
  <c r="Z2311" i="1"/>
  <c r="X2311" i="1"/>
  <c r="S2311" i="1"/>
  <c r="AU2311" i="1" s="1"/>
  <c r="AR2310" i="1"/>
  <c r="AP2310" i="1"/>
  <c r="AL2310" i="1"/>
  <c r="AC2310" i="1"/>
  <c r="AA2310" i="1"/>
  <c r="Z2310" i="1"/>
  <c r="X2310" i="1"/>
  <c r="AR2309" i="1"/>
  <c r="AP2309" i="1"/>
  <c r="AL2309" i="1"/>
  <c r="AC2309" i="1"/>
  <c r="AA2309" i="1"/>
  <c r="Z2309" i="1"/>
  <c r="X2309" i="1"/>
  <c r="AR2308" i="1"/>
  <c r="AP2308" i="1"/>
  <c r="AL2308" i="1"/>
  <c r="AC2308" i="1"/>
  <c r="AA2308" i="1"/>
  <c r="Z2308" i="1"/>
  <c r="X2308" i="1"/>
  <c r="AR2307" i="1"/>
  <c r="AP2307" i="1"/>
  <c r="AL2307" i="1"/>
  <c r="AC2307" i="1"/>
  <c r="AA2307" i="1"/>
  <c r="Z2307" i="1"/>
  <c r="X2307" i="1"/>
  <c r="AR2306" i="1"/>
  <c r="AP2306" i="1"/>
  <c r="AL2306" i="1"/>
  <c r="AC2306" i="1"/>
  <c r="AA2306" i="1"/>
  <c r="Z2306" i="1"/>
  <c r="X2306" i="1"/>
  <c r="AR2305" i="1"/>
  <c r="AP2305" i="1"/>
  <c r="AL2305" i="1"/>
  <c r="AC2305" i="1"/>
  <c r="AA2305" i="1"/>
  <c r="Z2305" i="1"/>
  <c r="X2305" i="1"/>
  <c r="AR2304" i="1"/>
  <c r="AP2304" i="1"/>
  <c r="AL2304" i="1"/>
  <c r="AC2304" i="1"/>
  <c r="AA2304" i="1"/>
  <c r="Z2304" i="1"/>
  <c r="X2304" i="1"/>
  <c r="AR2303" i="1"/>
  <c r="AP2303" i="1"/>
  <c r="AL2303" i="1"/>
  <c r="AJ2303" i="1"/>
  <c r="AC2303" i="1"/>
  <c r="AA2303" i="1"/>
  <c r="Z2303" i="1"/>
  <c r="X2303" i="1"/>
  <c r="AC2302" i="1"/>
  <c r="AA2302" i="1"/>
  <c r="Z2302" i="1"/>
  <c r="X2302" i="1"/>
  <c r="S2302" i="1"/>
  <c r="AU2302" i="1" s="1"/>
  <c r="AC2301" i="1"/>
  <c r="AA2301" i="1"/>
  <c r="Z2301" i="1"/>
  <c r="X2301" i="1"/>
  <c r="S2301" i="1"/>
  <c r="AU2301" i="1" s="1"/>
  <c r="AC2300" i="1"/>
  <c r="AA2300" i="1"/>
  <c r="Z2300" i="1"/>
  <c r="X2300" i="1"/>
  <c r="S2300" i="1"/>
  <c r="AU2300" i="1" s="1"/>
  <c r="BB2299" i="1"/>
  <c r="G2299" i="1" s="1"/>
  <c r="AR2299" i="1"/>
  <c r="AP2299" i="1"/>
  <c r="AL2299" i="1"/>
  <c r="AC2299" i="1"/>
  <c r="AA2299" i="1"/>
  <c r="Z2299" i="1"/>
  <c r="X2299" i="1"/>
  <c r="AR2298" i="1"/>
  <c r="AP2298" i="1"/>
  <c r="AL2298" i="1"/>
  <c r="AC2298" i="1"/>
  <c r="AA2298" i="1"/>
  <c r="Z2298" i="1"/>
  <c r="X2298" i="1"/>
  <c r="AR2297" i="1"/>
  <c r="AP2297" i="1"/>
  <c r="AL2297" i="1"/>
  <c r="AC2297" i="1"/>
  <c r="AA2297" i="1"/>
  <c r="Z2297" i="1"/>
  <c r="X2297" i="1"/>
  <c r="AR2296" i="1"/>
  <c r="AP2296" i="1"/>
  <c r="AL2296" i="1"/>
  <c r="AC2296" i="1"/>
  <c r="AA2296" i="1"/>
  <c r="Z2296" i="1"/>
  <c r="X2296" i="1"/>
  <c r="AR2295" i="1"/>
  <c r="AP2295" i="1"/>
  <c r="AL2295" i="1"/>
  <c r="AC2295" i="1"/>
  <c r="AA2295" i="1"/>
  <c r="Z2295" i="1"/>
  <c r="X2295" i="1"/>
  <c r="AR2294" i="1"/>
  <c r="AP2294" i="1"/>
  <c r="AL2294" i="1"/>
  <c r="AC2294" i="1"/>
  <c r="AA2294" i="1"/>
  <c r="Z2294" i="1"/>
  <c r="X2294" i="1"/>
  <c r="AR2293" i="1"/>
  <c r="AP2293" i="1"/>
  <c r="AL2293" i="1"/>
  <c r="AC2293" i="1"/>
  <c r="AA2293" i="1"/>
  <c r="Z2293" i="1"/>
  <c r="X2293" i="1"/>
  <c r="AR2292" i="1"/>
  <c r="AP2292" i="1"/>
  <c r="AL2292" i="1"/>
  <c r="AC2292" i="1"/>
  <c r="AA2292" i="1"/>
  <c r="Z2292" i="1"/>
  <c r="X2292" i="1"/>
  <c r="AR2291" i="1"/>
  <c r="AP2291" i="1"/>
  <c r="AL2291" i="1"/>
  <c r="AC2291" i="1"/>
  <c r="AA2291" i="1"/>
  <c r="Z2291" i="1"/>
  <c r="X2291" i="1"/>
  <c r="AR2290" i="1"/>
  <c r="AP2290" i="1"/>
  <c r="AL2290" i="1"/>
  <c r="AC2290" i="1"/>
  <c r="AA2290" i="1"/>
  <c r="Z2290" i="1"/>
  <c r="X2290" i="1"/>
  <c r="AR2289" i="1"/>
  <c r="AP2289" i="1"/>
  <c r="AL2289" i="1"/>
  <c r="AC2289" i="1"/>
  <c r="AA2289" i="1"/>
  <c r="Z2289" i="1"/>
  <c r="X2289" i="1"/>
  <c r="AR2288" i="1"/>
  <c r="AP2288" i="1"/>
  <c r="AL2288" i="1"/>
  <c r="AC2288" i="1"/>
  <c r="AA2288" i="1"/>
  <c r="Z2288" i="1"/>
  <c r="X2288" i="1"/>
  <c r="AR2287" i="1"/>
  <c r="AP2287" i="1"/>
  <c r="AN2287" i="1"/>
  <c r="AL2287" i="1"/>
  <c r="AJ2287" i="1"/>
  <c r="AC2287" i="1"/>
  <c r="AA2287" i="1"/>
  <c r="Z2287" i="1"/>
  <c r="X2287" i="1"/>
  <c r="AR2286" i="1"/>
  <c r="AP2286" i="1"/>
  <c r="AN2286" i="1"/>
  <c r="AL2286" i="1"/>
  <c r="AJ2286" i="1"/>
  <c r="AC2286" i="1"/>
  <c r="AA2286" i="1"/>
  <c r="Z2286" i="1"/>
  <c r="X2286" i="1"/>
  <c r="AR2285" i="1"/>
  <c r="AP2285" i="1"/>
  <c r="AN2285" i="1"/>
  <c r="AL2285" i="1"/>
  <c r="AJ2285" i="1"/>
  <c r="AC2285" i="1"/>
  <c r="AA2285" i="1"/>
  <c r="Z2285" i="1"/>
  <c r="X2285" i="1"/>
  <c r="AR2284" i="1"/>
  <c r="AP2284" i="1"/>
  <c r="AN2284" i="1"/>
  <c r="AL2284" i="1"/>
  <c r="AJ2284" i="1"/>
  <c r="AC2284" i="1"/>
  <c r="AA2284" i="1"/>
  <c r="Z2284" i="1"/>
  <c r="X2284" i="1"/>
  <c r="AR2283" i="1"/>
  <c r="AP2283" i="1"/>
  <c r="AN2283" i="1"/>
  <c r="AL2283" i="1"/>
  <c r="AJ2283" i="1"/>
  <c r="AC2283" i="1"/>
  <c r="AA2283" i="1"/>
  <c r="Z2283" i="1"/>
  <c r="X2283" i="1"/>
  <c r="AR2282" i="1"/>
  <c r="AP2282" i="1"/>
  <c r="AN2282" i="1"/>
  <c r="AL2282" i="1"/>
  <c r="AJ2282" i="1"/>
  <c r="AC2282" i="1"/>
  <c r="AA2282" i="1"/>
  <c r="Z2282" i="1"/>
  <c r="X2282" i="1"/>
  <c r="AR2281" i="1"/>
  <c r="AP2281" i="1"/>
  <c r="AN2281" i="1"/>
  <c r="AL2281" i="1"/>
  <c r="AJ2281" i="1"/>
  <c r="AC2281" i="1"/>
  <c r="AA2281" i="1"/>
  <c r="Z2281" i="1"/>
  <c r="X2281" i="1"/>
  <c r="AR2280" i="1"/>
  <c r="AP2280" i="1"/>
  <c r="AN2280" i="1"/>
  <c r="AL2280" i="1"/>
  <c r="AJ2280" i="1"/>
  <c r="AC2280" i="1"/>
  <c r="AA2280" i="1"/>
  <c r="Z2280" i="1"/>
  <c r="X2280" i="1"/>
  <c r="AR2279" i="1"/>
  <c r="AP2279" i="1"/>
  <c r="AN2279" i="1"/>
  <c r="AL2279" i="1"/>
  <c r="AJ2279" i="1"/>
  <c r="AC2279" i="1"/>
  <c r="AA2279" i="1"/>
  <c r="Z2279" i="1"/>
  <c r="X2279" i="1"/>
  <c r="AR2278" i="1"/>
  <c r="AP2278" i="1"/>
  <c r="AN2278" i="1"/>
  <c r="AL2278" i="1"/>
  <c r="AJ2278" i="1"/>
  <c r="AC2278" i="1"/>
  <c r="AA2278" i="1"/>
  <c r="Z2278" i="1"/>
  <c r="X2278" i="1"/>
  <c r="AR2277" i="1"/>
  <c r="AP2277" i="1"/>
  <c r="AN2277" i="1"/>
  <c r="AL2277" i="1"/>
  <c r="AJ2277" i="1"/>
  <c r="AC2277" i="1"/>
  <c r="AA2277" i="1"/>
  <c r="Z2277" i="1"/>
  <c r="X2277" i="1"/>
  <c r="AR2276" i="1"/>
  <c r="AP2276" i="1"/>
  <c r="AN2276" i="1"/>
  <c r="AL2276" i="1"/>
  <c r="AJ2276" i="1"/>
  <c r="AC2276" i="1"/>
  <c r="AA2276" i="1"/>
  <c r="Z2276" i="1"/>
  <c r="X2276" i="1"/>
  <c r="AR2275" i="1"/>
  <c r="AP2275" i="1"/>
  <c r="AN2275" i="1"/>
  <c r="AL2275" i="1"/>
  <c r="AJ2275" i="1"/>
  <c r="AC2275" i="1"/>
  <c r="AA2275" i="1"/>
  <c r="Z2275" i="1"/>
  <c r="X2275" i="1"/>
  <c r="AR2274" i="1"/>
  <c r="AP2274" i="1"/>
  <c r="AN2274" i="1"/>
  <c r="AL2274" i="1"/>
  <c r="AJ2274" i="1"/>
  <c r="AC2274" i="1"/>
  <c r="AA2274" i="1"/>
  <c r="Z2274" i="1"/>
  <c r="X2274" i="1"/>
  <c r="AR2273" i="1"/>
  <c r="AP2273" i="1"/>
  <c r="AN2273" i="1"/>
  <c r="AL2273" i="1"/>
  <c r="AJ2273" i="1"/>
  <c r="AC2273" i="1"/>
  <c r="AA2273" i="1"/>
  <c r="Z2273" i="1"/>
  <c r="X2273" i="1"/>
  <c r="AR2272" i="1"/>
  <c r="AP2272" i="1"/>
  <c r="AN2272" i="1"/>
  <c r="AL2272" i="1"/>
  <c r="AJ2272" i="1"/>
  <c r="AC2272" i="1"/>
  <c r="AA2272" i="1"/>
  <c r="Z2272" i="1"/>
  <c r="X2272" i="1"/>
  <c r="AR2271" i="1"/>
  <c r="AP2271" i="1"/>
  <c r="AN2271" i="1"/>
  <c r="AL2271" i="1"/>
  <c r="AJ2271" i="1"/>
  <c r="AC2271" i="1"/>
  <c r="AA2271" i="1"/>
  <c r="Z2271" i="1"/>
  <c r="X2271" i="1"/>
  <c r="AR2270" i="1"/>
  <c r="AP2270" i="1"/>
  <c r="AN2270" i="1"/>
  <c r="AL2270" i="1"/>
  <c r="AJ2270" i="1"/>
  <c r="AC2270" i="1"/>
  <c r="AA2270" i="1"/>
  <c r="Z2270" i="1"/>
  <c r="X2270" i="1"/>
  <c r="AR2269" i="1"/>
  <c r="AP2269" i="1"/>
  <c r="AN2269" i="1"/>
  <c r="AL2269" i="1"/>
  <c r="AJ2269" i="1"/>
  <c r="AC2269" i="1"/>
  <c r="AA2269" i="1"/>
  <c r="Z2269" i="1"/>
  <c r="X2269" i="1"/>
  <c r="AR2268" i="1"/>
  <c r="AP2268" i="1"/>
  <c r="AN2268" i="1"/>
  <c r="AL2268" i="1"/>
  <c r="AJ2268" i="1"/>
  <c r="AC2268" i="1"/>
  <c r="AA2268" i="1"/>
  <c r="Z2268" i="1"/>
  <c r="X2268" i="1"/>
  <c r="AR2267" i="1"/>
  <c r="AP2267" i="1"/>
  <c r="AN2267" i="1"/>
  <c r="AL2267" i="1"/>
  <c r="AJ2267" i="1"/>
  <c r="AC2267" i="1"/>
  <c r="AA2267" i="1"/>
  <c r="Z2267" i="1"/>
  <c r="X2267" i="1"/>
  <c r="AR2266" i="1"/>
  <c r="AP2266" i="1"/>
  <c r="AN2266" i="1"/>
  <c r="AL2266" i="1"/>
  <c r="AJ2266" i="1"/>
  <c r="AC2266" i="1"/>
  <c r="AA2266" i="1"/>
  <c r="Z2266" i="1"/>
  <c r="X2266" i="1"/>
  <c r="AR2265" i="1"/>
  <c r="AP2265" i="1"/>
  <c r="AN2265" i="1"/>
  <c r="AL2265" i="1"/>
  <c r="AJ2265" i="1"/>
  <c r="AC2265" i="1"/>
  <c r="AA2265" i="1"/>
  <c r="Z2265" i="1"/>
  <c r="X2265" i="1"/>
  <c r="AR2264" i="1"/>
  <c r="AP2264" i="1"/>
  <c r="AN2264" i="1"/>
  <c r="AL2264" i="1"/>
  <c r="AJ2264" i="1"/>
  <c r="AC2264" i="1"/>
  <c r="AA2264" i="1"/>
  <c r="Z2264" i="1"/>
  <c r="X2264" i="1"/>
  <c r="AR2263" i="1"/>
  <c r="AP2263" i="1"/>
  <c r="AN2263" i="1"/>
  <c r="AL2263" i="1"/>
  <c r="AJ2263" i="1"/>
  <c r="AC2263" i="1"/>
  <c r="AA2263" i="1"/>
  <c r="Z2263" i="1"/>
  <c r="X2263" i="1"/>
  <c r="AR2262" i="1"/>
  <c r="AP2262" i="1"/>
  <c r="AN2262" i="1"/>
  <c r="AL2262" i="1"/>
  <c r="AJ2262" i="1"/>
  <c r="AC2262" i="1"/>
  <c r="AA2262" i="1"/>
  <c r="Z2262" i="1"/>
  <c r="X2262" i="1"/>
  <c r="AR2261" i="1"/>
  <c r="AP2261" i="1"/>
  <c r="AN2261" i="1"/>
  <c r="AL2261" i="1"/>
  <c r="AJ2261" i="1"/>
  <c r="AC2261" i="1"/>
  <c r="AA2261" i="1"/>
  <c r="Z2261" i="1"/>
  <c r="X2261" i="1"/>
  <c r="AR2260" i="1"/>
  <c r="AP2260" i="1"/>
  <c r="AN2260" i="1"/>
  <c r="AL2260" i="1"/>
  <c r="AJ2260" i="1"/>
  <c r="AC2260" i="1"/>
  <c r="AA2260" i="1"/>
  <c r="Z2260" i="1"/>
  <c r="X2260" i="1"/>
  <c r="AR2259" i="1"/>
  <c r="AP2259" i="1"/>
  <c r="AN2259" i="1"/>
  <c r="AL2259" i="1"/>
  <c r="AJ2259" i="1"/>
  <c r="AC2259" i="1"/>
  <c r="AA2259" i="1"/>
  <c r="Z2259" i="1"/>
  <c r="X2259" i="1"/>
  <c r="AR2258" i="1"/>
  <c r="AP2258" i="1"/>
  <c r="AN2258" i="1"/>
  <c r="AL2258" i="1"/>
  <c r="AJ2258" i="1"/>
  <c r="AC2258" i="1"/>
  <c r="AA2258" i="1"/>
  <c r="Z2258" i="1"/>
  <c r="X2258" i="1"/>
  <c r="AR2257" i="1"/>
  <c r="AP2257" i="1"/>
  <c r="AN2257" i="1"/>
  <c r="AL2257" i="1"/>
  <c r="AJ2257" i="1"/>
  <c r="AC2257" i="1"/>
  <c r="AA2257" i="1"/>
  <c r="Z2257" i="1"/>
  <c r="X2257" i="1"/>
  <c r="AR2256" i="1"/>
  <c r="AP2256" i="1"/>
  <c r="AN2256" i="1"/>
  <c r="AL2256" i="1"/>
  <c r="AJ2256" i="1"/>
  <c r="AC2256" i="1"/>
  <c r="AA2256" i="1"/>
  <c r="Z2256" i="1"/>
  <c r="X2256" i="1"/>
  <c r="AR2255" i="1"/>
  <c r="AP2255" i="1"/>
  <c r="AN2255" i="1"/>
  <c r="AL2255" i="1"/>
  <c r="AJ2255" i="1"/>
  <c r="AC2255" i="1"/>
  <c r="AA2255" i="1"/>
  <c r="Z2255" i="1"/>
  <c r="X2255" i="1"/>
  <c r="AR2254" i="1"/>
  <c r="AP2254" i="1"/>
  <c r="AN2254" i="1"/>
  <c r="AL2254" i="1"/>
  <c r="AJ2254" i="1"/>
  <c r="AC2254" i="1"/>
  <c r="AA2254" i="1"/>
  <c r="Z2254" i="1"/>
  <c r="X2254" i="1"/>
  <c r="AR2253" i="1"/>
  <c r="AP2253" i="1"/>
  <c r="AN2253" i="1"/>
  <c r="AL2253" i="1"/>
  <c r="AJ2253" i="1"/>
  <c r="AC2253" i="1"/>
  <c r="AA2253" i="1"/>
  <c r="Z2253" i="1"/>
  <c r="X2253" i="1"/>
  <c r="AR2252" i="1"/>
  <c r="AP2252" i="1"/>
  <c r="AN2252" i="1"/>
  <c r="AL2252" i="1"/>
  <c r="AJ2252" i="1"/>
  <c r="AC2252" i="1"/>
  <c r="AA2252" i="1"/>
  <c r="Z2252" i="1"/>
  <c r="X2252" i="1"/>
  <c r="AR2251" i="1"/>
  <c r="AP2251" i="1"/>
  <c r="AN2251" i="1"/>
  <c r="AL2251" i="1"/>
  <c r="AJ2251" i="1"/>
  <c r="AC2251" i="1"/>
  <c r="AA2251" i="1"/>
  <c r="Z2251" i="1"/>
  <c r="X2251" i="1"/>
  <c r="AR2250" i="1"/>
  <c r="AP2250" i="1"/>
  <c r="AN2250" i="1"/>
  <c r="AL2250" i="1"/>
  <c r="AJ2250" i="1"/>
  <c r="AC2250" i="1"/>
  <c r="AA2250" i="1"/>
  <c r="Z2250" i="1"/>
  <c r="X2250" i="1"/>
  <c r="AR2249" i="1"/>
  <c r="AP2249" i="1"/>
  <c r="AN2249" i="1"/>
  <c r="AL2249" i="1"/>
  <c r="AJ2249" i="1"/>
  <c r="AC2249" i="1"/>
  <c r="AA2249" i="1"/>
  <c r="Z2249" i="1"/>
  <c r="X2249" i="1"/>
  <c r="AR2248" i="1"/>
  <c r="AP2248" i="1"/>
  <c r="AN2248" i="1"/>
  <c r="AL2248" i="1"/>
  <c r="AJ2248" i="1"/>
  <c r="AC2248" i="1"/>
  <c r="AA2248" i="1"/>
  <c r="Z2248" i="1"/>
  <c r="X2248" i="1"/>
  <c r="AR2247" i="1"/>
  <c r="AP2247" i="1"/>
  <c r="AN2247" i="1"/>
  <c r="AL2247" i="1"/>
  <c r="AJ2247" i="1"/>
  <c r="AC2247" i="1"/>
  <c r="AA2247" i="1"/>
  <c r="Z2247" i="1"/>
  <c r="X2247" i="1"/>
  <c r="AR2246" i="1"/>
  <c r="AP2246" i="1"/>
  <c r="AN2246" i="1"/>
  <c r="AL2246" i="1"/>
  <c r="AJ2246" i="1"/>
  <c r="AC2246" i="1"/>
  <c r="AA2246" i="1"/>
  <c r="Z2246" i="1"/>
  <c r="X2246" i="1"/>
  <c r="AR2245" i="1"/>
  <c r="AP2245" i="1"/>
  <c r="AN2245" i="1"/>
  <c r="AL2245" i="1"/>
  <c r="AJ2245" i="1"/>
  <c r="AC2245" i="1"/>
  <c r="AA2245" i="1"/>
  <c r="Z2245" i="1"/>
  <c r="X2245" i="1"/>
  <c r="AR2244" i="1"/>
  <c r="AP2244" i="1"/>
  <c r="AN2244" i="1"/>
  <c r="AL2244" i="1"/>
  <c r="AJ2244" i="1"/>
  <c r="AC2244" i="1"/>
  <c r="AA2244" i="1"/>
  <c r="Z2244" i="1"/>
  <c r="X2244" i="1"/>
  <c r="AR2243" i="1"/>
  <c r="AP2243" i="1"/>
  <c r="AN2243" i="1"/>
  <c r="AL2243" i="1"/>
  <c r="AJ2243" i="1"/>
  <c r="AC2243" i="1"/>
  <c r="AA2243" i="1"/>
  <c r="Z2243" i="1"/>
  <c r="X2243" i="1"/>
  <c r="AR2242" i="1"/>
  <c r="AP2242" i="1"/>
  <c r="AN2242" i="1"/>
  <c r="AL2242" i="1"/>
  <c r="AJ2242" i="1"/>
  <c r="AC2242" i="1"/>
  <c r="AA2242" i="1"/>
  <c r="Z2242" i="1"/>
  <c r="X2242" i="1"/>
  <c r="AR2241" i="1"/>
  <c r="AP2241" i="1"/>
  <c r="AN2241" i="1"/>
  <c r="AL2241" i="1"/>
  <c r="AJ2241" i="1"/>
  <c r="AC2241" i="1"/>
  <c r="AA2241" i="1"/>
  <c r="Z2241" i="1"/>
  <c r="X2241" i="1"/>
  <c r="AR2240" i="1"/>
  <c r="AP2240" i="1"/>
  <c r="AN2240" i="1"/>
  <c r="AL2240" i="1"/>
  <c r="AJ2240" i="1"/>
  <c r="AC2240" i="1"/>
  <c r="AA2240" i="1"/>
  <c r="Z2240" i="1"/>
  <c r="X2240" i="1"/>
  <c r="AR2239" i="1"/>
  <c r="AP2239" i="1"/>
  <c r="AN2239" i="1"/>
  <c r="AL2239" i="1"/>
  <c r="AJ2239" i="1"/>
  <c r="AC2239" i="1"/>
  <c r="AA2239" i="1"/>
  <c r="Z2239" i="1"/>
  <c r="X2239" i="1"/>
  <c r="AR2238" i="1"/>
  <c r="AP2238" i="1"/>
  <c r="AN2238" i="1"/>
  <c r="AL2238" i="1"/>
  <c r="AJ2238" i="1"/>
  <c r="AC2238" i="1"/>
  <c r="AA2238" i="1"/>
  <c r="Z2238" i="1"/>
  <c r="X2238" i="1"/>
  <c r="AR2237" i="1"/>
  <c r="AP2237" i="1"/>
  <c r="AN2237" i="1"/>
  <c r="AL2237" i="1"/>
  <c r="AJ2237" i="1"/>
  <c r="AC2237" i="1"/>
  <c r="AA2237" i="1"/>
  <c r="Z2237" i="1"/>
  <c r="X2237" i="1"/>
  <c r="AR2236" i="1"/>
  <c r="AP2236" i="1"/>
  <c r="AN2236" i="1"/>
  <c r="AL2236" i="1"/>
  <c r="AJ2236" i="1"/>
  <c r="AC2236" i="1"/>
  <c r="AA2236" i="1"/>
  <c r="Z2236" i="1"/>
  <c r="X2236" i="1"/>
  <c r="AR2235" i="1"/>
  <c r="AP2235" i="1"/>
  <c r="AN2235" i="1"/>
  <c r="AL2235" i="1"/>
  <c r="AJ2235" i="1"/>
  <c r="AC2235" i="1"/>
  <c r="AA2235" i="1"/>
  <c r="Z2235" i="1"/>
  <c r="X2235" i="1"/>
  <c r="AR2234" i="1"/>
  <c r="AP2234" i="1"/>
  <c r="AN2234" i="1"/>
  <c r="AL2234" i="1"/>
  <c r="AJ2234" i="1"/>
  <c r="AC2234" i="1"/>
  <c r="AA2234" i="1"/>
  <c r="Z2234" i="1"/>
  <c r="X2234" i="1"/>
  <c r="AR2233" i="1"/>
  <c r="AP2233" i="1"/>
  <c r="AN2233" i="1"/>
  <c r="AL2233" i="1"/>
  <c r="AJ2233" i="1"/>
  <c r="AC2233" i="1"/>
  <c r="AA2233" i="1"/>
  <c r="Z2233" i="1"/>
  <c r="X2233" i="1"/>
  <c r="AR2232" i="1"/>
  <c r="AP2232" i="1"/>
  <c r="AN2232" i="1"/>
  <c r="AL2232" i="1"/>
  <c r="AJ2232" i="1"/>
  <c r="AC2232" i="1"/>
  <c r="AA2232" i="1"/>
  <c r="Z2232" i="1"/>
  <c r="X2232" i="1"/>
  <c r="AR2231" i="1"/>
  <c r="AP2231" i="1"/>
  <c r="AN2231" i="1"/>
  <c r="AL2231" i="1"/>
  <c r="AJ2231" i="1"/>
  <c r="AC2231" i="1"/>
  <c r="AA2231" i="1"/>
  <c r="Z2231" i="1"/>
  <c r="X2231" i="1"/>
  <c r="AR2230" i="1"/>
  <c r="AP2230" i="1"/>
  <c r="AN2230" i="1"/>
  <c r="AL2230" i="1"/>
  <c r="AJ2230" i="1"/>
  <c r="AC2230" i="1"/>
  <c r="AA2230" i="1"/>
  <c r="Z2230" i="1"/>
  <c r="X2230" i="1"/>
  <c r="AR2229" i="1"/>
  <c r="AP2229" i="1"/>
  <c r="AN2229" i="1"/>
  <c r="AL2229" i="1"/>
  <c r="AJ2229" i="1"/>
  <c r="AC2229" i="1"/>
  <c r="AA2229" i="1"/>
  <c r="Z2229" i="1"/>
  <c r="X2229" i="1"/>
  <c r="AR2228" i="1"/>
  <c r="AP2228" i="1"/>
  <c r="AN2228" i="1"/>
  <c r="AL2228" i="1"/>
  <c r="AJ2228" i="1"/>
  <c r="AC2228" i="1"/>
  <c r="AA2228" i="1"/>
  <c r="Z2228" i="1"/>
  <c r="X2228" i="1"/>
  <c r="AR2227" i="1"/>
  <c r="AP2227" i="1"/>
  <c r="AN2227" i="1"/>
  <c r="AL2227" i="1"/>
  <c r="AJ2227" i="1"/>
  <c r="AC2227" i="1"/>
  <c r="AA2227" i="1"/>
  <c r="Z2227" i="1"/>
  <c r="X2227" i="1"/>
  <c r="AR2226" i="1"/>
  <c r="AP2226" i="1"/>
  <c r="AN2226" i="1"/>
  <c r="AL2226" i="1"/>
  <c r="AJ2226" i="1"/>
  <c r="AC2226" i="1"/>
  <c r="AA2226" i="1"/>
  <c r="Z2226" i="1"/>
  <c r="X2226" i="1"/>
  <c r="AR2225" i="1"/>
  <c r="AP2225" i="1"/>
  <c r="AN2225" i="1"/>
  <c r="AL2225" i="1"/>
  <c r="AJ2225" i="1"/>
  <c r="AC2225" i="1"/>
  <c r="AA2225" i="1"/>
  <c r="Z2225" i="1"/>
  <c r="X2225" i="1"/>
  <c r="AR2224" i="1"/>
  <c r="AP2224" i="1"/>
  <c r="AN2224" i="1"/>
  <c r="AL2224" i="1"/>
  <c r="AJ2224" i="1"/>
  <c r="AC2224" i="1"/>
  <c r="AA2224" i="1"/>
  <c r="Z2224" i="1"/>
  <c r="X2224" i="1"/>
  <c r="AR2223" i="1"/>
  <c r="AP2223" i="1"/>
  <c r="AN2223" i="1"/>
  <c r="AL2223" i="1"/>
  <c r="AJ2223" i="1"/>
  <c r="AC2223" i="1"/>
  <c r="AA2223" i="1"/>
  <c r="Z2223" i="1"/>
  <c r="X2223" i="1"/>
  <c r="AR2222" i="1"/>
  <c r="AP2222" i="1"/>
  <c r="AN2222" i="1"/>
  <c r="AL2222" i="1"/>
  <c r="AJ2222" i="1"/>
  <c r="AC2222" i="1"/>
  <c r="AA2222" i="1"/>
  <c r="Z2222" i="1"/>
  <c r="X2222" i="1"/>
  <c r="AR2221" i="1"/>
  <c r="AP2221" i="1"/>
  <c r="AN2221" i="1"/>
  <c r="AL2221" i="1"/>
  <c r="AJ2221" i="1"/>
  <c r="AC2221" i="1"/>
  <c r="AA2221" i="1"/>
  <c r="Z2221" i="1"/>
  <c r="X2221" i="1"/>
  <c r="AR2220" i="1"/>
  <c r="AP2220" i="1"/>
  <c r="AN2220" i="1"/>
  <c r="AL2220" i="1"/>
  <c r="AJ2220" i="1"/>
  <c r="AC2220" i="1"/>
  <c r="AA2220" i="1"/>
  <c r="Z2220" i="1"/>
  <c r="X2220" i="1"/>
  <c r="AR2219" i="1"/>
  <c r="AP2219" i="1"/>
  <c r="AN2219" i="1"/>
  <c r="AL2219" i="1"/>
  <c r="AJ2219" i="1"/>
  <c r="AC2219" i="1"/>
  <c r="AA2219" i="1"/>
  <c r="Z2219" i="1"/>
  <c r="X2219" i="1"/>
  <c r="AR2218" i="1"/>
  <c r="AP2218" i="1"/>
  <c r="AN2218" i="1"/>
  <c r="AL2218" i="1"/>
  <c r="AJ2218" i="1"/>
  <c r="AC2218" i="1"/>
  <c r="AA2218" i="1"/>
  <c r="Z2218" i="1"/>
  <c r="X2218" i="1"/>
  <c r="AR2217" i="1"/>
  <c r="AP2217" i="1"/>
  <c r="AN2217" i="1"/>
  <c r="AL2217" i="1"/>
  <c r="AJ2217" i="1"/>
  <c r="AC2217" i="1"/>
  <c r="AA2217" i="1"/>
  <c r="Z2217" i="1"/>
  <c r="X2217" i="1"/>
  <c r="AR2216" i="1"/>
  <c r="AP2216" i="1"/>
  <c r="AN2216" i="1"/>
  <c r="AL2216" i="1"/>
  <c r="AJ2216" i="1"/>
  <c r="AC2216" i="1"/>
  <c r="AA2216" i="1"/>
  <c r="Z2216" i="1"/>
  <c r="X2216" i="1"/>
  <c r="AR2215" i="1"/>
  <c r="AP2215" i="1"/>
  <c r="AN2215" i="1"/>
  <c r="AL2215" i="1"/>
  <c r="AJ2215" i="1"/>
  <c r="AC2215" i="1"/>
  <c r="AA2215" i="1"/>
  <c r="Z2215" i="1"/>
  <c r="X2215" i="1"/>
  <c r="AR2214" i="1"/>
  <c r="AP2214" i="1"/>
  <c r="AN2214" i="1"/>
  <c r="AL2214" i="1"/>
  <c r="AJ2214" i="1"/>
  <c r="AC2214" i="1"/>
  <c r="AA2214" i="1"/>
  <c r="Z2214" i="1"/>
  <c r="X2214" i="1"/>
  <c r="AR2213" i="1"/>
  <c r="AP2213" i="1"/>
  <c r="AN2213" i="1"/>
  <c r="AL2213" i="1"/>
  <c r="AJ2213" i="1"/>
  <c r="AC2213" i="1"/>
  <c r="AA2213" i="1"/>
  <c r="Z2213" i="1"/>
  <c r="X2213" i="1"/>
  <c r="AR2212" i="1"/>
  <c r="AP2212" i="1"/>
  <c r="AN2212" i="1"/>
  <c r="AL2212" i="1"/>
  <c r="AJ2212" i="1"/>
  <c r="AC2212" i="1"/>
  <c r="AA2212" i="1"/>
  <c r="Z2212" i="1"/>
  <c r="X2212" i="1"/>
  <c r="AR2211" i="1"/>
  <c r="AP2211" i="1"/>
  <c r="AN2211" i="1"/>
  <c r="AL2211" i="1"/>
  <c r="AJ2211" i="1"/>
  <c r="AC2211" i="1"/>
  <c r="AA2211" i="1"/>
  <c r="Z2211" i="1"/>
  <c r="X2211" i="1"/>
  <c r="AR2210" i="1"/>
  <c r="AP2210" i="1"/>
  <c r="AN2210" i="1"/>
  <c r="AL2210" i="1"/>
  <c r="AJ2210" i="1"/>
  <c r="AC2210" i="1"/>
  <c r="AA2210" i="1"/>
  <c r="Z2210" i="1"/>
  <c r="X2210" i="1"/>
  <c r="AR2209" i="1"/>
  <c r="AP2209" i="1"/>
  <c r="AN2209" i="1"/>
  <c r="AL2209" i="1"/>
  <c r="AJ2209" i="1"/>
  <c r="AC2209" i="1"/>
  <c r="AA2209" i="1"/>
  <c r="Z2209" i="1"/>
  <c r="X2209" i="1"/>
  <c r="AR2208" i="1"/>
  <c r="AP2208" i="1"/>
  <c r="AN2208" i="1"/>
  <c r="AL2208" i="1"/>
  <c r="AJ2208" i="1"/>
  <c r="AC2208" i="1"/>
  <c r="AA2208" i="1"/>
  <c r="Z2208" i="1"/>
  <c r="X2208" i="1"/>
  <c r="AR2207" i="1"/>
  <c r="AP2207" i="1"/>
  <c r="AN2207" i="1"/>
  <c r="AL2207" i="1"/>
  <c r="AJ2207" i="1"/>
  <c r="AC2207" i="1"/>
  <c r="AA2207" i="1"/>
  <c r="Z2207" i="1"/>
  <c r="X2207" i="1"/>
  <c r="AR2206" i="1"/>
  <c r="AP2206" i="1"/>
  <c r="AN2206" i="1"/>
  <c r="AL2206" i="1"/>
  <c r="AJ2206" i="1"/>
  <c r="AC2206" i="1"/>
  <c r="AA2206" i="1"/>
  <c r="Z2206" i="1"/>
  <c r="X2206" i="1"/>
  <c r="AR2205" i="1"/>
  <c r="AP2205" i="1"/>
  <c r="AN2205" i="1"/>
  <c r="AL2205" i="1"/>
  <c r="AJ2205" i="1"/>
  <c r="AC2205" i="1"/>
  <c r="AA2205" i="1"/>
  <c r="Z2205" i="1"/>
  <c r="X2205" i="1"/>
  <c r="AR2204" i="1"/>
  <c r="AP2204" i="1"/>
  <c r="AN2204" i="1"/>
  <c r="AL2204" i="1"/>
  <c r="AJ2204" i="1"/>
  <c r="AC2204" i="1"/>
  <c r="AA2204" i="1"/>
  <c r="Z2204" i="1"/>
  <c r="X2204" i="1"/>
  <c r="AR2203" i="1"/>
  <c r="AP2203" i="1"/>
  <c r="AN2203" i="1"/>
  <c r="AL2203" i="1"/>
  <c r="AJ2203" i="1"/>
  <c r="AC2203" i="1"/>
  <c r="AA2203" i="1"/>
  <c r="Z2203" i="1"/>
  <c r="X2203" i="1"/>
  <c r="AR2202" i="1"/>
  <c r="AP2202" i="1"/>
  <c r="AN2202" i="1"/>
  <c r="AL2202" i="1"/>
  <c r="AJ2202" i="1"/>
  <c r="AC2202" i="1"/>
  <c r="AA2202" i="1"/>
  <c r="Z2202" i="1"/>
  <c r="X2202" i="1"/>
  <c r="AR2201" i="1"/>
  <c r="AP2201" i="1"/>
  <c r="AN2201" i="1"/>
  <c r="AL2201" i="1"/>
  <c r="AJ2201" i="1"/>
  <c r="AC2201" i="1"/>
  <c r="AA2201" i="1"/>
  <c r="Z2201" i="1"/>
  <c r="X2201" i="1"/>
  <c r="AR2200" i="1"/>
  <c r="AP2200" i="1"/>
  <c r="AN2200" i="1"/>
  <c r="AL2200" i="1"/>
  <c r="AJ2200" i="1"/>
  <c r="AC2200" i="1"/>
  <c r="AA2200" i="1"/>
  <c r="Z2200" i="1"/>
  <c r="X2200" i="1"/>
  <c r="AR2199" i="1"/>
  <c r="AP2199" i="1"/>
  <c r="AN2199" i="1"/>
  <c r="AL2199" i="1"/>
  <c r="AJ2199" i="1"/>
  <c r="AC2199" i="1"/>
  <c r="AA2199" i="1"/>
  <c r="Z2199" i="1"/>
  <c r="X2199" i="1"/>
  <c r="AR2198" i="1"/>
  <c r="AP2198" i="1"/>
  <c r="AN2198" i="1"/>
  <c r="AL2198" i="1"/>
  <c r="AJ2198" i="1"/>
  <c r="AC2198" i="1"/>
  <c r="AA2198" i="1"/>
  <c r="Z2198" i="1"/>
  <c r="X2198" i="1"/>
  <c r="AR2197" i="1"/>
  <c r="AP2197" i="1"/>
  <c r="AN2197" i="1"/>
  <c r="AL2197" i="1"/>
  <c r="AJ2197" i="1"/>
  <c r="AC2197" i="1"/>
  <c r="AA2197" i="1"/>
  <c r="Z2197" i="1"/>
  <c r="X2197" i="1"/>
  <c r="AR2196" i="1"/>
  <c r="AP2196" i="1"/>
  <c r="AN2196" i="1"/>
  <c r="AL2196" i="1"/>
  <c r="AJ2196" i="1"/>
  <c r="AC2196" i="1"/>
  <c r="AA2196" i="1"/>
  <c r="Z2196" i="1"/>
  <c r="X2196" i="1"/>
  <c r="AR2195" i="1"/>
  <c r="AP2195" i="1"/>
  <c r="AN2195" i="1"/>
  <c r="AL2195" i="1"/>
  <c r="AJ2195" i="1"/>
  <c r="AC2195" i="1"/>
  <c r="AA2195" i="1"/>
  <c r="Z2195" i="1"/>
  <c r="X2195" i="1"/>
  <c r="AR2194" i="1"/>
  <c r="AP2194" i="1"/>
  <c r="AN2194" i="1"/>
  <c r="AL2194" i="1"/>
  <c r="AJ2194" i="1"/>
  <c r="AC2194" i="1"/>
  <c r="AA2194" i="1"/>
  <c r="Z2194" i="1"/>
  <c r="X2194" i="1"/>
  <c r="AR2193" i="1"/>
  <c r="AP2193" i="1"/>
  <c r="AN2193" i="1"/>
  <c r="AL2193" i="1"/>
  <c r="AJ2193" i="1"/>
  <c r="AC2193" i="1"/>
  <c r="AA2193" i="1"/>
  <c r="Z2193" i="1"/>
  <c r="X2193" i="1"/>
  <c r="AR2192" i="1"/>
  <c r="AP2192" i="1"/>
  <c r="AN2192" i="1"/>
  <c r="AL2192" i="1"/>
  <c r="AJ2192" i="1"/>
  <c r="AC2192" i="1"/>
  <c r="AA2192" i="1"/>
  <c r="Z2192" i="1"/>
  <c r="X2192" i="1"/>
  <c r="AR2191" i="1"/>
  <c r="AP2191" i="1"/>
  <c r="AN2191" i="1"/>
  <c r="AL2191" i="1"/>
  <c r="AJ2191" i="1"/>
  <c r="AC2191" i="1"/>
  <c r="AA2191" i="1"/>
  <c r="Z2191" i="1"/>
  <c r="X2191" i="1"/>
  <c r="AR2190" i="1"/>
  <c r="AP2190" i="1"/>
  <c r="AN2190" i="1"/>
  <c r="AL2190" i="1"/>
  <c r="AJ2190" i="1"/>
  <c r="AC2190" i="1"/>
  <c r="AA2190" i="1"/>
  <c r="Z2190" i="1"/>
  <c r="X2190" i="1"/>
  <c r="AR2189" i="1"/>
  <c r="AP2189" i="1"/>
  <c r="AN2189" i="1"/>
  <c r="AL2189" i="1"/>
  <c r="AJ2189" i="1"/>
  <c r="AC2189" i="1"/>
  <c r="AA2189" i="1"/>
  <c r="Z2189" i="1"/>
  <c r="X2189" i="1"/>
  <c r="AR2188" i="1"/>
  <c r="AP2188" i="1"/>
  <c r="AN2188" i="1"/>
  <c r="AL2188" i="1"/>
  <c r="AJ2188" i="1"/>
  <c r="AC2188" i="1"/>
  <c r="AA2188" i="1"/>
  <c r="Z2188" i="1"/>
  <c r="X2188" i="1"/>
  <c r="AR2187" i="1"/>
  <c r="AP2187" i="1"/>
  <c r="AN2187" i="1"/>
  <c r="AL2187" i="1"/>
  <c r="AJ2187" i="1"/>
  <c r="AC2187" i="1"/>
  <c r="AA2187" i="1"/>
  <c r="Z2187" i="1"/>
  <c r="X2187" i="1"/>
  <c r="AR2186" i="1"/>
  <c r="AP2186" i="1"/>
  <c r="AN2186" i="1"/>
  <c r="AL2186" i="1"/>
  <c r="AJ2186" i="1"/>
  <c r="AC2186" i="1"/>
  <c r="AA2186" i="1"/>
  <c r="Z2186" i="1"/>
  <c r="X2186" i="1"/>
  <c r="AR2185" i="1"/>
  <c r="AP2185" i="1"/>
  <c r="AN2185" i="1"/>
  <c r="AL2185" i="1"/>
  <c r="AJ2185" i="1"/>
  <c r="AC2185" i="1"/>
  <c r="AA2185" i="1"/>
  <c r="Z2185" i="1"/>
  <c r="X2185" i="1"/>
  <c r="AR2184" i="1"/>
  <c r="AP2184" i="1"/>
  <c r="AN2184" i="1"/>
  <c r="AL2184" i="1"/>
  <c r="AJ2184" i="1"/>
  <c r="AC2184" i="1"/>
  <c r="AA2184" i="1"/>
  <c r="Z2184" i="1"/>
  <c r="X2184" i="1"/>
  <c r="AR2183" i="1"/>
  <c r="AP2183" i="1"/>
  <c r="AN2183" i="1"/>
  <c r="AL2183" i="1"/>
  <c r="AJ2183" i="1"/>
  <c r="AC2183" i="1"/>
  <c r="AA2183" i="1"/>
  <c r="Z2183" i="1"/>
  <c r="X2183" i="1"/>
  <c r="AR2182" i="1"/>
  <c r="AP2182" i="1"/>
  <c r="AN2182" i="1"/>
  <c r="AL2182" i="1"/>
  <c r="AJ2182" i="1"/>
  <c r="AC2182" i="1"/>
  <c r="AA2182" i="1"/>
  <c r="Z2182" i="1"/>
  <c r="X2182" i="1"/>
  <c r="AR2181" i="1"/>
  <c r="AP2181" i="1"/>
  <c r="AN2181" i="1"/>
  <c r="AL2181" i="1"/>
  <c r="AJ2181" i="1"/>
  <c r="AC2181" i="1"/>
  <c r="AA2181" i="1"/>
  <c r="Z2181" i="1"/>
  <c r="X2181" i="1"/>
  <c r="AR2180" i="1"/>
  <c r="AP2180" i="1"/>
  <c r="AN2180" i="1"/>
  <c r="AL2180" i="1"/>
  <c r="AJ2180" i="1"/>
  <c r="AC2180" i="1"/>
  <c r="AA2180" i="1"/>
  <c r="Z2180" i="1"/>
  <c r="X2180" i="1"/>
  <c r="AR2179" i="1"/>
  <c r="AP2179" i="1"/>
  <c r="AN2179" i="1"/>
  <c r="AL2179" i="1"/>
  <c r="AJ2179" i="1"/>
  <c r="AC2179" i="1"/>
  <c r="AA2179" i="1"/>
  <c r="Z2179" i="1"/>
  <c r="X2179" i="1"/>
  <c r="AR2178" i="1"/>
  <c r="AP2178" i="1"/>
  <c r="AN2178" i="1"/>
  <c r="AL2178" i="1"/>
  <c r="AJ2178" i="1"/>
  <c r="AC2178" i="1"/>
  <c r="AA2178" i="1"/>
  <c r="Z2178" i="1"/>
  <c r="X2178" i="1"/>
  <c r="AR2177" i="1"/>
  <c r="AP2177" i="1"/>
  <c r="AN2177" i="1"/>
  <c r="AL2177" i="1"/>
  <c r="AJ2177" i="1"/>
  <c r="AC2177" i="1"/>
  <c r="AA2177" i="1"/>
  <c r="Z2177" i="1"/>
  <c r="X2177" i="1"/>
  <c r="AR2176" i="1"/>
  <c r="AP2176" i="1"/>
  <c r="AN2176" i="1"/>
  <c r="AL2176" i="1"/>
  <c r="AJ2176" i="1"/>
  <c r="AC2176" i="1"/>
  <c r="AA2176" i="1"/>
  <c r="Z2176" i="1"/>
  <c r="X2176" i="1"/>
  <c r="AR2175" i="1"/>
  <c r="AP2175" i="1"/>
  <c r="AN2175" i="1"/>
  <c r="AL2175" i="1"/>
  <c r="AJ2175" i="1"/>
  <c r="AC2175" i="1"/>
  <c r="AA2175" i="1"/>
  <c r="Z2175" i="1"/>
  <c r="X2175" i="1"/>
  <c r="AR2174" i="1"/>
  <c r="AP2174" i="1"/>
  <c r="AN2174" i="1"/>
  <c r="AL2174" i="1"/>
  <c r="AJ2174" i="1"/>
  <c r="AC2174" i="1"/>
  <c r="AA2174" i="1"/>
  <c r="Z2174" i="1"/>
  <c r="X2174" i="1"/>
  <c r="AR2173" i="1"/>
  <c r="AP2173" i="1"/>
  <c r="AN2173" i="1"/>
  <c r="AL2173" i="1"/>
  <c r="AJ2173" i="1"/>
  <c r="AC2173" i="1"/>
  <c r="AA2173" i="1"/>
  <c r="Z2173" i="1"/>
  <c r="X2173" i="1"/>
  <c r="AR2172" i="1"/>
  <c r="AP2172" i="1"/>
  <c r="AN2172" i="1"/>
  <c r="AL2172" i="1"/>
  <c r="AJ2172" i="1"/>
  <c r="AC2172" i="1"/>
  <c r="AA2172" i="1"/>
  <c r="Z2172" i="1"/>
  <c r="X2172" i="1"/>
  <c r="AC2171" i="1"/>
  <c r="AA2171" i="1"/>
  <c r="Z2171" i="1"/>
  <c r="X2171" i="1"/>
  <c r="S2171" i="1"/>
  <c r="AU2171" i="1" s="1"/>
  <c r="AR2170" i="1"/>
  <c r="AP2170" i="1"/>
  <c r="AN2170" i="1"/>
  <c r="AL2170" i="1"/>
  <c r="AC2170" i="1"/>
  <c r="AA2170" i="1"/>
  <c r="Z2170" i="1"/>
  <c r="X2170" i="1"/>
  <c r="AR2169" i="1"/>
  <c r="AP2169" i="1"/>
  <c r="AN2169" i="1"/>
  <c r="AL2169" i="1"/>
  <c r="AC2169" i="1"/>
  <c r="AA2169" i="1"/>
  <c r="Z2169" i="1"/>
  <c r="X2169" i="1"/>
  <c r="AR2168" i="1"/>
  <c r="AP2168" i="1"/>
  <c r="AN2168" i="1"/>
  <c r="AL2168" i="1"/>
  <c r="AC2168" i="1"/>
  <c r="AA2168" i="1"/>
  <c r="Z2168" i="1"/>
  <c r="X2168" i="1"/>
  <c r="AR2167" i="1"/>
  <c r="AP2167" i="1"/>
  <c r="AN2167" i="1"/>
  <c r="AL2167" i="1"/>
  <c r="AC2167" i="1"/>
  <c r="AA2167" i="1"/>
  <c r="Z2167" i="1"/>
  <c r="X2167" i="1"/>
  <c r="AR2166" i="1"/>
  <c r="AP2166" i="1"/>
  <c r="AN2166" i="1"/>
  <c r="AL2166" i="1"/>
  <c r="AC2166" i="1"/>
  <c r="AA2166" i="1"/>
  <c r="Z2166" i="1"/>
  <c r="X2166" i="1"/>
  <c r="AR2165" i="1"/>
  <c r="AP2165" i="1"/>
  <c r="AN2165" i="1"/>
  <c r="AL2165" i="1"/>
  <c r="AC2165" i="1"/>
  <c r="AA2165" i="1"/>
  <c r="Z2165" i="1"/>
  <c r="X2165" i="1"/>
  <c r="AR2164" i="1"/>
  <c r="AP2164" i="1"/>
  <c r="AN2164" i="1"/>
  <c r="AL2164" i="1"/>
  <c r="AC2164" i="1"/>
  <c r="AA2164" i="1"/>
  <c r="Z2164" i="1"/>
  <c r="X2164" i="1"/>
  <c r="AR2163" i="1"/>
  <c r="AP2163" i="1"/>
  <c r="AN2163" i="1"/>
  <c r="AL2163" i="1"/>
  <c r="AC2163" i="1"/>
  <c r="AA2163" i="1"/>
  <c r="Z2163" i="1"/>
  <c r="X2163" i="1"/>
  <c r="AR2162" i="1"/>
  <c r="AP2162" i="1"/>
  <c r="AN2162" i="1"/>
  <c r="AL2162" i="1"/>
  <c r="AC2162" i="1"/>
  <c r="AA2162" i="1"/>
  <c r="Z2162" i="1"/>
  <c r="X2162" i="1"/>
  <c r="AR2161" i="1"/>
  <c r="AP2161" i="1"/>
  <c r="AN2161" i="1"/>
  <c r="AL2161" i="1"/>
  <c r="AC2161" i="1"/>
  <c r="AA2161" i="1"/>
  <c r="Z2161" i="1"/>
  <c r="X2161" i="1"/>
  <c r="AR2160" i="1"/>
  <c r="AP2160" i="1"/>
  <c r="AN2160" i="1"/>
  <c r="AL2160" i="1"/>
  <c r="AC2160" i="1"/>
  <c r="AA2160" i="1"/>
  <c r="Z2160" i="1"/>
  <c r="X2160" i="1"/>
  <c r="AR2159" i="1"/>
  <c r="AP2159" i="1"/>
  <c r="AN2159" i="1"/>
  <c r="AL2159" i="1"/>
  <c r="AC2159" i="1"/>
  <c r="AA2159" i="1"/>
  <c r="Z2159" i="1"/>
  <c r="X2159" i="1"/>
  <c r="AR2158" i="1"/>
  <c r="AP2158" i="1"/>
  <c r="AN2158" i="1"/>
  <c r="AL2158" i="1"/>
  <c r="AC2158" i="1"/>
  <c r="AA2158" i="1"/>
  <c r="Z2158" i="1"/>
  <c r="X2158" i="1"/>
  <c r="AR2157" i="1"/>
  <c r="AP2157" i="1"/>
  <c r="AN2157" i="1"/>
  <c r="AL2157" i="1"/>
  <c r="AC2157" i="1"/>
  <c r="AA2157" i="1"/>
  <c r="Z2157" i="1"/>
  <c r="AR2156" i="1"/>
  <c r="AP2156" i="1"/>
  <c r="AN2156" i="1"/>
  <c r="AL2156" i="1"/>
  <c r="AC2156" i="1"/>
  <c r="AA2156" i="1"/>
  <c r="Z2156" i="1"/>
  <c r="AR2155" i="1"/>
  <c r="AP2155" i="1"/>
  <c r="AN2155" i="1"/>
  <c r="AL2155" i="1"/>
  <c r="AC2155" i="1"/>
  <c r="AA2155" i="1"/>
  <c r="Z2155" i="1"/>
  <c r="AR2154" i="1"/>
  <c r="AP2154" i="1"/>
  <c r="AL2154" i="1"/>
  <c r="AC2154" i="1"/>
  <c r="AA2154" i="1"/>
  <c r="Z2154" i="1"/>
  <c r="AR2153" i="1"/>
  <c r="AP2153" i="1"/>
  <c r="AL2153" i="1"/>
  <c r="AC2153" i="1"/>
  <c r="AA2153" i="1"/>
  <c r="Z2153" i="1"/>
  <c r="AR2152" i="1"/>
  <c r="AP2152" i="1"/>
  <c r="AL2152" i="1"/>
  <c r="AC2152" i="1"/>
  <c r="AA2152" i="1"/>
  <c r="Z2152" i="1"/>
  <c r="AR2151" i="1"/>
  <c r="AP2151" i="1"/>
  <c r="AL2151" i="1"/>
  <c r="AC2151" i="1"/>
  <c r="AA2151" i="1"/>
  <c r="Z2151" i="1"/>
  <c r="AR2150" i="1"/>
  <c r="AP2150" i="1"/>
  <c r="AL2150" i="1"/>
  <c r="AC2150" i="1"/>
  <c r="AA2150" i="1"/>
  <c r="Z2150" i="1"/>
  <c r="AC2134" i="1"/>
  <c r="AA2134" i="1"/>
  <c r="X2134" i="1"/>
  <c r="S2134" i="1"/>
  <c r="AR2133" i="1"/>
  <c r="AP2133" i="1"/>
  <c r="AL2133" i="1"/>
  <c r="AJ2133" i="1"/>
  <c r="AC2133" i="1"/>
  <c r="AA2133" i="1"/>
  <c r="Z2133" i="1"/>
  <c r="X2133" i="1"/>
  <c r="AR2132" i="1"/>
  <c r="AP2132" i="1"/>
  <c r="AL2132" i="1"/>
  <c r="AJ2132" i="1"/>
  <c r="AC2132" i="1"/>
  <c r="AA2132" i="1"/>
  <c r="Z2132" i="1"/>
  <c r="X2132" i="1"/>
  <c r="AR2131" i="1"/>
  <c r="AP2131" i="1"/>
  <c r="AL2131" i="1"/>
  <c r="AJ2131" i="1"/>
  <c r="AC2131" i="1"/>
  <c r="AA2131" i="1"/>
  <c r="Z2131" i="1"/>
  <c r="X2131" i="1"/>
  <c r="AR2130" i="1"/>
  <c r="AP2130" i="1"/>
  <c r="AL2130" i="1"/>
  <c r="AJ2130" i="1"/>
  <c r="AC2130" i="1"/>
  <c r="AA2130" i="1"/>
  <c r="Z2130" i="1"/>
  <c r="X2130" i="1"/>
  <c r="AR2129" i="1"/>
  <c r="AP2129" i="1"/>
  <c r="AL2129" i="1"/>
  <c r="AJ2129" i="1"/>
  <c r="AC2129" i="1"/>
  <c r="AA2129" i="1"/>
  <c r="Z2129" i="1"/>
  <c r="X2129" i="1"/>
  <c r="AR2128" i="1"/>
  <c r="AP2128" i="1"/>
  <c r="AL2128" i="1"/>
  <c r="AJ2128" i="1"/>
  <c r="AC2128" i="1"/>
  <c r="AA2128" i="1"/>
  <c r="Z2128" i="1"/>
  <c r="X2128" i="1"/>
  <c r="AR2127" i="1"/>
  <c r="AP2127" i="1"/>
  <c r="AL2127" i="1"/>
  <c r="AJ2127" i="1"/>
  <c r="AC2127" i="1"/>
  <c r="AA2127" i="1"/>
  <c r="Z2127" i="1"/>
  <c r="X2127" i="1"/>
  <c r="AR2126" i="1"/>
  <c r="AP2126" i="1"/>
  <c r="AL2126" i="1"/>
  <c r="AJ2126" i="1"/>
  <c r="AC2126" i="1"/>
  <c r="AA2126" i="1"/>
  <c r="Z2126" i="1"/>
  <c r="X2126" i="1"/>
  <c r="AR2125" i="1"/>
  <c r="AP2125" i="1"/>
  <c r="AL2125" i="1"/>
  <c r="AJ2125" i="1"/>
  <c r="AA2125" i="1"/>
  <c r="Z2125" i="1"/>
  <c r="X2125" i="1"/>
  <c r="AR2124" i="1"/>
  <c r="AP2124" i="1"/>
  <c r="AL2124" i="1"/>
  <c r="AJ2124" i="1"/>
  <c r="AC2124" i="1"/>
  <c r="AA2124" i="1"/>
  <c r="Z2124" i="1"/>
  <c r="X2124" i="1"/>
  <c r="AR2123" i="1"/>
  <c r="AP2123" i="1"/>
  <c r="AL2123" i="1"/>
  <c r="AJ2123" i="1"/>
  <c r="AC2123" i="1"/>
  <c r="AA2123" i="1"/>
  <c r="Z2123" i="1"/>
  <c r="X2123" i="1"/>
  <c r="AR2122" i="1"/>
  <c r="AP2122" i="1"/>
  <c r="AL2122" i="1"/>
  <c r="AJ2122" i="1"/>
  <c r="AC2122" i="1"/>
  <c r="AA2122" i="1"/>
  <c r="Z2122" i="1"/>
  <c r="X2122" i="1"/>
  <c r="AR2121" i="1"/>
  <c r="AP2121" i="1"/>
  <c r="AL2121" i="1"/>
  <c r="AJ2121" i="1"/>
  <c r="AC2121" i="1"/>
  <c r="AA2121" i="1"/>
  <c r="Z2121" i="1"/>
  <c r="X2121" i="1"/>
  <c r="AR2120" i="1"/>
  <c r="AP2120" i="1"/>
  <c r="AL2120" i="1"/>
  <c r="AJ2120" i="1"/>
  <c r="AC2120" i="1"/>
  <c r="AA2120" i="1"/>
  <c r="Z2120" i="1"/>
  <c r="X2120" i="1"/>
  <c r="AR2119" i="1"/>
  <c r="AP2119" i="1"/>
  <c r="AL2119" i="1"/>
  <c r="AJ2119" i="1"/>
  <c r="AC2119" i="1"/>
  <c r="AA2119" i="1"/>
  <c r="Z2119" i="1"/>
  <c r="X2119" i="1"/>
  <c r="AR2118" i="1"/>
  <c r="AP2118" i="1"/>
  <c r="AL2118" i="1"/>
  <c r="AJ2118" i="1"/>
  <c r="AC2118" i="1"/>
  <c r="AA2118" i="1"/>
  <c r="Z2118" i="1"/>
  <c r="X2118" i="1"/>
  <c r="AR2117" i="1"/>
  <c r="AP2117" i="1"/>
  <c r="AN2117" i="1"/>
  <c r="AL2117" i="1"/>
  <c r="AJ2117" i="1"/>
  <c r="AC2117" i="1"/>
  <c r="AA2117" i="1"/>
  <c r="Z2117" i="1"/>
  <c r="X2117" i="1"/>
  <c r="AR2116" i="1"/>
  <c r="AP2116" i="1"/>
  <c r="AN2116" i="1"/>
  <c r="AL2116" i="1"/>
  <c r="AJ2116" i="1"/>
  <c r="AC2116" i="1"/>
  <c r="AA2116" i="1"/>
  <c r="Z2116" i="1"/>
  <c r="X2116" i="1"/>
  <c r="AR2115" i="1"/>
  <c r="AP2115" i="1"/>
  <c r="AN2115" i="1"/>
  <c r="AL2115" i="1"/>
  <c r="AJ2115" i="1"/>
  <c r="AC2115" i="1"/>
  <c r="AA2115" i="1"/>
  <c r="Z2115" i="1"/>
  <c r="X2115" i="1"/>
  <c r="AR2114" i="1"/>
  <c r="AP2114" i="1"/>
  <c r="AN2114" i="1"/>
  <c r="AL2114" i="1"/>
  <c r="AJ2114" i="1"/>
  <c r="AC2114" i="1"/>
  <c r="AA2114" i="1"/>
  <c r="Z2114" i="1"/>
  <c r="X2114" i="1"/>
  <c r="AR2113" i="1"/>
  <c r="AP2113" i="1"/>
  <c r="AN2113" i="1"/>
  <c r="AL2113" i="1"/>
  <c r="AJ2113" i="1"/>
  <c r="AC2113" i="1"/>
  <c r="AA2113" i="1"/>
  <c r="Z2113" i="1"/>
  <c r="X2113" i="1"/>
  <c r="AR2112" i="1"/>
  <c r="AP2112" i="1"/>
  <c r="AN2112" i="1"/>
  <c r="AL2112" i="1"/>
  <c r="AJ2112" i="1"/>
  <c r="AC2112" i="1"/>
  <c r="AA2112" i="1"/>
  <c r="Z2112" i="1"/>
  <c r="X2112" i="1"/>
  <c r="AR2111" i="1"/>
  <c r="AP2111" i="1"/>
  <c r="AN2111" i="1"/>
  <c r="AL2111" i="1"/>
  <c r="AJ2111" i="1"/>
  <c r="AC2111" i="1"/>
  <c r="AA2111" i="1"/>
  <c r="Z2111" i="1"/>
  <c r="X2111" i="1"/>
  <c r="AR2110" i="1"/>
  <c r="AP2110" i="1"/>
  <c r="AN2110" i="1"/>
  <c r="AL2110" i="1"/>
  <c r="AJ2110" i="1"/>
  <c r="AC2110" i="1"/>
  <c r="AA2110" i="1"/>
  <c r="Z2110" i="1"/>
  <c r="X2110" i="1"/>
  <c r="AR2109" i="1"/>
  <c r="AP2109" i="1"/>
  <c r="AN2109" i="1"/>
  <c r="AL2109" i="1"/>
  <c r="AJ2109" i="1"/>
  <c r="AC2109" i="1"/>
  <c r="AA2109" i="1"/>
  <c r="Z2109" i="1"/>
  <c r="X2109" i="1"/>
  <c r="AR2108" i="1"/>
  <c r="AP2108" i="1"/>
  <c r="AN2108" i="1"/>
  <c r="AL2108" i="1"/>
  <c r="AJ2108" i="1"/>
  <c r="AC2108" i="1"/>
  <c r="AA2108" i="1"/>
  <c r="Z2108" i="1"/>
  <c r="X2108" i="1"/>
  <c r="AR2107" i="1"/>
  <c r="AP2107" i="1"/>
  <c r="AN2107" i="1"/>
  <c r="AL2107" i="1"/>
  <c r="AJ2107" i="1"/>
  <c r="AC2107" i="1"/>
  <c r="AA2107" i="1"/>
  <c r="Z2107" i="1"/>
  <c r="X2107" i="1"/>
  <c r="AR2106" i="1"/>
  <c r="AP2106" i="1"/>
  <c r="AN2106" i="1"/>
  <c r="AL2106" i="1"/>
  <c r="AJ2106" i="1"/>
  <c r="AC2106" i="1"/>
  <c r="AA2106" i="1"/>
  <c r="Z2106" i="1"/>
  <c r="X2106" i="1"/>
  <c r="AR2105" i="1"/>
  <c r="AP2105" i="1"/>
  <c r="AN2105" i="1"/>
  <c r="AL2105" i="1"/>
  <c r="AJ2105" i="1"/>
  <c r="AC2105" i="1"/>
  <c r="AA2105" i="1"/>
  <c r="Z2105" i="1"/>
  <c r="X2105" i="1"/>
  <c r="AR2104" i="1"/>
  <c r="AP2104" i="1"/>
  <c r="AN2104" i="1"/>
  <c r="AL2104" i="1"/>
  <c r="AJ2104" i="1"/>
  <c r="AC2104" i="1"/>
  <c r="AA2104" i="1"/>
  <c r="Z2104" i="1"/>
  <c r="X2104" i="1"/>
  <c r="AR2103" i="1"/>
  <c r="AP2103" i="1"/>
  <c r="AN2103" i="1"/>
  <c r="AL2103" i="1"/>
  <c r="AJ2103" i="1"/>
  <c r="AC2103" i="1"/>
  <c r="AA2103" i="1"/>
  <c r="Z2103" i="1"/>
  <c r="X2103" i="1"/>
  <c r="AR2102" i="1"/>
  <c r="AP2102" i="1"/>
  <c r="AN2102" i="1"/>
  <c r="AL2102" i="1"/>
  <c r="AJ2102" i="1"/>
  <c r="AC2102" i="1"/>
  <c r="AA2102" i="1"/>
  <c r="Z2102" i="1"/>
  <c r="X2102" i="1"/>
  <c r="AC2101" i="1"/>
  <c r="AA2101" i="1"/>
  <c r="Z2101" i="1"/>
  <c r="X2101" i="1"/>
  <c r="S2101" i="1"/>
  <c r="AR2100" i="1"/>
  <c r="AP2100" i="1"/>
  <c r="AN2100" i="1"/>
  <c r="AL2100" i="1"/>
  <c r="AJ2100" i="1"/>
  <c r="AC2100" i="1"/>
  <c r="AA2100" i="1"/>
  <c r="Z2100" i="1"/>
  <c r="X2100" i="1"/>
  <c r="AR2099" i="1"/>
  <c r="AP2099" i="1"/>
  <c r="AN2099" i="1"/>
  <c r="AL2099" i="1"/>
  <c r="AJ2099" i="1"/>
  <c r="AC2099" i="1"/>
  <c r="AA2099" i="1"/>
  <c r="Z2099" i="1"/>
  <c r="X2099" i="1"/>
  <c r="AR2098" i="1"/>
  <c r="AP2098" i="1"/>
  <c r="AN2098" i="1"/>
  <c r="AL2098" i="1"/>
  <c r="AJ2098" i="1"/>
  <c r="AC2098" i="1"/>
  <c r="AA2098" i="1"/>
  <c r="Z2098" i="1"/>
  <c r="X2098" i="1"/>
  <c r="AR2097" i="1"/>
  <c r="AP2097" i="1"/>
  <c r="AN2097" i="1"/>
  <c r="AL2097" i="1"/>
  <c r="AJ2097" i="1"/>
  <c r="AC2097" i="1"/>
  <c r="AA2097" i="1"/>
  <c r="Z2097" i="1"/>
  <c r="X2097" i="1"/>
  <c r="AR2096" i="1"/>
  <c r="AP2096" i="1"/>
  <c r="AN2096" i="1"/>
  <c r="AL2096" i="1"/>
  <c r="AJ2096" i="1"/>
  <c r="AC2096" i="1"/>
  <c r="AA2096" i="1"/>
  <c r="Z2096" i="1"/>
  <c r="X2096" i="1"/>
  <c r="AR2095" i="1"/>
  <c r="AP2095" i="1"/>
  <c r="AN2095" i="1"/>
  <c r="AL2095" i="1"/>
  <c r="AJ2095" i="1"/>
  <c r="AC2095" i="1"/>
  <c r="AA2095" i="1"/>
  <c r="Z2095" i="1"/>
  <c r="X2095" i="1"/>
  <c r="AR2094" i="1"/>
  <c r="AP2094" i="1"/>
  <c r="AN2094" i="1"/>
  <c r="AL2094" i="1"/>
  <c r="AJ2094" i="1"/>
  <c r="AC2094" i="1"/>
  <c r="AA2094" i="1"/>
  <c r="Z2094" i="1"/>
  <c r="X2094" i="1"/>
  <c r="AR2093" i="1"/>
  <c r="AP2093" i="1"/>
  <c r="AN2093" i="1"/>
  <c r="AL2093" i="1"/>
  <c r="AJ2093" i="1"/>
  <c r="AC2093" i="1"/>
  <c r="AA2093" i="1"/>
  <c r="Z2093" i="1"/>
  <c r="X2093" i="1"/>
  <c r="AC2092" i="1"/>
  <c r="AA2092" i="1"/>
  <c r="Z2092" i="1"/>
  <c r="X2092" i="1"/>
  <c r="S2092" i="1"/>
  <c r="BB2091" i="1"/>
  <c r="AR2091" i="1"/>
  <c r="AP2091" i="1"/>
  <c r="AN2091" i="1"/>
  <c r="AL2091" i="1"/>
  <c r="AC2091" i="1"/>
  <c r="AA2091" i="1"/>
  <c r="Z2091" i="1"/>
  <c r="X2091" i="1"/>
  <c r="BA2090" i="1"/>
  <c r="AR2090" i="1"/>
  <c r="AP2090" i="1"/>
  <c r="AN2090" i="1"/>
  <c r="AL2090" i="1"/>
  <c r="AC2090" i="1"/>
  <c r="AA2090" i="1"/>
  <c r="Z2090" i="1"/>
  <c r="X2090" i="1"/>
  <c r="AR2089" i="1"/>
  <c r="AP2089" i="1"/>
  <c r="AN2089" i="1"/>
  <c r="AL2089" i="1"/>
  <c r="AJ2089" i="1"/>
  <c r="AC2089" i="1"/>
  <c r="AA2089" i="1"/>
  <c r="Z2089" i="1"/>
  <c r="X2089" i="1"/>
  <c r="AR2088" i="1"/>
  <c r="AP2088" i="1"/>
  <c r="AN2088" i="1"/>
  <c r="AL2088" i="1"/>
  <c r="AJ2088" i="1"/>
  <c r="AC2088" i="1"/>
  <c r="AA2088" i="1"/>
  <c r="Z2088" i="1"/>
  <c r="X2088" i="1"/>
  <c r="AR2087" i="1"/>
  <c r="AP2087" i="1"/>
  <c r="AN2087" i="1"/>
  <c r="AL2087" i="1"/>
  <c r="AJ2087" i="1"/>
  <c r="AC2087" i="1"/>
  <c r="AA2087" i="1"/>
  <c r="Z2087" i="1"/>
  <c r="X2087" i="1"/>
  <c r="AR2086" i="1"/>
  <c r="AP2086" i="1"/>
  <c r="AN2086" i="1"/>
  <c r="AL2086" i="1"/>
  <c r="AJ2086" i="1"/>
  <c r="AC2086" i="1"/>
  <c r="AA2086" i="1"/>
  <c r="Z2086" i="1"/>
  <c r="X2086" i="1"/>
  <c r="AR2085" i="1"/>
  <c r="AP2085" i="1"/>
  <c r="AN2085" i="1"/>
  <c r="AL2085" i="1"/>
  <c r="AJ2085" i="1"/>
  <c r="AC2085" i="1"/>
  <c r="AA2085" i="1"/>
  <c r="Z2085" i="1"/>
  <c r="X2085" i="1"/>
  <c r="AR2084" i="1"/>
  <c r="AP2084" i="1"/>
  <c r="AN2084" i="1"/>
  <c r="AL2084" i="1"/>
  <c r="AJ2084" i="1"/>
  <c r="AC2084" i="1"/>
  <c r="AA2084" i="1"/>
  <c r="Z2084" i="1"/>
  <c r="X2084" i="1"/>
  <c r="AC2083" i="1"/>
  <c r="AA2083" i="1"/>
  <c r="Z2083" i="1"/>
  <c r="X2083" i="1"/>
  <c r="S2083" i="1"/>
  <c r="BB2082" i="1"/>
  <c r="BB2081" i="1" s="1"/>
  <c r="AR2082" i="1"/>
  <c r="AP2082" i="1"/>
  <c r="AL2082" i="1"/>
  <c r="AJ2082" i="1"/>
  <c r="AC2082" i="1"/>
  <c r="AA2082" i="1"/>
  <c r="Z2082" i="1"/>
  <c r="X2082" i="1"/>
  <c r="AR2081" i="1"/>
  <c r="AP2081" i="1"/>
  <c r="AL2081" i="1"/>
  <c r="AJ2081" i="1"/>
  <c r="AC2081" i="1"/>
  <c r="AA2081" i="1"/>
  <c r="Z2081" i="1"/>
  <c r="X2081" i="1"/>
  <c r="AR2080" i="1"/>
  <c r="AP2080" i="1"/>
  <c r="AL2080" i="1"/>
  <c r="AJ2080" i="1"/>
  <c r="AC2080" i="1"/>
  <c r="AA2080" i="1"/>
  <c r="Z2080" i="1"/>
  <c r="X2080" i="1"/>
  <c r="AC2079" i="1"/>
  <c r="AA2079" i="1"/>
  <c r="Z2079" i="1"/>
  <c r="X2079" i="1"/>
  <c r="AR2078" i="1"/>
  <c r="AP2078" i="1"/>
  <c r="AL2078" i="1"/>
  <c r="AJ2078" i="1"/>
  <c r="AC2078" i="1"/>
  <c r="AA2078" i="1"/>
  <c r="Z2078" i="1"/>
  <c r="X2078" i="1"/>
  <c r="AR2077" i="1"/>
  <c r="AP2077" i="1"/>
  <c r="AL2077" i="1"/>
  <c r="AJ2077" i="1"/>
  <c r="AC2077" i="1"/>
  <c r="AA2077" i="1"/>
  <c r="Z2077" i="1"/>
  <c r="X2077" i="1"/>
  <c r="AR2074" i="1"/>
  <c r="AP2074" i="1"/>
  <c r="AL2074" i="1"/>
  <c r="AJ2074" i="1"/>
  <c r="AC2074" i="1"/>
  <c r="AA2074" i="1"/>
  <c r="Z2074" i="1"/>
  <c r="X2074" i="1"/>
  <c r="AR2071" i="1"/>
  <c r="AP2071" i="1"/>
  <c r="AL2071" i="1"/>
  <c r="AJ2071" i="1"/>
  <c r="AC2071" i="1"/>
  <c r="AA2071" i="1"/>
  <c r="Z2071" i="1"/>
  <c r="X2071" i="1"/>
  <c r="AC2070" i="1"/>
  <c r="AA2070" i="1"/>
  <c r="Z2070" i="1"/>
  <c r="X2070" i="1"/>
  <c r="S2070" i="1"/>
  <c r="AC2069" i="1"/>
  <c r="AA2069" i="1"/>
  <c r="Z2069" i="1"/>
  <c r="X2069" i="1"/>
  <c r="S2069" i="1"/>
  <c r="AC2068" i="1"/>
  <c r="AA2068" i="1"/>
  <c r="Z2068" i="1"/>
  <c r="X2068" i="1"/>
  <c r="S2068" i="1"/>
  <c r="BB2067" i="1"/>
  <c r="G2067" i="1" s="1"/>
  <c r="AR2067" i="1"/>
  <c r="AP2067" i="1"/>
  <c r="AL2067" i="1"/>
  <c r="AJ2067" i="1"/>
  <c r="AC2067" i="1"/>
  <c r="AA2067" i="1"/>
  <c r="Z2067" i="1"/>
  <c r="X2067" i="1"/>
  <c r="AR2066" i="1"/>
  <c r="AP2066" i="1"/>
  <c r="AL2066" i="1"/>
  <c r="AJ2066" i="1"/>
  <c r="AC2066" i="1"/>
  <c r="AA2066" i="1"/>
  <c r="Z2066" i="1"/>
  <c r="X2066" i="1"/>
  <c r="AR2065" i="1"/>
  <c r="AP2065" i="1"/>
  <c r="AL2065" i="1"/>
  <c r="AJ2065" i="1"/>
  <c r="AC2065" i="1"/>
  <c r="AA2065" i="1"/>
  <c r="Z2065" i="1"/>
  <c r="X2065" i="1"/>
  <c r="AR2064" i="1"/>
  <c r="AP2064" i="1"/>
  <c r="AL2064" i="1"/>
  <c r="AJ2064" i="1"/>
  <c r="AC2064" i="1"/>
  <c r="AA2064" i="1"/>
  <c r="Z2064" i="1"/>
  <c r="X2064" i="1"/>
  <c r="BA2063" i="1"/>
  <c r="AR2063" i="1"/>
  <c r="AP2063" i="1"/>
  <c r="AL2063" i="1"/>
  <c r="AJ2063" i="1"/>
  <c r="AC2063" i="1"/>
  <c r="AA2063" i="1"/>
  <c r="Z2063" i="1"/>
  <c r="X2063" i="1"/>
  <c r="AR2062" i="1"/>
  <c r="AP2062" i="1"/>
  <c r="AN2062" i="1"/>
  <c r="AL2062" i="1"/>
  <c r="AJ2062" i="1"/>
  <c r="AC2062" i="1"/>
  <c r="AA2062" i="1"/>
  <c r="Z2062" i="1"/>
  <c r="X2062" i="1"/>
  <c r="AR2061" i="1"/>
  <c r="AP2061" i="1"/>
  <c r="AN2061" i="1"/>
  <c r="AL2061" i="1"/>
  <c r="AJ2061" i="1"/>
  <c r="AC2061" i="1"/>
  <c r="AA2061" i="1"/>
  <c r="Z2061" i="1"/>
  <c r="X2061" i="1"/>
  <c r="AR2060" i="1"/>
  <c r="AP2060" i="1"/>
  <c r="AN2060" i="1"/>
  <c r="AL2060" i="1"/>
  <c r="AJ2060" i="1"/>
  <c r="AC2060" i="1"/>
  <c r="AA2060" i="1"/>
  <c r="Z2060" i="1"/>
  <c r="X2060" i="1"/>
  <c r="AC2059" i="1"/>
  <c r="AA2059" i="1"/>
  <c r="Z2059" i="1"/>
  <c r="X2059" i="1"/>
  <c r="S2059" i="1"/>
  <c r="BB2058" i="1"/>
  <c r="BB2057" i="1" s="1"/>
  <c r="AR2058" i="1"/>
  <c r="AP2058" i="1"/>
  <c r="AL2058" i="1"/>
  <c r="AJ2058" i="1"/>
  <c r="AC2058" i="1"/>
  <c r="AA2058" i="1"/>
  <c r="Z2058" i="1"/>
  <c r="X2058" i="1"/>
  <c r="AR2057" i="1"/>
  <c r="AP2057" i="1"/>
  <c r="AL2057" i="1"/>
  <c r="AJ2057" i="1"/>
  <c r="AC2057" i="1"/>
  <c r="AA2057" i="1"/>
  <c r="Z2057" i="1"/>
  <c r="X2057" i="1"/>
  <c r="AR2056" i="1"/>
  <c r="AP2056" i="1"/>
  <c r="AL2056" i="1"/>
  <c r="AJ2056" i="1"/>
  <c r="AC2056" i="1"/>
  <c r="AA2056" i="1"/>
  <c r="Z2056" i="1"/>
  <c r="X2056" i="1"/>
  <c r="AR2055" i="1"/>
  <c r="AP2055" i="1"/>
  <c r="AL2055" i="1"/>
  <c r="AJ2055" i="1"/>
  <c r="AC2055" i="1"/>
  <c r="AA2055" i="1"/>
  <c r="Z2055" i="1"/>
  <c r="X2055" i="1"/>
  <c r="AR2054" i="1"/>
  <c r="AP2054" i="1"/>
  <c r="AL2054" i="1"/>
  <c r="AJ2054" i="1"/>
  <c r="AC2054" i="1"/>
  <c r="AA2054" i="1"/>
  <c r="Z2054" i="1"/>
  <c r="X2054" i="1"/>
  <c r="AR2053" i="1"/>
  <c r="AP2053" i="1"/>
  <c r="AL2053" i="1"/>
  <c r="AJ2053" i="1"/>
  <c r="AC2053" i="1"/>
  <c r="AA2053" i="1"/>
  <c r="Z2053" i="1"/>
  <c r="X2053" i="1"/>
  <c r="AR2052" i="1"/>
  <c r="AP2052" i="1"/>
  <c r="AL2052" i="1"/>
  <c r="AJ2052" i="1"/>
  <c r="AC2052" i="1"/>
  <c r="AA2052" i="1"/>
  <c r="Z2052" i="1"/>
  <c r="X2052" i="1"/>
  <c r="AR2051" i="1"/>
  <c r="AP2051" i="1"/>
  <c r="AL2051" i="1"/>
  <c r="AJ2051" i="1"/>
  <c r="AC2051" i="1"/>
  <c r="AA2051" i="1"/>
  <c r="Z2051" i="1"/>
  <c r="X2051" i="1"/>
  <c r="AR2050" i="1"/>
  <c r="AP2050" i="1"/>
  <c r="AL2050" i="1"/>
  <c r="AJ2050" i="1"/>
  <c r="AC2050" i="1"/>
  <c r="AA2050" i="1"/>
  <c r="Z2050" i="1"/>
  <c r="X2050" i="1"/>
  <c r="AR2049" i="1"/>
  <c r="AP2049" i="1"/>
  <c r="AL2049" i="1"/>
  <c r="AJ2049" i="1"/>
  <c r="AC2049" i="1"/>
  <c r="AA2049" i="1"/>
  <c r="Z2049" i="1"/>
  <c r="X2049" i="1"/>
  <c r="AR2048" i="1"/>
  <c r="AP2048" i="1"/>
  <c r="AL2048" i="1"/>
  <c r="AJ2048" i="1"/>
  <c r="AC2048" i="1"/>
  <c r="AA2048" i="1"/>
  <c r="Z2048" i="1"/>
  <c r="X2048" i="1"/>
  <c r="AR2047" i="1"/>
  <c r="AP2047" i="1"/>
  <c r="AL2047" i="1"/>
  <c r="AJ2047" i="1"/>
  <c r="AC2047" i="1"/>
  <c r="AA2047" i="1"/>
  <c r="Z2047" i="1"/>
  <c r="X2047" i="1"/>
  <c r="AR2046" i="1"/>
  <c r="AP2046" i="1"/>
  <c r="AL2046" i="1"/>
  <c r="AJ2046" i="1"/>
  <c r="AC2046" i="1"/>
  <c r="AA2046" i="1"/>
  <c r="Z2046" i="1"/>
  <c r="X2046" i="1"/>
  <c r="AR2045" i="1"/>
  <c r="AP2045" i="1"/>
  <c r="AL2045" i="1"/>
  <c r="AJ2045" i="1"/>
  <c r="AC2045" i="1"/>
  <c r="AA2045" i="1"/>
  <c r="Z2045" i="1"/>
  <c r="X2045" i="1"/>
  <c r="AR2044" i="1"/>
  <c r="AP2044" i="1"/>
  <c r="AL2044" i="1"/>
  <c r="AJ2044" i="1"/>
  <c r="AC2044" i="1"/>
  <c r="AA2044" i="1"/>
  <c r="Z2044" i="1"/>
  <c r="X2044" i="1"/>
  <c r="AR2043" i="1"/>
  <c r="AP2043" i="1"/>
  <c r="AL2043" i="1"/>
  <c r="AJ2043" i="1"/>
  <c r="AC2043" i="1"/>
  <c r="AA2043" i="1"/>
  <c r="Z2043" i="1"/>
  <c r="X2043" i="1"/>
  <c r="AR2042" i="1"/>
  <c r="AP2042" i="1"/>
  <c r="AN2042" i="1"/>
  <c r="AL2042" i="1"/>
  <c r="AJ2042" i="1"/>
  <c r="AC2042" i="1"/>
  <c r="AA2042" i="1"/>
  <c r="Z2042" i="1"/>
  <c r="X2042" i="1"/>
  <c r="AR2041" i="1"/>
  <c r="AP2041" i="1"/>
  <c r="AN2041" i="1"/>
  <c r="AL2041" i="1"/>
  <c r="AJ2041" i="1"/>
  <c r="AC2041" i="1"/>
  <c r="AA2041" i="1"/>
  <c r="Z2041" i="1"/>
  <c r="X2041" i="1"/>
  <c r="AR2040" i="1"/>
  <c r="AP2040" i="1"/>
  <c r="AN2040" i="1"/>
  <c r="AL2040" i="1"/>
  <c r="AJ2040" i="1"/>
  <c r="AC2040" i="1"/>
  <c r="AA2040" i="1"/>
  <c r="Z2040" i="1"/>
  <c r="X2040" i="1"/>
  <c r="AR2039" i="1"/>
  <c r="AP2039" i="1"/>
  <c r="AN2039" i="1"/>
  <c r="AL2039" i="1"/>
  <c r="AJ2039" i="1"/>
  <c r="AC2039" i="1"/>
  <c r="AA2039" i="1"/>
  <c r="Z2039" i="1"/>
  <c r="X2039" i="1"/>
  <c r="AR2038" i="1"/>
  <c r="AP2038" i="1"/>
  <c r="AN2038" i="1"/>
  <c r="AL2038" i="1"/>
  <c r="AJ2038" i="1"/>
  <c r="AC2038" i="1"/>
  <c r="AA2038" i="1"/>
  <c r="Z2038" i="1"/>
  <c r="X2038" i="1"/>
  <c r="AR2037" i="1"/>
  <c r="AP2037" i="1"/>
  <c r="AN2037" i="1"/>
  <c r="AL2037" i="1"/>
  <c r="AJ2037" i="1"/>
  <c r="AC2037" i="1"/>
  <c r="AA2037" i="1"/>
  <c r="Z2037" i="1"/>
  <c r="X2037" i="1"/>
  <c r="AR2036" i="1"/>
  <c r="AP2036" i="1"/>
  <c r="AN2036" i="1"/>
  <c r="AL2036" i="1"/>
  <c r="AJ2036" i="1"/>
  <c r="AC2036" i="1"/>
  <c r="AA2036" i="1"/>
  <c r="Z2036" i="1"/>
  <c r="X2036" i="1"/>
  <c r="AR2035" i="1"/>
  <c r="AP2035" i="1"/>
  <c r="AN2035" i="1"/>
  <c r="AL2035" i="1"/>
  <c r="AJ2035" i="1"/>
  <c r="AC2035" i="1"/>
  <c r="AA2035" i="1"/>
  <c r="Z2035" i="1"/>
  <c r="X2035" i="1"/>
  <c r="AR2034" i="1"/>
  <c r="AP2034" i="1"/>
  <c r="AN2034" i="1"/>
  <c r="AL2034" i="1"/>
  <c r="AJ2034" i="1"/>
  <c r="AC2034" i="1"/>
  <c r="AA2034" i="1"/>
  <c r="Z2034" i="1"/>
  <c r="X2034" i="1"/>
  <c r="AR2033" i="1"/>
  <c r="AP2033" i="1"/>
  <c r="AN2033" i="1"/>
  <c r="AL2033" i="1"/>
  <c r="AJ2033" i="1"/>
  <c r="AC2033" i="1"/>
  <c r="AA2033" i="1"/>
  <c r="Z2033" i="1"/>
  <c r="X2033" i="1"/>
  <c r="AR2032" i="1"/>
  <c r="AP2032" i="1"/>
  <c r="AN2032" i="1"/>
  <c r="AL2032" i="1"/>
  <c r="AJ2032" i="1"/>
  <c r="AC2032" i="1"/>
  <c r="AA2032" i="1"/>
  <c r="Z2032" i="1"/>
  <c r="X2032" i="1"/>
  <c r="AR2031" i="1"/>
  <c r="AP2031" i="1"/>
  <c r="AN2031" i="1"/>
  <c r="AL2031" i="1"/>
  <c r="AJ2031" i="1"/>
  <c r="AC2031" i="1"/>
  <c r="AA2031" i="1"/>
  <c r="Z2031" i="1"/>
  <c r="X2031" i="1"/>
  <c r="AR2030" i="1"/>
  <c r="AP2030" i="1"/>
  <c r="AN2030" i="1"/>
  <c r="AL2030" i="1"/>
  <c r="AJ2030" i="1"/>
  <c r="AC2030" i="1"/>
  <c r="AA2030" i="1"/>
  <c r="Z2030" i="1"/>
  <c r="X2030" i="1"/>
  <c r="AR2029" i="1"/>
  <c r="AP2029" i="1"/>
  <c r="AN2029" i="1"/>
  <c r="AL2029" i="1"/>
  <c r="AJ2029" i="1"/>
  <c r="AC2029" i="1"/>
  <c r="AA2029" i="1"/>
  <c r="Z2029" i="1"/>
  <c r="X2029" i="1"/>
  <c r="AR2028" i="1"/>
  <c r="AP2028" i="1"/>
  <c r="AN2028" i="1"/>
  <c r="AL2028" i="1"/>
  <c r="AJ2028" i="1"/>
  <c r="AC2028" i="1"/>
  <c r="AA2028" i="1"/>
  <c r="Z2028" i="1"/>
  <c r="X2028" i="1"/>
  <c r="AR2027" i="1"/>
  <c r="AP2027" i="1"/>
  <c r="AN2027" i="1"/>
  <c r="AL2027" i="1"/>
  <c r="AJ2027" i="1"/>
  <c r="AC2027" i="1"/>
  <c r="AA2027" i="1"/>
  <c r="Z2027" i="1"/>
  <c r="X2027" i="1"/>
  <c r="AR2026" i="1"/>
  <c r="AP2026" i="1"/>
  <c r="AN2026" i="1"/>
  <c r="AL2026" i="1"/>
  <c r="AJ2026" i="1"/>
  <c r="AC2026" i="1"/>
  <c r="AA2026" i="1"/>
  <c r="Z2026" i="1"/>
  <c r="X2026" i="1"/>
  <c r="AR2025" i="1"/>
  <c r="AP2025" i="1"/>
  <c r="AN2025" i="1"/>
  <c r="AL2025" i="1"/>
  <c r="AJ2025" i="1"/>
  <c r="AC2025" i="1"/>
  <c r="AA2025" i="1"/>
  <c r="Z2025" i="1"/>
  <c r="X2025" i="1"/>
  <c r="AR2024" i="1"/>
  <c r="AP2024" i="1"/>
  <c r="AN2024" i="1"/>
  <c r="AL2024" i="1"/>
  <c r="AJ2024" i="1"/>
  <c r="AC2024" i="1"/>
  <c r="AA2024" i="1"/>
  <c r="Z2024" i="1"/>
  <c r="X2024" i="1"/>
  <c r="AR2023" i="1"/>
  <c r="AP2023" i="1"/>
  <c r="AN2023" i="1"/>
  <c r="AL2023" i="1"/>
  <c r="AJ2023" i="1"/>
  <c r="AC2023" i="1"/>
  <c r="AA2023" i="1"/>
  <c r="Z2023" i="1"/>
  <c r="X2023" i="1"/>
  <c r="AR2022" i="1"/>
  <c r="AP2022" i="1"/>
  <c r="AN2022" i="1"/>
  <c r="AL2022" i="1"/>
  <c r="AJ2022" i="1"/>
  <c r="AC2022" i="1"/>
  <c r="AA2022" i="1"/>
  <c r="Z2022" i="1"/>
  <c r="X2022" i="1"/>
  <c r="AR2021" i="1"/>
  <c r="AP2021" i="1"/>
  <c r="AN2021" i="1"/>
  <c r="AL2021" i="1"/>
  <c r="AJ2021" i="1"/>
  <c r="AC2021" i="1"/>
  <c r="AA2021" i="1"/>
  <c r="Z2021" i="1"/>
  <c r="X2021" i="1"/>
  <c r="AR2020" i="1"/>
  <c r="AP2020" i="1"/>
  <c r="AN2020" i="1"/>
  <c r="AL2020" i="1"/>
  <c r="AJ2020" i="1"/>
  <c r="AC2020" i="1"/>
  <c r="AA2020" i="1"/>
  <c r="Z2020" i="1"/>
  <c r="X2020" i="1"/>
  <c r="AR2019" i="1"/>
  <c r="AP2019" i="1"/>
  <c r="AN2019" i="1"/>
  <c r="AL2019" i="1"/>
  <c r="AJ2019" i="1"/>
  <c r="AC2019" i="1"/>
  <c r="AA2019" i="1"/>
  <c r="Z2019" i="1"/>
  <c r="X2019" i="1"/>
  <c r="AR2018" i="1"/>
  <c r="AP2018" i="1"/>
  <c r="AN2018" i="1"/>
  <c r="AL2018" i="1"/>
  <c r="AJ2018" i="1"/>
  <c r="AC2018" i="1"/>
  <c r="AA2018" i="1"/>
  <c r="Z2018" i="1"/>
  <c r="X2018" i="1"/>
  <c r="AR2017" i="1"/>
  <c r="AP2017" i="1"/>
  <c r="AN2017" i="1"/>
  <c r="AL2017" i="1"/>
  <c r="AJ2017" i="1"/>
  <c r="AC2017" i="1"/>
  <c r="AA2017" i="1"/>
  <c r="Z2017" i="1"/>
  <c r="X2017" i="1"/>
  <c r="AR2016" i="1"/>
  <c r="AP2016" i="1"/>
  <c r="AN2016" i="1"/>
  <c r="AL2016" i="1"/>
  <c r="AJ2016" i="1"/>
  <c r="AC2016" i="1"/>
  <c r="AA2016" i="1"/>
  <c r="Z2016" i="1"/>
  <c r="X2016" i="1"/>
  <c r="AR2015" i="1"/>
  <c r="AP2015" i="1"/>
  <c r="AN2015" i="1"/>
  <c r="AL2015" i="1"/>
  <c r="AJ2015" i="1"/>
  <c r="AC2015" i="1"/>
  <c r="AA2015" i="1"/>
  <c r="Z2015" i="1"/>
  <c r="X2015" i="1"/>
  <c r="AR2014" i="1"/>
  <c r="AP2014" i="1"/>
  <c r="AN2014" i="1"/>
  <c r="AL2014" i="1"/>
  <c r="AJ2014" i="1"/>
  <c r="AC2014" i="1"/>
  <c r="AA2014" i="1"/>
  <c r="Z2014" i="1"/>
  <c r="X2014" i="1"/>
  <c r="AR2013" i="1"/>
  <c r="AP2013" i="1"/>
  <c r="AN2013" i="1"/>
  <c r="AL2013" i="1"/>
  <c r="AJ2013" i="1"/>
  <c r="AC2013" i="1"/>
  <c r="AA2013" i="1"/>
  <c r="Z2013" i="1"/>
  <c r="X2013" i="1"/>
  <c r="AR2012" i="1"/>
  <c r="AP2012" i="1"/>
  <c r="AN2012" i="1"/>
  <c r="AL2012" i="1"/>
  <c r="AJ2012" i="1"/>
  <c r="AC2012" i="1"/>
  <c r="AA2012" i="1"/>
  <c r="Z2012" i="1"/>
  <c r="X2012" i="1"/>
  <c r="AR2011" i="1"/>
  <c r="AP2011" i="1"/>
  <c r="AN2011" i="1"/>
  <c r="AL2011" i="1"/>
  <c r="AJ2011" i="1"/>
  <c r="AC2011" i="1"/>
  <c r="AA2011" i="1"/>
  <c r="Z2011" i="1"/>
  <c r="X2011" i="1"/>
  <c r="AR2010" i="1"/>
  <c r="AP2010" i="1"/>
  <c r="AN2010" i="1"/>
  <c r="AL2010" i="1"/>
  <c r="AJ2010" i="1"/>
  <c r="AC2010" i="1"/>
  <c r="AA2010" i="1"/>
  <c r="Z2010" i="1"/>
  <c r="X2010" i="1"/>
  <c r="AR2009" i="1"/>
  <c r="AP2009" i="1"/>
  <c r="AN2009" i="1"/>
  <c r="AL2009" i="1"/>
  <c r="AJ2009" i="1"/>
  <c r="AC2009" i="1"/>
  <c r="AA2009" i="1"/>
  <c r="Z2009" i="1"/>
  <c r="X2009" i="1"/>
  <c r="AR2008" i="1"/>
  <c r="AP2008" i="1"/>
  <c r="AN2008" i="1"/>
  <c r="AL2008" i="1"/>
  <c r="AJ2008" i="1"/>
  <c r="AC2008" i="1"/>
  <c r="AA2008" i="1"/>
  <c r="Z2008" i="1"/>
  <c r="X2008" i="1"/>
  <c r="AR2007" i="1"/>
  <c r="AP2007" i="1"/>
  <c r="AN2007" i="1"/>
  <c r="AL2007" i="1"/>
  <c r="AJ2007" i="1"/>
  <c r="AC2007" i="1"/>
  <c r="AA2007" i="1"/>
  <c r="Z2007" i="1"/>
  <c r="X2007" i="1"/>
  <c r="AR2006" i="1"/>
  <c r="AP2006" i="1"/>
  <c r="AN2006" i="1"/>
  <c r="AL2006" i="1"/>
  <c r="AJ2006" i="1"/>
  <c r="AC2006" i="1"/>
  <c r="AA2006" i="1"/>
  <c r="Z2006" i="1"/>
  <c r="X2006" i="1"/>
  <c r="AR2005" i="1"/>
  <c r="AP2005" i="1"/>
  <c r="AN2005" i="1"/>
  <c r="AL2005" i="1"/>
  <c r="AJ2005" i="1"/>
  <c r="AC2005" i="1"/>
  <c r="AA2005" i="1"/>
  <c r="Z2005" i="1"/>
  <c r="X2005" i="1"/>
  <c r="AR2004" i="1"/>
  <c r="AP2004" i="1"/>
  <c r="AN2004" i="1"/>
  <c r="AL2004" i="1"/>
  <c r="AJ2004" i="1"/>
  <c r="AC2004" i="1"/>
  <c r="AA2004" i="1"/>
  <c r="Z2004" i="1"/>
  <c r="X2004" i="1"/>
  <c r="AR2003" i="1"/>
  <c r="AP2003" i="1"/>
  <c r="AN2003" i="1"/>
  <c r="AL2003" i="1"/>
  <c r="AJ2003" i="1"/>
  <c r="AC2003" i="1"/>
  <c r="AA2003" i="1"/>
  <c r="Z2003" i="1"/>
  <c r="X2003" i="1"/>
  <c r="AR2002" i="1"/>
  <c r="AP2002" i="1"/>
  <c r="AN2002" i="1"/>
  <c r="AL2002" i="1"/>
  <c r="AJ2002" i="1"/>
  <c r="AC2002" i="1"/>
  <c r="AA2002" i="1"/>
  <c r="Z2002" i="1"/>
  <c r="X2002" i="1"/>
  <c r="AR2001" i="1"/>
  <c r="AP2001" i="1"/>
  <c r="AN2001" i="1"/>
  <c r="AL2001" i="1"/>
  <c r="AJ2001" i="1"/>
  <c r="AC2001" i="1"/>
  <c r="AA2001" i="1"/>
  <c r="Z2001" i="1"/>
  <c r="X2001" i="1"/>
  <c r="AR2000" i="1"/>
  <c r="AP2000" i="1"/>
  <c r="AN2000" i="1"/>
  <c r="AL2000" i="1"/>
  <c r="AJ2000" i="1"/>
  <c r="AC2000" i="1"/>
  <c r="AA2000" i="1"/>
  <c r="Z2000" i="1"/>
  <c r="X2000" i="1"/>
  <c r="AR1999" i="1"/>
  <c r="AP1999" i="1"/>
  <c r="AN1999" i="1"/>
  <c r="AL1999" i="1"/>
  <c r="AJ1999" i="1"/>
  <c r="AC1999" i="1"/>
  <c r="AA1999" i="1"/>
  <c r="Z1999" i="1"/>
  <c r="X1999" i="1"/>
  <c r="AR1998" i="1"/>
  <c r="AP1998" i="1"/>
  <c r="AN1998" i="1"/>
  <c r="AL1998" i="1"/>
  <c r="AJ1998" i="1"/>
  <c r="AC1998" i="1"/>
  <c r="AA1998" i="1"/>
  <c r="Z1998" i="1"/>
  <c r="X1998" i="1"/>
  <c r="AR1997" i="1"/>
  <c r="AP1997" i="1"/>
  <c r="AN1997" i="1"/>
  <c r="AL1997" i="1"/>
  <c r="AJ1997" i="1"/>
  <c r="AC1997" i="1"/>
  <c r="AA1997" i="1"/>
  <c r="Z1997" i="1"/>
  <c r="X1997" i="1"/>
  <c r="AR1996" i="1"/>
  <c r="AP1996" i="1"/>
  <c r="AN1996" i="1"/>
  <c r="AL1996" i="1"/>
  <c r="AJ1996" i="1"/>
  <c r="AC1996" i="1"/>
  <c r="AA1996" i="1"/>
  <c r="Z1996" i="1"/>
  <c r="X1996" i="1"/>
  <c r="AR1995" i="1"/>
  <c r="AP1995" i="1"/>
  <c r="AN1995" i="1"/>
  <c r="AL1995" i="1"/>
  <c r="AJ1995" i="1"/>
  <c r="AC1995" i="1"/>
  <c r="AA1995" i="1"/>
  <c r="Z1995" i="1"/>
  <c r="X1995" i="1"/>
  <c r="AR1994" i="1"/>
  <c r="AP1994" i="1"/>
  <c r="AN1994" i="1"/>
  <c r="AL1994" i="1"/>
  <c r="AJ1994" i="1"/>
  <c r="AC1994" i="1"/>
  <c r="AA1994" i="1"/>
  <c r="Z1994" i="1"/>
  <c r="X1994" i="1"/>
  <c r="AR1993" i="1"/>
  <c r="AP1993" i="1"/>
  <c r="AN1993" i="1"/>
  <c r="AL1993" i="1"/>
  <c r="AJ1993" i="1"/>
  <c r="AC1993" i="1"/>
  <c r="AA1993" i="1"/>
  <c r="Z1993" i="1"/>
  <c r="X1993" i="1"/>
  <c r="AR1992" i="1"/>
  <c r="AP1992" i="1"/>
  <c r="AN1992" i="1"/>
  <c r="AL1992" i="1"/>
  <c r="AJ1992" i="1"/>
  <c r="AC1992" i="1"/>
  <c r="AA1992" i="1"/>
  <c r="Z1992" i="1"/>
  <c r="X1992" i="1"/>
  <c r="AR1991" i="1"/>
  <c r="AP1991" i="1"/>
  <c r="AN1991" i="1"/>
  <c r="AL1991" i="1"/>
  <c r="AJ1991" i="1"/>
  <c r="AC1991" i="1"/>
  <c r="AA1991" i="1"/>
  <c r="Z1991" i="1"/>
  <c r="X1991" i="1"/>
  <c r="AR1990" i="1"/>
  <c r="AP1990" i="1"/>
  <c r="AN1990" i="1"/>
  <c r="AL1990" i="1"/>
  <c r="AJ1990" i="1"/>
  <c r="AC1990" i="1"/>
  <c r="AA1990" i="1"/>
  <c r="Z1990" i="1"/>
  <c r="X1990" i="1"/>
  <c r="AR1989" i="1"/>
  <c r="AP1989" i="1"/>
  <c r="AN1989" i="1"/>
  <c r="AL1989" i="1"/>
  <c r="AJ1989" i="1"/>
  <c r="AC1989" i="1"/>
  <c r="AA1989" i="1"/>
  <c r="Z1989" i="1"/>
  <c r="X1989" i="1"/>
  <c r="AR1988" i="1"/>
  <c r="AP1988" i="1"/>
  <c r="AN1988" i="1"/>
  <c r="AL1988" i="1"/>
  <c r="AJ1988" i="1"/>
  <c r="AC1988" i="1"/>
  <c r="AA1988" i="1"/>
  <c r="Z1988" i="1"/>
  <c r="X1988" i="1"/>
  <c r="AR1987" i="1"/>
  <c r="AP1987" i="1"/>
  <c r="AN1987" i="1"/>
  <c r="AL1987" i="1"/>
  <c r="AJ1987" i="1"/>
  <c r="AC1987" i="1"/>
  <c r="AA1987" i="1"/>
  <c r="Z1987" i="1"/>
  <c r="X1987" i="1"/>
  <c r="AR1986" i="1"/>
  <c r="AP1986" i="1"/>
  <c r="AN1986" i="1"/>
  <c r="AL1986" i="1"/>
  <c r="AJ1986" i="1"/>
  <c r="AC1986" i="1"/>
  <c r="AA1986" i="1"/>
  <c r="Z1986" i="1"/>
  <c r="X1986" i="1"/>
  <c r="AR1985" i="1"/>
  <c r="AP1985" i="1"/>
  <c r="AN1985" i="1"/>
  <c r="AL1985" i="1"/>
  <c r="AJ1985" i="1"/>
  <c r="AC1985" i="1"/>
  <c r="AA1985" i="1"/>
  <c r="Z1985" i="1"/>
  <c r="X1985" i="1"/>
  <c r="AR1984" i="1"/>
  <c r="AP1984" i="1"/>
  <c r="AN1984" i="1"/>
  <c r="AL1984" i="1"/>
  <c r="AJ1984" i="1"/>
  <c r="AC1984" i="1"/>
  <c r="AA1984" i="1"/>
  <c r="Z1984" i="1"/>
  <c r="X1984" i="1"/>
  <c r="AR1983" i="1"/>
  <c r="AP1983" i="1"/>
  <c r="AN1983" i="1"/>
  <c r="AL1983" i="1"/>
  <c r="AJ1983" i="1"/>
  <c r="AC1983" i="1"/>
  <c r="AA1983" i="1"/>
  <c r="Z1983" i="1"/>
  <c r="X1983" i="1"/>
  <c r="AR1982" i="1"/>
  <c r="AP1982" i="1"/>
  <c r="AN1982" i="1"/>
  <c r="AL1982" i="1"/>
  <c r="AJ1982" i="1"/>
  <c r="AC1982" i="1"/>
  <c r="AA1982" i="1"/>
  <c r="Z1982" i="1"/>
  <c r="X1982" i="1"/>
  <c r="AR1981" i="1"/>
  <c r="AP1981" i="1"/>
  <c r="AN1981" i="1"/>
  <c r="AL1981" i="1"/>
  <c r="AJ1981" i="1"/>
  <c r="AC1981" i="1"/>
  <c r="AA1981" i="1"/>
  <c r="Z1981" i="1"/>
  <c r="X1981" i="1"/>
  <c r="AR1980" i="1"/>
  <c r="AP1980" i="1"/>
  <c r="AN1980" i="1"/>
  <c r="AL1980" i="1"/>
  <c r="AJ1980" i="1"/>
  <c r="AC1980" i="1"/>
  <c r="AA1980" i="1"/>
  <c r="Z1980" i="1"/>
  <c r="X1980" i="1"/>
  <c r="AR1979" i="1"/>
  <c r="AP1979" i="1"/>
  <c r="AN1979" i="1"/>
  <c r="AL1979" i="1"/>
  <c r="AJ1979" i="1"/>
  <c r="AC1979" i="1"/>
  <c r="AA1979" i="1"/>
  <c r="Z1979" i="1"/>
  <c r="X1979" i="1"/>
  <c r="AR1978" i="1"/>
  <c r="AP1978" i="1"/>
  <c r="AN1978" i="1"/>
  <c r="AL1978" i="1"/>
  <c r="AJ1978" i="1"/>
  <c r="AC1978" i="1"/>
  <c r="AA1978" i="1"/>
  <c r="Z1978" i="1"/>
  <c r="X1978" i="1"/>
  <c r="AR1977" i="1"/>
  <c r="AP1977" i="1"/>
  <c r="AN1977" i="1"/>
  <c r="AL1977" i="1"/>
  <c r="AJ1977" i="1"/>
  <c r="AC1977" i="1"/>
  <c r="AA1977" i="1"/>
  <c r="Z1977" i="1"/>
  <c r="X1977" i="1"/>
  <c r="AR1976" i="1"/>
  <c r="AP1976" i="1"/>
  <c r="AN1976" i="1"/>
  <c r="AL1976" i="1"/>
  <c r="AJ1976" i="1"/>
  <c r="AC1976" i="1"/>
  <c r="AA1976" i="1"/>
  <c r="Z1976" i="1"/>
  <c r="X1976" i="1"/>
  <c r="AR1975" i="1"/>
  <c r="AP1975" i="1"/>
  <c r="AN1975" i="1"/>
  <c r="AL1975" i="1"/>
  <c r="AJ1975" i="1"/>
  <c r="AC1975" i="1"/>
  <c r="AA1975" i="1"/>
  <c r="Z1975" i="1"/>
  <c r="X1975" i="1"/>
  <c r="AR1974" i="1"/>
  <c r="AP1974" i="1"/>
  <c r="AN1974" i="1"/>
  <c r="AL1974" i="1"/>
  <c r="AJ1974" i="1"/>
  <c r="AC1974" i="1"/>
  <c r="AA1974" i="1"/>
  <c r="Z1974" i="1"/>
  <c r="X1974" i="1"/>
  <c r="AR1973" i="1"/>
  <c r="AP1973" i="1"/>
  <c r="AN1973" i="1"/>
  <c r="AL1973" i="1"/>
  <c r="AJ1973" i="1"/>
  <c r="AC1973" i="1"/>
  <c r="AA1973" i="1"/>
  <c r="Z1973" i="1"/>
  <c r="X1973" i="1"/>
  <c r="AR1972" i="1"/>
  <c r="AP1972" i="1"/>
  <c r="AN1972" i="1"/>
  <c r="AL1972" i="1"/>
  <c r="AJ1972" i="1"/>
  <c r="AC1972" i="1"/>
  <c r="AA1972" i="1"/>
  <c r="Z1972" i="1"/>
  <c r="X1972" i="1"/>
  <c r="AR1971" i="1"/>
  <c r="AP1971" i="1"/>
  <c r="AN1971" i="1"/>
  <c r="AL1971" i="1"/>
  <c r="AJ1971" i="1"/>
  <c r="AC1971" i="1"/>
  <c r="AA1971" i="1"/>
  <c r="Z1971" i="1"/>
  <c r="X1971" i="1"/>
  <c r="AR1970" i="1"/>
  <c r="AP1970" i="1"/>
  <c r="AN1970" i="1"/>
  <c r="AL1970" i="1"/>
  <c r="AJ1970" i="1"/>
  <c r="AC1970" i="1"/>
  <c r="AA1970" i="1"/>
  <c r="Z1970" i="1"/>
  <c r="X1970" i="1"/>
  <c r="AR1969" i="1"/>
  <c r="AP1969" i="1"/>
  <c r="AN1969" i="1"/>
  <c r="AL1969" i="1"/>
  <c r="AJ1969" i="1"/>
  <c r="AC1969" i="1"/>
  <c r="AA1969" i="1"/>
  <c r="Z1969" i="1"/>
  <c r="X1969" i="1"/>
  <c r="AR1968" i="1"/>
  <c r="AP1968" i="1"/>
  <c r="AN1968" i="1"/>
  <c r="AL1968" i="1"/>
  <c r="AJ1968" i="1"/>
  <c r="AC1968" i="1"/>
  <c r="AA1968" i="1"/>
  <c r="Z1968" i="1"/>
  <c r="X1968" i="1"/>
  <c r="AR1967" i="1"/>
  <c r="AP1967" i="1"/>
  <c r="AN1967" i="1"/>
  <c r="AL1967" i="1"/>
  <c r="AJ1967" i="1"/>
  <c r="AC1967" i="1"/>
  <c r="AA1967" i="1"/>
  <c r="Z1967" i="1"/>
  <c r="X1967" i="1"/>
  <c r="AR1966" i="1"/>
  <c r="AP1966" i="1"/>
  <c r="AN1966" i="1"/>
  <c r="AL1966" i="1"/>
  <c r="AJ1966" i="1"/>
  <c r="AC1966" i="1"/>
  <c r="AA1966" i="1"/>
  <c r="Z1966" i="1"/>
  <c r="X1966" i="1"/>
  <c r="AR1965" i="1"/>
  <c r="AP1965" i="1"/>
  <c r="AN1965" i="1"/>
  <c r="AL1965" i="1"/>
  <c r="AJ1965" i="1"/>
  <c r="AC1965" i="1"/>
  <c r="AA1965" i="1"/>
  <c r="Z1965" i="1"/>
  <c r="X1965" i="1"/>
  <c r="AR1964" i="1"/>
  <c r="AP1964" i="1"/>
  <c r="AN1964" i="1"/>
  <c r="AL1964" i="1"/>
  <c r="AJ1964" i="1"/>
  <c r="AC1964" i="1"/>
  <c r="AA1964" i="1"/>
  <c r="Z1964" i="1"/>
  <c r="X1964" i="1"/>
  <c r="AR1963" i="1"/>
  <c r="AP1963" i="1"/>
  <c r="AN1963" i="1"/>
  <c r="AL1963" i="1"/>
  <c r="AJ1963" i="1"/>
  <c r="AC1963" i="1"/>
  <c r="AA1963" i="1"/>
  <c r="Z1963" i="1"/>
  <c r="X1963" i="1"/>
  <c r="AR1962" i="1"/>
  <c r="AP1962" i="1"/>
  <c r="AN1962" i="1"/>
  <c r="AL1962" i="1"/>
  <c r="AJ1962" i="1"/>
  <c r="AC1962" i="1"/>
  <c r="AA1962" i="1"/>
  <c r="Z1962" i="1"/>
  <c r="X1962" i="1"/>
  <c r="AR1961" i="1"/>
  <c r="AP1961" i="1"/>
  <c r="AN1961" i="1"/>
  <c r="AL1961" i="1"/>
  <c r="AJ1961" i="1"/>
  <c r="AC1961" i="1"/>
  <c r="AA1961" i="1"/>
  <c r="Z1961" i="1"/>
  <c r="X1961" i="1"/>
  <c r="AR1960" i="1"/>
  <c r="AP1960" i="1"/>
  <c r="AN1960" i="1"/>
  <c r="AL1960" i="1"/>
  <c r="AJ1960" i="1"/>
  <c r="AC1960" i="1"/>
  <c r="AA1960" i="1"/>
  <c r="Z1960" i="1"/>
  <c r="X1960" i="1"/>
  <c r="AR1959" i="1"/>
  <c r="AP1959" i="1"/>
  <c r="AN1959" i="1"/>
  <c r="AL1959" i="1"/>
  <c r="AJ1959" i="1"/>
  <c r="AC1959" i="1"/>
  <c r="AA1959" i="1"/>
  <c r="Z1959" i="1"/>
  <c r="X1959" i="1"/>
  <c r="AR1958" i="1"/>
  <c r="AP1958" i="1"/>
  <c r="AN1958" i="1"/>
  <c r="AL1958" i="1"/>
  <c r="AJ1958" i="1"/>
  <c r="AC1958" i="1"/>
  <c r="AA1958" i="1"/>
  <c r="Z1958" i="1"/>
  <c r="X1958" i="1"/>
  <c r="AR1957" i="1"/>
  <c r="AP1957" i="1"/>
  <c r="AN1957" i="1"/>
  <c r="AL1957" i="1"/>
  <c r="AJ1957" i="1"/>
  <c r="AC1957" i="1"/>
  <c r="AA1957" i="1"/>
  <c r="Z1957" i="1"/>
  <c r="X1957" i="1"/>
  <c r="AR1956" i="1"/>
  <c r="AP1956" i="1"/>
  <c r="AN1956" i="1"/>
  <c r="AL1956" i="1"/>
  <c r="AJ1956" i="1"/>
  <c r="AC1956" i="1"/>
  <c r="AA1956" i="1"/>
  <c r="Z1956" i="1"/>
  <c r="X1956" i="1"/>
  <c r="AR1955" i="1"/>
  <c r="AP1955" i="1"/>
  <c r="AN1955" i="1"/>
  <c r="AL1955" i="1"/>
  <c r="AJ1955" i="1"/>
  <c r="AC1955" i="1"/>
  <c r="AA1955" i="1"/>
  <c r="Z1955" i="1"/>
  <c r="X1955" i="1"/>
  <c r="AR1954" i="1"/>
  <c r="AP1954" i="1"/>
  <c r="AN1954" i="1"/>
  <c r="AL1954" i="1"/>
  <c r="AJ1954" i="1"/>
  <c r="AC1954" i="1"/>
  <c r="AA1954" i="1"/>
  <c r="Z1954" i="1"/>
  <c r="X1954" i="1"/>
  <c r="AR1953" i="1"/>
  <c r="AP1953" i="1"/>
  <c r="AN1953" i="1"/>
  <c r="AL1953" i="1"/>
  <c r="AJ1953" i="1"/>
  <c r="AC1953" i="1"/>
  <c r="AA1953" i="1"/>
  <c r="Z1953" i="1"/>
  <c r="X1953" i="1"/>
  <c r="AR1952" i="1"/>
  <c r="AP1952" i="1"/>
  <c r="AN1952" i="1"/>
  <c r="AL1952" i="1"/>
  <c r="AJ1952" i="1"/>
  <c r="AC1952" i="1"/>
  <c r="AA1952" i="1"/>
  <c r="Z1952" i="1"/>
  <c r="X1952" i="1"/>
  <c r="AR1951" i="1"/>
  <c r="AP1951" i="1"/>
  <c r="AN1951" i="1"/>
  <c r="AL1951" i="1"/>
  <c r="AJ1951" i="1"/>
  <c r="AC1951" i="1"/>
  <c r="AA1951" i="1"/>
  <c r="Z1951" i="1"/>
  <c r="X1951" i="1"/>
  <c r="AR1950" i="1"/>
  <c r="AP1950" i="1"/>
  <c r="AN1950" i="1"/>
  <c r="AL1950" i="1"/>
  <c r="AJ1950" i="1"/>
  <c r="AC1950" i="1"/>
  <c r="AA1950" i="1"/>
  <c r="Z1950" i="1"/>
  <c r="X1950" i="1"/>
  <c r="AR1949" i="1"/>
  <c r="AP1949" i="1"/>
  <c r="AN1949" i="1"/>
  <c r="AL1949" i="1"/>
  <c r="AJ1949" i="1"/>
  <c r="AC1949" i="1"/>
  <c r="AA1949" i="1"/>
  <c r="Z1949" i="1"/>
  <c r="X1949" i="1"/>
  <c r="AR1948" i="1"/>
  <c r="AP1948" i="1"/>
  <c r="AN1948" i="1"/>
  <c r="AL1948" i="1"/>
  <c r="AJ1948" i="1"/>
  <c r="AC1948" i="1"/>
  <c r="AA1948" i="1"/>
  <c r="Z1948" i="1"/>
  <c r="X1948" i="1"/>
  <c r="AR1947" i="1"/>
  <c r="AP1947" i="1"/>
  <c r="AN1947" i="1"/>
  <c r="AL1947" i="1"/>
  <c r="AJ1947" i="1"/>
  <c r="AC1947" i="1"/>
  <c r="AA1947" i="1"/>
  <c r="Z1947" i="1"/>
  <c r="X1947" i="1"/>
  <c r="AR1946" i="1"/>
  <c r="AP1946" i="1"/>
  <c r="AN1946" i="1"/>
  <c r="AL1946" i="1"/>
  <c r="AJ1946" i="1"/>
  <c r="AC1946" i="1"/>
  <c r="AA1946" i="1"/>
  <c r="Z1946" i="1"/>
  <c r="X1946" i="1"/>
  <c r="AR1945" i="1"/>
  <c r="AP1945" i="1"/>
  <c r="AN1945" i="1"/>
  <c r="AL1945" i="1"/>
  <c r="AJ1945" i="1"/>
  <c r="AC1945" i="1"/>
  <c r="AA1945" i="1"/>
  <c r="Z1945" i="1"/>
  <c r="X1945" i="1"/>
  <c r="AR1944" i="1"/>
  <c r="AP1944" i="1"/>
  <c r="AN1944" i="1"/>
  <c r="AL1944" i="1"/>
  <c r="AJ1944" i="1"/>
  <c r="AC1944" i="1"/>
  <c r="AA1944" i="1"/>
  <c r="Z1944" i="1"/>
  <c r="X1944" i="1"/>
  <c r="AR1943" i="1"/>
  <c r="AP1943" i="1"/>
  <c r="AN1943" i="1"/>
  <c r="AL1943" i="1"/>
  <c r="AJ1943" i="1"/>
  <c r="AC1943" i="1"/>
  <c r="AA1943" i="1"/>
  <c r="Z1943" i="1"/>
  <c r="X1943" i="1"/>
  <c r="AR1942" i="1"/>
  <c r="AP1942" i="1"/>
  <c r="AN1942" i="1"/>
  <c r="AL1942" i="1"/>
  <c r="AJ1942" i="1"/>
  <c r="AC1942" i="1"/>
  <c r="AA1942" i="1"/>
  <c r="Z1942" i="1"/>
  <c r="X1942" i="1"/>
  <c r="AR1941" i="1"/>
  <c r="AP1941" i="1"/>
  <c r="AN1941" i="1"/>
  <c r="AL1941" i="1"/>
  <c r="AJ1941" i="1"/>
  <c r="AC1941" i="1"/>
  <c r="AA1941" i="1"/>
  <c r="Z1941" i="1"/>
  <c r="X1941" i="1"/>
  <c r="AR1940" i="1"/>
  <c r="AP1940" i="1"/>
  <c r="AN1940" i="1"/>
  <c r="AL1940" i="1"/>
  <c r="AJ1940" i="1"/>
  <c r="AC1940" i="1"/>
  <c r="AA1940" i="1"/>
  <c r="Z1940" i="1"/>
  <c r="X1940" i="1"/>
  <c r="AR1939" i="1"/>
  <c r="AP1939" i="1"/>
  <c r="AN1939" i="1"/>
  <c r="AL1939" i="1"/>
  <c r="AJ1939" i="1"/>
  <c r="AC1939" i="1"/>
  <c r="AA1939" i="1"/>
  <c r="Z1939" i="1"/>
  <c r="X1939" i="1"/>
  <c r="AR1938" i="1"/>
  <c r="AP1938" i="1"/>
  <c r="AN1938" i="1"/>
  <c r="AL1938" i="1"/>
  <c r="AJ1938" i="1"/>
  <c r="AC1938" i="1"/>
  <c r="AA1938" i="1"/>
  <c r="Z1938" i="1"/>
  <c r="X1938" i="1"/>
  <c r="AR1937" i="1"/>
  <c r="AP1937" i="1"/>
  <c r="AN1937" i="1"/>
  <c r="AL1937" i="1"/>
  <c r="AJ1937" i="1"/>
  <c r="AC1937" i="1"/>
  <c r="AA1937" i="1"/>
  <c r="Z1937" i="1"/>
  <c r="X1937" i="1"/>
  <c r="AR1936" i="1"/>
  <c r="AP1936" i="1"/>
  <c r="AN1936" i="1"/>
  <c r="AL1936" i="1"/>
  <c r="AJ1936" i="1"/>
  <c r="AC1936" i="1"/>
  <c r="AA1936" i="1"/>
  <c r="Z1936" i="1"/>
  <c r="X1936" i="1"/>
  <c r="AR1935" i="1"/>
  <c r="AP1935" i="1"/>
  <c r="AN1935" i="1"/>
  <c r="AL1935" i="1"/>
  <c r="AJ1935" i="1"/>
  <c r="AC1935" i="1"/>
  <c r="AA1935" i="1"/>
  <c r="Z1935" i="1"/>
  <c r="X1935" i="1"/>
  <c r="AR1934" i="1"/>
  <c r="AP1934" i="1"/>
  <c r="AN1934" i="1"/>
  <c r="AL1934" i="1"/>
  <c r="AJ1934" i="1"/>
  <c r="AC1934" i="1"/>
  <c r="AA1934" i="1"/>
  <c r="Z1934" i="1"/>
  <c r="X1934" i="1"/>
  <c r="AR1933" i="1"/>
  <c r="AP1933" i="1"/>
  <c r="AN1933" i="1"/>
  <c r="AL1933" i="1"/>
  <c r="AJ1933" i="1"/>
  <c r="AC1933" i="1"/>
  <c r="AA1933" i="1"/>
  <c r="Z1933" i="1"/>
  <c r="X1933" i="1"/>
  <c r="AR1932" i="1"/>
  <c r="AP1932" i="1"/>
  <c r="AN1932" i="1"/>
  <c r="AL1932" i="1"/>
  <c r="AJ1932" i="1"/>
  <c r="AC1932" i="1"/>
  <c r="AA1932" i="1"/>
  <c r="Z1932" i="1"/>
  <c r="X1932" i="1"/>
  <c r="AR1931" i="1"/>
  <c r="AP1931" i="1"/>
  <c r="AN1931" i="1"/>
  <c r="AL1931" i="1"/>
  <c r="AJ1931" i="1"/>
  <c r="AC1931" i="1"/>
  <c r="AA1931" i="1"/>
  <c r="Z1931" i="1"/>
  <c r="X1931" i="1"/>
  <c r="AC1930" i="1"/>
  <c r="AA1930" i="1"/>
  <c r="Z1930" i="1"/>
  <c r="X1930" i="1"/>
  <c r="S1930" i="1"/>
  <c r="BB1929" i="1"/>
  <c r="G1929" i="1" s="1"/>
  <c r="AR1929" i="1"/>
  <c r="AP1929" i="1"/>
  <c r="AN1929" i="1"/>
  <c r="AL1929" i="1"/>
  <c r="AC1929" i="1"/>
  <c r="AA1929" i="1"/>
  <c r="Z1929" i="1"/>
  <c r="X1929" i="1"/>
  <c r="AR1928" i="1"/>
  <c r="AP1928" i="1"/>
  <c r="AN1928" i="1"/>
  <c r="AL1928" i="1"/>
  <c r="AC1928" i="1"/>
  <c r="AA1928" i="1"/>
  <c r="Z1928" i="1"/>
  <c r="X1928" i="1"/>
  <c r="AR1927" i="1"/>
  <c r="AP1927" i="1"/>
  <c r="AN1927" i="1"/>
  <c r="AL1927" i="1"/>
  <c r="AC1927" i="1"/>
  <c r="AA1927" i="1"/>
  <c r="Z1927" i="1"/>
  <c r="X1927" i="1"/>
  <c r="AR1926" i="1"/>
  <c r="AP1926" i="1"/>
  <c r="AN1926" i="1"/>
  <c r="AL1926" i="1"/>
  <c r="AC1926" i="1"/>
  <c r="AA1926" i="1"/>
  <c r="Z1926" i="1"/>
  <c r="X1926" i="1"/>
  <c r="AR1925" i="1"/>
  <c r="AP1925" i="1"/>
  <c r="AN1925" i="1"/>
  <c r="AL1925" i="1"/>
  <c r="AC1925" i="1"/>
  <c r="AA1925" i="1"/>
  <c r="Z1925" i="1"/>
  <c r="X1925" i="1"/>
  <c r="AR1924" i="1"/>
  <c r="AP1924" i="1"/>
  <c r="AN1924" i="1"/>
  <c r="AL1924" i="1"/>
  <c r="AC1924" i="1"/>
  <c r="AA1924" i="1"/>
  <c r="Z1924" i="1"/>
  <c r="X1924" i="1"/>
  <c r="AR1923" i="1"/>
  <c r="AP1923" i="1"/>
  <c r="AN1923" i="1"/>
  <c r="AL1923" i="1"/>
  <c r="AC1923" i="1"/>
  <c r="AA1923" i="1"/>
  <c r="Z1923" i="1"/>
  <c r="X1923" i="1"/>
  <c r="AR1922" i="1"/>
  <c r="AP1922" i="1"/>
  <c r="AN1922" i="1"/>
  <c r="AL1922" i="1"/>
  <c r="AC1922" i="1"/>
  <c r="AA1922" i="1"/>
  <c r="Z1922" i="1"/>
  <c r="X1922" i="1"/>
  <c r="AR1921" i="1"/>
  <c r="AP1921" i="1"/>
  <c r="AN1921" i="1"/>
  <c r="AL1921" i="1"/>
  <c r="AC1921" i="1"/>
  <c r="AA1921" i="1"/>
  <c r="Z1921" i="1"/>
  <c r="X1921" i="1"/>
  <c r="AR1920" i="1"/>
  <c r="AP1920" i="1"/>
  <c r="AN1920" i="1"/>
  <c r="AL1920" i="1"/>
  <c r="AC1920" i="1"/>
  <c r="AA1920" i="1"/>
  <c r="Z1920" i="1"/>
  <c r="X1920" i="1"/>
  <c r="AR1919" i="1"/>
  <c r="AP1919" i="1"/>
  <c r="AN1919" i="1"/>
  <c r="AL1919" i="1"/>
  <c r="AC1919" i="1"/>
  <c r="AA1919" i="1"/>
  <c r="Z1919" i="1"/>
  <c r="X1919" i="1"/>
  <c r="AR1918" i="1"/>
  <c r="AP1918" i="1"/>
  <c r="AN1918" i="1"/>
  <c r="AL1918" i="1"/>
  <c r="AC1918" i="1"/>
  <c r="AA1918" i="1"/>
  <c r="Z1918" i="1"/>
  <c r="X1918" i="1"/>
  <c r="AR1917" i="1"/>
  <c r="AP1917" i="1"/>
  <c r="AN1917" i="1"/>
  <c r="AL1917" i="1"/>
  <c r="AC1917" i="1"/>
  <c r="AA1917" i="1"/>
  <c r="Z1917" i="1"/>
  <c r="X1917" i="1"/>
  <c r="AR1916" i="1"/>
  <c r="AP1916" i="1"/>
  <c r="AN1916" i="1"/>
  <c r="AL1916" i="1"/>
  <c r="AC1916" i="1"/>
  <c r="AA1916" i="1"/>
  <c r="Z1916" i="1"/>
  <c r="X1916" i="1"/>
  <c r="AR1915" i="1"/>
  <c r="AP1915" i="1"/>
  <c r="AN1915" i="1"/>
  <c r="AL1915" i="1"/>
  <c r="AC1915" i="1"/>
  <c r="AA1915" i="1"/>
  <c r="Z1915" i="1"/>
  <c r="X1915" i="1"/>
  <c r="AR1914" i="1"/>
  <c r="AP1914" i="1"/>
  <c r="AN1914" i="1"/>
  <c r="AL1914" i="1"/>
  <c r="AJ1914" i="1"/>
  <c r="AC1914" i="1"/>
  <c r="AA1914" i="1"/>
  <c r="Z1914" i="1"/>
  <c r="X1914" i="1"/>
  <c r="AR1913" i="1"/>
  <c r="AP1913" i="1"/>
  <c r="AN1913" i="1"/>
  <c r="AL1913" i="1"/>
  <c r="AJ1913" i="1"/>
  <c r="AC1913" i="1"/>
  <c r="AA1913" i="1"/>
  <c r="Z1913" i="1"/>
  <c r="X1913" i="1"/>
  <c r="AR1912" i="1"/>
  <c r="AP1912" i="1"/>
  <c r="AN1912" i="1"/>
  <c r="AL1912" i="1"/>
  <c r="AJ1912" i="1"/>
  <c r="AC1912" i="1"/>
  <c r="AA1912" i="1"/>
  <c r="Z1912" i="1"/>
  <c r="X1912" i="1"/>
  <c r="AR1911" i="1"/>
  <c r="AP1911" i="1"/>
  <c r="AN1911" i="1"/>
  <c r="AL1911" i="1"/>
  <c r="AJ1911" i="1"/>
  <c r="AC1911" i="1"/>
  <c r="AA1911" i="1"/>
  <c r="Z1911" i="1"/>
  <c r="X1911" i="1"/>
  <c r="AR1910" i="1"/>
  <c r="AP1910" i="1"/>
  <c r="AN1910" i="1"/>
  <c r="AL1910" i="1"/>
  <c r="AJ1910" i="1"/>
  <c r="AC1910" i="1"/>
  <c r="AA1910" i="1"/>
  <c r="Z1910" i="1"/>
  <c r="X1910" i="1"/>
  <c r="AR1909" i="1"/>
  <c r="AP1909" i="1"/>
  <c r="AN1909" i="1"/>
  <c r="AL1909" i="1"/>
  <c r="AJ1909" i="1"/>
  <c r="AC1909" i="1"/>
  <c r="AA1909" i="1"/>
  <c r="Z1909" i="1"/>
  <c r="X1909" i="1"/>
  <c r="AR1908" i="1"/>
  <c r="AP1908" i="1"/>
  <c r="AN1908" i="1"/>
  <c r="AL1908" i="1"/>
  <c r="AJ1908" i="1"/>
  <c r="AC1908" i="1"/>
  <c r="AA1908" i="1"/>
  <c r="Z1908" i="1"/>
  <c r="X1908" i="1"/>
  <c r="AR1907" i="1"/>
  <c r="AP1907" i="1"/>
  <c r="AN1907" i="1"/>
  <c r="AL1907" i="1"/>
  <c r="AJ1907" i="1"/>
  <c r="AC1907" i="1"/>
  <c r="AA1907" i="1"/>
  <c r="Z1907" i="1"/>
  <c r="X1907" i="1"/>
  <c r="AR1906" i="1"/>
  <c r="AP1906" i="1"/>
  <c r="AN1906" i="1"/>
  <c r="AL1906" i="1"/>
  <c r="AJ1906" i="1"/>
  <c r="AC1906" i="1"/>
  <c r="AA1906" i="1"/>
  <c r="Z1906" i="1"/>
  <c r="X1906" i="1"/>
  <c r="AR1905" i="1"/>
  <c r="AP1905" i="1"/>
  <c r="AN1905" i="1"/>
  <c r="AL1905" i="1"/>
  <c r="AJ1905" i="1"/>
  <c r="AC1905" i="1"/>
  <c r="AA1905" i="1"/>
  <c r="Z1905" i="1"/>
  <c r="X1905" i="1"/>
  <c r="AR1904" i="1"/>
  <c r="AP1904" i="1"/>
  <c r="AN1904" i="1"/>
  <c r="AL1904" i="1"/>
  <c r="AJ1904" i="1"/>
  <c r="AC1904" i="1"/>
  <c r="AA1904" i="1"/>
  <c r="Z1904" i="1"/>
  <c r="X1904" i="1"/>
  <c r="AR1903" i="1"/>
  <c r="AP1903" i="1"/>
  <c r="AN1903" i="1"/>
  <c r="AL1903" i="1"/>
  <c r="AJ1903" i="1"/>
  <c r="AC1903" i="1"/>
  <c r="AA1903" i="1"/>
  <c r="Z1903" i="1"/>
  <c r="X1903" i="1"/>
  <c r="AR1902" i="1"/>
  <c r="AP1902" i="1"/>
  <c r="AN1902" i="1"/>
  <c r="AL1902" i="1"/>
  <c r="AJ1902" i="1"/>
  <c r="AC1902" i="1"/>
  <c r="AA1902" i="1"/>
  <c r="Z1902" i="1"/>
  <c r="X1902" i="1"/>
  <c r="AR1901" i="1"/>
  <c r="AP1901" i="1"/>
  <c r="AN1901" i="1"/>
  <c r="AL1901" i="1"/>
  <c r="AJ1901" i="1"/>
  <c r="AC1901" i="1"/>
  <c r="AA1901" i="1"/>
  <c r="Z1901" i="1"/>
  <c r="X1901" i="1"/>
  <c r="AR1900" i="1"/>
  <c r="AP1900" i="1"/>
  <c r="AN1900" i="1"/>
  <c r="AL1900" i="1"/>
  <c r="AJ1900" i="1"/>
  <c r="AC1900" i="1"/>
  <c r="AA1900" i="1"/>
  <c r="Z1900" i="1"/>
  <c r="X1900" i="1"/>
  <c r="AR1899" i="1"/>
  <c r="AP1899" i="1"/>
  <c r="AN1899" i="1"/>
  <c r="AL1899" i="1"/>
  <c r="AJ1899" i="1"/>
  <c r="AC1899" i="1"/>
  <c r="AA1899" i="1"/>
  <c r="Z1899" i="1"/>
  <c r="X1899" i="1"/>
  <c r="AR1898" i="1"/>
  <c r="AP1898" i="1"/>
  <c r="AN1898" i="1"/>
  <c r="AL1898" i="1"/>
  <c r="AJ1898" i="1"/>
  <c r="AC1898" i="1"/>
  <c r="AA1898" i="1"/>
  <c r="Z1898" i="1"/>
  <c r="X1898" i="1"/>
  <c r="AR1897" i="1"/>
  <c r="AP1897" i="1"/>
  <c r="AN1897" i="1"/>
  <c r="AL1897" i="1"/>
  <c r="AJ1897" i="1"/>
  <c r="AC1897" i="1"/>
  <c r="AA1897" i="1"/>
  <c r="Z1897" i="1"/>
  <c r="X1897" i="1"/>
  <c r="AR1896" i="1"/>
  <c r="AP1896" i="1"/>
  <c r="AN1896" i="1"/>
  <c r="AL1896" i="1"/>
  <c r="AJ1896" i="1"/>
  <c r="AC1896" i="1"/>
  <c r="AA1896" i="1"/>
  <c r="Z1896" i="1"/>
  <c r="X1896" i="1"/>
  <c r="AR1895" i="1"/>
  <c r="AP1895" i="1"/>
  <c r="AN1895" i="1"/>
  <c r="AL1895" i="1"/>
  <c r="AJ1895" i="1"/>
  <c r="AC1895" i="1"/>
  <c r="AA1895" i="1"/>
  <c r="Z1895" i="1"/>
  <c r="X1895" i="1"/>
  <c r="AR1894" i="1"/>
  <c r="AP1894" i="1"/>
  <c r="AN1894" i="1"/>
  <c r="AL1894" i="1"/>
  <c r="AJ1894" i="1"/>
  <c r="AC1894" i="1"/>
  <c r="AA1894" i="1"/>
  <c r="Z1894" i="1"/>
  <c r="X1894" i="1"/>
  <c r="AR1893" i="1"/>
  <c r="AP1893" i="1"/>
  <c r="AN1893" i="1"/>
  <c r="AL1893" i="1"/>
  <c r="AJ1893" i="1"/>
  <c r="AC1893" i="1"/>
  <c r="AA1893" i="1"/>
  <c r="Z1893" i="1"/>
  <c r="X1893" i="1"/>
  <c r="AR1892" i="1"/>
  <c r="AP1892" i="1"/>
  <c r="AN1892" i="1"/>
  <c r="AL1892" i="1"/>
  <c r="AJ1892" i="1"/>
  <c r="AC1892" i="1"/>
  <c r="AA1892" i="1"/>
  <c r="Z1892" i="1"/>
  <c r="X1892" i="1"/>
  <c r="AR1891" i="1"/>
  <c r="AP1891" i="1"/>
  <c r="AN1891" i="1"/>
  <c r="AL1891" i="1"/>
  <c r="AJ1891" i="1"/>
  <c r="AC1891" i="1"/>
  <c r="AA1891" i="1"/>
  <c r="Z1891" i="1"/>
  <c r="X1891" i="1"/>
  <c r="AR1890" i="1"/>
  <c r="AP1890" i="1"/>
  <c r="AN1890" i="1"/>
  <c r="AL1890" i="1"/>
  <c r="AJ1890" i="1"/>
  <c r="AC1890" i="1"/>
  <c r="AA1890" i="1"/>
  <c r="Z1890" i="1"/>
  <c r="X1890" i="1"/>
  <c r="AR1889" i="1"/>
  <c r="AP1889" i="1"/>
  <c r="AN1889" i="1"/>
  <c r="AL1889" i="1"/>
  <c r="AJ1889" i="1"/>
  <c r="AC1889" i="1"/>
  <c r="AA1889" i="1"/>
  <c r="Z1889" i="1"/>
  <c r="X1889" i="1"/>
  <c r="AR1888" i="1"/>
  <c r="AP1888" i="1"/>
  <c r="AN1888" i="1"/>
  <c r="AL1888" i="1"/>
  <c r="AJ1888" i="1"/>
  <c r="AC1888" i="1"/>
  <c r="AA1888" i="1"/>
  <c r="Z1888" i="1"/>
  <c r="X1888" i="1"/>
  <c r="AR1887" i="1"/>
  <c r="AP1887" i="1"/>
  <c r="AN1887" i="1"/>
  <c r="AL1887" i="1"/>
  <c r="AJ1887" i="1"/>
  <c r="AC1887" i="1"/>
  <c r="AA1887" i="1"/>
  <c r="Z1887" i="1"/>
  <c r="X1887" i="1"/>
  <c r="AR1886" i="1"/>
  <c r="AP1886" i="1"/>
  <c r="AN1886" i="1"/>
  <c r="AL1886" i="1"/>
  <c r="AJ1886" i="1"/>
  <c r="AC1886" i="1"/>
  <c r="AA1886" i="1"/>
  <c r="Z1886" i="1"/>
  <c r="X1886" i="1"/>
  <c r="AR1885" i="1"/>
  <c r="AP1885" i="1"/>
  <c r="AN1885" i="1"/>
  <c r="AL1885" i="1"/>
  <c r="AJ1885" i="1"/>
  <c r="AC1885" i="1"/>
  <c r="AA1885" i="1"/>
  <c r="Z1885" i="1"/>
  <c r="X1885" i="1"/>
  <c r="AR1884" i="1"/>
  <c r="AP1884" i="1"/>
  <c r="AN1884" i="1"/>
  <c r="AL1884" i="1"/>
  <c r="AJ1884" i="1"/>
  <c r="AC1884" i="1"/>
  <c r="AA1884" i="1"/>
  <c r="Z1884" i="1"/>
  <c r="X1884" i="1"/>
  <c r="AR1883" i="1"/>
  <c r="AP1883" i="1"/>
  <c r="AN1883" i="1"/>
  <c r="AL1883" i="1"/>
  <c r="AJ1883" i="1"/>
  <c r="AC1883" i="1"/>
  <c r="AA1883" i="1"/>
  <c r="Z1883" i="1"/>
  <c r="X1883" i="1"/>
  <c r="AR1882" i="1"/>
  <c r="AP1882" i="1"/>
  <c r="AN1882" i="1"/>
  <c r="AL1882" i="1"/>
  <c r="AJ1882" i="1"/>
  <c r="AC1882" i="1"/>
  <c r="AA1882" i="1"/>
  <c r="Z1882" i="1"/>
  <c r="X1882" i="1"/>
  <c r="AR1881" i="1"/>
  <c r="AP1881" i="1"/>
  <c r="AN1881" i="1"/>
  <c r="AL1881" i="1"/>
  <c r="AJ1881" i="1"/>
  <c r="AC1881" i="1"/>
  <c r="AA1881" i="1"/>
  <c r="Z1881" i="1"/>
  <c r="X1881" i="1"/>
  <c r="AR1880" i="1"/>
  <c r="AP1880" i="1"/>
  <c r="AN1880" i="1"/>
  <c r="AL1880" i="1"/>
  <c r="AJ1880" i="1"/>
  <c r="AC1880" i="1"/>
  <c r="AA1880" i="1"/>
  <c r="Z1880" i="1"/>
  <c r="X1880" i="1"/>
  <c r="AR1879" i="1"/>
  <c r="AP1879" i="1"/>
  <c r="AN1879" i="1"/>
  <c r="AL1879" i="1"/>
  <c r="AJ1879" i="1"/>
  <c r="AC1879" i="1"/>
  <c r="AA1879" i="1"/>
  <c r="Z1879" i="1"/>
  <c r="X1879" i="1"/>
  <c r="AR1878" i="1"/>
  <c r="AP1878" i="1"/>
  <c r="AN1878" i="1"/>
  <c r="AL1878" i="1"/>
  <c r="AJ1878" i="1"/>
  <c r="AC1878" i="1"/>
  <c r="AA1878" i="1"/>
  <c r="Z1878" i="1"/>
  <c r="X1878" i="1"/>
  <c r="AR1877" i="1"/>
  <c r="AP1877" i="1"/>
  <c r="AN1877" i="1"/>
  <c r="AL1877" i="1"/>
  <c r="AJ1877" i="1"/>
  <c r="AC1877" i="1"/>
  <c r="AA1877" i="1"/>
  <c r="Z1877" i="1"/>
  <c r="X1877" i="1"/>
  <c r="AR1876" i="1"/>
  <c r="AP1876" i="1"/>
  <c r="AN1876" i="1"/>
  <c r="AL1876" i="1"/>
  <c r="AJ1876" i="1"/>
  <c r="AC1876" i="1"/>
  <c r="AA1876" i="1"/>
  <c r="Z1876" i="1"/>
  <c r="X1876" i="1"/>
  <c r="AR1875" i="1"/>
  <c r="AP1875" i="1"/>
  <c r="AN1875" i="1"/>
  <c r="AL1875" i="1"/>
  <c r="AJ1875" i="1"/>
  <c r="AC1875" i="1"/>
  <c r="AA1875" i="1"/>
  <c r="Z1875" i="1"/>
  <c r="X1875" i="1"/>
  <c r="AR1874" i="1"/>
  <c r="AP1874" i="1"/>
  <c r="AN1874" i="1"/>
  <c r="AL1874" i="1"/>
  <c r="AJ1874" i="1"/>
  <c r="AC1874" i="1"/>
  <c r="AA1874" i="1"/>
  <c r="Z1874" i="1"/>
  <c r="X1874" i="1"/>
  <c r="AC1873" i="1"/>
  <c r="AA1873" i="1"/>
  <c r="Z1873" i="1"/>
  <c r="X1873" i="1"/>
  <c r="S1873" i="1"/>
  <c r="BB1872" i="1"/>
  <c r="BB1871" i="1" s="1"/>
  <c r="G1871" i="1" s="1"/>
  <c r="AR1872" i="1"/>
  <c r="AP1872" i="1"/>
  <c r="AN1872" i="1"/>
  <c r="AC1872" i="1"/>
  <c r="AA1872" i="1"/>
  <c r="Z1872" i="1"/>
  <c r="X1872" i="1"/>
  <c r="AR1871" i="1"/>
  <c r="AP1871" i="1"/>
  <c r="AN1871" i="1"/>
  <c r="AC1871" i="1"/>
  <c r="AA1871" i="1"/>
  <c r="Z1871" i="1"/>
  <c r="X1871" i="1"/>
  <c r="AR1870" i="1"/>
  <c r="AP1870" i="1"/>
  <c r="AN1870" i="1"/>
  <c r="AC1870" i="1"/>
  <c r="AA1870" i="1"/>
  <c r="Z1870" i="1"/>
  <c r="X1870" i="1"/>
  <c r="AR1869" i="1"/>
  <c r="AP1869" i="1"/>
  <c r="AN1869" i="1"/>
  <c r="AC1869" i="1"/>
  <c r="AA1869" i="1"/>
  <c r="Z1869" i="1"/>
  <c r="X1869" i="1"/>
  <c r="AR1868" i="1"/>
  <c r="AP1868" i="1"/>
  <c r="AN1868" i="1"/>
  <c r="AC1868" i="1"/>
  <c r="AA1868" i="1"/>
  <c r="Z1868" i="1"/>
  <c r="X1868" i="1"/>
  <c r="AR1867" i="1"/>
  <c r="AP1867" i="1"/>
  <c r="AN1867" i="1"/>
  <c r="AC1867" i="1"/>
  <c r="AA1867" i="1"/>
  <c r="Z1867" i="1"/>
  <c r="X1867" i="1"/>
  <c r="AR1866" i="1"/>
  <c r="AP1866" i="1"/>
  <c r="AN1866" i="1"/>
  <c r="AC1866" i="1"/>
  <c r="AA1866" i="1"/>
  <c r="Z1866" i="1"/>
  <c r="X1866" i="1"/>
  <c r="AR1865" i="1"/>
  <c r="AP1865" i="1"/>
  <c r="AN1865" i="1"/>
  <c r="AC1865" i="1"/>
  <c r="AA1865" i="1"/>
  <c r="Z1865" i="1"/>
  <c r="X1865" i="1"/>
  <c r="AR1864" i="1"/>
  <c r="AP1864" i="1"/>
  <c r="AN1864" i="1"/>
  <c r="AC1864" i="1"/>
  <c r="AA1864" i="1"/>
  <c r="Z1864" i="1"/>
  <c r="X1864" i="1"/>
  <c r="AR1863" i="1"/>
  <c r="AP1863" i="1"/>
  <c r="AN1863" i="1"/>
  <c r="AC1863" i="1"/>
  <c r="AA1863" i="1"/>
  <c r="Z1863" i="1"/>
  <c r="X1863" i="1"/>
  <c r="AR1862" i="1"/>
  <c r="AP1862" i="1"/>
  <c r="AN1862" i="1"/>
  <c r="AC1862" i="1"/>
  <c r="AA1862" i="1"/>
  <c r="Z1862" i="1"/>
  <c r="X1862" i="1"/>
  <c r="AR1861" i="1"/>
  <c r="AP1861" i="1"/>
  <c r="AN1861" i="1"/>
  <c r="AC1861" i="1"/>
  <c r="AA1861" i="1"/>
  <c r="Z1861" i="1"/>
  <c r="X1861" i="1"/>
  <c r="AR1860" i="1"/>
  <c r="AP1860" i="1"/>
  <c r="AN1860" i="1"/>
  <c r="AC1860" i="1"/>
  <c r="AA1860" i="1"/>
  <c r="Z1860" i="1"/>
  <c r="X1860" i="1"/>
  <c r="AR1859" i="1"/>
  <c r="AP1859" i="1"/>
  <c r="AN1859" i="1"/>
  <c r="AC1859" i="1"/>
  <c r="AA1859" i="1"/>
  <c r="Z1859" i="1"/>
  <c r="X1859" i="1"/>
  <c r="AR1858" i="1"/>
  <c r="AP1858" i="1"/>
  <c r="AN1858" i="1"/>
  <c r="AC1858" i="1"/>
  <c r="AA1858" i="1"/>
  <c r="Z1858" i="1"/>
  <c r="X1858" i="1"/>
  <c r="AR1857" i="1"/>
  <c r="AP1857" i="1"/>
  <c r="AN1857" i="1"/>
  <c r="AC1857" i="1"/>
  <c r="AA1857" i="1"/>
  <c r="Z1857" i="1"/>
  <c r="X1857" i="1"/>
  <c r="AR1856" i="1"/>
  <c r="AP1856" i="1"/>
  <c r="AN1856" i="1"/>
  <c r="AC1856" i="1"/>
  <c r="AA1856" i="1"/>
  <c r="Z1856" i="1"/>
  <c r="X1856" i="1"/>
  <c r="AR1855" i="1"/>
  <c r="AP1855" i="1"/>
  <c r="AN1855" i="1"/>
  <c r="AC1855" i="1"/>
  <c r="AA1855" i="1"/>
  <c r="Z1855" i="1"/>
  <c r="X1855" i="1"/>
  <c r="AR1854" i="1"/>
  <c r="AP1854" i="1"/>
  <c r="AN1854" i="1"/>
  <c r="AC1854" i="1"/>
  <c r="AA1854" i="1"/>
  <c r="Z1854" i="1"/>
  <c r="X1854" i="1"/>
  <c r="AR1853" i="1"/>
  <c r="AP1853" i="1"/>
  <c r="AN1853" i="1"/>
  <c r="AC1853" i="1"/>
  <c r="AA1853" i="1"/>
  <c r="Z1853" i="1"/>
  <c r="X1853" i="1"/>
  <c r="AR1852" i="1"/>
  <c r="AP1852" i="1"/>
  <c r="AN1852" i="1"/>
  <c r="AC1852" i="1"/>
  <c r="AA1852" i="1"/>
  <c r="Z1852" i="1"/>
  <c r="X1852" i="1"/>
  <c r="AR1851" i="1"/>
  <c r="AP1851" i="1"/>
  <c r="AN1851" i="1"/>
  <c r="AL1851" i="1"/>
  <c r="AJ1851" i="1"/>
  <c r="AC1851" i="1"/>
  <c r="AA1851" i="1"/>
  <c r="Z1851" i="1"/>
  <c r="X1851" i="1"/>
  <c r="AR1850" i="1"/>
  <c r="AP1850" i="1"/>
  <c r="AN1850" i="1"/>
  <c r="AL1850" i="1"/>
  <c r="AJ1850" i="1"/>
  <c r="AC1850" i="1"/>
  <c r="AA1850" i="1"/>
  <c r="Z1850" i="1"/>
  <c r="X1850" i="1"/>
  <c r="AR1849" i="1"/>
  <c r="AP1849" i="1"/>
  <c r="AN1849" i="1"/>
  <c r="AL1849" i="1"/>
  <c r="AJ1849" i="1"/>
  <c r="AC1849" i="1"/>
  <c r="AA1849" i="1"/>
  <c r="Z1849" i="1"/>
  <c r="X1849" i="1"/>
  <c r="AR1848" i="1"/>
  <c r="AP1848" i="1"/>
  <c r="AN1848" i="1"/>
  <c r="AL1848" i="1"/>
  <c r="AJ1848" i="1"/>
  <c r="AC1848" i="1"/>
  <c r="AA1848" i="1"/>
  <c r="Z1848" i="1"/>
  <c r="X1848" i="1"/>
  <c r="AR1847" i="1"/>
  <c r="AP1847" i="1"/>
  <c r="AN1847" i="1"/>
  <c r="AL1847" i="1"/>
  <c r="AJ1847" i="1"/>
  <c r="AC1847" i="1"/>
  <c r="AA1847" i="1"/>
  <c r="Z1847" i="1"/>
  <c r="X1847" i="1"/>
  <c r="AR1846" i="1"/>
  <c r="AP1846" i="1"/>
  <c r="AN1846" i="1"/>
  <c r="AL1846" i="1"/>
  <c r="AJ1846" i="1"/>
  <c r="AC1846" i="1"/>
  <c r="AA1846" i="1"/>
  <c r="Z1846" i="1"/>
  <c r="X1846" i="1"/>
  <c r="AR1845" i="1"/>
  <c r="AP1845" i="1"/>
  <c r="AN1845" i="1"/>
  <c r="AL1845" i="1"/>
  <c r="AJ1845" i="1"/>
  <c r="AC1845" i="1"/>
  <c r="AA1845" i="1"/>
  <c r="Z1845" i="1"/>
  <c r="X1845" i="1"/>
  <c r="AR1844" i="1"/>
  <c r="AP1844" i="1"/>
  <c r="AN1844" i="1"/>
  <c r="AL1844" i="1"/>
  <c r="AJ1844" i="1"/>
  <c r="AC1844" i="1"/>
  <c r="AA1844" i="1"/>
  <c r="Z1844" i="1"/>
  <c r="X1844" i="1"/>
  <c r="AR1843" i="1"/>
  <c r="AP1843" i="1"/>
  <c r="AN1843" i="1"/>
  <c r="AL1843" i="1"/>
  <c r="AJ1843" i="1"/>
  <c r="AC1843" i="1"/>
  <c r="AA1843" i="1"/>
  <c r="Z1843" i="1"/>
  <c r="X1843" i="1"/>
  <c r="AR1842" i="1"/>
  <c r="AP1842" i="1"/>
  <c r="AN1842" i="1"/>
  <c r="AL1842" i="1"/>
  <c r="AJ1842" i="1"/>
  <c r="AC1842" i="1"/>
  <c r="AA1842" i="1"/>
  <c r="Z1842" i="1"/>
  <c r="X1842" i="1"/>
  <c r="AR1841" i="1"/>
  <c r="AP1841" i="1"/>
  <c r="AN1841" i="1"/>
  <c r="AL1841" i="1"/>
  <c r="AJ1841" i="1"/>
  <c r="AC1841" i="1"/>
  <c r="AA1841" i="1"/>
  <c r="Z1841" i="1"/>
  <c r="X1841" i="1"/>
  <c r="AR1840" i="1"/>
  <c r="AP1840" i="1"/>
  <c r="AN1840" i="1"/>
  <c r="AL1840" i="1"/>
  <c r="AJ1840" i="1"/>
  <c r="AC1840" i="1"/>
  <c r="AA1840" i="1"/>
  <c r="Z1840" i="1"/>
  <c r="X1840" i="1"/>
  <c r="AR1839" i="1"/>
  <c r="AP1839" i="1"/>
  <c r="AN1839" i="1"/>
  <c r="AL1839" i="1"/>
  <c r="AJ1839" i="1"/>
  <c r="AC1839" i="1"/>
  <c r="AA1839" i="1"/>
  <c r="Z1839" i="1"/>
  <c r="X1839" i="1"/>
  <c r="AR1838" i="1"/>
  <c r="AP1838" i="1"/>
  <c r="AN1838" i="1"/>
  <c r="AL1838" i="1"/>
  <c r="AJ1838" i="1"/>
  <c r="AC1838" i="1"/>
  <c r="AA1838" i="1"/>
  <c r="Z1838" i="1"/>
  <c r="X1838" i="1"/>
  <c r="AR1837" i="1"/>
  <c r="AP1837" i="1"/>
  <c r="AN1837" i="1"/>
  <c r="AL1837" i="1"/>
  <c r="AJ1837" i="1"/>
  <c r="AC1837" i="1"/>
  <c r="AA1837" i="1"/>
  <c r="Z1837" i="1"/>
  <c r="X1837" i="1"/>
  <c r="AR1836" i="1"/>
  <c r="AP1836" i="1"/>
  <c r="AN1836" i="1"/>
  <c r="AL1836" i="1"/>
  <c r="AJ1836" i="1"/>
  <c r="AC1836" i="1"/>
  <c r="AA1836" i="1"/>
  <c r="Z1836" i="1"/>
  <c r="X1836" i="1"/>
  <c r="AR1835" i="1"/>
  <c r="AP1835" i="1"/>
  <c r="AN1835" i="1"/>
  <c r="AL1835" i="1"/>
  <c r="AJ1835" i="1"/>
  <c r="AC1835" i="1"/>
  <c r="AA1835" i="1"/>
  <c r="Z1835" i="1"/>
  <c r="X1835" i="1"/>
  <c r="AR1834" i="1"/>
  <c r="AP1834" i="1"/>
  <c r="AN1834" i="1"/>
  <c r="AL1834" i="1"/>
  <c r="AJ1834" i="1"/>
  <c r="AC1834" i="1"/>
  <c r="AA1834" i="1"/>
  <c r="Z1834" i="1"/>
  <c r="X1834" i="1"/>
  <c r="AR1833" i="1"/>
  <c r="AP1833" i="1"/>
  <c r="AN1833" i="1"/>
  <c r="AL1833" i="1"/>
  <c r="AJ1833" i="1"/>
  <c r="AC1833" i="1"/>
  <c r="AA1833" i="1"/>
  <c r="Z1833" i="1"/>
  <c r="X1833" i="1"/>
  <c r="AR1832" i="1"/>
  <c r="AP1832" i="1"/>
  <c r="AN1832" i="1"/>
  <c r="AL1832" i="1"/>
  <c r="AJ1832" i="1"/>
  <c r="AC1832" i="1"/>
  <c r="AA1832" i="1"/>
  <c r="Z1832" i="1"/>
  <c r="X1832" i="1"/>
  <c r="AR1831" i="1"/>
  <c r="AP1831" i="1"/>
  <c r="AN1831" i="1"/>
  <c r="AL1831" i="1"/>
  <c r="AJ1831" i="1"/>
  <c r="AC1831" i="1"/>
  <c r="AA1831" i="1"/>
  <c r="Z1831" i="1"/>
  <c r="X1831" i="1"/>
  <c r="AR1830" i="1"/>
  <c r="AP1830" i="1"/>
  <c r="AN1830" i="1"/>
  <c r="AL1830" i="1"/>
  <c r="AJ1830" i="1"/>
  <c r="AC1830" i="1"/>
  <c r="AA1830" i="1"/>
  <c r="Z1830" i="1"/>
  <c r="X1830" i="1"/>
  <c r="AR1829" i="1"/>
  <c r="AP1829" i="1"/>
  <c r="AN1829" i="1"/>
  <c r="AL1829" i="1"/>
  <c r="AJ1829" i="1"/>
  <c r="AC1829" i="1"/>
  <c r="AA1829" i="1"/>
  <c r="Z1829" i="1"/>
  <c r="X1829" i="1"/>
  <c r="AR1828" i="1"/>
  <c r="AP1828" i="1"/>
  <c r="AN1828" i="1"/>
  <c r="AL1828" i="1"/>
  <c r="AJ1828" i="1"/>
  <c r="AC1828" i="1"/>
  <c r="AA1828" i="1"/>
  <c r="Z1828" i="1"/>
  <c r="X1828" i="1"/>
  <c r="AR1827" i="1"/>
  <c r="AP1827" i="1"/>
  <c r="AN1827" i="1"/>
  <c r="AL1827" i="1"/>
  <c r="AJ1827" i="1"/>
  <c r="AC1827" i="1"/>
  <c r="AA1827" i="1"/>
  <c r="Z1827" i="1"/>
  <c r="X1827" i="1"/>
  <c r="AR1826" i="1"/>
  <c r="AP1826" i="1"/>
  <c r="AN1826" i="1"/>
  <c r="AL1826" i="1"/>
  <c r="AJ1826" i="1"/>
  <c r="AC1826" i="1"/>
  <c r="AA1826" i="1"/>
  <c r="Z1826" i="1"/>
  <c r="X1826" i="1"/>
  <c r="AR1825" i="1"/>
  <c r="AP1825" i="1"/>
  <c r="AN1825" i="1"/>
  <c r="AL1825" i="1"/>
  <c r="AJ1825" i="1"/>
  <c r="AC1825" i="1"/>
  <c r="AA1825" i="1"/>
  <c r="Z1825" i="1"/>
  <c r="X1825" i="1"/>
  <c r="AR1824" i="1"/>
  <c r="AP1824" i="1"/>
  <c r="AN1824" i="1"/>
  <c r="AL1824" i="1"/>
  <c r="AJ1824" i="1"/>
  <c r="AC1824" i="1"/>
  <c r="AA1824" i="1"/>
  <c r="Z1824" i="1"/>
  <c r="X1824" i="1"/>
  <c r="AR1823" i="1"/>
  <c r="AP1823" i="1"/>
  <c r="AN1823" i="1"/>
  <c r="AL1823" i="1"/>
  <c r="AJ1823" i="1"/>
  <c r="AC1823" i="1"/>
  <c r="AA1823" i="1"/>
  <c r="Z1823" i="1"/>
  <c r="X1823" i="1"/>
  <c r="AR1822" i="1"/>
  <c r="AP1822" i="1"/>
  <c r="AN1822" i="1"/>
  <c r="AL1822" i="1"/>
  <c r="AJ1822" i="1"/>
  <c r="AC1822" i="1"/>
  <c r="AA1822" i="1"/>
  <c r="Z1822" i="1"/>
  <c r="X1822" i="1"/>
  <c r="AR1821" i="1"/>
  <c r="AP1821" i="1"/>
  <c r="AN1821" i="1"/>
  <c r="AL1821" i="1"/>
  <c r="AJ1821" i="1"/>
  <c r="AC1821" i="1"/>
  <c r="AA1821" i="1"/>
  <c r="Z1821" i="1"/>
  <c r="X1821" i="1"/>
  <c r="AR1820" i="1"/>
  <c r="AP1820" i="1"/>
  <c r="AN1820" i="1"/>
  <c r="AL1820" i="1"/>
  <c r="AJ1820" i="1"/>
  <c r="AC1820" i="1"/>
  <c r="AA1820" i="1"/>
  <c r="Z1820" i="1"/>
  <c r="X1820" i="1"/>
  <c r="AR1819" i="1"/>
  <c r="AP1819" i="1"/>
  <c r="AN1819" i="1"/>
  <c r="AL1819" i="1"/>
  <c r="AJ1819" i="1"/>
  <c r="AC1819" i="1"/>
  <c r="AA1819" i="1"/>
  <c r="Z1819" i="1"/>
  <c r="X1819" i="1"/>
  <c r="AR1818" i="1"/>
  <c r="AP1818" i="1"/>
  <c r="AN1818" i="1"/>
  <c r="AL1818" i="1"/>
  <c r="AJ1818" i="1"/>
  <c r="AC1818" i="1"/>
  <c r="AA1818" i="1"/>
  <c r="Z1818" i="1"/>
  <c r="X1818" i="1"/>
  <c r="AR1817" i="1"/>
  <c r="AP1817" i="1"/>
  <c r="AN1817" i="1"/>
  <c r="AL1817" i="1"/>
  <c r="AJ1817" i="1"/>
  <c r="AC1817" i="1"/>
  <c r="AA1817" i="1"/>
  <c r="Z1817" i="1"/>
  <c r="X1817" i="1"/>
  <c r="AR1816" i="1"/>
  <c r="AP1816" i="1"/>
  <c r="AN1816" i="1"/>
  <c r="AL1816" i="1"/>
  <c r="AJ1816" i="1"/>
  <c r="AC1816" i="1"/>
  <c r="AA1816" i="1"/>
  <c r="Z1816" i="1"/>
  <c r="X1816" i="1"/>
  <c r="AR1815" i="1"/>
  <c r="AP1815" i="1"/>
  <c r="AN1815" i="1"/>
  <c r="AL1815" i="1"/>
  <c r="AJ1815" i="1"/>
  <c r="AC1815" i="1"/>
  <c r="AA1815" i="1"/>
  <c r="Z1815" i="1"/>
  <c r="X1815" i="1"/>
  <c r="AR1814" i="1"/>
  <c r="AP1814" i="1"/>
  <c r="AN1814" i="1"/>
  <c r="AL1814" i="1"/>
  <c r="AJ1814" i="1"/>
  <c r="AC1814" i="1"/>
  <c r="AA1814" i="1"/>
  <c r="Z1814" i="1"/>
  <c r="X1814" i="1"/>
  <c r="AR1813" i="1"/>
  <c r="AP1813" i="1"/>
  <c r="AN1813" i="1"/>
  <c r="AL1813" i="1"/>
  <c r="AJ1813" i="1"/>
  <c r="AC1813" i="1"/>
  <c r="AA1813" i="1"/>
  <c r="Z1813" i="1"/>
  <c r="X1813" i="1"/>
  <c r="AR1812" i="1"/>
  <c r="AP1812" i="1"/>
  <c r="AN1812" i="1"/>
  <c r="AL1812" i="1"/>
  <c r="AJ1812" i="1"/>
  <c r="AC1812" i="1"/>
  <c r="AA1812" i="1"/>
  <c r="Z1812" i="1"/>
  <c r="X1812" i="1"/>
  <c r="AR1811" i="1"/>
  <c r="AP1811" i="1"/>
  <c r="AN1811" i="1"/>
  <c r="AL1811" i="1"/>
  <c r="AJ1811" i="1"/>
  <c r="AC1811" i="1"/>
  <c r="AA1811" i="1"/>
  <c r="Z1811" i="1"/>
  <c r="X1811" i="1"/>
  <c r="AR1810" i="1"/>
  <c r="AP1810" i="1"/>
  <c r="AN1810" i="1"/>
  <c r="AL1810" i="1"/>
  <c r="AJ1810" i="1"/>
  <c r="AC1810" i="1"/>
  <c r="AA1810" i="1"/>
  <c r="Z1810" i="1"/>
  <c r="X1810" i="1"/>
  <c r="AR1809" i="1"/>
  <c r="AP1809" i="1"/>
  <c r="AN1809" i="1"/>
  <c r="AL1809" i="1"/>
  <c r="AJ1809" i="1"/>
  <c r="AC1809" i="1"/>
  <c r="AA1809" i="1"/>
  <c r="Z1809" i="1"/>
  <c r="X1809" i="1"/>
  <c r="AR1808" i="1"/>
  <c r="AP1808" i="1"/>
  <c r="AN1808" i="1"/>
  <c r="AL1808" i="1"/>
  <c r="AJ1808" i="1"/>
  <c r="AC1808" i="1"/>
  <c r="AA1808" i="1"/>
  <c r="Z1808" i="1"/>
  <c r="X1808" i="1"/>
  <c r="AR1807" i="1"/>
  <c r="AP1807" i="1"/>
  <c r="AN1807" i="1"/>
  <c r="AL1807" i="1"/>
  <c r="AJ1807" i="1"/>
  <c r="AC1807" i="1"/>
  <c r="AA1807" i="1"/>
  <c r="Z1807" i="1"/>
  <c r="X1807" i="1"/>
  <c r="AR1806" i="1"/>
  <c r="AP1806" i="1"/>
  <c r="AN1806" i="1"/>
  <c r="AL1806" i="1"/>
  <c r="AJ1806" i="1"/>
  <c r="AC1806" i="1"/>
  <c r="AA1806" i="1"/>
  <c r="Z1806" i="1"/>
  <c r="X1806" i="1"/>
  <c r="AR1805" i="1"/>
  <c r="AP1805" i="1"/>
  <c r="AN1805" i="1"/>
  <c r="AL1805" i="1"/>
  <c r="AJ1805" i="1"/>
  <c r="AC1805" i="1"/>
  <c r="AA1805" i="1"/>
  <c r="Z1805" i="1"/>
  <c r="X1805" i="1"/>
  <c r="AR1804" i="1"/>
  <c r="AP1804" i="1"/>
  <c r="AN1804" i="1"/>
  <c r="AL1804" i="1"/>
  <c r="AJ1804" i="1"/>
  <c r="AC1804" i="1"/>
  <c r="AA1804" i="1"/>
  <c r="Z1804" i="1"/>
  <c r="X1804" i="1"/>
  <c r="AR1803" i="1"/>
  <c r="AP1803" i="1"/>
  <c r="AN1803" i="1"/>
  <c r="AL1803" i="1"/>
  <c r="AJ1803" i="1"/>
  <c r="AC1803" i="1"/>
  <c r="AA1803" i="1"/>
  <c r="Z1803" i="1"/>
  <c r="X1803" i="1"/>
  <c r="AR1802" i="1"/>
  <c r="AP1802" i="1"/>
  <c r="AN1802" i="1"/>
  <c r="AL1802" i="1"/>
  <c r="AJ1802" i="1"/>
  <c r="AC1802" i="1"/>
  <c r="AA1802" i="1"/>
  <c r="Z1802" i="1"/>
  <c r="X1802" i="1"/>
  <c r="AR1801" i="1"/>
  <c r="AP1801" i="1"/>
  <c r="AN1801" i="1"/>
  <c r="AL1801" i="1"/>
  <c r="AJ1801" i="1"/>
  <c r="AC1801" i="1"/>
  <c r="AA1801" i="1"/>
  <c r="Z1801" i="1"/>
  <c r="X1801" i="1"/>
  <c r="AR1800" i="1"/>
  <c r="AP1800" i="1"/>
  <c r="AN1800" i="1"/>
  <c r="AL1800" i="1"/>
  <c r="AJ1800" i="1"/>
  <c r="AC1800" i="1"/>
  <c r="AA1800" i="1"/>
  <c r="Z1800" i="1"/>
  <c r="X1800" i="1"/>
  <c r="AR1799" i="1"/>
  <c r="AP1799" i="1"/>
  <c r="AN1799" i="1"/>
  <c r="AL1799" i="1"/>
  <c r="AJ1799" i="1"/>
  <c r="AC1799" i="1"/>
  <c r="AA1799" i="1"/>
  <c r="Z1799" i="1"/>
  <c r="X1799" i="1"/>
  <c r="AR1798" i="1"/>
  <c r="AP1798" i="1"/>
  <c r="AN1798" i="1"/>
  <c r="AL1798" i="1"/>
  <c r="AJ1798" i="1"/>
  <c r="AC1798" i="1"/>
  <c r="AA1798" i="1"/>
  <c r="Z1798" i="1"/>
  <c r="X1798" i="1"/>
  <c r="AR1797" i="1"/>
  <c r="AP1797" i="1"/>
  <c r="AN1797" i="1"/>
  <c r="AL1797" i="1"/>
  <c r="AJ1797" i="1"/>
  <c r="AC1797" i="1"/>
  <c r="AA1797" i="1"/>
  <c r="Z1797" i="1"/>
  <c r="X1797" i="1"/>
  <c r="AR1796" i="1"/>
  <c r="AP1796" i="1"/>
  <c r="AN1796" i="1"/>
  <c r="AL1796" i="1"/>
  <c r="AJ1796" i="1"/>
  <c r="AC1796" i="1"/>
  <c r="AA1796" i="1"/>
  <c r="Z1796" i="1"/>
  <c r="X1796" i="1"/>
  <c r="AR1795" i="1"/>
  <c r="AP1795" i="1"/>
  <c r="AN1795" i="1"/>
  <c r="AL1795" i="1"/>
  <c r="AJ1795" i="1"/>
  <c r="AC1795" i="1"/>
  <c r="AA1795" i="1"/>
  <c r="Z1795" i="1"/>
  <c r="X1795" i="1"/>
  <c r="AR1794" i="1"/>
  <c r="AP1794" i="1"/>
  <c r="AN1794" i="1"/>
  <c r="AL1794" i="1"/>
  <c r="AJ1794" i="1"/>
  <c r="AC1794" i="1"/>
  <c r="AA1794" i="1"/>
  <c r="Z1794" i="1"/>
  <c r="X1794" i="1"/>
  <c r="AR1793" i="1"/>
  <c r="AP1793" i="1"/>
  <c r="AN1793" i="1"/>
  <c r="AL1793" i="1"/>
  <c r="AJ1793" i="1"/>
  <c r="AC1793" i="1"/>
  <c r="AA1793" i="1"/>
  <c r="Z1793" i="1"/>
  <c r="X1793" i="1"/>
  <c r="AR1792" i="1"/>
  <c r="AP1792" i="1"/>
  <c r="AN1792" i="1"/>
  <c r="AL1792" i="1"/>
  <c r="AJ1792" i="1"/>
  <c r="AC1792" i="1"/>
  <c r="AA1792" i="1"/>
  <c r="Z1792" i="1"/>
  <c r="X1792" i="1"/>
  <c r="AR1791" i="1"/>
  <c r="AP1791" i="1"/>
  <c r="AN1791" i="1"/>
  <c r="AL1791" i="1"/>
  <c r="AJ1791" i="1"/>
  <c r="AC1791" i="1"/>
  <c r="AA1791" i="1"/>
  <c r="Z1791" i="1"/>
  <c r="X1791" i="1"/>
  <c r="AR1790" i="1"/>
  <c r="AP1790" i="1"/>
  <c r="AN1790" i="1"/>
  <c r="AL1790" i="1"/>
  <c r="AJ1790" i="1"/>
  <c r="AC1790" i="1"/>
  <c r="AA1790" i="1"/>
  <c r="Z1790" i="1"/>
  <c r="X1790" i="1"/>
  <c r="AR1789" i="1"/>
  <c r="AP1789" i="1"/>
  <c r="AN1789" i="1"/>
  <c r="AL1789" i="1"/>
  <c r="AJ1789" i="1"/>
  <c r="AC1789" i="1"/>
  <c r="AA1789" i="1"/>
  <c r="Z1789" i="1"/>
  <c r="X1789" i="1"/>
  <c r="AR1788" i="1"/>
  <c r="AP1788" i="1"/>
  <c r="AN1788" i="1"/>
  <c r="AL1788" i="1"/>
  <c r="AJ1788" i="1"/>
  <c r="AC1788" i="1"/>
  <c r="AA1788" i="1"/>
  <c r="Z1788" i="1"/>
  <c r="X1788" i="1"/>
  <c r="AR1787" i="1"/>
  <c r="AP1787" i="1"/>
  <c r="AN1787" i="1"/>
  <c r="AL1787" i="1"/>
  <c r="AJ1787" i="1"/>
  <c r="AC1787" i="1"/>
  <c r="AA1787" i="1"/>
  <c r="Z1787" i="1"/>
  <c r="X1787" i="1"/>
  <c r="AR1786" i="1"/>
  <c r="AP1786" i="1"/>
  <c r="AN1786" i="1"/>
  <c r="AL1786" i="1"/>
  <c r="AJ1786" i="1"/>
  <c r="AC1786" i="1"/>
  <c r="AA1786" i="1"/>
  <c r="Z1786" i="1"/>
  <c r="X1786" i="1"/>
  <c r="AR1785" i="1"/>
  <c r="AP1785" i="1"/>
  <c r="AN1785" i="1"/>
  <c r="AL1785" i="1"/>
  <c r="AJ1785" i="1"/>
  <c r="AC1785" i="1"/>
  <c r="AA1785" i="1"/>
  <c r="Z1785" i="1"/>
  <c r="X1785" i="1"/>
  <c r="AR1784" i="1"/>
  <c r="AP1784" i="1"/>
  <c r="AN1784" i="1"/>
  <c r="AL1784" i="1"/>
  <c r="AJ1784" i="1"/>
  <c r="AC1784" i="1"/>
  <c r="AA1784" i="1"/>
  <c r="Z1784" i="1"/>
  <c r="X1784" i="1"/>
  <c r="AR1783" i="1"/>
  <c r="AP1783" i="1"/>
  <c r="AN1783" i="1"/>
  <c r="AL1783" i="1"/>
  <c r="AJ1783" i="1"/>
  <c r="AC1783" i="1"/>
  <c r="AA1783" i="1"/>
  <c r="Z1783" i="1"/>
  <c r="X1783" i="1"/>
  <c r="AR1782" i="1"/>
  <c r="AP1782" i="1"/>
  <c r="AN1782" i="1"/>
  <c r="AL1782" i="1"/>
  <c r="AJ1782" i="1"/>
  <c r="AC1782" i="1"/>
  <c r="AA1782" i="1"/>
  <c r="Z1782" i="1"/>
  <c r="X1782" i="1"/>
  <c r="AR1781" i="1"/>
  <c r="AP1781" i="1"/>
  <c r="AN1781" i="1"/>
  <c r="AL1781" i="1"/>
  <c r="AJ1781" i="1"/>
  <c r="AC1781" i="1"/>
  <c r="AA1781" i="1"/>
  <c r="Z1781" i="1"/>
  <c r="X1781" i="1"/>
  <c r="AR1780" i="1"/>
  <c r="AP1780" i="1"/>
  <c r="AN1780" i="1"/>
  <c r="AL1780" i="1"/>
  <c r="AJ1780" i="1"/>
  <c r="AC1780" i="1"/>
  <c r="AA1780" i="1"/>
  <c r="Z1780" i="1"/>
  <c r="X1780" i="1"/>
  <c r="AR1779" i="1"/>
  <c r="AP1779" i="1"/>
  <c r="AN1779" i="1"/>
  <c r="AL1779" i="1"/>
  <c r="AJ1779" i="1"/>
  <c r="AC1779" i="1"/>
  <c r="AA1779" i="1"/>
  <c r="Z1779" i="1"/>
  <c r="X1779" i="1"/>
  <c r="AR1778" i="1"/>
  <c r="AP1778" i="1"/>
  <c r="AN1778" i="1"/>
  <c r="AL1778" i="1"/>
  <c r="AJ1778" i="1"/>
  <c r="AC1778" i="1"/>
  <c r="AA1778" i="1"/>
  <c r="Z1778" i="1"/>
  <c r="X1778" i="1"/>
  <c r="AR1777" i="1"/>
  <c r="AP1777" i="1"/>
  <c r="AN1777" i="1"/>
  <c r="AL1777" i="1"/>
  <c r="AJ1777" i="1"/>
  <c r="AC1777" i="1"/>
  <c r="AA1777" i="1"/>
  <c r="Z1777" i="1"/>
  <c r="X1777" i="1"/>
  <c r="AC1776" i="1"/>
  <c r="AA1776" i="1"/>
  <c r="Z1776" i="1"/>
  <c r="X1776" i="1"/>
  <c r="S1776" i="1"/>
  <c r="AC1775" i="1"/>
  <c r="AA1775" i="1"/>
  <c r="Z1775" i="1"/>
  <c r="X1775" i="1"/>
  <c r="S1775" i="1"/>
  <c r="BB1774" i="1"/>
  <c r="G1774" i="1" s="1"/>
  <c r="AR1774" i="1"/>
  <c r="AP1774" i="1"/>
  <c r="AN1774" i="1"/>
  <c r="AL1774" i="1"/>
  <c r="AC1774" i="1"/>
  <c r="AA1774" i="1"/>
  <c r="Z1774" i="1"/>
  <c r="X1774" i="1"/>
  <c r="AR1773" i="1"/>
  <c r="AP1773" i="1"/>
  <c r="AN1773" i="1"/>
  <c r="AL1773" i="1"/>
  <c r="AC1773" i="1"/>
  <c r="AA1773" i="1"/>
  <c r="Z1773" i="1"/>
  <c r="X1773" i="1"/>
  <c r="BA1772" i="1"/>
  <c r="AR1772" i="1"/>
  <c r="AP1772" i="1"/>
  <c r="AN1772" i="1"/>
  <c r="AL1772" i="1"/>
  <c r="AJ1772" i="1"/>
  <c r="AC1772" i="1"/>
  <c r="AA1772" i="1"/>
  <c r="Z1772" i="1"/>
  <c r="X1772" i="1"/>
  <c r="AR1771" i="1"/>
  <c r="AP1771" i="1"/>
  <c r="AN1771" i="1"/>
  <c r="AL1771" i="1"/>
  <c r="AJ1771" i="1"/>
  <c r="AC1771" i="1"/>
  <c r="AA1771" i="1"/>
  <c r="Z1771" i="1"/>
  <c r="X1771" i="1"/>
  <c r="AR1770" i="1"/>
  <c r="AP1770" i="1"/>
  <c r="AN1770" i="1"/>
  <c r="AL1770" i="1"/>
  <c r="AJ1770" i="1"/>
  <c r="AC1770" i="1"/>
  <c r="AA1770" i="1"/>
  <c r="Z1770" i="1"/>
  <c r="X1770" i="1"/>
  <c r="AR1769" i="1"/>
  <c r="AP1769" i="1"/>
  <c r="AN1769" i="1"/>
  <c r="AL1769" i="1"/>
  <c r="AJ1769" i="1"/>
  <c r="AC1769" i="1"/>
  <c r="AA1769" i="1"/>
  <c r="Z1769" i="1"/>
  <c r="X1769" i="1"/>
  <c r="AR1768" i="1"/>
  <c r="AP1768" i="1"/>
  <c r="AN1768" i="1"/>
  <c r="AL1768" i="1"/>
  <c r="AJ1768" i="1"/>
  <c r="AC1768" i="1"/>
  <c r="AA1768" i="1"/>
  <c r="Z1768" i="1"/>
  <c r="X1768" i="1"/>
  <c r="AR1767" i="1"/>
  <c r="AP1767" i="1"/>
  <c r="AN1767" i="1"/>
  <c r="AL1767" i="1"/>
  <c r="AJ1767" i="1"/>
  <c r="AC1767" i="1"/>
  <c r="AA1767" i="1"/>
  <c r="Z1767" i="1"/>
  <c r="X1767" i="1"/>
  <c r="AC1766" i="1"/>
  <c r="AA1766" i="1"/>
  <c r="Z1766" i="1"/>
  <c r="X1766" i="1"/>
  <c r="S1766" i="1"/>
  <c r="BB1765" i="1"/>
  <c r="G1765" i="1" s="1"/>
  <c r="AR1765" i="1"/>
  <c r="AP1765" i="1"/>
  <c r="AL1765" i="1"/>
  <c r="AJ1765" i="1"/>
  <c r="AC1765" i="1"/>
  <c r="AA1765" i="1"/>
  <c r="Z1765" i="1"/>
  <c r="X1765" i="1"/>
  <c r="AR1764" i="1"/>
  <c r="AP1764" i="1"/>
  <c r="AL1764" i="1"/>
  <c r="AJ1764" i="1"/>
  <c r="AC1764" i="1"/>
  <c r="AA1764" i="1"/>
  <c r="Z1764" i="1"/>
  <c r="X1764" i="1"/>
  <c r="AR1763" i="1"/>
  <c r="AP1763" i="1"/>
  <c r="AL1763" i="1"/>
  <c r="AJ1763" i="1"/>
  <c r="AC1763" i="1"/>
  <c r="AA1763" i="1"/>
  <c r="Z1763" i="1"/>
  <c r="X1763" i="1"/>
  <c r="AR1762" i="1"/>
  <c r="AP1762" i="1"/>
  <c r="AL1762" i="1"/>
  <c r="AJ1762" i="1"/>
  <c r="AC1762" i="1"/>
  <c r="AA1762" i="1"/>
  <c r="Z1762" i="1"/>
  <c r="X1762" i="1"/>
  <c r="AR1761" i="1"/>
  <c r="AP1761" i="1"/>
  <c r="AL1761" i="1"/>
  <c r="AJ1761" i="1"/>
  <c r="AC1761" i="1"/>
  <c r="AA1761" i="1"/>
  <c r="Z1761" i="1"/>
  <c r="X1761" i="1"/>
  <c r="AR1760" i="1"/>
  <c r="AP1760" i="1"/>
  <c r="AL1760" i="1"/>
  <c r="AJ1760" i="1"/>
  <c r="AC1760" i="1"/>
  <c r="AA1760" i="1"/>
  <c r="Z1760" i="1"/>
  <c r="X1760" i="1"/>
  <c r="AR1759" i="1"/>
  <c r="AP1759" i="1"/>
  <c r="AL1759" i="1"/>
  <c r="AJ1759" i="1"/>
  <c r="AC1759" i="1"/>
  <c r="AA1759" i="1"/>
  <c r="Z1759" i="1"/>
  <c r="X1759" i="1"/>
  <c r="AR1758" i="1"/>
  <c r="AP1758" i="1"/>
  <c r="AN1758" i="1"/>
  <c r="AL1758" i="1"/>
  <c r="AJ1758" i="1"/>
  <c r="AC1758" i="1"/>
  <c r="AA1758" i="1"/>
  <c r="Z1758" i="1"/>
  <c r="X1758" i="1"/>
  <c r="AR1757" i="1"/>
  <c r="AP1757" i="1"/>
  <c r="AN1757" i="1"/>
  <c r="AL1757" i="1"/>
  <c r="AJ1757" i="1"/>
  <c r="AC1757" i="1"/>
  <c r="AA1757" i="1"/>
  <c r="Z1757" i="1"/>
  <c r="X1757" i="1"/>
  <c r="AR1756" i="1"/>
  <c r="AP1756" i="1"/>
  <c r="AN1756" i="1"/>
  <c r="AL1756" i="1"/>
  <c r="AJ1756" i="1"/>
  <c r="AC1756" i="1"/>
  <c r="AA1756" i="1"/>
  <c r="Z1756" i="1"/>
  <c r="X1756" i="1"/>
  <c r="AR1755" i="1"/>
  <c r="AP1755" i="1"/>
  <c r="AN1755" i="1"/>
  <c r="AL1755" i="1"/>
  <c r="AJ1755" i="1"/>
  <c r="AC1755" i="1"/>
  <c r="AA1755" i="1"/>
  <c r="Z1755" i="1"/>
  <c r="X1755" i="1"/>
  <c r="AR1754" i="1"/>
  <c r="AP1754" i="1"/>
  <c r="AN1754" i="1"/>
  <c r="AL1754" i="1"/>
  <c r="AJ1754" i="1"/>
  <c r="AC1754" i="1"/>
  <c r="AA1754" i="1"/>
  <c r="Z1754" i="1"/>
  <c r="X1754" i="1"/>
  <c r="AR1753" i="1"/>
  <c r="AP1753" i="1"/>
  <c r="AN1753" i="1"/>
  <c r="AL1753" i="1"/>
  <c r="AJ1753" i="1"/>
  <c r="AC1753" i="1"/>
  <c r="AA1753" i="1"/>
  <c r="Z1753" i="1"/>
  <c r="X1753" i="1"/>
  <c r="AR1752" i="1"/>
  <c r="AP1752" i="1"/>
  <c r="AN1752" i="1"/>
  <c r="AL1752" i="1"/>
  <c r="AJ1752" i="1"/>
  <c r="AC1752" i="1"/>
  <c r="AA1752" i="1"/>
  <c r="Z1752" i="1"/>
  <c r="X1752" i="1"/>
  <c r="AR1751" i="1"/>
  <c r="AP1751" i="1"/>
  <c r="AN1751" i="1"/>
  <c r="AL1751" i="1"/>
  <c r="AJ1751" i="1"/>
  <c r="AC1751" i="1"/>
  <c r="AA1751" i="1"/>
  <c r="Z1751" i="1"/>
  <c r="X1751" i="1"/>
  <c r="AR1750" i="1"/>
  <c r="AP1750" i="1"/>
  <c r="AN1750" i="1"/>
  <c r="AL1750" i="1"/>
  <c r="AJ1750" i="1"/>
  <c r="AC1750" i="1"/>
  <c r="AA1750" i="1"/>
  <c r="Z1750" i="1"/>
  <c r="X1750" i="1"/>
  <c r="AR1749" i="1"/>
  <c r="AP1749" i="1"/>
  <c r="AN1749" i="1"/>
  <c r="AL1749" i="1"/>
  <c r="AJ1749" i="1"/>
  <c r="AC1749" i="1"/>
  <c r="AA1749" i="1"/>
  <c r="Z1749" i="1"/>
  <c r="X1749" i="1"/>
  <c r="AR1748" i="1"/>
  <c r="AP1748" i="1"/>
  <c r="AN1748" i="1"/>
  <c r="AL1748" i="1"/>
  <c r="AJ1748" i="1"/>
  <c r="AC1748" i="1"/>
  <c r="AA1748" i="1"/>
  <c r="Z1748" i="1"/>
  <c r="X1748" i="1"/>
  <c r="AR1747" i="1"/>
  <c r="AP1747" i="1"/>
  <c r="AN1747" i="1"/>
  <c r="AL1747" i="1"/>
  <c r="AJ1747" i="1"/>
  <c r="AC1747" i="1"/>
  <c r="AA1747" i="1"/>
  <c r="Z1747" i="1"/>
  <c r="X1747" i="1"/>
  <c r="AR1746" i="1"/>
  <c r="AP1746" i="1"/>
  <c r="AN1746" i="1"/>
  <c r="AL1746" i="1"/>
  <c r="AJ1746" i="1"/>
  <c r="AC1746" i="1"/>
  <c r="AA1746" i="1"/>
  <c r="Z1746" i="1"/>
  <c r="X1746" i="1"/>
  <c r="AR1745" i="1"/>
  <c r="AP1745" i="1"/>
  <c r="AN1745" i="1"/>
  <c r="AL1745" i="1"/>
  <c r="AJ1745" i="1"/>
  <c r="AC1745" i="1"/>
  <c r="AA1745" i="1"/>
  <c r="Z1745" i="1"/>
  <c r="X1745" i="1"/>
  <c r="AR1744" i="1"/>
  <c r="AP1744" i="1"/>
  <c r="AN1744" i="1"/>
  <c r="AL1744" i="1"/>
  <c r="AJ1744" i="1"/>
  <c r="AC1744" i="1"/>
  <c r="AA1744" i="1"/>
  <c r="Z1744" i="1"/>
  <c r="X1744" i="1"/>
  <c r="AR1743" i="1"/>
  <c r="AP1743" i="1"/>
  <c r="AN1743" i="1"/>
  <c r="AL1743" i="1"/>
  <c r="AJ1743" i="1"/>
  <c r="AC1743" i="1"/>
  <c r="AA1743" i="1"/>
  <c r="Z1743" i="1"/>
  <c r="X1743" i="1"/>
  <c r="AR1742" i="1"/>
  <c r="AP1742" i="1"/>
  <c r="AN1742" i="1"/>
  <c r="AL1742" i="1"/>
  <c r="AJ1742" i="1"/>
  <c r="AC1742" i="1"/>
  <c r="AA1742" i="1"/>
  <c r="Z1742" i="1"/>
  <c r="X1742" i="1"/>
  <c r="AR1741" i="1"/>
  <c r="AP1741" i="1"/>
  <c r="AN1741" i="1"/>
  <c r="AL1741" i="1"/>
  <c r="AJ1741" i="1"/>
  <c r="AC1741" i="1"/>
  <c r="AA1741" i="1"/>
  <c r="Z1741" i="1"/>
  <c r="X1741" i="1"/>
  <c r="AR1740" i="1"/>
  <c r="AP1740" i="1"/>
  <c r="AN1740" i="1"/>
  <c r="AL1740" i="1"/>
  <c r="AJ1740" i="1"/>
  <c r="AC1740" i="1"/>
  <c r="AA1740" i="1"/>
  <c r="Z1740" i="1"/>
  <c r="X1740" i="1"/>
  <c r="AR1739" i="1"/>
  <c r="AP1739" i="1"/>
  <c r="AN1739" i="1"/>
  <c r="AL1739" i="1"/>
  <c r="AJ1739" i="1"/>
  <c r="AC1739" i="1"/>
  <c r="AA1739" i="1"/>
  <c r="Z1739" i="1"/>
  <c r="X1739" i="1"/>
  <c r="AR1738" i="1"/>
  <c r="AP1738" i="1"/>
  <c r="AN1738" i="1"/>
  <c r="AL1738" i="1"/>
  <c r="AJ1738" i="1"/>
  <c r="AC1738" i="1"/>
  <c r="AA1738" i="1"/>
  <c r="Z1738" i="1"/>
  <c r="X1738" i="1"/>
  <c r="AR1737" i="1"/>
  <c r="AP1737" i="1"/>
  <c r="AN1737" i="1"/>
  <c r="AL1737" i="1"/>
  <c r="AJ1737" i="1"/>
  <c r="AC1737" i="1"/>
  <c r="AA1737" i="1"/>
  <c r="Z1737" i="1"/>
  <c r="X1737" i="1"/>
  <c r="AR1736" i="1"/>
  <c r="AP1736" i="1"/>
  <c r="AN1736" i="1"/>
  <c r="AL1736" i="1"/>
  <c r="AJ1736" i="1"/>
  <c r="AC1736" i="1"/>
  <c r="AA1736" i="1"/>
  <c r="Z1736" i="1"/>
  <c r="X1736" i="1"/>
  <c r="AR1735" i="1"/>
  <c r="AP1735" i="1"/>
  <c r="AN1735" i="1"/>
  <c r="AL1735" i="1"/>
  <c r="AJ1735" i="1"/>
  <c r="AC1735" i="1"/>
  <c r="AA1735" i="1"/>
  <c r="Z1735" i="1"/>
  <c r="X1735" i="1"/>
  <c r="AR1734" i="1"/>
  <c r="AP1734" i="1"/>
  <c r="AN1734" i="1"/>
  <c r="AL1734" i="1"/>
  <c r="AJ1734" i="1"/>
  <c r="AC1734" i="1"/>
  <c r="AA1734" i="1"/>
  <c r="Z1734" i="1"/>
  <c r="X1734" i="1"/>
  <c r="AR1733" i="1"/>
  <c r="AP1733" i="1"/>
  <c r="AN1733" i="1"/>
  <c r="AL1733" i="1"/>
  <c r="AJ1733" i="1"/>
  <c r="AC1733" i="1"/>
  <c r="AA1733" i="1"/>
  <c r="Z1733" i="1"/>
  <c r="X1733" i="1"/>
  <c r="AR1732" i="1"/>
  <c r="AP1732" i="1"/>
  <c r="AN1732" i="1"/>
  <c r="AL1732" i="1"/>
  <c r="AJ1732" i="1"/>
  <c r="AC1732" i="1"/>
  <c r="AA1732" i="1"/>
  <c r="Z1732" i="1"/>
  <c r="X1732" i="1"/>
  <c r="AR1731" i="1"/>
  <c r="AP1731" i="1"/>
  <c r="AN1731" i="1"/>
  <c r="AL1731" i="1"/>
  <c r="AJ1731" i="1"/>
  <c r="AC1731" i="1"/>
  <c r="AA1731" i="1"/>
  <c r="Z1731" i="1"/>
  <c r="X1731" i="1"/>
  <c r="AR1730" i="1"/>
  <c r="AP1730" i="1"/>
  <c r="AN1730" i="1"/>
  <c r="AL1730" i="1"/>
  <c r="AJ1730" i="1"/>
  <c r="AC1730" i="1"/>
  <c r="AA1730" i="1"/>
  <c r="Z1730" i="1"/>
  <c r="X1730" i="1"/>
  <c r="AR1729" i="1"/>
  <c r="AP1729" i="1"/>
  <c r="AN1729" i="1"/>
  <c r="AL1729" i="1"/>
  <c r="AJ1729" i="1"/>
  <c r="AC1729" i="1"/>
  <c r="AA1729" i="1"/>
  <c r="Z1729" i="1"/>
  <c r="X1729" i="1"/>
  <c r="AR1728" i="1"/>
  <c r="AP1728" i="1"/>
  <c r="AN1728" i="1"/>
  <c r="AL1728" i="1"/>
  <c r="AJ1728" i="1"/>
  <c r="AC1728" i="1"/>
  <c r="AA1728" i="1"/>
  <c r="Z1728" i="1"/>
  <c r="X1728" i="1"/>
  <c r="AR1727" i="1"/>
  <c r="AP1727" i="1"/>
  <c r="AN1727" i="1"/>
  <c r="AL1727" i="1"/>
  <c r="AJ1727" i="1"/>
  <c r="AC1727" i="1"/>
  <c r="AA1727" i="1"/>
  <c r="Z1727" i="1"/>
  <c r="X1727" i="1"/>
  <c r="AR1726" i="1"/>
  <c r="AP1726" i="1"/>
  <c r="AN1726" i="1"/>
  <c r="AL1726" i="1"/>
  <c r="AJ1726" i="1"/>
  <c r="AC1726" i="1"/>
  <c r="AA1726" i="1"/>
  <c r="Z1726" i="1"/>
  <c r="X1726" i="1"/>
  <c r="AC1725" i="1"/>
  <c r="AA1725" i="1"/>
  <c r="Z1725" i="1"/>
  <c r="X1725" i="1"/>
  <c r="S1725" i="1"/>
  <c r="BB1724" i="1"/>
  <c r="BB1723" i="1" s="1"/>
  <c r="BB1722" i="1" s="1"/>
  <c r="G1722" i="1" s="1"/>
  <c r="AR1724" i="1"/>
  <c r="AP1724" i="1"/>
  <c r="AL1724" i="1"/>
  <c r="AC1724" i="1"/>
  <c r="AA1724" i="1"/>
  <c r="Z1724" i="1"/>
  <c r="X1724" i="1"/>
  <c r="AR1723" i="1"/>
  <c r="AP1723" i="1"/>
  <c r="AL1723" i="1"/>
  <c r="AC1723" i="1"/>
  <c r="AA1723" i="1"/>
  <c r="Z1723" i="1"/>
  <c r="X1723" i="1"/>
  <c r="AR1722" i="1"/>
  <c r="AP1722" i="1"/>
  <c r="AL1722" i="1"/>
  <c r="AC1722" i="1"/>
  <c r="AA1722" i="1"/>
  <c r="Z1722" i="1"/>
  <c r="X1722" i="1"/>
  <c r="AR1721" i="1"/>
  <c r="AP1721" i="1"/>
  <c r="AL1721" i="1"/>
  <c r="AC1721" i="1"/>
  <c r="AA1721" i="1"/>
  <c r="Z1721" i="1"/>
  <c r="X1721" i="1"/>
  <c r="AR1720" i="1"/>
  <c r="AP1720" i="1"/>
  <c r="AL1720" i="1"/>
  <c r="AC1720" i="1"/>
  <c r="AA1720" i="1"/>
  <c r="Z1720" i="1"/>
  <c r="X1720" i="1"/>
  <c r="AR1719" i="1"/>
  <c r="AP1719" i="1"/>
  <c r="AL1719" i="1"/>
  <c r="AC1719" i="1"/>
  <c r="AA1719" i="1"/>
  <c r="Z1719" i="1"/>
  <c r="X1719" i="1"/>
  <c r="AR1718" i="1"/>
  <c r="AP1718" i="1"/>
  <c r="AL1718" i="1"/>
  <c r="AC1718" i="1"/>
  <c r="AA1718" i="1"/>
  <c r="Z1718" i="1"/>
  <c r="X1718" i="1"/>
  <c r="AR1717" i="1"/>
  <c r="AP1717" i="1"/>
  <c r="AL1717" i="1"/>
  <c r="AC1717" i="1"/>
  <c r="AA1717" i="1"/>
  <c r="Z1717" i="1"/>
  <c r="X1717" i="1"/>
  <c r="AR1716" i="1"/>
  <c r="AP1716" i="1"/>
  <c r="AL1716" i="1"/>
  <c r="AC1716" i="1"/>
  <c r="AA1716" i="1"/>
  <c r="Z1716" i="1"/>
  <c r="X1716" i="1"/>
  <c r="AR1715" i="1"/>
  <c r="AP1715" i="1"/>
  <c r="AL1715" i="1"/>
  <c r="AC1715" i="1"/>
  <c r="AA1715" i="1"/>
  <c r="Z1715" i="1"/>
  <c r="X1715" i="1"/>
  <c r="AR1714" i="1"/>
  <c r="AP1714" i="1"/>
  <c r="AL1714" i="1"/>
  <c r="AC1714" i="1"/>
  <c r="AA1714" i="1"/>
  <c r="Z1714" i="1"/>
  <c r="X1714" i="1"/>
  <c r="AR1713" i="1"/>
  <c r="AP1713" i="1"/>
  <c r="AN1713" i="1"/>
  <c r="AL1713" i="1"/>
  <c r="AC1713" i="1"/>
  <c r="AA1713" i="1"/>
  <c r="Z1713" i="1"/>
  <c r="X1713" i="1"/>
  <c r="AR1712" i="1"/>
  <c r="AP1712" i="1"/>
  <c r="AN1712" i="1"/>
  <c r="AL1712" i="1"/>
  <c r="AC1712" i="1"/>
  <c r="AA1712" i="1"/>
  <c r="Z1712" i="1"/>
  <c r="X1712" i="1"/>
  <c r="AR1711" i="1"/>
  <c r="AP1711" i="1"/>
  <c r="AN1711" i="1"/>
  <c r="AL1711" i="1"/>
  <c r="AC1711" i="1"/>
  <c r="AA1711" i="1"/>
  <c r="Z1711" i="1"/>
  <c r="X1711" i="1"/>
  <c r="AR1710" i="1"/>
  <c r="AP1710" i="1"/>
  <c r="AN1710" i="1"/>
  <c r="AL1710" i="1"/>
  <c r="AJ1710" i="1"/>
  <c r="AC1710" i="1"/>
  <c r="AA1710" i="1"/>
  <c r="Z1710" i="1"/>
  <c r="X1710" i="1"/>
  <c r="AR1709" i="1"/>
  <c r="AP1709" i="1"/>
  <c r="AN1709" i="1"/>
  <c r="AL1709" i="1"/>
  <c r="AJ1709" i="1"/>
  <c r="AC1709" i="1"/>
  <c r="AA1709" i="1"/>
  <c r="Z1709" i="1"/>
  <c r="X1709" i="1"/>
  <c r="AC1708" i="1"/>
  <c r="AA1708" i="1"/>
  <c r="Z1708" i="1"/>
  <c r="X1708" i="1"/>
  <c r="S1708" i="1"/>
  <c r="AC1707" i="1"/>
  <c r="AA1707" i="1"/>
  <c r="Z1707" i="1"/>
  <c r="X1707" i="1"/>
  <c r="S1707" i="1"/>
  <c r="BB1706" i="1"/>
  <c r="AR1706" i="1"/>
  <c r="AP1706" i="1"/>
  <c r="AL1706" i="1"/>
  <c r="AJ1706" i="1"/>
  <c r="AC1706" i="1"/>
  <c r="AA1706" i="1"/>
  <c r="Z1706" i="1"/>
  <c r="X1706" i="1"/>
  <c r="AR1705" i="1"/>
  <c r="AP1705" i="1"/>
  <c r="AL1705" i="1"/>
  <c r="AJ1705" i="1"/>
  <c r="AC1705" i="1"/>
  <c r="AA1705" i="1"/>
  <c r="Z1705" i="1"/>
  <c r="X1705" i="1"/>
  <c r="AR1704" i="1"/>
  <c r="AP1704" i="1"/>
  <c r="AL1704" i="1"/>
  <c r="AJ1704" i="1"/>
  <c r="AC1704" i="1"/>
  <c r="AA1704" i="1"/>
  <c r="Z1704" i="1"/>
  <c r="X1704" i="1"/>
  <c r="AR1703" i="1"/>
  <c r="AP1703" i="1"/>
  <c r="AL1703" i="1"/>
  <c r="AJ1703" i="1"/>
  <c r="AC1703" i="1"/>
  <c r="AA1703" i="1"/>
  <c r="Z1703" i="1"/>
  <c r="X1703" i="1"/>
  <c r="AR1702" i="1"/>
  <c r="AP1702" i="1"/>
  <c r="AL1702" i="1"/>
  <c r="AJ1702" i="1"/>
  <c r="AC1702" i="1"/>
  <c r="AA1702" i="1"/>
  <c r="Z1702" i="1"/>
  <c r="X1702" i="1"/>
  <c r="AR1697" i="1"/>
  <c r="AP1697" i="1"/>
  <c r="AL1697" i="1"/>
  <c r="AJ1697" i="1"/>
  <c r="AC1697" i="1"/>
  <c r="AA1697" i="1"/>
  <c r="Z1697" i="1"/>
  <c r="X1697" i="1"/>
  <c r="AR1696" i="1"/>
  <c r="AP1696" i="1"/>
  <c r="AL1696" i="1"/>
  <c r="AJ1696" i="1"/>
  <c r="AC1696" i="1"/>
  <c r="AA1696" i="1"/>
  <c r="Z1696" i="1"/>
  <c r="X1696" i="1"/>
  <c r="AR1695" i="1"/>
  <c r="AP1695" i="1"/>
  <c r="AL1695" i="1"/>
  <c r="AJ1695" i="1"/>
  <c r="AC1695" i="1"/>
  <c r="AA1695" i="1"/>
  <c r="Z1695" i="1"/>
  <c r="X1695" i="1"/>
  <c r="AC1694" i="1"/>
  <c r="AA1694" i="1"/>
  <c r="Z1694" i="1"/>
  <c r="X1694" i="1"/>
  <c r="S1694" i="1"/>
  <c r="BB1693" i="1"/>
  <c r="BB1692" i="1" s="1"/>
  <c r="AR1693" i="1"/>
  <c r="AP1693" i="1"/>
  <c r="AN1693" i="1"/>
  <c r="AC1693" i="1"/>
  <c r="AA1693" i="1"/>
  <c r="Z1693" i="1"/>
  <c r="X1693" i="1"/>
  <c r="G1693" i="1"/>
  <c r="AR1692" i="1"/>
  <c r="AP1692" i="1"/>
  <c r="AN1692" i="1"/>
  <c r="AC1692" i="1"/>
  <c r="AA1692" i="1"/>
  <c r="Z1692" i="1"/>
  <c r="X1692" i="1"/>
  <c r="AR1691" i="1"/>
  <c r="AP1691" i="1"/>
  <c r="AN1691" i="1"/>
  <c r="AC1691" i="1"/>
  <c r="AA1691" i="1"/>
  <c r="Z1691" i="1"/>
  <c r="X1691" i="1"/>
  <c r="AR1690" i="1"/>
  <c r="AP1690" i="1"/>
  <c r="AN1690" i="1"/>
  <c r="AC1690" i="1"/>
  <c r="AA1690" i="1"/>
  <c r="Z1690" i="1"/>
  <c r="X1690" i="1"/>
  <c r="AR1689" i="1"/>
  <c r="AP1689" i="1"/>
  <c r="AN1689" i="1"/>
  <c r="AC1689" i="1"/>
  <c r="AA1689" i="1"/>
  <c r="Z1689" i="1"/>
  <c r="X1689" i="1"/>
  <c r="AR1688" i="1"/>
  <c r="AP1688" i="1"/>
  <c r="AN1688" i="1"/>
  <c r="AC1688" i="1"/>
  <c r="AA1688" i="1"/>
  <c r="Z1688" i="1"/>
  <c r="X1688" i="1"/>
  <c r="AR1687" i="1"/>
  <c r="AP1687" i="1"/>
  <c r="AN1687" i="1"/>
  <c r="AC1687" i="1"/>
  <c r="AA1687" i="1"/>
  <c r="Z1687" i="1"/>
  <c r="X1687" i="1"/>
  <c r="AR1686" i="1"/>
  <c r="AP1686" i="1"/>
  <c r="AN1686" i="1"/>
  <c r="AC1686" i="1"/>
  <c r="AA1686" i="1"/>
  <c r="Z1686" i="1"/>
  <c r="X1686" i="1"/>
  <c r="AR1685" i="1"/>
  <c r="AP1685" i="1"/>
  <c r="AN1685" i="1"/>
  <c r="AC1685" i="1"/>
  <c r="AA1685" i="1"/>
  <c r="Z1685" i="1"/>
  <c r="X1685" i="1"/>
  <c r="AR1684" i="1"/>
  <c r="AP1684" i="1"/>
  <c r="AN1684" i="1"/>
  <c r="AL1684" i="1"/>
  <c r="AJ1684" i="1"/>
  <c r="AC1684" i="1"/>
  <c r="AA1684" i="1"/>
  <c r="Z1684" i="1"/>
  <c r="X1684" i="1"/>
  <c r="AR1683" i="1"/>
  <c r="AP1683" i="1"/>
  <c r="AN1683" i="1"/>
  <c r="AL1683" i="1"/>
  <c r="AJ1683" i="1"/>
  <c r="AC1683" i="1"/>
  <c r="AA1683" i="1"/>
  <c r="Z1683" i="1"/>
  <c r="X1683" i="1"/>
  <c r="AR1682" i="1"/>
  <c r="AP1682" i="1"/>
  <c r="AN1682" i="1"/>
  <c r="AL1682" i="1"/>
  <c r="AJ1682" i="1"/>
  <c r="AC1682" i="1"/>
  <c r="AA1682" i="1"/>
  <c r="Z1682" i="1"/>
  <c r="X1682" i="1"/>
  <c r="AR1681" i="1"/>
  <c r="AP1681" i="1"/>
  <c r="AN1681" i="1"/>
  <c r="AL1681" i="1"/>
  <c r="AJ1681" i="1"/>
  <c r="AC1681" i="1"/>
  <c r="AA1681" i="1"/>
  <c r="Z1681" i="1"/>
  <c r="X1681" i="1"/>
  <c r="AR1680" i="1"/>
  <c r="AP1680" i="1"/>
  <c r="AN1680" i="1"/>
  <c r="AL1680" i="1"/>
  <c r="AJ1680" i="1"/>
  <c r="AC1680" i="1"/>
  <c r="AA1680" i="1"/>
  <c r="Z1680" i="1"/>
  <c r="X1680" i="1"/>
  <c r="AR1679" i="1"/>
  <c r="AP1679" i="1"/>
  <c r="AN1679" i="1"/>
  <c r="AL1679" i="1"/>
  <c r="AJ1679" i="1"/>
  <c r="AC1679" i="1"/>
  <c r="AA1679" i="1"/>
  <c r="Z1679" i="1"/>
  <c r="X1679" i="1"/>
  <c r="AR1678" i="1"/>
  <c r="AP1678" i="1"/>
  <c r="AN1678" i="1"/>
  <c r="AL1678" i="1"/>
  <c r="AJ1678" i="1"/>
  <c r="AC1678" i="1"/>
  <c r="AA1678" i="1"/>
  <c r="Z1678" i="1"/>
  <c r="X1678" i="1"/>
  <c r="AR1677" i="1"/>
  <c r="AP1677" i="1"/>
  <c r="AN1677" i="1"/>
  <c r="AL1677" i="1"/>
  <c r="AJ1677" i="1"/>
  <c r="AC1677" i="1"/>
  <c r="AA1677" i="1"/>
  <c r="Z1677" i="1"/>
  <c r="X1677" i="1"/>
  <c r="AR1676" i="1"/>
  <c r="AP1676" i="1"/>
  <c r="AN1676" i="1"/>
  <c r="AL1676" i="1"/>
  <c r="AJ1676" i="1"/>
  <c r="AC1676" i="1"/>
  <c r="AA1676" i="1"/>
  <c r="Z1676" i="1"/>
  <c r="X1676" i="1"/>
  <c r="AR1675" i="1"/>
  <c r="AP1675" i="1"/>
  <c r="AN1675" i="1"/>
  <c r="AL1675" i="1"/>
  <c r="AJ1675" i="1"/>
  <c r="AC1675" i="1"/>
  <c r="AA1675" i="1"/>
  <c r="Z1675" i="1"/>
  <c r="X1675" i="1"/>
  <c r="AR1674" i="1"/>
  <c r="AP1674" i="1"/>
  <c r="AN1674" i="1"/>
  <c r="AL1674" i="1"/>
  <c r="AJ1674" i="1"/>
  <c r="AC1674" i="1"/>
  <c r="AA1674" i="1"/>
  <c r="Z1674" i="1"/>
  <c r="X1674" i="1"/>
  <c r="AR1673" i="1"/>
  <c r="AP1673" i="1"/>
  <c r="AN1673" i="1"/>
  <c r="AL1673" i="1"/>
  <c r="AJ1673" i="1"/>
  <c r="AC1673" i="1"/>
  <c r="AA1673" i="1"/>
  <c r="Z1673" i="1"/>
  <c r="X1673" i="1"/>
  <c r="AR1672" i="1"/>
  <c r="AP1672" i="1"/>
  <c r="AN1672" i="1"/>
  <c r="AL1672" i="1"/>
  <c r="AJ1672" i="1"/>
  <c r="AC1672" i="1"/>
  <c r="AA1672" i="1"/>
  <c r="Z1672" i="1"/>
  <c r="X1672" i="1"/>
  <c r="AR1671" i="1"/>
  <c r="AP1671" i="1"/>
  <c r="AN1671" i="1"/>
  <c r="AL1671" i="1"/>
  <c r="AJ1671" i="1"/>
  <c r="AC1671" i="1"/>
  <c r="AA1671" i="1"/>
  <c r="Z1671" i="1"/>
  <c r="X1671" i="1"/>
  <c r="AR1670" i="1"/>
  <c r="AP1670" i="1"/>
  <c r="AN1670" i="1"/>
  <c r="AL1670" i="1"/>
  <c r="AJ1670" i="1"/>
  <c r="AC1670" i="1"/>
  <c r="AA1670" i="1"/>
  <c r="Z1670" i="1"/>
  <c r="X1670" i="1"/>
  <c r="AC1669" i="1"/>
  <c r="AA1669" i="1"/>
  <c r="Z1669" i="1"/>
  <c r="X1669" i="1"/>
  <c r="S1669" i="1"/>
  <c r="BB1668" i="1"/>
  <c r="G1668" i="1" s="1"/>
  <c r="AR1668" i="1"/>
  <c r="AL1668" i="1"/>
  <c r="AJ1668" i="1"/>
  <c r="AC1668" i="1"/>
  <c r="AA1668" i="1"/>
  <c r="X1668" i="1"/>
  <c r="AR1667" i="1"/>
  <c r="AL1667" i="1"/>
  <c r="AJ1667" i="1"/>
  <c r="AC1667" i="1"/>
  <c r="AA1667" i="1"/>
  <c r="X1667" i="1"/>
  <c r="AR1666" i="1"/>
  <c r="AL1666" i="1"/>
  <c r="AJ1666" i="1"/>
  <c r="AC1666" i="1"/>
  <c r="AA1666" i="1"/>
  <c r="X1666" i="1"/>
  <c r="AR1665" i="1"/>
  <c r="AL1665" i="1"/>
  <c r="AJ1665" i="1"/>
  <c r="AC1665" i="1"/>
  <c r="AA1665" i="1"/>
  <c r="X1665" i="1"/>
  <c r="AR1664" i="1"/>
  <c r="AL1664" i="1"/>
  <c r="AJ1664" i="1"/>
  <c r="AC1664" i="1"/>
  <c r="AA1664" i="1"/>
  <c r="X1664" i="1"/>
  <c r="AR1663" i="1"/>
  <c r="AL1663" i="1"/>
  <c r="AJ1663" i="1"/>
  <c r="AC1663" i="1"/>
  <c r="AA1663" i="1"/>
  <c r="X1663" i="1"/>
  <c r="AR1662" i="1"/>
  <c r="AL1662" i="1"/>
  <c r="AJ1662" i="1"/>
  <c r="AC1662" i="1"/>
  <c r="AA1662" i="1"/>
  <c r="X1662" i="1"/>
  <c r="AR1661" i="1"/>
  <c r="AP1661" i="1"/>
  <c r="AN1661" i="1"/>
  <c r="AL1661" i="1"/>
  <c r="AJ1661" i="1"/>
  <c r="AC1661" i="1"/>
  <c r="X1661" i="1"/>
  <c r="AC1660" i="1"/>
  <c r="AA1660" i="1"/>
  <c r="X1660" i="1"/>
  <c r="S1660" i="1"/>
  <c r="G1656" i="1"/>
  <c r="AR1656" i="1"/>
  <c r="AP1656" i="1"/>
  <c r="AL1656" i="1"/>
  <c r="AC1656" i="1"/>
  <c r="AA1656" i="1"/>
  <c r="Z1656" i="1"/>
  <c r="X1656" i="1"/>
  <c r="AR1655" i="1"/>
  <c r="AP1655" i="1"/>
  <c r="AL1655" i="1"/>
  <c r="AC1655" i="1"/>
  <c r="AA1655" i="1"/>
  <c r="Z1655" i="1"/>
  <c r="X1655" i="1"/>
  <c r="AR1654" i="1"/>
  <c r="AP1654" i="1"/>
  <c r="AL1654" i="1"/>
  <c r="AC1654" i="1"/>
  <c r="AA1654" i="1"/>
  <c r="Z1654" i="1"/>
  <c r="X1654" i="1"/>
  <c r="AR1648" i="1"/>
  <c r="AP1648" i="1"/>
  <c r="AL1648" i="1"/>
  <c r="AJ1648" i="1"/>
  <c r="AC1648" i="1"/>
  <c r="AA1648" i="1"/>
  <c r="Z1648" i="1"/>
  <c r="X1648" i="1"/>
  <c r="AC1647" i="1"/>
  <c r="AA1647" i="1"/>
  <c r="Z1647" i="1"/>
  <c r="X1647" i="1"/>
  <c r="S1647" i="1"/>
  <c r="AC1646" i="1"/>
  <c r="AA1646" i="1"/>
  <c r="Z1646" i="1"/>
  <c r="X1646" i="1"/>
  <c r="S1646" i="1"/>
  <c r="BB1645" i="1"/>
  <c r="AR1645" i="1"/>
  <c r="AP1645" i="1"/>
  <c r="AN1645" i="1"/>
  <c r="AL1645" i="1"/>
  <c r="AJ1645" i="1"/>
  <c r="AC1645" i="1"/>
  <c r="AA1645" i="1"/>
  <c r="Z1645" i="1"/>
  <c r="X1645" i="1"/>
  <c r="AR1644" i="1"/>
  <c r="AP1644" i="1"/>
  <c r="AN1644" i="1"/>
  <c r="AL1644" i="1"/>
  <c r="AJ1644" i="1"/>
  <c r="AC1644" i="1"/>
  <c r="AA1644" i="1"/>
  <c r="Z1644" i="1"/>
  <c r="X1644" i="1"/>
  <c r="AR1643" i="1"/>
  <c r="AP1643" i="1"/>
  <c r="AN1643" i="1"/>
  <c r="AL1643" i="1"/>
  <c r="AJ1643" i="1"/>
  <c r="AC1643" i="1"/>
  <c r="AA1643" i="1"/>
  <c r="Z1643" i="1"/>
  <c r="X1643" i="1"/>
  <c r="AR1642" i="1"/>
  <c r="AP1642" i="1"/>
  <c r="AN1642" i="1"/>
  <c r="AL1642" i="1"/>
  <c r="AJ1642" i="1"/>
  <c r="AC1642" i="1"/>
  <c r="AA1642" i="1"/>
  <c r="Z1642" i="1"/>
  <c r="X1642" i="1"/>
  <c r="AR1641" i="1"/>
  <c r="AP1641" i="1"/>
  <c r="AN1641" i="1"/>
  <c r="AL1641" i="1"/>
  <c r="AJ1641" i="1"/>
  <c r="AC1641" i="1"/>
  <c r="AA1641" i="1"/>
  <c r="Z1641" i="1"/>
  <c r="X1641" i="1"/>
  <c r="AC1638" i="1"/>
  <c r="AA1638" i="1"/>
  <c r="Z1638" i="1"/>
  <c r="X1638" i="1"/>
  <c r="S1638" i="1"/>
  <c r="AU1638" i="1" s="1"/>
  <c r="AC1637" i="1"/>
  <c r="AA1637" i="1"/>
  <c r="Z1637" i="1"/>
  <c r="X1637" i="1"/>
  <c r="S1637" i="1"/>
  <c r="AC1627" i="1"/>
  <c r="AA1627" i="1"/>
  <c r="Z1627" i="1"/>
  <c r="X1627" i="1"/>
  <c r="S1627" i="1"/>
  <c r="AC1626" i="1"/>
  <c r="AA1626" i="1"/>
  <c r="Z1626" i="1"/>
  <c r="X1626" i="1"/>
  <c r="S1626" i="1"/>
  <c r="AC1624" i="1"/>
  <c r="AA1624" i="1"/>
  <c r="X1624" i="1"/>
  <c r="S1624" i="1"/>
  <c r="AC1622" i="1"/>
  <c r="AA1622" i="1"/>
  <c r="S1622" i="1"/>
  <c r="BB1621" i="1"/>
  <c r="G1621" i="1" s="1"/>
  <c r="AR1621" i="1"/>
  <c r="AP1621" i="1"/>
  <c r="AN1621" i="1"/>
  <c r="AL1621" i="1"/>
  <c r="AJ1621" i="1"/>
  <c r="AC1621" i="1"/>
  <c r="AA1621" i="1"/>
  <c r="Z1621" i="1"/>
  <c r="X1621" i="1"/>
  <c r="AR1620" i="1"/>
  <c r="AP1620" i="1"/>
  <c r="AN1620" i="1"/>
  <c r="AL1620" i="1"/>
  <c r="AJ1620" i="1"/>
  <c r="AC1620" i="1"/>
  <c r="AA1620" i="1"/>
  <c r="Z1620" i="1"/>
  <c r="X1620" i="1"/>
  <c r="AR1619" i="1"/>
  <c r="AP1619" i="1"/>
  <c r="AN1619" i="1"/>
  <c r="AL1619" i="1"/>
  <c r="AJ1619" i="1"/>
  <c r="AC1619" i="1"/>
  <c r="AA1619" i="1"/>
  <c r="Z1619" i="1"/>
  <c r="X1619" i="1"/>
  <c r="AR1618" i="1"/>
  <c r="AP1618" i="1"/>
  <c r="AN1618" i="1"/>
  <c r="AL1618" i="1"/>
  <c r="AJ1618" i="1"/>
  <c r="AC1618" i="1"/>
  <c r="AA1618" i="1"/>
  <c r="Z1618" i="1"/>
  <c r="X1618" i="1"/>
  <c r="AR1617" i="1"/>
  <c r="AP1617" i="1"/>
  <c r="AN1617" i="1"/>
  <c r="AL1617" i="1"/>
  <c r="AJ1617" i="1"/>
  <c r="AC1617" i="1"/>
  <c r="AA1617" i="1"/>
  <c r="Z1617" i="1"/>
  <c r="X1617" i="1"/>
  <c r="AR1616" i="1"/>
  <c r="AP1616" i="1"/>
  <c r="AN1616" i="1"/>
  <c r="AL1616" i="1"/>
  <c r="AJ1616" i="1"/>
  <c r="AC1616" i="1"/>
  <c r="AA1616" i="1"/>
  <c r="Z1616" i="1"/>
  <c r="X1616" i="1"/>
  <c r="AR1615" i="1"/>
  <c r="AP1615" i="1"/>
  <c r="AN1615" i="1"/>
  <c r="AL1615" i="1"/>
  <c r="AJ1615" i="1"/>
  <c r="AC1615" i="1"/>
  <c r="AA1615" i="1"/>
  <c r="Z1615" i="1"/>
  <c r="X1615" i="1"/>
  <c r="AR1614" i="1"/>
  <c r="AP1614" i="1"/>
  <c r="AN1614" i="1"/>
  <c r="AL1614" i="1"/>
  <c r="AJ1614" i="1"/>
  <c r="AC1614" i="1"/>
  <c r="AA1614" i="1"/>
  <c r="Z1614" i="1"/>
  <c r="X1614" i="1"/>
  <c r="AR1613" i="1"/>
  <c r="AP1613" i="1"/>
  <c r="AN1613" i="1"/>
  <c r="AL1613" i="1"/>
  <c r="AJ1613" i="1"/>
  <c r="AC1613" i="1"/>
  <c r="AA1613" i="1"/>
  <c r="Z1613" i="1"/>
  <c r="X1613" i="1"/>
  <c r="AR1612" i="1"/>
  <c r="AP1612" i="1"/>
  <c r="AN1612" i="1"/>
  <c r="AL1612" i="1"/>
  <c r="AJ1612" i="1"/>
  <c r="AC1612" i="1"/>
  <c r="AA1612" i="1"/>
  <c r="Z1612" i="1"/>
  <c r="X1612" i="1"/>
  <c r="AR1611" i="1"/>
  <c r="AP1611" i="1"/>
  <c r="AN1611" i="1"/>
  <c r="AL1611" i="1"/>
  <c r="AJ1611" i="1"/>
  <c r="AC1611" i="1"/>
  <c r="AA1611" i="1"/>
  <c r="Z1611" i="1"/>
  <c r="X1611" i="1"/>
  <c r="AR1610" i="1"/>
  <c r="AP1610" i="1"/>
  <c r="AN1610" i="1"/>
  <c r="AL1610" i="1"/>
  <c r="AJ1610" i="1"/>
  <c r="AC1610" i="1"/>
  <c r="AA1610" i="1"/>
  <c r="Z1610" i="1"/>
  <c r="X1610" i="1"/>
  <c r="AR1609" i="1"/>
  <c r="AP1609" i="1"/>
  <c r="AN1609" i="1"/>
  <c r="AL1609" i="1"/>
  <c r="AJ1609" i="1"/>
  <c r="AC1609" i="1"/>
  <c r="AA1609" i="1"/>
  <c r="Z1609" i="1"/>
  <c r="X1609" i="1"/>
  <c r="AR1608" i="1"/>
  <c r="AP1608" i="1"/>
  <c r="AN1608" i="1"/>
  <c r="AL1608" i="1"/>
  <c r="AJ1608" i="1"/>
  <c r="AC1608" i="1"/>
  <c r="AA1608" i="1"/>
  <c r="Z1608" i="1"/>
  <c r="X1608" i="1"/>
  <c r="AR1607" i="1"/>
  <c r="AP1607" i="1"/>
  <c r="AN1607" i="1"/>
  <c r="AL1607" i="1"/>
  <c r="AJ1607" i="1"/>
  <c r="AC1607" i="1"/>
  <c r="AA1607" i="1"/>
  <c r="Z1607" i="1"/>
  <c r="X1607" i="1"/>
  <c r="AR1606" i="1"/>
  <c r="AP1606" i="1"/>
  <c r="AN1606" i="1"/>
  <c r="AL1606" i="1"/>
  <c r="AJ1606" i="1"/>
  <c r="AC1606" i="1"/>
  <c r="AA1606" i="1"/>
  <c r="Z1606" i="1"/>
  <c r="X1606" i="1"/>
  <c r="AR1605" i="1"/>
  <c r="AP1605" i="1"/>
  <c r="AN1605" i="1"/>
  <c r="AL1605" i="1"/>
  <c r="AJ1605" i="1"/>
  <c r="AC1605" i="1"/>
  <c r="AA1605" i="1"/>
  <c r="Z1605" i="1"/>
  <c r="X1605" i="1"/>
  <c r="AR1604" i="1"/>
  <c r="AP1604" i="1"/>
  <c r="AN1604" i="1"/>
  <c r="AL1604" i="1"/>
  <c r="AJ1604" i="1"/>
  <c r="AC1604" i="1"/>
  <c r="AA1604" i="1"/>
  <c r="Z1604" i="1"/>
  <c r="X1604" i="1"/>
  <c r="AR1603" i="1"/>
  <c r="AP1603" i="1"/>
  <c r="AN1603" i="1"/>
  <c r="AL1603" i="1"/>
  <c r="AJ1603" i="1"/>
  <c r="AC1603" i="1"/>
  <c r="AA1603" i="1"/>
  <c r="Z1603" i="1"/>
  <c r="X1603" i="1"/>
  <c r="AR1602" i="1"/>
  <c r="AP1602" i="1"/>
  <c r="AN1602" i="1"/>
  <c r="AL1602" i="1"/>
  <c r="AJ1602" i="1"/>
  <c r="AC1602" i="1"/>
  <c r="AA1602" i="1"/>
  <c r="Z1602" i="1"/>
  <c r="X1602" i="1"/>
  <c r="AR1601" i="1"/>
  <c r="AP1601" i="1"/>
  <c r="AN1601" i="1"/>
  <c r="AL1601" i="1"/>
  <c r="AJ1601" i="1"/>
  <c r="AC1601" i="1"/>
  <c r="AA1601" i="1"/>
  <c r="Z1601" i="1"/>
  <c r="X1601" i="1"/>
  <c r="AR1600" i="1"/>
  <c r="AP1600" i="1"/>
  <c r="AN1600" i="1"/>
  <c r="AL1600" i="1"/>
  <c r="AJ1600" i="1"/>
  <c r="AC1600" i="1"/>
  <c r="AA1600" i="1"/>
  <c r="Z1600" i="1"/>
  <c r="X1600" i="1"/>
  <c r="AR1599" i="1"/>
  <c r="AP1599" i="1"/>
  <c r="AN1599" i="1"/>
  <c r="AL1599" i="1"/>
  <c r="AJ1599" i="1"/>
  <c r="AC1599" i="1"/>
  <c r="AA1599" i="1"/>
  <c r="Z1599" i="1"/>
  <c r="X1599" i="1"/>
  <c r="AR1598" i="1"/>
  <c r="AP1598" i="1"/>
  <c r="AN1598" i="1"/>
  <c r="AL1598" i="1"/>
  <c r="AJ1598" i="1"/>
  <c r="AC1598" i="1"/>
  <c r="AA1598" i="1"/>
  <c r="Z1598" i="1"/>
  <c r="X1598" i="1"/>
  <c r="AC1597" i="1"/>
  <c r="AA1597" i="1"/>
  <c r="Z1597" i="1"/>
  <c r="X1597" i="1"/>
  <c r="S1597" i="1"/>
  <c r="AC1596" i="1"/>
  <c r="AA1596" i="1"/>
  <c r="Z1596" i="1"/>
  <c r="X1596" i="1"/>
  <c r="S1596" i="1"/>
  <c r="AC1595" i="1"/>
  <c r="AA1595" i="1"/>
  <c r="Z1595" i="1"/>
  <c r="X1595" i="1"/>
  <c r="S1595" i="1"/>
  <c r="BB1594" i="1"/>
  <c r="AR1594" i="1"/>
  <c r="AP1594" i="1"/>
  <c r="AL1594" i="1"/>
  <c r="AJ1594" i="1"/>
  <c r="AC1594" i="1"/>
  <c r="AA1594" i="1"/>
  <c r="Z1594" i="1"/>
  <c r="X1594" i="1"/>
  <c r="AR1593" i="1"/>
  <c r="AP1593" i="1"/>
  <c r="AL1593" i="1"/>
  <c r="AJ1593" i="1"/>
  <c r="AC1593" i="1"/>
  <c r="AA1593" i="1"/>
  <c r="Z1593" i="1"/>
  <c r="X1593" i="1"/>
  <c r="AR1592" i="1"/>
  <c r="AP1592" i="1"/>
  <c r="AL1592" i="1"/>
  <c r="AJ1592" i="1"/>
  <c r="AC1592" i="1"/>
  <c r="AA1592" i="1"/>
  <c r="Z1592" i="1"/>
  <c r="X1592" i="1"/>
  <c r="AR1591" i="1"/>
  <c r="AP1591" i="1"/>
  <c r="AL1591" i="1"/>
  <c r="AJ1591" i="1"/>
  <c r="AC1591" i="1"/>
  <c r="AA1591" i="1"/>
  <c r="Z1591" i="1"/>
  <c r="X1591" i="1"/>
  <c r="AR1590" i="1"/>
  <c r="AP1590" i="1"/>
  <c r="AL1590" i="1"/>
  <c r="AJ1590" i="1"/>
  <c r="AC1590" i="1"/>
  <c r="AA1590" i="1"/>
  <c r="Z1590" i="1"/>
  <c r="X1590" i="1"/>
  <c r="AR1589" i="1"/>
  <c r="AP1589" i="1"/>
  <c r="AL1589" i="1"/>
  <c r="AJ1589" i="1"/>
  <c r="AC1589" i="1"/>
  <c r="AA1589" i="1"/>
  <c r="Z1589" i="1"/>
  <c r="X1589" i="1"/>
  <c r="AR1588" i="1"/>
  <c r="AP1588" i="1"/>
  <c r="AL1588" i="1"/>
  <c r="AJ1588" i="1"/>
  <c r="AC1588" i="1"/>
  <c r="AA1588" i="1"/>
  <c r="Z1588" i="1"/>
  <c r="X1588" i="1"/>
  <c r="AR1587" i="1"/>
  <c r="AP1587" i="1"/>
  <c r="AL1587" i="1"/>
  <c r="AJ1587" i="1"/>
  <c r="AC1587" i="1"/>
  <c r="AA1587" i="1"/>
  <c r="Z1587" i="1"/>
  <c r="X1587" i="1"/>
  <c r="AR1586" i="1"/>
  <c r="AP1586" i="1"/>
  <c r="AL1586" i="1"/>
  <c r="AJ1586" i="1"/>
  <c r="AC1586" i="1"/>
  <c r="AA1586" i="1"/>
  <c r="Z1586" i="1"/>
  <c r="X1586" i="1"/>
  <c r="AR1585" i="1"/>
  <c r="AP1585" i="1"/>
  <c r="AL1585" i="1"/>
  <c r="AJ1585" i="1"/>
  <c r="AC1585" i="1"/>
  <c r="AA1585" i="1"/>
  <c r="Z1585" i="1"/>
  <c r="X1585" i="1"/>
  <c r="AR1584" i="1"/>
  <c r="AP1584" i="1"/>
  <c r="AL1584" i="1"/>
  <c r="AJ1584" i="1"/>
  <c r="AC1584" i="1"/>
  <c r="AA1584" i="1"/>
  <c r="Z1584" i="1"/>
  <c r="X1584" i="1"/>
  <c r="AR1583" i="1"/>
  <c r="AP1583" i="1"/>
  <c r="AL1583" i="1"/>
  <c r="AJ1583" i="1"/>
  <c r="AC1583" i="1"/>
  <c r="AA1583" i="1"/>
  <c r="Z1583" i="1"/>
  <c r="X1583" i="1"/>
  <c r="AR1582" i="1"/>
  <c r="AP1582" i="1"/>
  <c r="AL1582" i="1"/>
  <c r="AJ1582" i="1"/>
  <c r="AC1582" i="1"/>
  <c r="AA1582" i="1"/>
  <c r="Z1582" i="1"/>
  <c r="X1582" i="1"/>
  <c r="AR1580" i="1"/>
  <c r="AP1580" i="1"/>
  <c r="AL1580" i="1"/>
  <c r="AJ1580" i="1"/>
  <c r="AC1580" i="1"/>
  <c r="AA1580" i="1"/>
  <c r="Z1580" i="1"/>
  <c r="X1580" i="1"/>
  <c r="AR1579" i="1"/>
  <c r="AP1579" i="1"/>
  <c r="AL1579" i="1"/>
  <c r="AJ1579" i="1"/>
  <c r="AC1579" i="1"/>
  <c r="AA1579" i="1"/>
  <c r="Z1579" i="1"/>
  <c r="X1579" i="1"/>
  <c r="AR1578" i="1"/>
  <c r="AP1578" i="1"/>
  <c r="AL1578" i="1"/>
  <c r="AJ1578" i="1"/>
  <c r="AC1578" i="1"/>
  <c r="AA1578" i="1"/>
  <c r="Z1578" i="1"/>
  <c r="X1578" i="1"/>
  <c r="AR1577" i="1"/>
  <c r="AP1577" i="1"/>
  <c r="AL1577" i="1"/>
  <c r="AJ1577" i="1"/>
  <c r="AC1577" i="1"/>
  <c r="AA1577" i="1"/>
  <c r="Z1577" i="1"/>
  <c r="X1577" i="1"/>
  <c r="AR1576" i="1"/>
  <c r="AP1576" i="1"/>
  <c r="AN1576" i="1"/>
  <c r="AL1576" i="1"/>
  <c r="AJ1576" i="1"/>
  <c r="AC1576" i="1"/>
  <c r="AA1576" i="1"/>
  <c r="Z1576" i="1"/>
  <c r="X1576" i="1"/>
  <c r="AR1575" i="1"/>
  <c r="AP1575" i="1"/>
  <c r="AN1575" i="1"/>
  <c r="AL1575" i="1"/>
  <c r="AJ1575" i="1"/>
  <c r="AC1575" i="1"/>
  <c r="AA1575" i="1"/>
  <c r="Z1575" i="1"/>
  <c r="X1575" i="1"/>
  <c r="AR1574" i="1"/>
  <c r="AP1574" i="1"/>
  <c r="AN1574" i="1"/>
  <c r="AL1574" i="1"/>
  <c r="AJ1574" i="1"/>
  <c r="AC1574" i="1"/>
  <c r="AA1574" i="1"/>
  <c r="Z1574" i="1"/>
  <c r="X1574" i="1"/>
  <c r="AR1573" i="1"/>
  <c r="AP1573" i="1"/>
  <c r="AN1573" i="1"/>
  <c r="AL1573" i="1"/>
  <c r="AJ1573" i="1"/>
  <c r="AC1573" i="1"/>
  <c r="AA1573" i="1"/>
  <c r="Z1573" i="1"/>
  <c r="X1573" i="1"/>
  <c r="AR1572" i="1"/>
  <c r="AP1572" i="1"/>
  <c r="AN1572" i="1"/>
  <c r="AL1572" i="1"/>
  <c r="AJ1572" i="1"/>
  <c r="AC1572" i="1"/>
  <c r="AA1572" i="1"/>
  <c r="Z1572" i="1"/>
  <c r="X1572" i="1"/>
  <c r="AR1571" i="1"/>
  <c r="AP1571" i="1"/>
  <c r="AN1571" i="1"/>
  <c r="AL1571" i="1"/>
  <c r="AJ1571" i="1"/>
  <c r="AC1571" i="1"/>
  <c r="AA1571" i="1"/>
  <c r="Z1571" i="1"/>
  <c r="X1571" i="1"/>
  <c r="AR1570" i="1"/>
  <c r="AP1570" i="1"/>
  <c r="AN1570" i="1"/>
  <c r="AL1570" i="1"/>
  <c r="AJ1570" i="1"/>
  <c r="AC1570" i="1"/>
  <c r="AA1570" i="1"/>
  <c r="Z1570" i="1"/>
  <c r="X1570" i="1"/>
  <c r="AR1569" i="1"/>
  <c r="AP1569" i="1"/>
  <c r="AN1569" i="1"/>
  <c r="AL1569" i="1"/>
  <c r="AJ1569" i="1"/>
  <c r="AC1569" i="1"/>
  <c r="AA1569" i="1"/>
  <c r="Z1569" i="1"/>
  <c r="X1569" i="1"/>
  <c r="AR1568" i="1"/>
  <c r="AP1568" i="1"/>
  <c r="AN1568" i="1"/>
  <c r="AL1568" i="1"/>
  <c r="AJ1568" i="1"/>
  <c r="AC1568" i="1"/>
  <c r="AA1568" i="1"/>
  <c r="Z1568" i="1"/>
  <c r="X1568" i="1"/>
  <c r="AR1567" i="1"/>
  <c r="AP1567" i="1"/>
  <c r="AN1567" i="1"/>
  <c r="AL1567" i="1"/>
  <c r="AJ1567" i="1"/>
  <c r="AC1567" i="1"/>
  <c r="AA1567" i="1"/>
  <c r="Z1567" i="1"/>
  <c r="X1567" i="1"/>
  <c r="AR1566" i="1"/>
  <c r="AP1566" i="1"/>
  <c r="AN1566" i="1"/>
  <c r="AL1566" i="1"/>
  <c r="AJ1566" i="1"/>
  <c r="AC1566" i="1"/>
  <c r="AA1566" i="1"/>
  <c r="Z1566" i="1"/>
  <c r="X1566" i="1"/>
  <c r="AR1565" i="1"/>
  <c r="AP1565" i="1"/>
  <c r="AN1565" i="1"/>
  <c r="AL1565" i="1"/>
  <c r="AJ1565" i="1"/>
  <c r="AC1565" i="1"/>
  <c r="AA1565" i="1"/>
  <c r="Z1565" i="1"/>
  <c r="X1565" i="1"/>
  <c r="AR1564" i="1"/>
  <c r="AP1564" i="1"/>
  <c r="AN1564" i="1"/>
  <c r="AL1564" i="1"/>
  <c r="AJ1564" i="1"/>
  <c r="AC1564" i="1"/>
  <c r="AA1564" i="1"/>
  <c r="Z1564" i="1"/>
  <c r="X1564" i="1"/>
  <c r="AR1563" i="1"/>
  <c r="AP1563" i="1"/>
  <c r="AN1563" i="1"/>
  <c r="AL1563" i="1"/>
  <c r="AJ1563" i="1"/>
  <c r="AC1563" i="1"/>
  <c r="AA1563" i="1"/>
  <c r="Z1563" i="1"/>
  <c r="X1563" i="1"/>
  <c r="AR1562" i="1"/>
  <c r="AP1562" i="1"/>
  <c r="AN1562" i="1"/>
  <c r="AL1562" i="1"/>
  <c r="AJ1562" i="1"/>
  <c r="AC1562" i="1"/>
  <c r="AA1562" i="1"/>
  <c r="Z1562" i="1"/>
  <c r="X1562" i="1"/>
  <c r="AR1561" i="1"/>
  <c r="AP1561" i="1"/>
  <c r="AN1561" i="1"/>
  <c r="AL1561" i="1"/>
  <c r="AJ1561" i="1"/>
  <c r="AC1561" i="1"/>
  <c r="AA1561" i="1"/>
  <c r="Z1561" i="1"/>
  <c r="X1561" i="1"/>
  <c r="AR1560" i="1"/>
  <c r="AP1560" i="1"/>
  <c r="AN1560" i="1"/>
  <c r="AL1560" i="1"/>
  <c r="AJ1560" i="1"/>
  <c r="AC1560" i="1"/>
  <c r="AA1560" i="1"/>
  <c r="Z1560" i="1"/>
  <c r="X1560" i="1"/>
  <c r="AR1559" i="1"/>
  <c r="AP1559" i="1"/>
  <c r="AN1559" i="1"/>
  <c r="AL1559" i="1"/>
  <c r="AJ1559" i="1"/>
  <c r="AC1559" i="1"/>
  <c r="AA1559" i="1"/>
  <c r="Z1559" i="1"/>
  <c r="X1559" i="1"/>
  <c r="AR1558" i="1"/>
  <c r="AP1558" i="1"/>
  <c r="AN1558" i="1"/>
  <c r="AL1558" i="1"/>
  <c r="AJ1558" i="1"/>
  <c r="AC1558" i="1"/>
  <c r="AA1558" i="1"/>
  <c r="Z1558" i="1"/>
  <c r="X1558" i="1"/>
  <c r="AR1557" i="1"/>
  <c r="AP1557" i="1"/>
  <c r="AN1557" i="1"/>
  <c r="AL1557" i="1"/>
  <c r="AJ1557" i="1"/>
  <c r="AC1557" i="1"/>
  <c r="AA1557" i="1"/>
  <c r="Z1557" i="1"/>
  <c r="X1557" i="1"/>
  <c r="AR1556" i="1"/>
  <c r="AP1556" i="1"/>
  <c r="AN1556" i="1"/>
  <c r="AL1556" i="1"/>
  <c r="AJ1556" i="1"/>
  <c r="AC1556" i="1"/>
  <c r="AA1556" i="1"/>
  <c r="Z1556" i="1"/>
  <c r="X1556" i="1"/>
  <c r="AR1555" i="1"/>
  <c r="AP1555" i="1"/>
  <c r="AN1555" i="1"/>
  <c r="AL1555" i="1"/>
  <c r="AJ1555" i="1"/>
  <c r="AC1555" i="1"/>
  <c r="AA1555" i="1"/>
  <c r="Z1555" i="1"/>
  <c r="X1555" i="1"/>
  <c r="AR1554" i="1"/>
  <c r="AP1554" i="1"/>
  <c r="AN1554" i="1"/>
  <c r="AL1554" i="1"/>
  <c r="AJ1554" i="1"/>
  <c r="AC1554" i="1"/>
  <c r="AA1554" i="1"/>
  <c r="Z1554" i="1"/>
  <c r="X1554" i="1"/>
  <c r="AR1553" i="1"/>
  <c r="AP1553" i="1"/>
  <c r="AN1553" i="1"/>
  <c r="AL1553" i="1"/>
  <c r="AJ1553" i="1"/>
  <c r="AC1553" i="1"/>
  <c r="AA1553" i="1"/>
  <c r="Z1553" i="1"/>
  <c r="X1553" i="1"/>
  <c r="AR1552" i="1"/>
  <c r="AP1552" i="1"/>
  <c r="AN1552" i="1"/>
  <c r="AL1552" i="1"/>
  <c r="AJ1552" i="1"/>
  <c r="AC1552" i="1"/>
  <c r="AA1552" i="1"/>
  <c r="Z1552" i="1"/>
  <c r="X1552" i="1"/>
  <c r="AR1551" i="1"/>
  <c r="AP1551" i="1"/>
  <c r="AN1551" i="1"/>
  <c r="AL1551" i="1"/>
  <c r="AJ1551" i="1"/>
  <c r="AC1551" i="1"/>
  <c r="AA1551" i="1"/>
  <c r="Z1551" i="1"/>
  <c r="X1551" i="1"/>
  <c r="AR1550" i="1"/>
  <c r="AP1550" i="1"/>
  <c r="AN1550" i="1"/>
  <c r="AL1550" i="1"/>
  <c r="AJ1550" i="1"/>
  <c r="AC1550" i="1"/>
  <c r="AA1550" i="1"/>
  <c r="Z1550" i="1"/>
  <c r="X1550" i="1"/>
  <c r="AR1549" i="1"/>
  <c r="AP1549" i="1"/>
  <c r="AN1549" i="1"/>
  <c r="AL1549" i="1"/>
  <c r="AJ1549" i="1"/>
  <c r="AC1549" i="1"/>
  <c r="AA1549" i="1"/>
  <c r="Z1549" i="1"/>
  <c r="X1549" i="1"/>
  <c r="AR1548" i="1"/>
  <c r="AP1548" i="1"/>
  <c r="AN1548" i="1"/>
  <c r="AL1548" i="1"/>
  <c r="AJ1548" i="1"/>
  <c r="AC1548" i="1"/>
  <c r="AA1548" i="1"/>
  <c r="Z1548" i="1"/>
  <c r="X1548" i="1"/>
  <c r="AR1547" i="1"/>
  <c r="AP1547" i="1"/>
  <c r="AN1547" i="1"/>
  <c r="AL1547" i="1"/>
  <c r="AJ1547" i="1"/>
  <c r="AC1547" i="1"/>
  <c r="AA1547" i="1"/>
  <c r="Z1547" i="1"/>
  <c r="X1547" i="1"/>
  <c r="AR1546" i="1"/>
  <c r="AP1546" i="1"/>
  <c r="AN1546" i="1"/>
  <c r="AL1546" i="1"/>
  <c r="AJ1546" i="1"/>
  <c r="AC1546" i="1"/>
  <c r="AA1546" i="1"/>
  <c r="Z1546" i="1"/>
  <c r="X1546" i="1"/>
  <c r="AR1545" i="1"/>
  <c r="AP1545" i="1"/>
  <c r="AN1545" i="1"/>
  <c r="AL1545" i="1"/>
  <c r="AJ1545" i="1"/>
  <c r="AC1545" i="1"/>
  <c r="AA1545" i="1"/>
  <c r="Z1545" i="1"/>
  <c r="X1545" i="1"/>
  <c r="AR1544" i="1"/>
  <c r="AP1544" i="1"/>
  <c r="AN1544" i="1"/>
  <c r="AL1544" i="1"/>
  <c r="AJ1544" i="1"/>
  <c r="AC1544" i="1"/>
  <c r="AA1544" i="1"/>
  <c r="Z1544" i="1"/>
  <c r="X1544" i="1"/>
  <c r="AR1543" i="1"/>
  <c r="AP1543" i="1"/>
  <c r="AN1543" i="1"/>
  <c r="AL1543" i="1"/>
  <c r="AJ1543" i="1"/>
  <c r="AC1543" i="1"/>
  <c r="AA1543" i="1"/>
  <c r="Z1543" i="1"/>
  <c r="X1543" i="1"/>
  <c r="AR1542" i="1"/>
  <c r="AP1542" i="1"/>
  <c r="AN1542" i="1"/>
  <c r="AL1542" i="1"/>
  <c r="AJ1542" i="1"/>
  <c r="AC1542" i="1"/>
  <c r="AA1542" i="1"/>
  <c r="Z1542" i="1"/>
  <c r="X1542" i="1"/>
  <c r="AR1541" i="1"/>
  <c r="AP1541" i="1"/>
  <c r="AN1541" i="1"/>
  <c r="AL1541" i="1"/>
  <c r="AJ1541" i="1"/>
  <c r="AC1541" i="1"/>
  <c r="AA1541" i="1"/>
  <c r="Z1541" i="1"/>
  <c r="X1541" i="1"/>
  <c r="AR1540" i="1"/>
  <c r="AP1540" i="1"/>
  <c r="AN1540" i="1"/>
  <c r="AL1540" i="1"/>
  <c r="AJ1540" i="1"/>
  <c r="AC1540" i="1"/>
  <c r="AA1540" i="1"/>
  <c r="Z1540" i="1"/>
  <c r="X1540" i="1"/>
  <c r="AR1539" i="1"/>
  <c r="AP1539" i="1"/>
  <c r="AN1539" i="1"/>
  <c r="AL1539" i="1"/>
  <c r="AJ1539" i="1"/>
  <c r="AC1539" i="1"/>
  <c r="AA1539" i="1"/>
  <c r="Z1539" i="1"/>
  <c r="X1539" i="1"/>
  <c r="AR1538" i="1"/>
  <c r="AP1538" i="1"/>
  <c r="AN1538" i="1"/>
  <c r="AL1538" i="1"/>
  <c r="AJ1538" i="1"/>
  <c r="AC1538" i="1"/>
  <c r="AA1538" i="1"/>
  <c r="Z1538" i="1"/>
  <c r="X1538" i="1"/>
  <c r="AR1537" i="1"/>
  <c r="AP1537" i="1"/>
  <c r="AN1537" i="1"/>
  <c r="AL1537" i="1"/>
  <c r="AJ1537" i="1"/>
  <c r="AC1537" i="1"/>
  <c r="AA1537" i="1"/>
  <c r="Z1537" i="1"/>
  <c r="X1537" i="1"/>
  <c r="AR1536" i="1"/>
  <c r="AP1536" i="1"/>
  <c r="AN1536" i="1"/>
  <c r="AL1536" i="1"/>
  <c r="AJ1536" i="1"/>
  <c r="AC1536" i="1"/>
  <c r="AA1536" i="1"/>
  <c r="Z1536" i="1"/>
  <c r="X1536" i="1"/>
  <c r="AR1535" i="1"/>
  <c r="AP1535" i="1"/>
  <c r="AN1535" i="1"/>
  <c r="AL1535" i="1"/>
  <c r="AJ1535" i="1"/>
  <c r="AC1535" i="1"/>
  <c r="AA1535" i="1"/>
  <c r="Z1535" i="1"/>
  <c r="X1535" i="1"/>
  <c r="AR1534" i="1"/>
  <c r="AP1534" i="1"/>
  <c r="AN1534" i="1"/>
  <c r="AL1534" i="1"/>
  <c r="AJ1534" i="1"/>
  <c r="AC1534" i="1"/>
  <c r="AA1534" i="1"/>
  <c r="Z1534" i="1"/>
  <c r="X1534" i="1"/>
  <c r="AR1533" i="1"/>
  <c r="AP1533" i="1"/>
  <c r="AN1533" i="1"/>
  <c r="AL1533" i="1"/>
  <c r="AJ1533" i="1"/>
  <c r="AC1533" i="1"/>
  <c r="AA1533" i="1"/>
  <c r="Z1533" i="1"/>
  <c r="X1533" i="1"/>
  <c r="AR1532" i="1"/>
  <c r="AP1532" i="1"/>
  <c r="AN1532" i="1"/>
  <c r="AL1532" i="1"/>
  <c r="AJ1532" i="1"/>
  <c r="AC1532" i="1"/>
  <c r="AA1532" i="1"/>
  <c r="Z1532" i="1"/>
  <c r="X1532" i="1"/>
  <c r="AR1531" i="1"/>
  <c r="AP1531" i="1"/>
  <c r="AN1531" i="1"/>
  <c r="AL1531" i="1"/>
  <c r="AJ1531" i="1"/>
  <c r="AC1531" i="1"/>
  <c r="AA1531" i="1"/>
  <c r="Z1531" i="1"/>
  <c r="X1531" i="1"/>
  <c r="AR1530" i="1"/>
  <c r="AP1530" i="1"/>
  <c r="AN1530" i="1"/>
  <c r="AL1530" i="1"/>
  <c r="AJ1530" i="1"/>
  <c r="AC1530" i="1"/>
  <c r="AA1530" i="1"/>
  <c r="Z1530" i="1"/>
  <c r="X1530" i="1"/>
  <c r="AC1529" i="1"/>
  <c r="AA1529" i="1"/>
  <c r="Z1529" i="1"/>
  <c r="X1529" i="1"/>
  <c r="S1529" i="1"/>
  <c r="BB1528" i="1"/>
  <c r="G1528" i="1" s="1"/>
  <c r="AR1528" i="1"/>
  <c r="AP1528" i="1"/>
  <c r="AN1528" i="1"/>
  <c r="AL1528" i="1"/>
  <c r="AJ1528" i="1"/>
  <c r="AC1528" i="1"/>
  <c r="AA1528" i="1"/>
  <c r="Z1528" i="1"/>
  <c r="X1528" i="1"/>
  <c r="AR1527" i="1"/>
  <c r="AP1527" i="1"/>
  <c r="AN1527" i="1"/>
  <c r="AL1527" i="1"/>
  <c r="AJ1527" i="1"/>
  <c r="AC1527" i="1"/>
  <c r="AA1527" i="1"/>
  <c r="Z1527" i="1"/>
  <c r="X1527" i="1"/>
  <c r="AR1526" i="1"/>
  <c r="AP1526" i="1"/>
  <c r="AN1526" i="1"/>
  <c r="AL1526" i="1"/>
  <c r="AJ1526" i="1"/>
  <c r="AC1526" i="1"/>
  <c r="AA1526" i="1"/>
  <c r="Z1526" i="1"/>
  <c r="X1526" i="1"/>
  <c r="AR1525" i="1"/>
  <c r="AP1525" i="1"/>
  <c r="AN1525" i="1"/>
  <c r="AL1525" i="1"/>
  <c r="AJ1525" i="1"/>
  <c r="AC1525" i="1"/>
  <c r="AA1525" i="1"/>
  <c r="Z1525" i="1"/>
  <c r="X1525" i="1"/>
  <c r="AR1524" i="1"/>
  <c r="AP1524" i="1"/>
  <c r="AN1524" i="1"/>
  <c r="AL1524" i="1"/>
  <c r="AJ1524" i="1"/>
  <c r="AC1524" i="1"/>
  <c r="AA1524" i="1"/>
  <c r="Z1524" i="1"/>
  <c r="X1524" i="1"/>
  <c r="AR1523" i="1"/>
  <c r="AP1523" i="1"/>
  <c r="AN1523" i="1"/>
  <c r="AL1523" i="1"/>
  <c r="AJ1523" i="1"/>
  <c r="AC1523" i="1"/>
  <c r="AA1523" i="1"/>
  <c r="Z1523" i="1"/>
  <c r="X1523" i="1"/>
  <c r="AR1522" i="1"/>
  <c r="AP1522" i="1"/>
  <c r="AN1522" i="1"/>
  <c r="AL1522" i="1"/>
  <c r="AJ1522" i="1"/>
  <c r="AC1522" i="1"/>
  <c r="AA1522" i="1"/>
  <c r="Z1522" i="1"/>
  <c r="X1522" i="1"/>
  <c r="AR1521" i="1"/>
  <c r="AP1521" i="1"/>
  <c r="AN1521" i="1"/>
  <c r="AL1521" i="1"/>
  <c r="AJ1521" i="1"/>
  <c r="AC1521" i="1"/>
  <c r="AA1521" i="1"/>
  <c r="Z1521" i="1"/>
  <c r="X1521" i="1"/>
  <c r="AR1520" i="1"/>
  <c r="AP1520" i="1"/>
  <c r="AN1520" i="1"/>
  <c r="AL1520" i="1"/>
  <c r="AJ1520" i="1"/>
  <c r="AC1520" i="1"/>
  <c r="AA1520" i="1"/>
  <c r="Z1520" i="1"/>
  <c r="X1520" i="1"/>
  <c r="AR1519" i="1"/>
  <c r="AP1519" i="1"/>
  <c r="AN1519" i="1"/>
  <c r="AL1519" i="1"/>
  <c r="AJ1519" i="1"/>
  <c r="AC1519" i="1"/>
  <c r="AA1519" i="1"/>
  <c r="Z1519" i="1"/>
  <c r="X1519" i="1"/>
  <c r="AR1518" i="1"/>
  <c r="AP1518" i="1"/>
  <c r="AN1518" i="1"/>
  <c r="AL1518" i="1"/>
  <c r="AJ1518" i="1"/>
  <c r="AC1518" i="1"/>
  <c r="AA1518" i="1"/>
  <c r="Z1518" i="1"/>
  <c r="X1518" i="1"/>
  <c r="AR1517" i="1"/>
  <c r="AP1517" i="1"/>
  <c r="AN1517" i="1"/>
  <c r="AL1517" i="1"/>
  <c r="AJ1517" i="1"/>
  <c r="AC1517" i="1"/>
  <c r="AA1517" i="1"/>
  <c r="Z1517" i="1"/>
  <c r="X1517" i="1"/>
  <c r="AR1516" i="1"/>
  <c r="AP1516" i="1"/>
  <c r="AN1516" i="1"/>
  <c r="AL1516" i="1"/>
  <c r="AJ1516" i="1"/>
  <c r="AC1516" i="1"/>
  <c r="AA1516" i="1"/>
  <c r="Z1516" i="1"/>
  <c r="X1516" i="1"/>
  <c r="AR1515" i="1"/>
  <c r="AP1515" i="1"/>
  <c r="AN1515" i="1"/>
  <c r="AL1515" i="1"/>
  <c r="AJ1515" i="1"/>
  <c r="AC1515" i="1"/>
  <c r="AA1515" i="1"/>
  <c r="Z1515" i="1"/>
  <c r="X1515" i="1"/>
  <c r="AR1514" i="1"/>
  <c r="AP1514" i="1"/>
  <c r="AN1514" i="1"/>
  <c r="AL1514" i="1"/>
  <c r="AJ1514" i="1"/>
  <c r="AC1514" i="1"/>
  <c r="AA1514" i="1"/>
  <c r="Z1514" i="1"/>
  <c r="X1514" i="1"/>
  <c r="AR1513" i="1"/>
  <c r="AP1513" i="1"/>
  <c r="AN1513" i="1"/>
  <c r="AL1513" i="1"/>
  <c r="AJ1513" i="1"/>
  <c r="AC1513" i="1"/>
  <c r="AA1513" i="1"/>
  <c r="Z1513" i="1"/>
  <c r="X1513" i="1"/>
  <c r="AR1512" i="1"/>
  <c r="AP1512" i="1"/>
  <c r="AN1512" i="1"/>
  <c r="AL1512" i="1"/>
  <c r="AJ1512" i="1"/>
  <c r="AC1512" i="1"/>
  <c r="AA1512" i="1"/>
  <c r="Z1512" i="1"/>
  <c r="X1512" i="1"/>
  <c r="AR1511" i="1"/>
  <c r="AP1511" i="1"/>
  <c r="AN1511" i="1"/>
  <c r="AL1511" i="1"/>
  <c r="AJ1511" i="1"/>
  <c r="AC1511" i="1"/>
  <c r="AA1511" i="1"/>
  <c r="Z1511" i="1"/>
  <c r="X1511" i="1"/>
  <c r="AR1510" i="1"/>
  <c r="AP1510" i="1"/>
  <c r="AN1510" i="1"/>
  <c r="AL1510" i="1"/>
  <c r="AJ1510" i="1"/>
  <c r="AC1510" i="1"/>
  <c r="AA1510" i="1"/>
  <c r="Z1510" i="1"/>
  <c r="X1510" i="1"/>
  <c r="AR1509" i="1"/>
  <c r="AP1509" i="1"/>
  <c r="AN1509" i="1"/>
  <c r="AL1509" i="1"/>
  <c r="AJ1509" i="1"/>
  <c r="AC1509" i="1"/>
  <c r="AA1509" i="1"/>
  <c r="Z1509" i="1"/>
  <c r="X1509" i="1"/>
  <c r="AR1508" i="1"/>
  <c r="AP1508" i="1"/>
  <c r="AN1508" i="1"/>
  <c r="AL1508" i="1"/>
  <c r="AJ1508" i="1"/>
  <c r="AC1508" i="1"/>
  <c r="AA1508" i="1"/>
  <c r="Z1508" i="1"/>
  <c r="X1508" i="1"/>
  <c r="AR1507" i="1"/>
  <c r="AP1507" i="1"/>
  <c r="AN1507" i="1"/>
  <c r="AL1507" i="1"/>
  <c r="AJ1507" i="1"/>
  <c r="AC1507" i="1"/>
  <c r="AA1507" i="1"/>
  <c r="Z1507" i="1"/>
  <c r="X1507" i="1"/>
  <c r="AR1506" i="1"/>
  <c r="AP1506" i="1"/>
  <c r="AN1506" i="1"/>
  <c r="AL1506" i="1"/>
  <c r="AJ1506" i="1"/>
  <c r="AC1506" i="1"/>
  <c r="AA1506" i="1"/>
  <c r="Z1506" i="1"/>
  <c r="X1506" i="1"/>
  <c r="AR1505" i="1"/>
  <c r="AP1505" i="1"/>
  <c r="AN1505" i="1"/>
  <c r="AL1505" i="1"/>
  <c r="AJ1505" i="1"/>
  <c r="AC1505" i="1"/>
  <c r="AA1505" i="1"/>
  <c r="Z1505" i="1"/>
  <c r="X1505" i="1"/>
  <c r="AC1504" i="1"/>
  <c r="AA1504" i="1"/>
  <c r="Z1504" i="1"/>
  <c r="X1504" i="1"/>
  <c r="S1504" i="1"/>
  <c r="AC1503" i="1"/>
  <c r="AA1503" i="1"/>
  <c r="Z1503" i="1"/>
  <c r="X1503" i="1"/>
  <c r="S1503" i="1"/>
  <c r="AC1502" i="1"/>
  <c r="AA1502" i="1"/>
  <c r="Z1502" i="1"/>
  <c r="X1502" i="1"/>
  <c r="S1502" i="1"/>
  <c r="BB1501" i="1"/>
  <c r="G1501" i="1" s="1"/>
  <c r="AR1501" i="1"/>
  <c r="AP1501" i="1"/>
  <c r="AL1501" i="1"/>
  <c r="AJ1501" i="1"/>
  <c r="AC1501" i="1"/>
  <c r="AR1500" i="1"/>
  <c r="AP1500" i="1"/>
  <c r="AL1500" i="1"/>
  <c r="AJ1500" i="1"/>
  <c r="AC1500" i="1"/>
  <c r="AR1499" i="1"/>
  <c r="AP1499" i="1"/>
  <c r="AL1499" i="1"/>
  <c r="AJ1499" i="1"/>
  <c r="AC1499" i="1"/>
  <c r="AR1498" i="1"/>
  <c r="AP1498" i="1"/>
  <c r="AL1498" i="1"/>
  <c r="AJ1498" i="1"/>
  <c r="AC1498" i="1"/>
  <c r="AR1497" i="1"/>
  <c r="AP1497" i="1"/>
  <c r="AL1497" i="1"/>
  <c r="AJ1497" i="1"/>
  <c r="AC1497" i="1"/>
  <c r="AR1496" i="1"/>
  <c r="AP1496" i="1"/>
  <c r="AL1496" i="1"/>
  <c r="AJ1496" i="1"/>
  <c r="AC1496" i="1"/>
  <c r="AR1495" i="1"/>
  <c r="AP1495" i="1"/>
  <c r="AL1495" i="1"/>
  <c r="AJ1495" i="1"/>
  <c r="AC1495" i="1"/>
  <c r="AR1494" i="1"/>
  <c r="AP1494" i="1"/>
  <c r="AL1494" i="1"/>
  <c r="AJ1494" i="1"/>
  <c r="AC1494" i="1"/>
  <c r="AR1493" i="1"/>
  <c r="AP1493" i="1"/>
  <c r="AL1493" i="1"/>
  <c r="AJ1493" i="1"/>
  <c r="AC1493" i="1"/>
  <c r="AR1492" i="1"/>
  <c r="AP1492" i="1"/>
  <c r="AL1492" i="1"/>
  <c r="AJ1492" i="1"/>
  <c r="AC1492" i="1"/>
  <c r="AR1491" i="1"/>
  <c r="AP1491" i="1"/>
  <c r="AL1491" i="1"/>
  <c r="AJ1491" i="1"/>
  <c r="AC1491" i="1"/>
  <c r="AR1490" i="1"/>
  <c r="AP1490" i="1"/>
  <c r="AL1490" i="1"/>
  <c r="AJ1490" i="1"/>
  <c r="AC1490" i="1"/>
  <c r="AR1489" i="1"/>
  <c r="AP1489" i="1"/>
  <c r="AL1489" i="1"/>
  <c r="AJ1489" i="1"/>
  <c r="AC1489" i="1"/>
  <c r="AR1488" i="1"/>
  <c r="AP1488" i="1"/>
  <c r="AL1488" i="1"/>
  <c r="AJ1488" i="1"/>
  <c r="AC1488" i="1"/>
  <c r="AR1487" i="1"/>
  <c r="AP1487" i="1"/>
  <c r="AL1487" i="1"/>
  <c r="AJ1487" i="1"/>
  <c r="AC1487" i="1"/>
  <c r="AR1486" i="1"/>
  <c r="AP1486" i="1"/>
  <c r="AL1486" i="1"/>
  <c r="AJ1486" i="1"/>
  <c r="AC1486" i="1"/>
  <c r="AR1485" i="1"/>
  <c r="AP1485" i="1"/>
  <c r="AL1485" i="1"/>
  <c r="AJ1485" i="1"/>
  <c r="AC1485" i="1"/>
  <c r="AR1484" i="1"/>
  <c r="AP1484" i="1"/>
  <c r="AL1484" i="1"/>
  <c r="AJ1484" i="1"/>
  <c r="AC1484" i="1"/>
  <c r="AR1483" i="1"/>
  <c r="AP1483" i="1"/>
  <c r="AL1483" i="1"/>
  <c r="AJ1483" i="1"/>
  <c r="AC1483" i="1"/>
  <c r="AR1482" i="1"/>
  <c r="AP1482" i="1"/>
  <c r="AL1482" i="1"/>
  <c r="AJ1482" i="1"/>
  <c r="AC1482" i="1"/>
  <c r="AR1481" i="1"/>
  <c r="AP1481" i="1"/>
  <c r="AL1481" i="1"/>
  <c r="AJ1481" i="1"/>
  <c r="AC1481" i="1"/>
  <c r="AR1480" i="1"/>
  <c r="AP1480" i="1"/>
  <c r="AL1480" i="1"/>
  <c r="AJ1480" i="1"/>
  <c r="AC1480" i="1"/>
  <c r="AR1479" i="1"/>
  <c r="AP1479" i="1"/>
  <c r="AL1479" i="1"/>
  <c r="AJ1479" i="1"/>
  <c r="AC1479" i="1"/>
  <c r="AR1478" i="1"/>
  <c r="AP1478" i="1"/>
  <c r="AL1478" i="1"/>
  <c r="AJ1478" i="1"/>
  <c r="AC1478" i="1"/>
  <c r="AR1477" i="1"/>
  <c r="AP1477" i="1"/>
  <c r="AL1477" i="1"/>
  <c r="AJ1477" i="1"/>
  <c r="AC1477" i="1"/>
  <c r="AR1476" i="1"/>
  <c r="AP1476" i="1"/>
  <c r="AL1476" i="1"/>
  <c r="AJ1476" i="1"/>
  <c r="AC1476" i="1"/>
  <c r="AR1475" i="1"/>
  <c r="AP1475" i="1"/>
  <c r="AL1475" i="1"/>
  <c r="AJ1475" i="1"/>
  <c r="AC1475" i="1"/>
  <c r="AR1474" i="1"/>
  <c r="AP1474" i="1"/>
  <c r="AL1474" i="1"/>
  <c r="AJ1474" i="1"/>
  <c r="AC1474" i="1"/>
  <c r="AR1473" i="1"/>
  <c r="AP1473" i="1"/>
  <c r="AL1473" i="1"/>
  <c r="AJ1473" i="1"/>
  <c r="AC1473" i="1"/>
  <c r="AR1472" i="1"/>
  <c r="AP1472" i="1"/>
  <c r="AL1472" i="1"/>
  <c r="AJ1472" i="1"/>
  <c r="AC1472" i="1"/>
  <c r="AR1471" i="1"/>
  <c r="AP1471" i="1"/>
  <c r="AL1471" i="1"/>
  <c r="AJ1471" i="1"/>
  <c r="AC1471" i="1"/>
  <c r="AR1470" i="1"/>
  <c r="AP1470" i="1"/>
  <c r="AL1470" i="1"/>
  <c r="AJ1470" i="1"/>
  <c r="AC1470" i="1"/>
  <c r="AR1469" i="1"/>
  <c r="AP1469" i="1"/>
  <c r="AL1469" i="1"/>
  <c r="AJ1469" i="1"/>
  <c r="AC1469" i="1"/>
  <c r="AR1468" i="1"/>
  <c r="AP1468" i="1"/>
  <c r="AL1468" i="1"/>
  <c r="AJ1468" i="1"/>
  <c r="AR1467" i="1"/>
  <c r="AP1467" i="1"/>
  <c r="AL1467" i="1"/>
  <c r="AJ1467" i="1"/>
  <c r="AR1466" i="1"/>
  <c r="AP1466" i="1"/>
  <c r="AL1466" i="1"/>
  <c r="AJ1466" i="1"/>
  <c r="AR1465" i="1"/>
  <c r="AP1465" i="1"/>
  <c r="AL1465" i="1"/>
  <c r="AJ1465" i="1"/>
  <c r="AR1464" i="1"/>
  <c r="AP1464" i="1"/>
  <c r="AL1464" i="1"/>
  <c r="AJ1464" i="1"/>
  <c r="AR1463" i="1"/>
  <c r="AP1463" i="1"/>
  <c r="AL1463" i="1"/>
  <c r="AJ1463" i="1"/>
  <c r="AR1462" i="1"/>
  <c r="AP1462" i="1"/>
  <c r="AL1462" i="1"/>
  <c r="AJ1462" i="1"/>
  <c r="AR1461" i="1"/>
  <c r="AP1461" i="1"/>
  <c r="AL1461" i="1"/>
  <c r="AJ1461" i="1"/>
  <c r="AR1460" i="1"/>
  <c r="AP1460" i="1"/>
  <c r="AL1460" i="1"/>
  <c r="AJ1460" i="1"/>
  <c r="AC1460" i="1"/>
  <c r="AR1459" i="1"/>
  <c r="AP1459" i="1"/>
  <c r="AL1459" i="1"/>
  <c r="AJ1459" i="1"/>
  <c r="AC1459" i="1"/>
  <c r="AA1459" i="1"/>
  <c r="Z1459" i="1"/>
  <c r="X1459" i="1"/>
  <c r="AR1458" i="1"/>
  <c r="AP1458" i="1"/>
  <c r="AL1458" i="1"/>
  <c r="AJ1458" i="1"/>
  <c r="AC1458" i="1"/>
  <c r="AA1458" i="1"/>
  <c r="Z1458" i="1"/>
  <c r="X1458" i="1"/>
  <c r="AR1457" i="1"/>
  <c r="AP1457" i="1"/>
  <c r="AL1457" i="1"/>
  <c r="AJ1457" i="1"/>
  <c r="AC1457" i="1"/>
  <c r="AA1457" i="1"/>
  <c r="Z1457" i="1"/>
  <c r="X1457" i="1"/>
  <c r="AR1456" i="1"/>
  <c r="AP1456" i="1"/>
  <c r="AL1456" i="1"/>
  <c r="AJ1456" i="1"/>
  <c r="AC1456" i="1"/>
  <c r="AA1456" i="1"/>
  <c r="Z1456" i="1"/>
  <c r="X1456" i="1"/>
  <c r="AR1455" i="1"/>
  <c r="AP1455" i="1"/>
  <c r="AL1455" i="1"/>
  <c r="AJ1455" i="1"/>
  <c r="AC1455" i="1"/>
  <c r="AA1455" i="1"/>
  <c r="Z1455" i="1"/>
  <c r="X1455" i="1"/>
  <c r="AR1454" i="1"/>
  <c r="AP1454" i="1"/>
  <c r="AL1454" i="1"/>
  <c r="AJ1454" i="1"/>
  <c r="AC1454" i="1"/>
  <c r="AA1454" i="1"/>
  <c r="Z1454" i="1"/>
  <c r="X1454" i="1"/>
  <c r="AR1453" i="1"/>
  <c r="AP1453" i="1"/>
  <c r="AL1453" i="1"/>
  <c r="AJ1453" i="1"/>
  <c r="AC1453" i="1"/>
  <c r="AA1453" i="1"/>
  <c r="Z1453" i="1"/>
  <c r="X1453" i="1"/>
  <c r="AR1452" i="1"/>
  <c r="AP1452" i="1"/>
  <c r="AL1452" i="1"/>
  <c r="AJ1452" i="1"/>
  <c r="AC1452" i="1"/>
  <c r="AA1452" i="1"/>
  <c r="Z1452" i="1"/>
  <c r="X1452" i="1"/>
  <c r="AR1451" i="1"/>
  <c r="AP1451" i="1"/>
  <c r="AL1451" i="1"/>
  <c r="AJ1451" i="1"/>
  <c r="AC1451" i="1"/>
  <c r="AA1451" i="1"/>
  <c r="Z1451" i="1"/>
  <c r="X1451" i="1"/>
  <c r="AR1450" i="1"/>
  <c r="AP1450" i="1"/>
  <c r="AL1450" i="1"/>
  <c r="AJ1450" i="1"/>
  <c r="AC1450" i="1"/>
  <c r="AA1450" i="1"/>
  <c r="Z1450" i="1"/>
  <c r="X1450" i="1"/>
  <c r="AR1449" i="1"/>
  <c r="AP1449" i="1"/>
  <c r="AL1449" i="1"/>
  <c r="AJ1449" i="1"/>
  <c r="AC1449" i="1"/>
  <c r="AA1449" i="1"/>
  <c r="Z1449" i="1"/>
  <c r="X1449" i="1"/>
  <c r="AR1448" i="1"/>
  <c r="AP1448" i="1"/>
  <c r="AL1448" i="1"/>
  <c r="AJ1448" i="1"/>
  <c r="AC1448" i="1"/>
  <c r="AA1448" i="1"/>
  <c r="Z1448" i="1"/>
  <c r="X1448" i="1"/>
  <c r="AR1447" i="1"/>
  <c r="AP1447" i="1"/>
  <c r="AL1447" i="1"/>
  <c r="AJ1447" i="1"/>
  <c r="AC1447" i="1"/>
  <c r="AA1447" i="1"/>
  <c r="Z1447" i="1"/>
  <c r="X1447" i="1"/>
  <c r="AR1446" i="1"/>
  <c r="AP1446" i="1"/>
  <c r="AL1446" i="1"/>
  <c r="AJ1446" i="1"/>
  <c r="AC1446" i="1"/>
  <c r="AA1446" i="1"/>
  <c r="Z1446" i="1"/>
  <c r="X1446" i="1"/>
  <c r="AR1445" i="1"/>
  <c r="AP1445" i="1"/>
  <c r="AN1445" i="1"/>
  <c r="AL1445" i="1"/>
  <c r="AJ1445" i="1"/>
  <c r="AC1445" i="1"/>
  <c r="AA1445" i="1"/>
  <c r="Z1445" i="1"/>
  <c r="X1445" i="1"/>
  <c r="AR1444" i="1"/>
  <c r="AP1444" i="1"/>
  <c r="AN1444" i="1"/>
  <c r="AL1444" i="1"/>
  <c r="AJ1444" i="1"/>
  <c r="AC1444" i="1"/>
  <c r="AA1444" i="1"/>
  <c r="Z1444" i="1"/>
  <c r="X1444" i="1"/>
  <c r="AR1443" i="1"/>
  <c r="AP1443" i="1"/>
  <c r="AN1443" i="1"/>
  <c r="AL1443" i="1"/>
  <c r="AJ1443" i="1"/>
  <c r="AC1443" i="1"/>
  <c r="AA1443" i="1"/>
  <c r="Z1443" i="1"/>
  <c r="X1443" i="1"/>
  <c r="AR1442" i="1"/>
  <c r="AP1442" i="1"/>
  <c r="AN1442" i="1"/>
  <c r="AL1442" i="1"/>
  <c r="AJ1442" i="1"/>
  <c r="AC1442" i="1"/>
  <c r="AA1442" i="1"/>
  <c r="Z1442" i="1"/>
  <c r="X1442" i="1"/>
  <c r="AR1441" i="1"/>
  <c r="AP1441" i="1"/>
  <c r="AN1441" i="1"/>
  <c r="AL1441" i="1"/>
  <c r="AJ1441" i="1"/>
  <c r="AC1441" i="1"/>
  <c r="AA1441" i="1"/>
  <c r="Z1441" i="1"/>
  <c r="X1441" i="1"/>
  <c r="AR1440" i="1"/>
  <c r="AP1440" i="1"/>
  <c r="AN1440" i="1"/>
  <c r="AL1440" i="1"/>
  <c r="AJ1440" i="1"/>
  <c r="AC1440" i="1"/>
  <c r="AA1440" i="1"/>
  <c r="Z1440" i="1"/>
  <c r="X1440" i="1"/>
  <c r="AR1439" i="1"/>
  <c r="AP1439" i="1"/>
  <c r="AN1439" i="1"/>
  <c r="AL1439" i="1"/>
  <c r="AJ1439" i="1"/>
  <c r="AC1439" i="1"/>
  <c r="AA1439" i="1"/>
  <c r="Z1439" i="1"/>
  <c r="X1439" i="1"/>
  <c r="AR1438" i="1"/>
  <c r="AP1438" i="1"/>
  <c r="AN1438" i="1"/>
  <c r="AL1438" i="1"/>
  <c r="AJ1438" i="1"/>
  <c r="AC1438" i="1"/>
  <c r="AA1438" i="1"/>
  <c r="Z1438" i="1"/>
  <c r="X1438" i="1"/>
  <c r="AC1437" i="1"/>
  <c r="AA1437" i="1"/>
  <c r="Z1437" i="1"/>
  <c r="X1437" i="1"/>
  <c r="S1437" i="1"/>
  <c r="BB1436" i="1"/>
  <c r="G1436" i="1" s="1"/>
  <c r="AR1436" i="1"/>
  <c r="AP1436" i="1"/>
  <c r="AN1436" i="1"/>
  <c r="AL1436" i="1"/>
  <c r="AJ1436" i="1"/>
  <c r="AC1436" i="1"/>
  <c r="AA1436" i="1"/>
  <c r="Z1436" i="1"/>
  <c r="X1436" i="1"/>
  <c r="AR1435" i="1"/>
  <c r="AP1435" i="1"/>
  <c r="AN1435" i="1"/>
  <c r="AL1435" i="1"/>
  <c r="AJ1435" i="1"/>
  <c r="AC1435" i="1"/>
  <c r="AA1435" i="1"/>
  <c r="Z1435" i="1"/>
  <c r="X1435" i="1"/>
  <c r="BA1434" i="1"/>
  <c r="AR1434" i="1"/>
  <c r="AP1434" i="1"/>
  <c r="AN1434" i="1"/>
  <c r="AL1434" i="1"/>
  <c r="AJ1434" i="1"/>
  <c r="AC1434" i="1"/>
  <c r="AA1434" i="1"/>
  <c r="Z1434" i="1"/>
  <c r="X1434" i="1"/>
  <c r="AR1433" i="1"/>
  <c r="AP1433" i="1"/>
  <c r="AN1433" i="1"/>
  <c r="AL1433" i="1"/>
  <c r="AJ1433" i="1"/>
  <c r="AC1433" i="1"/>
  <c r="AA1433" i="1"/>
  <c r="Z1433" i="1"/>
  <c r="X1433" i="1"/>
  <c r="AR1432" i="1"/>
  <c r="AP1432" i="1"/>
  <c r="AN1432" i="1"/>
  <c r="AL1432" i="1"/>
  <c r="AJ1432" i="1"/>
  <c r="AC1432" i="1"/>
  <c r="AA1432" i="1"/>
  <c r="Z1432" i="1"/>
  <c r="X1432" i="1"/>
  <c r="AR1431" i="1"/>
  <c r="AP1431" i="1"/>
  <c r="AN1431" i="1"/>
  <c r="AL1431" i="1"/>
  <c r="AJ1431" i="1"/>
  <c r="AC1431" i="1"/>
  <c r="AA1431" i="1"/>
  <c r="Z1431" i="1"/>
  <c r="X1431" i="1"/>
  <c r="AR1430" i="1"/>
  <c r="AP1430" i="1"/>
  <c r="AN1430" i="1"/>
  <c r="AL1430" i="1"/>
  <c r="AJ1430" i="1"/>
  <c r="AC1430" i="1"/>
  <c r="AA1430" i="1"/>
  <c r="Z1430" i="1"/>
  <c r="X1430" i="1"/>
  <c r="AR1429" i="1"/>
  <c r="AP1429" i="1"/>
  <c r="AN1429" i="1"/>
  <c r="AL1429" i="1"/>
  <c r="AJ1429" i="1"/>
  <c r="AC1429" i="1"/>
  <c r="AA1429" i="1"/>
  <c r="Z1429" i="1"/>
  <c r="X1429" i="1"/>
  <c r="AR1428" i="1"/>
  <c r="AP1428" i="1"/>
  <c r="AN1428" i="1"/>
  <c r="AL1428" i="1"/>
  <c r="AJ1428" i="1"/>
  <c r="AC1428" i="1"/>
  <c r="AA1428" i="1"/>
  <c r="Z1428" i="1"/>
  <c r="X1428" i="1"/>
  <c r="AR1427" i="1"/>
  <c r="AP1427" i="1"/>
  <c r="AN1427" i="1"/>
  <c r="AL1427" i="1"/>
  <c r="AJ1427" i="1"/>
  <c r="AC1427" i="1"/>
  <c r="AA1427" i="1"/>
  <c r="Z1427" i="1"/>
  <c r="X1427" i="1"/>
  <c r="AR1426" i="1"/>
  <c r="AP1426" i="1"/>
  <c r="AN1426" i="1"/>
  <c r="AL1426" i="1"/>
  <c r="AJ1426" i="1"/>
  <c r="AC1426" i="1"/>
  <c r="AA1426" i="1"/>
  <c r="Z1426" i="1"/>
  <c r="X1426" i="1"/>
  <c r="AR1425" i="1"/>
  <c r="AP1425" i="1"/>
  <c r="AN1425" i="1"/>
  <c r="AL1425" i="1"/>
  <c r="AJ1425" i="1"/>
  <c r="AC1425" i="1"/>
  <c r="AA1425" i="1"/>
  <c r="Z1425" i="1"/>
  <c r="X1425" i="1"/>
  <c r="AR1424" i="1"/>
  <c r="AP1424" i="1"/>
  <c r="AN1424" i="1"/>
  <c r="AL1424" i="1"/>
  <c r="AJ1424" i="1"/>
  <c r="AC1424" i="1"/>
  <c r="AA1424" i="1"/>
  <c r="Z1424" i="1"/>
  <c r="X1424" i="1"/>
  <c r="AR1423" i="1"/>
  <c r="AP1423" i="1"/>
  <c r="AN1423" i="1"/>
  <c r="AL1423" i="1"/>
  <c r="AJ1423" i="1"/>
  <c r="AC1423" i="1"/>
  <c r="AA1423" i="1"/>
  <c r="Z1423" i="1"/>
  <c r="X1423" i="1"/>
  <c r="AR1422" i="1"/>
  <c r="AP1422" i="1"/>
  <c r="AN1422" i="1"/>
  <c r="AL1422" i="1"/>
  <c r="AJ1422" i="1"/>
  <c r="AC1422" i="1"/>
  <c r="AA1422" i="1"/>
  <c r="Z1422" i="1"/>
  <c r="X1422" i="1"/>
  <c r="AR1421" i="1"/>
  <c r="AP1421" i="1"/>
  <c r="AN1421" i="1"/>
  <c r="AL1421" i="1"/>
  <c r="AJ1421" i="1"/>
  <c r="AC1421" i="1"/>
  <c r="AA1421" i="1"/>
  <c r="Z1421" i="1"/>
  <c r="X1421" i="1"/>
  <c r="AR1420" i="1"/>
  <c r="AP1420" i="1"/>
  <c r="AN1420" i="1"/>
  <c r="AL1420" i="1"/>
  <c r="AJ1420" i="1"/>
  <c r="AC1420" i="1"/>
  <c r="AA1420" i="1"/>
  <c r="Z1420" i="1"/>
  <c r="X1420" i="1"/>
  <c r="AR1419" i="1"/>
  <c r="AP1419" i="1"/>
  <c r="AN1419" i="1"/>
  <c r="AL1419" i="1"/>
  <c r="AJ1419" i="1"/>
  <c r="AC1419" i="1"/>
  <c r="AA1419" i="1"/>
  <c r="Z1419" i="1"/>
  <c r="X1419" i="1"/>
  <c r="AR1418" i="1"/>
  <c r="AP1418" i="1"/>
  <c r="AN1418" i="1"/>
  <c r="AL1418" i="1"/>
  <c r="AJ1418" i="1"/>
  <c r="AC1418" i="1"/>
  <c r="AA1418" i="1"/>
  <c r="Z1418" i="1"/>
  <c r="X1418" i="1"/>
  <c r="AR1417" i="1"/>
  <c r="AP1417" i="1"/>
  <c r="AN1417" i="1"/>
  <c r="AL1417" i="1"/>
  <c r="AJ1417" i="1"/>
  <c r="AC1417" i="1"/>
  <c r="AA1417" i="1"/>
  <c r="Z1417" i="1"/>
  <c r="X1417" i="1"/>
  <c r="AR1416" i="1"/>
  <c r="AP1416" i="1"/>
  <c r="AN1416" i="1"/>
  <c r="AL1416" i="1"/>
  <c r="AJ1416" i="1"/>
  <c r="AC1416" i="1"/>
  <c r="AA1416" i="1"/>
  <c r="Z1416" i="1"/>
  <c r="X1416" i="1"/>
  <c r="AR1415" i="1"/>
  <c r="AP1415" i="1"/>
  <c r="AN1415" i="1"/>
  <c r="AL1415" i="1"/>
  <c r="AJ1415" i="1"/>
  <c r="AC1415" i="1"/>
  <c r="AA1415" i="1"/>
  <c r="Z1415" i="1"/>
  <c r="X1415" i="1"/>
  <c r="AR1414" i="1"/>
  <c r="AP1414" i="1"/>
  <c r="AN1414" i="1"/>
  <c r="AL1414" i="1"/>
  <c r="AJ1414" i="1"/>
  <c r="AC1414" i="1"/>
  <c r="AA1414" i="1"/>
  <c r="Z1414" i="1"/>
  <c r="X1414" i="1"/>
  <c r="AR1413" i="1"/>
  <c r="AP1413" i="1"/>
  <c r="AN1413" i="1"/>
  <c r="AL1413" i="1"/>
  <c r="AJ1413" i="1"/>
  <c r="AC1413" i="1"/>
  <c r="AA1413" i="1"/>
  <c r="Z1413" i="1"/>
  <c r="X1413" i="1"/>
  <c r="AC1412" i="1"/>
  <c r="AA1412" i="1"/>
  <c r="Z1412" i="1"/>
  <c r="X1412" i="1"/>
  <c r="S1412" i="1"/>
  <c r="BB1411" i="1"/>
  <c r="BB1410" i="1" s="1"/>
  <c r="G1410" i="1" s="1"/>
  <c r="AR1411" i="1"/>
  <c r="AP1411" i="1"/>
  <c r="AN1411" i="1"/>
  <c r="AL1411" i="1"/>
  <c r="AJ1411" i="1"/>
  <c r="AC1411" i="1"/>
  <c r="AA1411" i="1"/>
  <c r="Z1411" i="1"/>
  <c r="X1411" i="1"/>
  <c r="AR1410" i="1"/>
  <c r="AP1410" i="1"/>
  <c r="AN1410" i="1"/>
  <c r="AL1410" i="1"/>
  <c r="AJ1410" i="1"/>
  <c r="AC1410" i="1"/>
  <c r="AA1410" i="1"/>
  <c r="Z1410" i="1"/>
  <c r="X1410" i="1"/>
  <c r="BA1409" i="1"/>
  <c r="AR1409" i="1"/>
  <c r="AP1409" i="1"/>
  <c r="AN1409" i="1"/>
  <c r="AL1409" i="1"/>
  <c r="AJ1409" i="1"/>
  <c r="AC1409" i="1"/>
  <c r="AA1409" i="1"/>
  <c r="Z1409" i="1"/>
  <c r="X1409" i="1"/>
  <c r="AR1408" i="1"/>
  <c r="AP1408" i="1"/>
  <c r="AN1408" i="1"/>
  <c r="AL1408" i="1"/>
  <c r="AJ1408" i="1"/>
  <c r="AC1408" i="1"/>
  <c r="AA1408" i="1"/>
  <c r="Z1408" i="1"/>
  <c r="X1408" i="1"/>
  <c r="AR1407" i="1"/>
  <c r="AP1407" i="1"/>
  <c r="AN1407" i="1"/>
  <c r="AL1407" i="1"/>
  <c r="AJ1407" i="1"/>
  <c r="AC1407" i="1"/>
  <c r="AA1407" i="1"/>
  <c r="Z1407" i="1"/>
  <c r="X1407" i="1"/>
  <c r="AR1406" i="1"/>
  <c r="AP1406" i="1"/>
  <c r="AN1406" i="1"/>
  <c r="AL1406" i="1"/>
  <c r="AJ1406" i="1"/>
  <c r="AC1406" i="1"/>
  <c r="AA1406" i="1"/>
  <c r="Z1406" i="1"/>
  <c r="X1406" i="1"/>
  <c r="AR1405" i="1"/>
  <c r="AP1405" i="1"/>
  <c r="AN1405" i="1"/>
  <c r="AL1405" i="1"/>
  <c r="AJ1405" i="1"/>
  <c r="AC1405" i="1"/>
  <c r="AA1405" i="1"/>
  <c r="Z1405" i="1"/>
  <c r="X1405" i="1"/>
  <c r="AR1404" i="1"/>
  <c r="AP1404" i="1"/>
  <c r="AN1404" i="1"/>
  <c r="AL1404" i="1"/>
  <c r="AJ1404" i="1"/>
  <c r="AC1404" i="1"/>
  <c r="AA1404" i="1"/>
  <c r="Z1404" i="1"/>
  <c r="X1404" i="1"/>
  <c r="AC1403" i="1"/>
  <c r="AA1403" i="1"/>
  <c r="Z1403" i="1"/>
  <c r="X1403" i="1"/>
  <c r="S1403" i="1"/>
  <c r="BB1402" i="1"/>
  <c r="BB1401" i="1" s="1"/>
  <c r="G1401" i="1" s="1"/>
  <c r="AR1402" i="1"/>
  <c r="AP1402" i="1"/>
  <c r="AN1402" i="1"/>
  <c r="AL1402" i="1"/>
  <c r="AC1402" i="1"/>
  <c r="AA1402" i="1"/>
  <c r="X1402" i="1"/>
  <c r="AR1401" i="1"/>
  <c r="AP1401" i="1"/>
  <c r="AN1401" i="1"/>
  <c r="AL1401" i="1"/>
  <c r="AC1401" i="1"/>
  <c r="AA1401" i="1"/>
  <c r="X1401" i="1"/>
  <c r="AR1400" i="1"/>
  <c r="AP1400" i="1"/>
  <c r="AN1400" i="1"/>
  <c r="AL1400" i="1"/>
  <c r="AC1400" i="1"/>
  <c r="AA1400" i="1"/>
  <c r="X1400" i="1"/>
  <c r="AR1399" i="1"/>
  <c r="AP1399" i="1"/>
  <c r="AN1399" i="1"/>
  <c r="AL1399" i="1"/>
  <c r="AC1399" i="1"/>
  <c r="AA1399" i="1"/>
  <c r="X1399" i="1"/>
  <c r="AR1398" i="1"/>
  <c r="AP1398" i="1"/>
  <c r="AN1398" i="1"/>
  <c r="AL1398" i="1"/>
  <c r="AC1398" i="1"/>
  <c r="AA1398" i="1"/>
  <c r="X1398" i="1"/>
  <c r="AR1397" i="1"/>
  <c r="AP1397" i="1"/>
  <c r="AN1397" i="1"/>
  <c r="AL1397" i="1"/>
  <c r="AC1397" i="1"/>
  <c r="AA1397" i="1"/>
  <c r="X1397" i="1"/>
  <c r="AR1396" i="1"/>
  <c r="AP1396" i="1"/>
  <c r="AN1396" i="1"/>
  <c r="AL1396" i="1"/>
  <c r="AC1396" i="1"/>
  <c r="AA1396" i="1"/>
  <c r="X1396" i="1"/>
  <c r="AR1395" i="1"/>
  <c r="AP1395" i="1"/>
  <c r="AN1395" i="1"/>
  <c r="AL1395" i="1"/>
  <c r="AC1395" i="1"/>
  <c r="AA1395" i="1"/>
  <c r="X1395" i="1"/>
  <c r="AR1394" i="1"/>
  <c r="AP1394" i="1"/>
  <c r="AN1394" i="1"/>
  <c r="AL1394" i="1"/>
  <c r="AC1394" i="1"/>
  <c r="AA1394" i="1"/>
  <c r="X1394" i="1"/>
  <c r="AR1393" i="1"/>
  <c r="AP1393" i="1"/>
  <c r="AN1393" i="1"/>
  <c r="AL1393" i="1"/>
  <c r="AC1393" i="1"/>
  <c r="AA1393" i="1"/>
  <c r="X1393" i="1"/>
  <c r="AR1392" i="1"/>
  <c r="AP1392" i="1"/>
  <c r="AN1392" i="1"/>
  <c r="AL1392" i="1"/>
  <c r="AC1392" i="1"/>
  <c r="AA1392" i="1"/>
  <c r="X1392" i="1"/>
  <c r="AR1391" i="1"/>
  <c r="AP1391" i="1"/>
  <c r="AN1391" i="1"/>
  <c r="AL1391" i="1"/>
  <c r="AC1391" i="1"/>
  <c r="AA1391" i="1"/>
  <c r="X1391" i="1"/>
  <c r="AR1390" i="1"/>
  <c r="AP1390" i="1"/>
  <c r="AN1390" i="1"/>
  <c r="AL1390" i="1"/>
  <c r="AC1390" i="1"/>
  <c r="AA1390" i="1"/>
  <c r="X1390" i="1"/>
  <c r="AR1389" i="1"/>
  <c r="AP1389" i="1"/>
  <c r="AN1389" i="1"/>
  <c r="AL1389" i="1"/>
  <c r="AC1389" i="1"/>
  <c r="AA1389" i="1"/>
  <c r="X1389" i="1"/>
  <c r="AR1388" i="1"/>
  <c r="AP1388" i="1"/>
  <c r="AN1388" i="1"/>
  <c r="AL1388" i="1"/>
  <c r="AC1388" i="1"/>
  <c r="AA1388" i="1"/>
  <c r="X1388" i="1"/>
  <c r="AR1387" i="1"/>
  <c r="AP1387" i="1"/>
  <c r="AN1387" i="1"/>
  <c r="AL1387" i="1"/>
  <c r="AC1387" i="1"/>
  <c r="AA1387" i="1"/>
  <c r="X1387" i="1"/>
  <c r="AR1386" i="1"/>
  <c r="AP1386" i="1"/>
  <c r="AN1386" i="1"/>
  <c r="AL1386" i="1"/>
  <c r="AC1386" i="1"/>
  <c r="AA1386" i="1"/>
  <c r="X1386" i="1"/>
  <c r="AR1385" i="1"/>
  <c r="AP1385" i="1"/>
  <c r="AN1385" i="1"/>
  <c r="AL1385" i="1"/>
  <c r="AC1385" i="1"/>
  <c r="AA1385" i="1"/>
  <c r="X1385" i="1"/>
  <c r="AR1384" i="1"/>
  <c r="AP1384" i="1"/>
  <c r="AN1384" i="1"/>
  <c r="AL1384" i="1"/>
  <c r="AC1384" i="1"/>
  <c r="AA1384" i="1"/>
  <c r="X1384" i="1"/>
  <c r="AR1383" i="1"/>
  <c r="AP1383" i="1"/>
  <c r="AN1383" i="1"/>
  <c r="AL1383" i="1"/>
  <c r="AC1383" i="1"/>
  <c r="AA1383" i="1"/>
  <c r="X1383" i="1"/>
  <c r="AR1382" i="1"/>
  <c r="AP1382" i="1"/>
  <c r="AN1382" i="1"/>
  <c r="AL1382" i="1"/>
  <c r="AC1382" i="1"/>
  <c r="AA1382" i="1"/>
  <c r="X1382" i="1"/>
  <c r="AR1381" i="1"/>
  <c r="AP1381" i="1"/>
  <c r="AN1381" i="1"/>
  <c r="AL1381" i="1"/>
  <c r="AJ1381" i="1"/>
  <c r="AC1381" i="1"/>
  <c r="AA1381" i="1"/>
  <c r="Z1381" i="1"/>
  <c r="X1381" i="1"/>
  <c r="AR1380" i="1"/>
  <c r="AP1380" i="1"/>
  <c r="AN1380" i="1"/>
  <c r="AL1380" i="1"/>
  <c r="AJ1380" i="1"/>
  <c r="AC1380" i="1"/>
  <c r="AA1380" i="1"/>
  <c r="Z1380" i="1"/>
  <c r="X1380" i="1"/>
  <c r="AR1379" i="1"/>
  <c r="AP1379" i="1"/>
  <c r="AN1379" i="1"/>
  <c r="AL1379" i="1"/>
  <c r="AJ1379" i="1"/>
  <c r="AC1379" i="1"/>
  <c r="AA1379" i="1"/>
  <c r="Z1379" i="1"/>
  <c r="X1379" i="1"/>
  <c r="AC1378" i="1"/>
  <c r="AA1378" i="1"/>
  <c r="Z1378" i="1"/>
  <c r="X1378" i="1"/>
  <c r="S1378" i="1"/>
  <c r="BB1377" i="1"/>
  <c r="G1377" i="1" s="1"/>
  <c r="AR1377" i="1"/>
  <c r="AP1377" i="1"/>
  <c r="AL1377" i="1"/>
  <c r="AJ1377" i="1"/>
  <c r="AC1377" i="1"/>
  <c r="AA1377" i="1"/>
  <c r="Z1377" i="1"/>
  <c r="X1377" i="1"/>
  <c r="AR1376" i="1"/>
  <c r="AP1376" i="1"/>
  <c r="AL1376" i="1"/>
  <c r="AJ1376" i="1"/>
  <c r="AC1376" i="1"/>
  <c r="AA1376" i="1"/>
  <c r="Z1376" i="1"/>
  <c r="X1376" i="1"/>
  <c r="AR1375" i="1"/>
  <c r="AP1375" i="1"/>
  <c r="AL1375" i="1"/>
  <c r="AJ1375" i="1"/>
  <c r="AC1375" i="1"/>
  <c r="AA1375" i="1"/>
  <c r="Z1375" i="1"/>
  <c r="X1375" i="1"/>
  <c r="AR1374" i="1"/>
  <c r="AP1374" i="1"/>
  <c r="AL1374" i="1"/>
  <c r="AJ1374" i="1"/>
  <c r="AC1374" i="1"/>
  <c r="AA1374" i="1"/>
  <c r="Z1374" i="1"/>
  <c r="X1374" i="1"/>
  <c r="AR1373" i="1"/>
  <c r="AP1373" i="1"/>
  <c r="AL1373" i="1"/>
  <c r="AJ1373" i="1"/>
  <c r="AC1373" i="1"/>
  <c r="AA1373" i="1"/>
  <c r="Z1373" i="1"/>
  <c r="X1373" i="1"/>
  <c r="AR1372" i="1"/>
  <c r="AP1372" i="1"/>
  <c r="AL1372" i="1"/>
  <c r="AJ1372" i="1"/>
  <c r="AC1372" i="1"/>
  <c r="AA1372" i="1"/>
  <c r="Z1372" i="1"/>
  <c r="X1372" i="1"/>
  <c r="AR1371" i="1"/>
  <c r="AP1371" i="1"/>
  <c r="AL1371" i="1"/>
  <c r="AJ1371" i="1"/>
  <c r="AC1371" i="1"/>
  <c r="AA1371" i="1"/>
  <c r="Z1371" i="1"/>
  <c r="X1371" i="1"/>
  <c r="AR1370" i="1"/>
  <c r="AP1370" i="1"/>
  <c r="AL1370" i="1"/>
  <c r="AJ1370" i="1"/>
  <c r="AC1370" i="1"/>
  <c r="AA1370" i="1"/>
  <c r="Z1370" i="1"/>
  <c r="X1370" i="1"/>
  <c r="AR1369" i="1"/>
  <c r="AP1369" i="1"/>
  <c r="AL1369" i="1"/>
  <c r="AJ1369" i="1"/>
  <c r="AC1369" i="1"/>
  <c r="AA1369" i="1"/>
  <c r="Z1369" i="1"/>
  <c r="X1369" i="1"/>
  <c r="AR1368" i="1"/>
  <c r="AP1368" i="1"/>
  <c r="AL1368" i="1"/>
  <c r="AJ1368" i="1"/>
  <c r="AC1368" i="1"/>
  <c r="AA1368" i="1"/>
  <c r="Z1368" i="1"/>
  <c r="X1368" i="1"/>
  <c r="AR1367" i="1"/>
  <c r="AP1367" i="1"/>
  <c r="AL1367" i="1"/>
  <c r="AJ1367" i="1"/>
  <c r="AC1367" i="1"/>
  <c r="AA1367" i="1"/>
  <c r="Z1367" i="1"/>
  <c r="X1367" i="1"/>
  <c r="AR1366" i="1"/>
  <c r="AP1366" i="1"/>
  <c r="AL1366" i="1"/>
  <c r="AJ1366" i="1"/>
  <c r="AC1366" i="1"/>
  <c r="AA1366" i="1"/>
  <c r="Z1366" i="1"/>
  <c r="X1366" i="1"/>
  <c r="AR1365" i="1"/>
  <c r="AP1365" i="1"/>
  <c r="AN1365" i="1"/>
  <c r="AL1365" i="1"/>
  <c r="AJ1365" i="1"/>
  <c r="AC1365" i="1"/>
  <c r="AA1365" i="1"/>
  <c r="Z1365" i="1"/>
  <c r="X1365" i="1"/>
  <c r="AR1364" i="1"/>
  <c r="AP1364" i="1"/>
  <c r="AN1364" i="1"/>
  <c r="AL1364" i="1"/>
  <c r="AJ1364" i="1"/>
  <c r="AC1364" i="1"/>
  <c r="AA1364" i="1"/>
  <c r="Z1364" i="1"/>
  <c r="X1364" i="1"/>
  <c r="AR1363" i="1"/>
  <c r="AP1363" i="1"/>
  <c r="AN1363" i="1"/>
  <c r="AL1363" i="1"/>
  <c r="AJ1363" i="1"/>
  <c r="AC1363" i="1"/>
  <c r="AA1363" i="1"/>
  <c r="Z1363" i="1"/>
  <c r="X1363" i="1"/>
  <c r="AR1362" i="1"/>
  <c r="AP1362" i="1"/>
  <c r="AN1362" i="1"/>
  <c r="AL1362" i="1"/>
  <c r="AJ1362" i="1"/>
  <c r="AC1362" i="1"/>
  <c r="AA1362" i="1"/>
  <c r="Z1362" i="1"/>
  <c r="X1362" i="1"/>
  <c r="AR1361" i="1"/>
  <c r="AP1361" i="1"/>
  <c r="AN1361" i="1"/>
  <c r="AL1361" i="1"/>
  <c r="AJ1361" i="1"/>
  <c r="AC1361" i="1"/>
  <c r="AA1361" i="1"/>
  <c r="Z1361" i="1"/>
  <c r="X1361" i="1"/>
  <c r="AR1360" i="1"/>
  <c r="AP1360" i="1"/>
  <c r="AN1360" i="1"/>
  <c r="AL1360" i="1"/>
  <c r="AJ1360" i="1"/>
  <c r="AC1360" i="1"/>
  <c r="AA1360" i="1"/>
  <c r="Z1360" i="1"/>
  <c r="X1360" i="1"/>
  <c r="AR1359" i="1"/>
  <c r="AP1359" i="1"/>
  <c r="AN1359" i="1"/>
  <c r="AL1359" i="1"/>
  <c r="AJ1359" i="1"/>
  <c r="AC1359" i="1"/>
  <c r="AA1359" i="1"/>
  <c r="Z1359" i="1"/>
  <c r="X1359" i="1"/>
  <c r="AR1358" i="1"/>
  <c r="AP1358" i="1"/>
  <c r="AN1358" i="1"/>
  <c r="AL1358" i="1"/>
  <c r="AJ1358" i="1"/>
  <c r="AC1358" i="1"/>
  <c r="AA1358" i="1"/>
  <c r="Z1358" i="1"/>
  <c r="X1358" i="1"/>
  <c r="AR1357" i="1"/>
  <c r="AP1357" i="1"/>
  <c r="AN1357" i="1"/>
  <c r="AL1357" i="1"/>
  <c r="AJ1357" i="1"/>
  <c r="AC1357" i="1"/>
  <c r="AA1357" i="1"/>
  <c r="Z1357" i="1"/>
  <c r="X1357" i="1"/>
  <c r="AR1356" i="1"/>
  <c r="AP1356" i="1"/>
  <c r="AN1356" i="1"/>
  <c r="AL1356" i="1"/>
  <c r="AJ1356" i="1"/>
  <c r="AC1356" i="1"/>
  <c r="AA1356" i="1"/>
  <c r="Z1356" i="1"/>
  <c r="X1356" i="1"/>
  <c r="AR1355" i="1"/>
  <c r="AP1355" i="1"/>
  <c r="AN1355" i="1"/>
  <c r="AL1355" i="1"/>
  <c r="AJ1355" i="1"/>
  <c r="AC1355" i="1"/>
  <c r="AA1355" i="1"/>
  <c r="Z1355" i="1"/>
  <c r="X1355" i="1"/>
  <c r="AR1354" i="1"/>
  <c r="AP1354" i="1"/>
  <c r="AN1354" i="1"/>
  <c r="AL1354" i="1"/>
  <c r="AJ1354" i="1"/>
  <c r="AC1354" i="1"/>
  <c r="AA1354" i="1"/>
  <c r="Z1354" i="1"/>
  <c r="X1354" i="1"/>
  <c r="AR1353" i="1"/>
  <c r="AP1353" i="1"/>
  <c r="AN1353" i="1"/>
  <c r="AL1353" i="1"/>
  <c r="AJ1353" i="1"/>
  <c r="AC1353" i="1"/>
  <c r="AA1353" i="1"/>
  <c r="Z1353" i="1"/>
  <c r="X1353" i="1"/>
  <c r="AR1352" i="1"/>
  <c r="AP1352" i="1"/>
  <c r="AN1352" i="1"/>
  <c r="AL1352" i="1"/>
  <c r="AJ1352" i="1"/>
  <c r="AC1352" i="1"/>
  <c r="AA1352" i="1"/>
  <c r="Z1352" i="1"/>
  <c r="X1352" i="1"/>
  <c r="AR1351" i="1"/>
  <c r="AP1351" i="1"/>
  <c r="AN1351" i="1"/>
  <c r="AL1351" i="1"/>
  <c r="AJ1351" i="1"/>
  <c r="AC1351" i="1"/>
  <c r="AA1351" i="1"/>
  <c r="Z1351" i="1"/>
  <c r="X1351" i="1"/>
  <c r="AR1350" i="1"/>
  <c r="AP1350" i="1"/>
  <c r="AN1350" i="1"/>
  <c r="AL1350" i="1"/>
  <c r="AJ1350" i="1"/>
  <c r="AC1350" i="1"/>
  <c r="AA1350" i="1"/>
  <c r="Z1350" i="1"/>
  <c r="X1350" i="1"/>
  <c r="AR1349" i="1"/>
  <c r="AP1349" i="1"/>
  <c r="AN1349" i="1"/>
  <c r="AL1349" i="1"/>
  <c r="AJ1349" i="1"/>
  <c r="AC1349" i="1"/>
  <c r="AA1349" i="1"/>
  <c r="Z1349" i="1"/>
  <c r="X1349" i="1"/>
  <c r="AR1348" i="1"/>
  <c r="AP1348" i="1"/>
  <c r="AN1348" i="1"/>
  <c r="AL1348" i="1"/>
  <c r="AJ1348" i="1"/>
  <c r="AC1348" i="1"/>
  <c r="AA1348" i="1"/>
  <c r="Z1348" i="1"/>
  <c r="X1348" i="1"/>
  <c r="AR1347" i="1"/>
  <c r="AP1347" i="1"/>
  <c r="AN1347" i="1"/>
  <c r="AL1347" i="1"/>
  <c r="AJ1347" i="1"/>
  <c r="AC1347" i="1"/>
  <c r="AA1347" i="1"/>
  <c r="Z1347" i="1"/>
  <c r="X1347" i="1"/>
  <c r="AR1346" i="1"/>
  <c r="AP1346" i="1"/>
  <c r="AN1346" i="1"/>
  <c r="AL1346" i="1"/>
  <c r="AJ1346" i="1"/>
  <c r="AC1346" i="1"/>
  <c r="AA1346" i="1"/>
  <c r="Z1346" i="1"/>
  <c r="X1346" i="1"/>
  <c r="AR1345" i="1"/>
  <c r="AP1345" i="1"/>
  <c r="AN1345" i="1"/>
  <c r="AL1345" i="1"/>
  <c r="AJ1345" i="1"/>
  <c r="AC1345" i="1"/>
  <c r="AA1345" i="1"/>
  <c r="Z1345" i="1"/>
  <c r="X1345" i="1"/>
  <c r="AR1344" i="1"/>
  <c r="AP1344" i="1"/>
  <c r="AN1344" i="1"/>
  <c r="AL1344" i="1"/>
  <c r="AJ1344" i="1"/>
  <c r="AC1344" i="1"/>
  <c r="AA1344" i="1"/>
  <c r="Z1344" i="1"/>
  <c r="X1344" i="1"/>
  <c r="AR1343" i="1"/>
  <c r="AP1343" i="1"/>
  <c r="AN1343" i="1"/>
  <c r="AL1343" i="1"/>
  <c r="AJ1343" i="1"/>
  <c r="AC1343" i="1"/>
  <c r="AA1343" i="1"/>
  <c r="Z1343" i="1"/>
  <c r="X1343" i="1"/>
  <c r="AR1342" i="1"/>
  <c r="AP1342" i="1"/>
  <c r="AN1342" i="1"/>
  <c r="AL1342" i="1"/>
  <c r="AJ1342" i="1"/>
  <c r="AC1342" i="1"/>
  <c r="AA1342" i="1"/>
  <c r="Z1342" i="1"/>
  <c r="X1342" i="1"/>
  <c r="AR1341" i="1"/>
  <c r="AP1341" i="1"/>
  <c r="AN1341" i="1"/>
  <c r="AL1341" i="1"/>
  <c r="AJ1341" i="1"/>
  <c r="AC1341" i="1"/>
  <c r="AA1341" i="1"/>
  <c r="Z1341" i="1"/>
  <c r="X1341" i="1"/>
  <c r="AR1340" i="1"/>
  <c r="AP1340" i="1"/>
  <c r="AN1340" i="1"/>
  <c r="AL1340" i="1"/>
  <c r="AJ1340" i="1"/>
  <c r="AC1340" i="1"/>
  <c r="AA1340" i="1"/>
  <c r="Z1340" i="1"/>
  <c r="X1340" i="1"/>
  <c r="AR1339" i="1"/>
  <c r="AP1339" i="1"/>
  <c r="AN1339" i="1"/>
  <c r="AL1339" i="1"/>
  <c r="AJ1339" i="1"/>
  <c r="AC1339" i="1"/>
  <c r="AA1339" i="1"/>
  <c r="Z1339" i="1"/>
  <c r="X1339" i="1"/>
  <c r="AR1338" i="1"/>
  <c r="AP1338" i="1"/>
  <c r="AN1338" i="1"/>
  <c r="AL1338" i="1"/>
  <c r="AJ1338" i="1"/>
  <c r="AC1338" i="1"/>
  <c r="AA1338" i="1"/>
  <c r="Z1338" i="1"/>
  <c r="X1338" i="1"/>
  <c r="AC1337" i="1"/>
  <c r="AA1337" i="1"/>
  <c r="Z1337" i="1"/>
  <c r="X1337" i="1"/>
  <c r="S1337" i="1"/>
  <c r="BB1336" i="1"/>
  <c r="G1336" i="1" s="1"/>
  <c r="AR1336" i="1"/>
  <c r="AP1336" i="1"/>
  <c r="AN1336" i="1"/>
  <c r="AL1336" i="1"/>
  <c r="AJ1336" i="1"/>
  <c r="AC1336" i="1"/>
  <c r="AA1336" i="1"/>
  <c r="Z1336" i="1"/>
  <c r="X1336" i="1"/>
  <c r="AR1335" i="1"/>
  <c r="AP1335" i="1"/>
  <c r="AN1335" i="1"/>
  <c r="AL1335" i="1"/>
  <c r="AJ1335" i="1"/>
  <c r="AC1335" i="1"/>
  <c r="AA1335" i="1"/>
  <c r="Z1335" i="1"/>
  <c r="X1335" i="1"/>
  <c r="AR1334" i="1"/>
  <c r="AP1334" i="1"/>
  <c r="AN1334" i="1"/>
  <c r="AL1334" i="1"/>
  <c r="AJ1334" i="1"/>
  <c r="AC1334" i="1"/>
  <c r="AA1334" i="1"/>
  <c r="Z1334" i="1"/>
  <c r="X1334" i="1"/>
  <c r="AR1333" i="1"/>
  <c r="AP1333" i="1"/>
  <c r="AN1333" i="1"/>
  <c r="AL1333" i="1"/>
  <c r="AJ1333" i="1"/>
  <c r="AC1333" i="1"/>
  <c r="AA1333" i="1"/>
  <c r="Z1333" i="1"/>
  <c r="X1333" i="1"/>
  <c r="AR1332" i="1"/>
  <c r="AP1332" i="1"/>
  <c r="AN1332" i="1"/>
  <c r="AL1332" i="1"/>
  <c r="AJ1332" i="1"/>
  <c r="AC1332" i="1"/>
  <c r="AA1332" i="1"/>
  <c r="Z1332" i="1"/>
  <c r="X1332" i="1"/>
  <c r="AR1329" i="1"/>
  <c r="AP1329" i="1"/>
  <c r="AN1329" i="1"/>
  <c r="AL1329" i="1"/>
  <c r="AJ1329" i="1"/>
  <c r="AC1329" i="1"/>
  <c r="AA1329" i="1"/>
  <c r="Z1329" i="1"/>
  <c r="X1329" i="1"/>
  <c r="AR1328" i="1"/>
  <c r="AP1328" i="1"/>
  <c r="AN1328" i="1"/>
  <c r="AL1328" i="1"/>
  <c r="AJ1328" i="1"/>
  <c r="AC1328" i="1"/>
  <c r="AA1328" i="1"/>
  <c r="Z1328" i="1"/>
  <c r="X1328" i="1"/>
  <c r="AR1327" i="1"/>
  <c r="AP1327" i="1"/>
  <c r="AN1327" i="1"/>
  <c r="AL1327" i="1"/>
  <c r="AJ1327" i="1"/>
  <c r="AC1327" i="1"/>
  <c r="AA1327" i="1"/>
  <c r="Z1327" i="1"/>
  <c r="X1327" i="1"/>
  <c r="AR1326" i="1"/>
  <c r="AP1326" i="1"/>
  <c r="AN1326" i="1"/>
  <c r="AL1326" i="1"/>
  <c r="AJ1326" i="1"/>
  <c r="AC1326" i="1"/>
  <c r="AA1326" i="1"/>
  <c r="Z1326" i="1"/>
  <c r="X1326" i="1"/>
  <c r="AR1325" i="1"/>
  <c r="AP1325" i="1"/>
  <c r="AN1325" i="1"/>
  <c r="AL1325" i="1"/>
  <c r="AJ1325" i="1"/>
  <c r="AC1325" i="1"/>
  <c r="AA1325" i="1"/>
  <c r="Z1325" i="1"/>
  <c r="X1325" i="1"/>
  <c r="AR1324" i="1"/>
  <c r="AP1324" i="1"/>
  <c r="AN1324" i="1"/>
  <c r="AL1324" i="1"/>
  <c r="AJ1324" i="1"/>
  <c r="AC1324" i="1"/>
  <c r="AA1324" i="1"/>
  <c r="Z1324" i="1"/>
  <c r="X1324" i="1"/>
  <c r="AR1323" i="1"/>
  <c r="AP1323" i="1"/>
  <c r="AN1323" i="1"/>
  <c r="AL1323" i="1"/>
  <c r="AJ1323" i="1"/>
  <c r="AC1323" i="1"/>
  <c r="AA1323" i="1"/>
  <c r="Z1323" i="1"/>
  <c r="X1323" i="1"/>
  <c r="AR1322" i="1"/>
  <c r="AP1322" i="1"/>
  <c r="AN1322" i="1"/>
  <c r="AL1322" i="1"/>
  <c r="AJ1322" i="1"/>
  <c r="AC1322" i="1"/>
  <c r="AA1322" i="1"/>
  <c r="Z1322" i="1"/>
  <c r="X1322" i="1"/>
  <c r="AR1321" i="1"/>
  <c r="AP1321" i="1"/>
  <c r="AN1321" i="1"/>
  <c r="AL1321" i="1"/>
  <c r="AJ1321" i="1"/>
  <c r="AC1321" i="1"/>
  <c r="AA1321" i="1"/>
  <c r="Z1321" i="1"/>
  <c r="X1321" i="1"/>
  <c r="AR1320" i="1"/>
  <c r="AP1320" i="1"/>
  <c r="AN1320" i="1"/>
  <c r="AL1320" i="1"/>
  <c r="AJ1320" i="1"/>
  <c r="AC1320" i="1"/>
  <c r="AA1320" i="1"/>
  <c r="Z1320" i="1"/>
  <c r="X1320" i="1"/>
  <c r="AR1319" i="1"/>
  <c r="AP1319" i="1"/>
  <c r="AN1319" i="1"/>
  <c r="AL1319" i="1"/>
  <c r="AJ1319" i="1"/>
  <c r="AC1319" i="1"/>
  <c r="AA1319" i="1"/>
  <c r="Z1319" i="1"/>
  <c r="X1319" i="1"/>
  <c r="AR1318" i="1"/>
  <c r="AP1318" i="1"/>
  <c r="AN1318" i="1"/>
  <c r="AL1318" i="1"/>
  <c r="AJ1318" i="1"/>
  <c r="AC1318" i="1"/>
  <c r="AA1318" i="1"/>
  <c r="Z1318" i="1"/>
  <c r="X1318" i="1"/>
  <c r="AR1317" i="1"/>
  <c r="AP1317" i="1"/>
  <c r="AN1317" i="1"/>
  <c r="AL1317" i="1"/>
  <c r="AJ1317" i="1"/>
  <c r="AC1317" i="1"/>
  <c r="AA1317" i="1"/>
  <c r="Z1317" i="1"/>
  <c r="X1317" i="1"/>
  <c r="AR1316" i="1"/>
  <c r="AP1316" i="1"/>
  <c r="AN1316" i="1"/>
  <c r="AL1316" i="1"/>
  <c r="AJ1316" i="1"/>
  <c r="AC1316" i="1"/>
  <c r="AA1316" i="1"/>
  <c r="Z1316" i="1"/>
  <c r="X1316" i="1"/>
  <c r="AR1315" i="1"/>
  <c r="AP1315" i="1"/>
  <c r="AN1315" i="1"/>
  <c r="AL1315" i="1"/>
  <c r="AJ1315" i="1"/>
  <c r="AC1315" i="1"/>
  <c r="AA1315" i="1"/>
  <c r="Z1315" i="1"/>
  <c r="X1315" i="1"/>
  <c r="AR1314" i="1"/>
  <c r="AP1314" i="1"/>
  <c r="AN1314" i="1"/>
  <c r="AL1314" i="1"/>
  <c r="AJ1314" i="1"/>
  <c r="AC1314" i="1"/>
  <c r="AA1314" i="1"/>
  <c r="Z1314" i="1"/>
  <c r="X1314" i="1"/>
  <c r="AR1313" i="1"/>
  <c r="AP1313" i="1"/>
  <c r="AN1313" i="1"/>
  <c r="AL1313" i="1"/>
  <c r="AJ1313" i="1"/>
  <c r="AC1313" i="1"/>
  <c r="AA1313" i="1"/>
  <c r="Z1313" i="1"/>
  <c r="X1313" i="1"/>
  <c r="AR1312" i="1"/>
  <c r="AP1312" i="1"/>
  <c r="AN1312" i="1"/>
  <c r="AL1312" i="1"/>
  <c r="AJ1312" i="1"/>
  <c r="AC1312" i="1"/>
  <c r="AA1312" i="1"/>
  <c r="Z1312" i="1"/>
  <c r="X1312" i="1"/>
  <c r="AR1311" i="1"/>
  <c r="AP1311" i="1"/>
  <c r="AN1311" i="1"/>
  <c r="AL1311" i="1"/>
  <c r="AJ1311" i="1"/>
  <c r="AC1311" i="1"/>
  <c r="AA1311" i="1"/>
  <c r="Z1311" i="1"/>
  <c r="X1311" i="1"/>
  <c r="AR1310" i="1"/>
  <c r="AP1310" i="1"/>
  <c r="AN1310" i="1"/>
  <c r="AL1310" i="1"/>
  <c r="AJ1310" i="1"/>
  <c r="AC1310" i="1"/>
  <c r="AA1310" i="1"/>
  <c r="Z1310" i="1"/>
  <c r="X1310" i="1"/>
  <c r="AR1309" i="1"/>
  <c r="AP1309" i="1"/>
  <c r="AN1309" i="1"/>
  <c r="AL1309" i="1"/>
  <c r="AJ1309" i="1"/>
  <c r="AC1309" i="1"/>
  <c r="AA1309" i="1"/>
  <c r="Z1309" i="1"/>
  <c r="X1309" i="1"/>
  <c r="AR1308" i="1"/>
  <c r="AP1308" i="1"/>
  <c r="AN1308" i="1"/>
  <c r="AL1308" i="1"/>
  <c r="AJ1308" i="1"/>
  <c r="AC1308" i="1"/>
  <c r="AA1308" i="1"/>
  <c r="Z1308" i="1"/>
  <c r="X1308" i="1"/>
  <c r="AR1307" i="1"/>
  <c r="AP1307" i="1"/>
  <c r="AN1307" i="1"/>
  <c r="AL1307" i="1"/>
  <c r="AJ1307" i="1"/>
  <c r="AC1307" i="1"/>
  <c r="AA1307" i="1"/>
  <c r="Z1307" i="1"/>
  <c r="X1307" i="1"/>
  <c r="AR1306" i="1"/>
  <c r="AP1306" i="1"/>
  <c r="AN1306" i="1"/>
  <c r="AL1306" i="1"/>
  <c r="AJ1306" i="1"/>
  <c r="AC1306" i="1"/>
  <c r="AA1306" i="1"/>
  <c r="Z1306" i="1"/>
  <c r="X1306" i="1"/>
  <c r="AR1305" i="1"/>
  <c r="AP1305" i="1"/>
  <c r="AN1305" i="1"/>
  <c r="AL1305" i="1"/>
  <c r="AJ1305" i="1"/>
  <c r="AC1305" i="1"/>
  <c r="AA1305" i="1"/>
  <c r="Z1305" i="1"/>
  <c r="X1305" i="1"/>
  <c r="AR1304" i="1"/>
  <c r="AP1304" i="1"/>
  <c r="AN1304" i="1"/>
  <c r="AL1304" i="1"/>
  <c r="AJ1304" i="1"/>
  <c r="AC1304" i="1"/>
  <c r="AA1304" i="1"/>
  <c r="Z1304" i="1"/>
  <c r="X1304" i="1"/>
  <c r="AR1303" i="1"/>
  <c r="AP1303" i="1"/>
  <c r="AN1303" i="1"/>
  <c r="AL1303" i="1"/>
  <c r="AJ1303" i="1"/>
  <c r="AC1303" i="1"/>
  <c r="AA1303" i="1"/>
  <c r="Z1303" i="1"/>
  <c r="X1303" i="1"/>
  <c r="AC1302" i="1"/>
  <c r="AA1302" i="1"/>
  <c r="Z1302" i="1"/>
  <c r="X1302" i="1"/>
  <c r="S1302" i="1"/>
  <c r="AC1301" i="1"/>
  <c r="AA1301" i="1"/>
  <c r="Z1301" i="1"/>
  <c r="X1301" i="1"/>
  <c r="S1301" i="1"/>
  <c r="BB1300" i="1"/>
  <c r="BB1299" i="1" s="1"/>
  <c r="AR1300" i="1"/>
  <c r="AP1300" i="1"/>
  <c r="AN1300" i="1"/>
  <c r="AL1300" i="1"/>
  <c r="AC1300" i="1"/>
  <c r="AA1300" i="1"/>
  <c r="Z1300" i="1"/>
  <c r="X1300" i="1"/>
  <c r="AR1299" i="1"/>
  <c r="AP1299" i="1"/>
  <c r="AN1299" i="1"/>
  <c r="AL1299" i="1"/>
  <c r="AC1299" i="1"/>
  <c r="AA1299" i="1"/>
  <c r="Z1299" i="1"/>
  <c r="X1299" i="1"/>
  <c r="AR1298" i="1"/>
  <c r="AP1298" i="1"/>
  <c r="AN1298" i="1"/>
  <c r="AL1298" i="1"/>
  <c r="AC1298" i="1"/>
  <c r="AA1298" i="1"/>
  <c r="Z1298" i="1"/>
  <c r="X1298" i="1"/>
  <c r="AR1297" i="1"/>
  <c r="AP1297" i="1"/>
  <c r="AN1297" i="1"/>
  <c r="AL1297" i="1"/>
  <c r="AC1297" i="1"/>
  <c r="AA1297" i="1"/>
  <c r="Z1297" i="1"/>
  <c r="X1297" i="1"/>
  <c r="AR1296" i="1"/>
  <c r="AP1296" i="1"/>
  <c r="AN1296" i="1"/>
  <c r="AL1296" i="1"/>
  <c r="AC1296" i="1"/>
  <c r="AA1296" i="1"/>
  <c r="Z1296" i="1"/>
  <c r="X1296" i="1"/>
  <c r="AR1295" i="1"/>
  <c r="AP1295" i="1"/>
  <c r="AN1295" i="1"/>
  <c r="AL1295" i="1"/>
  <c r="AC1295" i="1"/>
  <c r="AA1295" i="1"/>
  <c r="Z1295" i="1"/>
  <c r="X1295" i="1"/>
  <c r="AR1294" i="1"/>
  <c r="AP1294" i="1"/>
  <c r="AN1294" i="1"/>
  <c r="AL1294" i="1"/>
  <c r="AC1294" i="1"/>
  <c r="AA1294" i="1"/>
  <c r="Z1294" i="1"/>
  <c r="X1294" i="1"/>
  <c r="AR1293" i="1"/>
  <c r="AP1293" i="1"/>
  <c r="AN1293" i="1"/>
  <c r="AL1293" i="1"/>
  <c r="AC1293" i="1"/>
  <c r="AA1293" i="1"/>
  <c r="Z1293" i="1"/>
  <c r="X1293" i="1"/>
  <c r="AR1292" i="1"/>
  <c r="AP1292" i="1"/>
  <c r="AN1292" i="1"/>
  <c r="AL1292" i="1"/>
  <c r="AC1292" i="1"/>
  <c r="AA1292" i="1"/>
  <c r="Z1292" i="1"/>
  <c r="X1292" i="1"/>
  <c r="AR1291" i="1"/>
  <c r="AP1291" i="1"/>
  <c r="AN1291" i="1"/>
  <c r="AL1291" i="1"/>
  <c r="AC1291" i="1"/>
  <c r="AA1291" i="1"/>
  <c r="Z1291" i="1"/>
  <c r="X1291" i="1"/>
  <c r="AR1290" i="1"/>
  <c r="AP1290" i="1"/>
  <c r="AN1290" i="1"/>
  <c r="AL1290" i="1"/>
  <c r="AC1290" i="1"/>
  <c r="AA1290" i="1"/>
  <c r="Z1290" i="1"/>
  <c r="X1290" i="1"/>
  <c r="AR1289" i="1"/>
  <c r="AP1289" i="1"/>
  <c r="AN1289" i="1"/>
  <c r="AL1289" i="1"/>
  <c r="AC1289" i="1"/>
  <c r="AA1289" i="1"/>
  <c r="Z1289" i="1"/>
  <c r="X1289" i="1"/>
  <c r="AR1288" i="1"/>
  <c r="AP1288" i="1"/>
  <c r="AN1288" i="1"/>
  <c r="AL1288" i="1"/>
  <c r="AC1288" i="1"/>
  <c r="AA1288" i="1"/>
  <c r="Z1288" i="1"/>
  <c r="X1288" i="1"/>
  <c r="AR1286" i="1"/>
  <c r="AP1286" i="1"/>
  <c r="AN1286" i="1"/>
  <c r="AL1286" i="1"/>
  <c r="AC1286" i="1"/>
  <c r="AA1286" i="1"/>
  <c r="Z1286" i="1"/>
  <c r="X1286" i="1"/>
  <c r="AR1285" i="1"/>
  <c r="AP1285" i="1"/>
  <c r="AN1285" i="1"/>
  <c r="AL1285" i="1"/>
  <c r="AC1285" i="1"/>
  <c r="AA1285" i="1"/>
  <c r="Z1285" i="1"/>
  <c r="X1285" i="1"/>
  <c r="AR1284" i="1"/>
  <c r="AP1284" i="1"/>
  <c r="AN1284" i="1"/>
  <c r="AL1284" i="1"/>
  <c r="AC1284" i="1"/>
  <c r="AA1284" i="1"/>
  <c r="Z1284" i="1"/>
  <c r="X1284" i="1"/>
  <c r="AR1283" i="1"/>
  <c r="AP1283" i="1"/>
  <c r="AN1283" i="1"/>
  <c r="AL1283" i="1"/>
  <c r="AC1283" i="1"/>
  <c r="AA1283" i="1"/>
  <c r="Z1283" i="1"/>
  <c r="X1283" i="1"/>
  <c r="AR1282" i="1"/>
  <c r="AP1282" i="1"/>
  <c r="AN1282" i="1"/>
  <c r="AL1282" i="1"/>
  <c r="AC1282" i="1"/>
  <c r="AA1282" i="1"/>
  <c r="Z1282" i="1"/>
  <c r="X1282" i="1"/>
  <c r="AR1281" i="1"/>
  <c r="AP1281" i="1"/>
  <c r="AN1281" i="1"/>
  <c r="AL1281" i="1"/>
  <c r="AC1281" i="1"/>
  <c r="AA1281" i="1"/>
  <c r="Z1281" i="1"/>
  <c r="X1281" i="1"/>
  <c r="AR1280" i="1"/>
  <c r="AP1280" i="1"/>
  <c r="AN1280" i="1"/>
  <c r="AL1280" i="1"/>
  <c r="AC1280" i="1"/>
  <c r="AA1280" i="1"/>
  <c r="Z1280" i="1"/>
  <c r="X1280" i="1"/>
  <c r="AR1279" i="1"/>
  <c r="AP1279" i="1"/>
  <c r="AN1279" i="1"/>
  <c r="AL1279" i="1"/>
  <c r="AC1279" i="1"/>
  <c r="AA1279" i="1"/>
  <c r="Z1279" i="1"/>
  <c r="X1279" i="1"/>
  <c r="AR1278" i="1"/>
  <c r="AP1278" i="1"/>
  <c r="AN1278" i="1"/>
  <c r="AL1278" i="1"/>
  <c r="AC1278" i="1"/>
  <c r="AA1278" i="1"/>
  <c r="Z1278" i="1"/>
  <c r="X1278" i="1"/>
  <c r="AR1277" i="1"/>
  <c r="AP1277" i="1"/>
  <c r="AN1277" i="1"/>
  <c r="AL1277" i="1"/>
  <c r="AC1277" i="1"/>
  <c r="AA1277" i="1"/>
  <c r="Z1277" i="1"/>
  <c r="X1277" i="1"/>
  <c r="AR1276" i="1"/>
  <c r="AP1276" i="1"/>
  <c r="AN1276" i="1"/>
  <c r="AL1276" i="1"/>
  <c r="AC1276" i="1"/>
  <c r="AA1276" i="1"/>
  <c r="Z1276" i="1"/>
  <c r="X1276" i="1"/>
  <c r="AR1275" i="1"/>
  <c r="AP1275" i="1"/>
  <c r="AN1275" i="1"/>
  <c r="AL1275" i="1"/>
  <c r="AC1275" i="1"/>
  <c r="AA1275" i="1"/>
  <c r="Z1275" i="1"/>
  <c r="X1275" i="1"/>
  <c r="AR1274" i="1"/>
  <c r="AP1274" i="1"/>
  <c r="AN1274" i="1"/>
  <c r="AL1274" i="1"/>
  <c r="AC1274" i="1"/>
  <c r="AA1274" i="1"/>
  <c r="Z1274" i="1"/>
  <c r="X1274" i="1"/>
  <c r="AR1273" i="1"/>
  <c r="AP1273" i="1"/>
  <c r="AN1273" i="1"/>
  <c r="AL1273" i="1"/>
  <c r="AJ1273" i="1"/>
  <c r="AC1273" i="1"/>
  <c r="AA1273" i="1"/>
  <c r="Z1273" i="1"/>
  <c r="X1273" i="1"/>
  <c r="AR1272" i="1"/>
  <c r="AP1272" i="1"/>
  <c r="AN1272" i="1"/>
  <c r="AL1272" i="1"/>
  <c r="AJ1272" i="1"/>
  <c r="AC1272" i="1"/>
  <c r="AA1272" i="1"/>
  <c r="Z1272" i="1"/>
  <c r="X1272" i="1"/>
  <c r="AR1271" i="1"/>
  <c r="AP1271" i="1"/>
  <c r="AN1271" i="1"/>
  <c r="AL1271" i="1"/>
  <c r="AJ1271" i="1"/>
  <c r="AC1271" i="1"/>
  <c r="AA1271" i="1"/>
  <c r="Z1271" i="1"/>
  <c r="X1271" i="1"/>
  <c r="AR1270" i="1"/>
  <c r="AP1270" i="1"/>
  <c r="AN1270" i="1"/>
  <c r="AL1270" i="1"/>
  <c r="AJ1270" i="1"/>
  <c r="AC1270" i="1"/>
  <c r="AA1270" i="1"/>
  <c r="Z1270" i="1"/>
  <c r="X1270" i="1"/>
  <c r="AR1269" i="1"/>
  <c r="AP1269" i="1"/>
  <c r="AN1269" i="1"/>
  <c r="AL1269" i="1"/>
  <c r="AJ1269" i="1"/>
  <c r="AC1269" i="1"/>
  <c r="AA1269" i="1"/>
  <c r="Z1269" i="1"/>
  <c r="X1269" i="1"/>
  <c r="AR1268" i="1"/>
  <c r="AP1268" i="1"/>
  <c r="AN1268" i="1"/>
  <c r="AL1268" i="1"/>
  <c r="AJ1268" i="1"/>
  <c r="AC1268" i="1"/>
  <c r="AA1268" i="1"/>
  <c r="Z1268" i="1"/>
  <c r="X1268" i="1"/>
  <c r="AR1267" i="1"/>
  <c r="AP1267" i="1"/>
  <c r="AN1267" i="1"/>
  <c r="AL1267" i="1"/>
  <c r="AJ1267" i="1"/>
  <c r="AC1267" i="1"/>
  <c r="AA1267" i="1"/>
  <c r="Z1267" i="1"/>
  <c r="X1267" i="1"/>
  <c r="AR1266" i="1"/>
  <c r="AP1266" i="1"/>
  <c r="AN1266" i="1"/>
  <c r="AL1266" i="1"/>
  <c r="AJ1266" i="1"/>
  <c r="AC1266" i="1"/>
  <c r="AA1266" i="1"/>
  <c r="Z1266" i="1"/>
  <c r="X1266" i="1"/>
  <c r="AR1265" i="1"/>
  <c r="AP1265" i="1"/>
  <c r="AN1265" i="1"/>
  <c r="AL1265" i="1"/>
  <c r="AJ1265" i="1"/>
  <c r="AC1265" i="1"/>
  <c r="AA1265" i="1"/>
  <c r="Z1265" i="1"/>
  <c r="X1265" i="1"/>
  <c r="AR1264" i="1"/>
  <c r="AP1264" i="1"/>
  <c r="AN1264" i="1"/>
  <c r="AL1264" i="1"/>
  <c r="AJ1264" i="1"/>
  <c r="AC1264" i="1"/>
  <c r="AA1264" i="1"/>
  <c r="Z1264" i="1"/>
  <c r="X1264" i="1"/>
  <c r="AR1263" i="1"/>
  <c r="AP1263" i="1"/>
  <c r="AN1263" i="1"/>
  <c r="AL1263" i="1"/>
  <c r="AJ1263" i="1"/>
  <c r="AC1263" i="1"/>
  <c r="AA1263" i="1"/>
  <c r="Z1263" i="1"/>
  <c r="X1263" i="1"/>
  <c r="AR1262" i="1"/>
  <c r="AP1262" i="1"/>
  <c r="AN1262" i="1"/>
  <c r="AL1262" i="1"/>
  <c r="AJ1262" i="1"/>
  <c r="AC1262" i="1"/>
  <c r="AA1262" i="1"/>
  <c r="Z1262" i="1"/>
  <c r="X1262" i="1"/>
  <c r="AR1261" i="1"/>
  <c r="AP1261" i="1"/>
  <c r="AN1261" i="1"/>
  <c r="AL1261" i="1"/>
  <c r="AJ1261" i="1"/>
  <c r="AC1261" i="1"/>
  <c r="AA1261" i="1"/>
  <c r="Z1261" i="1"/>
  <c r="X1261" i="1"/>
  <c r="AR1260" i="1"/>
  <c r="AP1260" i="1"/>
  <c r="AN1260" i="1"/>
  <c r="AL1260" i="1"/>
  <c r="AJ1260" i="1"/>
  <c r="AC1260" i="1"/>
  <c r="AA1260" i="1"/>
  <c r="Z1260" i="1"/>
  <c r="X1260" i="1"/>
  <c r="AR1259" i="1"/>
  <c r="AP1259" i="1"/>
  <c r="AN1259" i="1"/>
  <c r="AL1259" i="1"/>
  <c r="AJ1259" i="1"/>
  <c r="AC1259" i="1"/>
  <c r="AA1259" i="1"/>
  <c r="Z1259" i="1"/>
  <c r="X1259" i="1"/>
  <c r="AR1258" i="1"/>
  <c r="AP1258" i="1"/>
  <c r="AN1258" i="1"/>
  <c r="AL1258" i="1"/>
  <c r="AJ1258" i="1"/>
  <c r="AC1258" i="1"/>
  <c r="AA1258" i="1"/>
  <c r="Z1258" i="1"/>
  <c r="X1258" i="1"/>
  <c r="AR1257" i="1"/>
  <c r="AP1257" i="1"/>
  <c r="AN1257" i="1"/>
  <c r="AL1257" i="1"/>
  <c r="AJ1257" i="1"/>
  <c r="AC1257" i="1"/>
  <c r="AA1257" i="1"/>
  <c r="Z1257" i="1"/>
  <c r="X1257" i="1"/>
  <c r="AR1256" i="1"/>
  <c r="AP1256" i="1"/>
  <c r="AN1256" i="1"/>
  <c r="AL1256" i="1"/>
  <c r="AJ1256" i="1"/>
  <c r="AC1256" i="1"/>
  <c r="AA1256" i="1"/>
  <c r="Z1256" i="1"/>
  <c r="X1256" i="1"/>
  <c r="AR1255" i="1"/>
  <c r="AP1255" i="1"/>
  <c r="AN1255" i="1"/>
  <c r="AL1255" i="1"/>
  <c r="AJ1255" i="1"/>
  <c r="AC1255" i="1"/>
  <c r="AA1255" i="1"/>
  <c r="Z1255" i="1"/>
  <c r="X1255" i="1"/>
  <c r="AR1254" i="1"/>
  <c r="AP1254" i="1"/>
  <c r="AN1254" i="1"/>
  <c r="AL1254" i="1"/>
  <c r="AJ1254" i="1"/>
  <c r="AC1254" i="1"/>
  <c r="AA1254" i="1"/>
  <c r="Z1254" i="1"/>
  <c r="X1254" i="1"/>
  <c r="AR1253" i="1"/>
  <c r="AP1253" i="1"/>
  <c r="AN1253" i="1"/>
  <c r="AL1253" i="1"/>
  <c r="AJ1253" i="1"/>
  <c r="AC1253" i="1"/>
  <c r="AA1253" i="1"/>
  <c r="Z1253" i="1"/>
  <c r="X1253" i="1"/>
  <c r="AR1252" i="1"/>
  <c r="AP1252" i="1"/>
  <c r="AN1252" i="1"/>
  <c r="AL1252" i="1"/>
  <c r="AJ1252" i="1"/>
  <c r="AC1252" i="1"/>
  <c r="AA1252" i="1"/>
  <c r="Z1252" i="1"/>
  <c r="X1252" i="1"/>
  <c r="AR1251" i="1"/>
  <c r="AP1251" i="1"/>
  <c r="AN1251" i="1"/>
  <c r="AL1251" i="1"/>
  <c r="AJ1251" i="1"/>
  <c r="AC1251" i="1"/>
  <c r="AA1251" i="1"/>
  <c r="Z1251" i="1"/>
  <c r="X1251" i="1"/>
  <c r="AR1250" i="1"/>
  <c r="AP1250" i="1"/>
  <c r="AN1250" i="1"/>
  <c r="AL1250" i="1"/>
  <c r="AJ1250" i="1"/>
  <c r="AC1250" i="1"/>
  <c r="AA1250" i="1"/>
  <c r="Z1250" i="1"/>
  <c r="X1250" i="1"/>
  <c r="AR1249" i="1"/>
  <c r="AP1249" i="1"/>
  <c r="AN1249" i="1"/>
  <c r="AL1249" i="1"/>
  <c r="AJ1249" i="1"/>
  <c r="AC1249" i="1"/>
  <c r="AA1249" i="1"/>
  <c r="Z1249" i="1"/>
  <c r="X1249" i="1"/>
  <c r="AR1248" i="1"/>
  <c r="AP1248" i="1"/>
  <c r="AN1248" i="1"/>
  <c r="AL1248" i="1"/>
  <c r="AJ1248" i="1"/>
  <c r="AC1248" i="1"/>
  <c r="AA1248" i="1"/>
  <c r="Z1248" i="1"/>
  <c r="X1248" i="1"/>
  <c r="AR1247" i="1"/>
  <c r="AP1247" i="1"/>
  <c r="AN1247" i="1"/>
  <c r="AL1247" i="1"/>
  <c r="AJ1247" i="1"/>
  <c r="AC1247" i="1"/>
  <c r="AA1247" i="1"/>
  <c r="Z1247" i="1"/>
  <c r="X1247" i="1"/>
  <c r="AR1246" i="1"/>
  <c r="AP1246" i="1"/>
  <c r="AN1246" i="1"/>
  <c r="AL1246" i="1"/>
  <c r="AJ1246" i="1"/>
  <c r="AC1246" i="1"/>
  <c r="AA1246" i="1"/>
  <c r="Z1246" i="1"/>
  <c r="X1246" i="1"/>
  <c r="AR1245" i="1"/>
  <c r="AP1245" i="1"/>
  <c r="AN1245" i="1"/>
  <c r="AL1245" i="1"/>
  <c r="AJ1245" i="1"/>
  <c r="AC1245" i="1"/>
  <c r="AA1245" i="1"/>
  <c r="Z1245" i="1"/>
  <c r="X1245" i="1"/>
  <c r="AR1244" i="1"/>
  <c r="AP1244" i="1"/>
  <c r="AN1244" i="1"/>
  <c r="AL1244" i="1"/>
  <c r="AJ1244" i="1"/>
  <c r="AC1244" i="1"/>
  <c r="AA1244" i="1"/>
  <c r="Z1244" i="1"/>
  <c r="X1244" i="1"/>
  <c r="AR1243" i="1"/>
  <c r="AP1243" i="1"/>
  <c r="AN1243" i="1"/>
  <c r="AL1243" i="1"/>
  <c r="AJ1243" i="1"/>
  <c r="AC1243" i="1"/>
  <c r="AA1243" i="1"/>
  <c r="Z1243" i="1"/>
  <c r="X1243" i="1"/>
  <c r="AR1242" i="1"/>
  <c r="AP1242" i="1"/>
  <c r="AN1242" i="1"/>
  <c r="AL1242" i="1"/>
  <c r="AJ1242" i="1"/>
  <c r="AC1242" i="1"/>
  <c r="AA1242" i="1"/>
  <c r="Z1242" i="1"/>
  <c r="X1242" i="1"/>
  <c r="AR1241" i="1"/>
  <c r="AP1241" i="1"/>
  <c r="AN1241" i="1"/>
  <c r="AL1241" i="1"/>
  <c r="AJ1241" i="1"/>
  <c r="AC1241" i="1"/>
  <c r="AA1241" i="1"/>
  <c r="Z1241" i="1"/>
  <c r="X1241" i="1"/>
  <c r="AR1240" i="1"/>
  <c r="AP1240" i="1"/>
  <c r="AN1240" i="1"/>
  <c r="AL1240" i="1"/>
  <c r="AJ1240" i="1"/>
  <c r="AC1240" i="1"/>
  <c r="AA1240" i="1"/>
  <c r="Z1240" i="1"/>
  <c r="X1240" i="1"/>
  <c r="AR1239" i="1"/>
  <c r="AP1239" i="1"/>
  <c r="AN1239" i="1"/>
  <c r="AL1239" i="1"/>
  <c r="AJ1239" i="1"/>
  <c r="AC1239" i="1"/>
  <c r="AA1239" i="1"/>
  <c r="Z1239" i="1"/>
  <c r="X1239" i="1"/>
  <c r="AR1238" i="1"/>
  <c r="AP1238" i="1"/>
  <c r="AN1238" i="1"/>
  <c r="AL1238" i="1"/>
  <c r="AJ1238" i="1"/>
  <c r="AC1238" i="1"/>
  <c r="AA1238" i="1"/>
  <c r="Z1238" i="1"/>
  <c r="X1238" i="1"/>
  <c r="AR1237" i="1"/>
  <c r="AP1237" i="1"/>
  <c r="AN1237" i="1"/>
  <c r="AL1237" i="1"/>
  <c r="AJ1237" i="1"/>
  <c r="AC1237" i="1"/>
  <c r="AA1237" i="1"/>
  <c r="Z1237" i="1"/>
  <c r="X1237" i="1"/>
  <c r="AR1236" i="1"/>
  <c r="AP1236" i="1"/>
  <c r="AN1236" i="1"/>
  <c r="AL1236" i="1"/>
  <c r="AJ1236" i="1"/>
  <c r="AC1236" i="1"/>
  <c r="AA1236" i="1"/>
  <c r="Z1236" i="1"/>
  <c r="X1236" i="1"/>
  <c r="AC1235" i="1"/>
  <c r="AA1235" i="1"/>
  <c r="Z1235" i="1"/>
  <c r="X1235" i="1"/>
  <c r="S1235" i="1"/>
  <c r="AR1234" i="1"/>
  <c r="AP1234" i="1"/>
  <c r="AL1234" i="1"/>
  <c r="AJ1234" i="1"/>
  <c r="AC1234" i="1"/>
  <c r="AA1234" i="1"/>
  <c r="Z1234" i="1"/>
  <c r="X1234" i="1"/>
  <c r="G1234" i="1"/>
  <c r="G1232" i="1"/>
  <c r="AR1232" i="1"/>
  <c r="AP1232" i="1"/>
  <c r="AL1232" i="1"/>
  <c r="AJ1232" i="1"/>
  <c r="AC1232" i="1"/>
  <c r="AA1232" i="1"/>
  <c r="Z1232" i="1"/>
  <c r="X1232" i="1"/>
  <c r="AR1231" i="1"/>
  <c r="AP1231" i="1"/>
  <c r="AL1231" i="1"/>
  <c r="AJ1231" i="1"/>
  <c r="AC1231" i="1"/>
  <c r="AA1231" i="1"/>
  <c r="Z1231" i="1"/>
  <c r="X1231" i="1"/>
  <c r="AR1230" i="1"/>
  <c r="AP1230" i="1"/>
  <c r="AL1230" i="1"/>
  <c r="AJ1230" i="1"/>
  <c r="AC1230" i="1"/>
  <c r="AA1230" i="1"/>
  <c r="Z1230" i="1"/>
  <c r="X1230" i="1"/>
  <c r="AR1229" i="1"/>
  <c r="AP1229" i="1"/>
  <c r="AL1229" i="1"/>
  <c r="AJ1229" i="1"/>
  <c r="AC1229" i="1"/>
  <c r="AA1229" i="1"/>
  <c r="Z1229" i="1"/>
  <c r="X1229" i="1"/>
  <c r="AR1228" i="1"/>
  <c r="AP1228" i="1"/>
  <c r="AL1228" i="1"/>
  <c r="AJ1228" i="1"/>
  <c r="AC1228" i="1"/>
  <c r="AA1228" i="1"/>
  <c r="Z1228" i="1"/>
  <c r="X1228" i="1"/>
  <c r="AR1227" i="1"/>
  <c r="AP1227" i="1"/>
  <c r="AL1227" i="1"/>
  <c r="AJ1227" i="1"/>
  <c r="AC1227" i="1"/>
  <c r="AA1227" i="1"/>
  <c r="Z1227" i="1"/>
  <c r="X1227" i="1"/>
  <c r="AR1226" i="1"/>
  <c r="AP1226" i="1"/>
  <c r="AL1226" i="1"/>
  <c r="AJ1226" i="1"/>
  <c r="AC1226" i="1"/>
  <c r="AA1226" i="1"/>
  <c r="Z1226" i="1"/>
  <c r="X1226" i="1"/>
  <c r="AR1225" i="1"/>
  <c r="AP1225" i="1"/>
  <c r="AL1225" i="1"/>
  <c r="AJ1225" i="1"/>
  <c r="AC1225" i="1"/>
  <c r="AA1225" i="1"/>
  <c r="Z1225" i="1"/>
  <c r="X1225" i="1"/>
  <c r="AR1224" i="1"/>
  <c r="AP1224" i="1"/>
  <c r="AL1224" i="1"/>
  <c r="AJ1224" i="1"/>
  <c r="AC1224" i="1"/>
  <c r="AA1224" i="1"/>
  <c r="Z1224" i="1"/>
  <c r="X1224" i="1"/>
  <c r="AR1223" i="1"/>
  <c r="AP1223" i="1"/>
  <c r="AL1223" i="1"/>
  <c r="AJ1223" i="1"/>
  <c r="AC1223" i="1"/>
  <c r="AA1223" i="1"/>
  <c r="Z1223" i="1"/>
  <c r="X1223" i="1"/>
  <c r="AR1222" i="1"/>
  <c r="AP1222" i="1"/>
  <c r="AN1222" i="1"/>
  <c r="AL1222" i="1"/>
  <c r="AJ1222" i="1"/>
  <c r="AC1222" i="1"/>
  <c r="AA1222" i="1"/>
  <c r="Z1222" i="1"/>
  <c r="X1222" i="1"/>
  <c r="AR1221" i="1"/>
  <c r="AP1221" i="1"/>
  <c r="AN1221" i="1"/>
  <c r="AL1221" i="1"/>
  <c r="AJ1221" i="1"/>
  <c r="AC1221" i="1"/>
  <c r="AA1221" i="1"/>
  <c r="Z1221" i="1"/>
  <c r="X1221" i="1"/>
  <c r="AR1220" i="1"/>
  <c r="AP1220" i="1"/>
  <c r="AN1220" i="1"/>
  <c r="AL1220" i="1"/>
  <c r="AJ1220" i="1"/>
  <c r="AC1220" i="1"/>
  <c r="AA1220" i="1"/>
  <c r="Z1220" i="1"/>
  <c r="X1220" i="1"/>
  <c r="AR1219" i="1"/>
  <c r="AP1219" i="1"/>
  <c r="AN1219" i="1"/>
  <c r="AL1219" i="1"/>
  <c r="AJ1219" i="1"/>
  <c r="AC1219" i="1"/>
  <c r="AA1219" i="1"/>
  <c r="Z1219" i="1"/>
  <c r="X1219" i="1"/>
  <c r="AR1218" i="1"/>
  <c r="AP1218" i="1"/>
  <c r="AN1218" i="1"/>
  <c r="AL1218" i="1"/>
  <c r="AJ1218" i="1"/>
  <c r="AC1218" i="1"/>
  <c r="AA1218" i="1"/>
  <c r="Z1218" i="1"/>
  <c r="X1218" i="1"/>
  <c r="AC1217" i="1"/>
  <c r="AA1217" i="1"/>
  <c r="Z1217" i="1"/>
  <c r="X1217" i="1"/>
  <c r="S1217" i="1"/>
  <c r="AC1216" i="1"/>
  <c r="AA1216" i="1"/>
  <c r="Z1216" i="1"/>
  <c r="X1216" i="1"/>
  <c r="S1216" i="1"/>
  <c r="BB1215" i="1"/>
  <c r="AR1215" i="1"/>
  <c r="AP1215" i="1"/>
  <c r="AN1215" i="1"/>
  <c r="AL1215" i="1"/>
  <c r="AJ1215" i="1"/>
  <c r="AC1215" i="1"/>
  <c r="AA1215" i="1"/>
  <c r="Z1215" i="1"/>
  <c r="X1215" i="1"/>
  <c r="AR1214" i="1"/>
  <c r="AP1214" i="1"/>
  <c r="AN1214" i="1"/>
  <c r="AL1214" i="1"/>
  <c r="AJ1214" i="1"/>
  <c r="AC1214" i="1"/>
  <c r="AA1214" i="1"/>
  <c r="Z1214" i="1"/>
  <c r="X1214" i="1"/>
  <c r="AR1213" i="1"/>
  <c r="AP1213" i="1"/>
  <c r="AN1213" i="1"/>
  <c r="AL1213" i="1"/>
  <c r="AJ1213" i="1"/>
  <c r="AC1213" i="1"/>
  <c r="AA1213" i="1"/>
  <c r="Z1213" i="1"/>
  <c r="X1213" i="1"/>
  <c r="AR1212" i="1"/>
  <c r="AP1212" i="1"/>
  <c r="AN1212" i="1"/>
  <c r="AL1212" i="1"/>
  <c r="AJ1212" i="1"/>
  <c r="AC1212" i="1"/>
  <c r="AA1212" i="1"/>
  <c r="Z1212" i="1"/>
  <c r="X1212" i="1"/>
  <c r="AR1211" i="1"/>
  <c r="AP1211" i="1"/>
  <c r="AN1211" i="1"/>
  <c r="AL1211" i="1"/>
  <c r="AJ1211" i="1"/>
  <c r="AC1211" i="1"/>
  <c r="AA1211" i="1"/>
  <c r="Z1211" i="1"/>
  <c r="X1211" i="1"/>
  <c r="AR1210" i="1"/>
  <c r="AP1210" i="1"/>
  <c r="AN1210" i="1"/>
  <c r="AL1210" i="1"/>
  <c r="AJ1210" i="1"/>
  <c r="AC1210" i="1"/>
  <c r="AA1210" i="1"/>
  <c r="Z1210" i="1"/>
  <c r="X1210" i="1"/>
  <c r="AR1209" i="1"/>
  <c r="AP1209" i="1"/>
  <c r="AN1209" i="1"/>
  <c r="AL1209" i="1"/>
  <c r="AJ1209" i="1"/>
  <c r="AC1209" i="1"/>
  <c r="AA1209" i="1"/>
  <c r="Z1209" i="1"/>
  <c r="X1209" i="1"/>
  <c r="AR1208" i="1"/>
  <c r="AP1208" i="1"/>
  <c r="AN1208" i="1"/>
  <c r="AL1208" i="1"/>
  <c r="AJ1208" i="1"/>
  <c r="AC1208" i="1"/>
  <c r="AA1208" i="1"/>
  <c r="Z1208" i="1"/>
  <c r="X1208" i="1"/>
  <c r="AC1207" i="1"/>
  <c r="AA1207" i="1"/>
  <c r="Z1207" i="1"/>
  <c r="X1207" i="1"/>
  <c r="S1207" i="1"/>
  <c r="BB1206" i="1"/>
  <c r="BB1205" i="1" s="1"/>
  <c r="AR1206" i="1"/>
  <c r="AP1206" i="1"/>
  <c r="AN1206" i="1"/>
  <c r="AC1206" i="1"/>
  <c r="AA1206" i="1"/>
  <c r="X1206" i="1"/>
  <c r="AR1205" i="1"/>
  <c r="AP1205" i="1"/>
  <c r="AN1205" i="1"/>
  <c r="AC1205" i="1"/>
  <c r="AA1205" i="1"/>
  <c r="Z1205" i="1"/>
  <c r="X1205" i="1"/>
  <c r="AR1204" i="1"/>
  <c r="AP1204" i="1"/>
  <c r="AN1204" i="1"/>
  <c r="AC1204" i="1"/>
  <c r="AA1204" i="1"/>
  <c r="Z1204" i="1"/>
  <c r="X1204" i="1"/>
  <c r="AR1203" i="1"/>
  <c r="AP1203" i="1"/>
  <c r="AN1203" i="1"/>
  <c r="AC1203" i="1"/>
  <c r="AA1203" i="1"/>
  <c r="Z1203" i="1"/>
  <c r="X1203" i="1"/>
  <c r="AR1202" i="1"/>
  <c r="AP1202" i="1"/>
  <c r="AN1202" i="1"/>
  <c r="AC1202" i="1"/>
  <c r="AA1202" i="1"/>
  <c r="Z1202" i="1"/>
  <c r="X1202" i="1"/>
  <c r="AR1201" i="1"/>
  <c r="AP1201" i="1"/>
  <c r="AN1201" i="1"/>
  <c r="AC1201" i="1"/>
  <c r="AA1201" i="1"/>
  <c r="Z1201" i="1"/>
  <c r="X1201" i="1"/>
  <c r="AR1200" i="1"/>
  <c r="AP1200" i="1"/>
  <c r="AN1200" i="1"/>
  <c r="AC1200" i="1"/>
  <c r="AA1200" i="1"/>
  <c r="Z1200" i="1"/>
  <c r="X1200" i="1"/>
  <c r="AR1199" i="1"/>
  <c r="AP1199" i="1"/>
  <c r="AN1199" i="1"/>
  <c r="AC1199" i="1"/>
  <c r="AA1199" i="1"/>
  <c r="Z1199" i="1"/>
  <c r="X1199" i="1"/>
  <c r="AR1198" i="1"/>
  <c r="AP1198" i="1"/>
  <c r="AN1198" i="1"/>
  <c r="AC1198" i="1"/>
  <c r="AA1198" i="1"/>
  <c r="Z1198" i="1"/>
  <c r="X1198" i="1"/>
  <c r="AC1197" i="1"/>
  <c r="AA1197" i="1"/>
  <c r="Z1197" i="1"/>
  <c r="X1197" i="1"/>
  <c r="AR1196" i="1"/>
  <c r="AP1196" i="1"/>
  <c r="AN1196" i="1"/>
  <c r="AC1196" i="1"/>
  <c r="AA1196" i="1"/>
  <c r="Z1196" i="1"/>
  <c r="X1196" i="1"/>
  <c r="AR1195" i="1"/>
  <c r="AP1195" i="1"/>
  <c r="AN1195" i="1"/>
  <c r="AC1195" i="1"/>
  <c r="AA1195" i="1"/>
  <c r="Z1195" i="1"/>
  <c r="X1195" i="1"/>
  <c r="AR1194" i="1"/>
  <c r="AP1194" i="1"/>
  <c r="AN1194" i="1"/>
  <c r="AC1194" i="1"/>
  <c r="AA1194" i="1"/>
  <c r="Z1194" i="1"/>
  <c r="X1194" i="1"/>
  <c r="AR1193" i="1"/>
  <c r="AP1193" i="1"/>
  <c r="AN1193" i="1"/>
  <c r="AC1193" i="1"/>
  <c r="AA1193" i="1"/>
  <c r="Z1193" i="1"/>
  <c r="X1193" i="1"/>
  <c r="AR1192" i="1"/>
  <c r="AP1192" i="1"/>
  <c r="AN1192" i="1"/>
  <c r="AC1192" i="1"/>
  <c r="AA1192" i="1"/>
  <c r="Z1192" i="1"/>
  <c r="X1192" i="1"/>
  <c r="AR1191" i="1"/>
  <c r="AP1191" i="1"/>
  <c r="AN1191" i="1"/>
  <c r="AC1191" i="1"/>
  <c r="AA1191" i="1"/>
  <c r="Z1191" i="1"/>
  <c r="X1191" i="1"/>
  <c r="AR1190" i="1"/>
  <c r="AP1190" i="1"/>
  <c r="AN1190" i="1"/>
  <c r="AC1190" i="1"/>
  <c r="AA1190" i="1"/>
  <c r="Z1190" i="1"/>
  <c r="X1190" i="1"/>
  <c r="AR1189" i="1"/>
  <c r="AP1189" i="1"/>
  <c r="AN1189" i="1"/>
  <c r="AC1189" i="1"/>
  <c r="AA1189" i="1"/>
  <c r="Z1189" i="1"/>
  <c r="X1189" i="1"/>
  <c r="AR1188" i="1"/>
  <c r="AP1188" i="1"/>
  <c r="AN1188" i="1"/>
  <c r="AC1188" i="1"/>
  <c r="AA1188" i="1"/>
  <c r="Z1188" i="1"/>
  <c r="X1188" i="1"/>
  <c r="AR1185" i="1"/>
  <c r="AP1185" i="1"/>
  <c r="AN1185" i="1"/>
  <c r="AC1185" i="1"/>
  <c r="AA1185" i="1"/>
  <c r="Z1185" i="1"/>
  <c r="X1185" i="1"/>
  <c r="AR1184" i="1"/>
  <c r="AP1184" i="1"/>
  <c r="AN1184" i="1"/>
  <c r="AC1184" i="1"/>
  <c r="AA1184" i="1"/>
  <c r="Z1184" i="1"/>
  <c r="X1184" i="1"/>
  <c r="AR1182" i="1"/>
  <c r="AP1182" i="1"/>
  <c r="AN1182" i="1"/>
  <c r="AC1182" i="1"/>
  <c r="AA1182" i="1"/>
  <c r="Z1182" i="1"/>
  <c r="X1182" i="1"/>
  <c r="AR1181" i="1"/>
  <c r="AP1181" i="1"/>
  <c r="AN1181" i="1"/>
  <c r="AC1181" i="1"/>
  <c r="AA1181" i="1"/>
  <c r="Z1181" i="1"/>
  <c r="X1181" i="1"/>
  <c r="AR1180" i="1"/>
  <c r="AP1180" i="1"/>
  <c r="AN1180" i="1"/>
  <c r="AC1180" i="1"/>
  <c r="AA1180" i="1"/>
  <c r="Z1180" i="1"/>
  <c r="X1180" i="1"/>
  <c r="AR1178" i="1"/>
  <c r="AP1178" i="1"/>
  <c r="AN1178" i="1"/>
  <c r="AC1178" i="1"/>
  <c r="AA1178" i="1"/>
  <c r="Z1178" i="1"/>
  <c r="X1178" i="1"/>
  <c r="AR1177" i="1"/>
  <c r="AP1177" i="1"/>
  <c r="AN1177" i="1"/>
  <c r="AC1177" i="1"/>
  <c r="AA1177" i="1"/>
  <c r="Z1177" i="1"/>
  <c r="X1177" i="1"/>
  <c r="AR1176" i="1"/>
  <c r="AP1176" i="1"/>
  <c r="AN1176" i="1"/>
  <c r="AC1176" i="1"/>
  <c r="AA1176" i="1"/>
  <c r="Z1176" i="1"/>
  <c r="X1176" i="1"/>
  <c r="AR1175" i="1"/>
  <c r="AP1175" i="1"/>
  <c r="AN1175" i="1"/>
  <c r="AC1175" i="1"/>
  <c r="AA1175" i="1"/>
  <c r="Z1175" i="1"/>
  <c r="X1175" i="1"/>
  <c r="AR1174" i="1"/>
  <c r="AP1174" i="1"/>
  <c r="AN1174" i="1"/>
  <c r="AC1174" i="1"/>
  <c r="AA1174" i="1"/>
  <c r="Z1174" i="1"/>
  <c r="X1174" i="1"/>
  <c r="AR1173" i="1"/>
  <c r="AP1173" i="1"/>
  <c r="AN1173" i="1"/>
  <c r="AL1173" i="1"/>
  <c r="AJ1173" i="1"/>
  <c r="AC1173" i="1"/>
  <c r="AA1173" i="1"/>
  <c r="Z1173" i="1"/>
  <c r="X1173" i="1"/>
  <c r="AR1172" i="1"/>
  <c r="AP1172" i="1"/>
  <c r="AN1172" i="1"/>
  <c r="AL1172" i="1"/>
  <c r="AJ1172" i="1"/>
  <c r="AC1172" i="1"/>
  <c r="AA1172" i="1"/>
  <c r="Z1172" i="1"/>
  <c r="X1172" i="1"/>
  <c r="AR1171" i="1"/>
  <c r="AP1171" i="1"/>
  <c r="AN1171" i="1"/>
  <c r="AL1171" i="1"/>
  <c r="AJ1171" i="1"/>
  <c r="AC1171" i="1"/>
  <c r="AA1171" i="1"/>
  <c r="Z1171" i="1"/>
  <c r="X1171" i="1"/>
  <c r="AR1170" i="1"/>
  <c r="AP1170" i="1"/>
  <c r="AN1170" i="1"/>
  <c r="AL1170" i="1"/>
  <c r="AJ1170" i="1"/>
  <c r="AC1170" i="1"/>
  <c r="AA1170" i="1"/>
  <c r="Z1170" i="1"/>
  <c r="X1170" i="1"/>
  <c r="AR1169" i="1"/>
  <c r="AP1169" i="1"/>
  <c r="AN1169" i="1"/>
  <c r="AL1169" i="1"/>
  <c r="AJ1169" i="1"/>
  <c r="AC1169" i="1"/>
  <c r="AA1169" i="1"/>
  <c r="Z1169" i="1"/>
  <c r="X1169" i="1"/>
  <c r="AR1168" i="1"/>
  <c r="AP1168" i="1"/>
  <c r="AN1168" i="1"/>
  <c r="AL1168" i="1"/>
  <c r="AJ1168" i="1"/>
  <c r="AC1168" i="1"/>
  <c r="AA1168" i="1"/>
  <c r="Z1168" i="1"/>
  <c r="X1168" i="1"/>
  <c r="AR1167" i="1"/>
  <c r="AP1167" i="1"/>
  <c r="AN1167" i="1"/>
  <c r="AL1167" i="1"/>
  <c r="AJ1167" i="1"/>
  <c r="AC1167" i="1"/>
  <c r="AA1167" i="1"/>
  <c r="Z1167" i="1"/>
  <c r="X1167" i="1"/>
  <c r="AR1166" i="1"/>
  <c r="AP1166" i="1"/>
  <c r="AN1166" i="1"/>
  <c r="AL1166" i="1"/>
  <c r="AJ1166" i="1"/>
  <c r="AC1166" i="1"/>
  <c r="AA1166" i="1"/>
  <c r="Z1166" i="1"/>
  <c r="X1166" i="1"/>
  <c r="AR1165" i="1"/>
  <c r="AP1165" i="1"/>
  <c r="AN1165" i="1"/>
  <c r="AL1165" i="1"/>
  <c r="AJ1165" i="1"/>
  <c r="AC1165" i="1"/>
  <c r="AA1165" i="1"/>
  <c r="Z1165" i="1"/>
  <c r="X1165" i="1"/>
  <c r="AR1164" i="1"/>
  <c r="AP1164" i="1"/>
  <c r="AN1164" i="1"/>
  <c r="AL1164" i="1"/>
  <c r="AJ1164" i="1"/>
  <c r="AC1164" i="1"/>
  <c r="AA1164" i="1"/>
  <c r="Z1164" i="1"/>
  <c r="X1164" i="1"/>
  <c r="AR1163" i="1"/>
  <c r="AP1163" i="1"/>
  <c r="AN1163" i="1"/>
  <c r="AL1163" i="1"/>
  <c r="AJ1163" i="1"/>
  <c r="AC1163" i="1"/>
  <c r="AA1163" i="1"/>
  <c r="Z1163" i="1"/>
  <c r="X1163" i="1"/>
  <c r="AR1162" i="1"/>
  <c r="AP1162" i="1"/>
  <c r="AN1162" i="1"/>
  <c r="AL1162" i="1"/>
  <c r="AJ1162" i="1"/>
  <c r="AC1162" i="1"/>
  <c r="AA1162" i="1"/>
  <c r="Z1162" i="1"/>
  <c r="X1162" i="1"/>
  <c r="AR1161" i="1"/>
  <c r="AP1161" i="1"/>
  <c r="AN1161" i="1"/>
  <c r="AL1161" i="1"/>
  <c r="AJ1161" i="1"/>
  <c r="AC1161" i="1"/>
  <c r="AA1161" i="1"/>
  <c r="Z1161" i="1"/>
  <c r="X1161" i="1"/>
  <c r="AR1160" i="1"/>
  <c r="AP1160" i="1"/>
  <c r="AN1160" i="1"/>
  <c r="AL1160" i="1"/>
  <c r="AJ1160" i="1"/>
  <c r="AC1160" i="1"/>
  <c r="AA1160" i="1"/>
  <c r="Z1160" i="1"/>
  <c r="X1160" i="1"/>
  <c r="AR1159" i="1"/>
  <c r="AP1159" i="1"/>
  <c r="AN1159" i="1"/>
  <c r="AL1159" i="1"/>
  <c r="AJ1159" i="1"/>
  <c r="AC1159" i="1"/>
  <c r="AA1159" i="1"/>
  <c r="Z1159" i="1"/>
  <c r="X1159" i="1"/>
  <c r="AR1158" i="1"/>
  <c r="AP1158" i="1"/>
  <c r="AN1158" i="1"/>
  <c r="AL1158" i="1"/>
  <c r="AJ1158" i="1"/>
  <c r="AC1158" i="1"/>
  <c r="AA1158" i="1"/>
  <c r="Z1158" i="1"/>
  <c r="X1158" i="1"/>
  <c r="AR1157" i="1"/>
  <c r="AP1157" i="1"/>
  <c r="AN1157" i="1"/>
  <c r="AL1157" i="1"/>
  <c r="AJ1157" i="1"/>
  <c r="AC1157" i="1"/>
  <c r="AA1157" i="1"/>
  <c r="Z1157" i="1"/>
  <c r="X1157" i="1"/>
  <c r="AR1156" i="1"/>
  <c r="AP1156" i="1"/>
  <c r="AN1156" i="1"/>
  <c r="AL1156" i="1"/>
  <c r="AJ1156" i="1"/>
  <c r="AC1156" i="1"/>
  <c r="AA1156" i="1"/>
  <c r="Z1156" i="1"/>
  <c r="X1156" i="1"/>
  <c r="AR1155" i="1"/>
  <c r="AP1155" i="1"/>
  <c r="AN1155" i="1"/>
  <c r="AL1155" i="1"/>
  <c r="AJ1155" i="1"/>
  <c r="AC1155" i="1"/>
  <c r="AA1155" i="1"/>
  <c r="Z1155" i="1"/>
  <c r="X1155" i="1"/>
  <c r="AR1154" i="1"/>
  <c r="AP1154" i="1"/>
  <c r="AN1154" i="1"/>
  <c r="AL1154" i="1"/>
  <c r="AJ1154" i="1"/>
  <c r="AC1154" i="1"/>
  <c r="AA1154" i="1"/>
  <c r="Z1154" i="1"/>
  <c r="X1154" i="1"/>
  <c r="AR1153" i="1"/>
  <c r="AP1153" i="1"/>
  <c r="AN1153" i="1"/>
  <c r="AL1153" i="1"/>
  <c r="AJ1153" i="1"/>
  <c r="AC1153" i="1"/>
  <c r="AA1153" i="1"/>
  <c r="Z1153" i="1"/>
  <c r="X1153" i="1"/>
  <c r="AR1152" i="1"/>
  <c r="AP1152" i="1"/>
  <c r="AN1152" i="1"/>
  <c r="AL1152" i="1"/>
  <c r="AJ1152" i="1"/>
  <c r="AC1152" i="1"/>
  <c r="AA1152" i="1"/>
  <c r="Z1152" i="1"/>
  <c r="X1152" i="1"/>
  <c r="AR1151" i="1"/>
  <c r="AP1151" i="1"/>
  <c r="AN1151" i="1"/>
  <c r="AL1151" i="1"/>
  <c r="AJ1151" i="1"/>
  <c r="AC1151" i="1"/>
  <c r="AA1151" i="1"/>
  <c r="Z1151" i="1"/>
  <c r="X1151" i="1"/>
  <c r="AR1150" i="1"/>
  <c r="AP1150" i="1"/>
  <c r="AN1150" i="1"/>
  <c r="AL1150" i="1"/>
  <c r="AJ1150" i="1"/>
  <c r="AC1150" i="1"/>
  <c r="AA1150" i="1"/>
  <c r="Z1150" i="1"/>
  <c r="X1150" i="1"/>
  <c r="AR1149" i="1"/>
  <c r="AP1149" i="1"/>
  <c r="AN1149" i="1"/>
  <c r="AL1149" i="1"/>
  <c r="AJ1149" i="1"/>
  <c r="AC1149" i="1"/>
  <c r="AA1149" i="1"/>
  <c r="Z1149" i="1"/>
  <c r="X1149" i="1"/>
  <c r="AR1148" i="1"/>
  <c r="AP1148" i="1"/>
  <c r="AN1148" i="1"/>
  <c r="AL1148" i="1"/>
  <c r="AJ1148" i="1"/>
  <c r="AC1148" i="1"/>
  <c r="AA1148" i="1"/>
  <c r="Z1148" i="1"/>
  <c r="X1148" i="1"/>
  <c r="AR1147" i="1"/>
  <c r="AP1147" i="1"/>
  <c r="AN1147" i="1"/>
  <c r="AL1147" i="1"/>
  <c r="AJ1147" i="1"/>
  <c r="AC1147" i="1"/>
  <c r="AA1147" i="1"/>
  <c r="Z1147" i="1"/>
  <c r="X1147" i="1"/>
  <c r="AR1146" i="1"/>
  <c r="AP1146" i="1"/>
  <c r="AN1146" i="1"/>
  <c r="AL1146" i="1"/>
  <c r="AJ1146" i="1"/>
  <c r="AC1146" i="1"/>
  <c r="AA1146" i="1"/>
  <c r="Z1146" i="1"/>
  <c r="X1146" i="1"/>
  <c r="AR1145" i="1"/>
  <c r="AP1145" i="1"/>
  <c r="AN1145" i="1"/>
  <c r="AL1145" i="1"/>
  <c r="AJ1145" i="1"/>
  <c r="AC1145" i="1"/>
  <c r="AA1145" i="1"/>
  <c r="Z1145" i="1"/>
  <c r="X1145" i="1"/>
  <c r="AR1144" i="1"/>
  <c r="AP1144" i="1"/>
  <c r="AN1144" i="1"/>
  <c r="AL1144" i="1"/>
  <c r="AJ1144" i="1"/>
  <c r="AC1144" i="1"/>
  <c r="AA1144" i="1"/>
  <c r="Z1144" i="1"/>
  <c r="X1144" i="1"/>
  <c r="AR1143" i="1"/>
  <c r="AP1143" i="1"/>
  <c r="AN1143" i="1"/>
  <c r="AL1143" i="1"/>
  <c r="AJ1143" i="1"/>
  <c r="AC1143" i="1"/>
  <c r="AA1143" i="1"/>
  <c r="Z1143" i="1"/>
  <c r="X1143" i="1"/>
  <c r="AR1142" i="1"/>
  <c r="AP1142" i="1"/>
  <c r="AN1142" i="1"/>
  <c r="AL1142" i="1"/>
  <c r="AJ1142" i="1"/>
  <c r="AC1142" i="1"/>
  <c r="AA1142" i="1"/>
  <c r="Z1142" i="1"/>
  <c r="X1142" i="1"/>
  <c r="AR1141" i="1"/>
  <c r="AP1141" i="1"/>
  <c r="AN1141" i="1"/>
  <c r="AL1141" i="1"/>
  <c r="AJ1141" i="1"/>
  <c r="AC1141" i="1"/>
  <c r="AA1141" i="1"/>
  <c r="Z1141" i="1"/>
  <c r="X1141" i="1"/>
  <c r="AR1140" i="1"/>
  <c r="AP1140" i="1"/>
  <c r="AN1140" i="1"/>
  <c r="AL1140" i="1"/>
  <c r="AJ1140" i="1"/>
  <c r="AC1140" i="1"/>
  <c r="AA1140" i="1"/>
  <c r="Z1140" i="1"/>
  <c r="X1140" i="1"/>
  <c r="AR1139" i="1"/>
  <c r="AP1139" i="1"/>
  <c r="AN1139" i="1"/>
  <c r="AL1139" i="1"/>
  <c r="AJ1139" i="1"/>
  <c r="AC1139" i="1"/>
  <c r="AA1139" i="1"/>
  <c r="Z1139" i="1"/>
  <c r="X1139" i="1"/>
  <c r="AR1138" i="1"/>
  <c r="AP1138" i="1"/>
  <c r="AN1138" i="1"/>
  <c r="AL1138" i="1"/>
  <c r="AJ1138" i="1"/>
  <c r="AC1138" i="1"/>
  <c r="AA1138" i="1"/>
  <c r="Z1138" i="1"/>
  <c r="X1138" i="1"/>
  <c r="AR1137" i="1"/>
  <c r="AP1137" i="1"/>
  <c r="AN1137" i="1"/>
  <c r="AL1137" i="1"/>
  <c r="AJ1137" i="1"/>
  <c r="AC1137" i="1"/>
  <c r="AA1137" i="1"/>
  <c r="Z1137" i="1"/>
  <c r="X1137" i="1"/>
  <c r="AR1136" i="1"/>
  <c r="AP1136" i="1"/>
  <c r="AN1136" i="1"/>
  <c r="AL1136" i="1"/>
  <c r="AJ1136" i="1"/>
  <c r="AC1136" i="1"/>
  <c r="AA1136" i="1"/>
  <c r="Z1136" i="1"/>
  <c r="X1136" i="1"/>
  <c r="AR1135" i="1"/>
  <c r="AP1135" i="1"/>
  <c r="AN1135" i="1"/>
  <c r="AL1135" i="1"/>
  <c r="AJ1135" i="1"/>
  <c r="AC1135" i="1"/>
  <c r="AA1135" i="1"/>
  <c r="Z1135" i="1"/>
  <c r="X1135" i="1"/>
  <c r="AR1134" i="1"/>
  <c r="AP1134" i="1"/>
  <c r="AN1134" i="1"/>
  <c r="AL1134" i="1"/>
  <c r="AJ1134" i="1"/>
  <c r="AC1134" i="1"/>
  <c r="AA1134" i="1"/>
  <c r="Z1134" i="1"/>
  <c r="X1134" i="1"/>
  <c r="AR1133" i="1"/>
  <c r="AP1133" i="1"/>
  <c r="AN1133" i="1"/>
  <c r="AL1133" i="1"/>
  <c r="AJ1133" i="1"/>
  <c r="AC1133" i="1"/>
  <c r="AA1133" i="1"/>
  <c r="Z1133" i="1"/>
  <c r="X1133" i="1"/>
  <c r="AR1132" i="1"/>
  <c r="AP1132" i="1"/>
  <c r="AN1132" i="1"/>
  <c r="AL1132" i="1"/>
  <c r="AJ1132" i="1"/>
  <c r="AC1132" i="1"/>
  <c r="AA1132" i="1"/>
  <c r="Z1132" i="1"/>
  <c r="X1132" i="1"/>
  <c r="AR1131" i="1"/>
  <c r="AP1131" i="1"/>
  <c r="AN1131" i="1"/>
  <c r="AL1131" i="1"/>
  <c r="AJ1131" i="1"/>
  <c r="AC1131" i="1"/>
  <c r="AA1131" i="1"/>
  <c r="Z1131" i="1"/>
  <c r="X1131" i="1"/>
  <c r="AR1130" i="1"/>
  <c r="AP1130" i="1"/>
  <c r="AN1130" i="1"/>
  <c r="AL1130" i="1"/>
  <c r="AJ1130" i="1"/>
  <c r="AC1130" i="1"/>
  <c r="AA1130" i="1"/>
  <c r="Z1130" i="1"/>
  <c r="X1130" i="1"/>
  <c r="AR1129" i="1"/>
  <c r="AP1129" i="1"/>
  <c r="AN1129" i="1"/>
  <c r="AL1129" i="1"/>
  <c r="AJ1129" i="1"/>
  <c r="AC1129" i="1"/>
  <c r="AA1129" i="1"/>
  <c r="Z1129" i="1"/>
  <c r="X1129" i="1"/>
  <c r="AR1128" i="1"/>
  <c r="AP1128" i="1"/>
  <c r="AN1128" i="1"/>
  <c r="AL1128" i="1"/>
  <c r="AJ1128" i="1"/>
  <c r="AC1128" i="1"/>
  <c r="AA1128" i="1"/>
  <c r="Z1128" i="1"/>
  <c r="X1128" i="1"/>
  <c r="AR1127" i="1"/>
  <c r="AP1127" i="1"/>
  <c r="AN1127" i="1"/>
  <c r="AL1127" i="1"/>
  <c r="AJ1127" i="1"/>
  <c r="AC1127" i="1"/>
  <c r="AA1127" i="1"/>
  <c r="Z1127" i="1"/>
  <c r="X1127" i="1"/>
  <c r="AR1126" i="1"/>
  <c r="AP1126" i="1"/>
  <c r="AN1126" i="1"/>
  <c r="AL1126" i="1"/>
  <c r="AJ1126" i="1"/>
  <c r="AC1126" i="1"/>
  <c r="AA1126" i="1"/>
  <c r="Z1126" i="1"/>
  <c r="X1126" i="1"/>
  <c r="AR1125" i="1"/>
  <c r="AP1125" i="1"/>
  <c r="AN1125" i="1"/>
  <c r="AL1125" i="1"/>
  <c r="AJ1125" i="1"/>
  <c r="AC1125" i="1"/>
  <c r="AA1125" i="1"/>
  <c r="Z1125" i="1"/>
  <c r="X1125" i="1"/>
  <c r="AR1124" i="1"/>
  <c r="AP1124" i="1"/>
  <c r="AN1124" i="1"/>
  <c r="AL1124" i="1"/>
  <c r="AJ1124" i="1"/>
  <c r="AC1124" i="1"/>
  <c r="AA1124" i="1"/>
  <c r="Z1124" i="1"/>
  <c r="X1124" i="1"/>
  <c r="AR1123" i="1"/>
  <c r="AP1123" i="1"/>
  <c r="AN1123" i="1"/>
  <c r="AL1123" i="1"/>
  <c r="AJ1123" i="1"/>
  <c r="AC1123" i="1"/>
  <c r="AA1123" i="1"/>
  <c r="Z1123" i="1"/>
  <c r="X1123" i="1"/>
  <c r="AR1122" i="1"/>
  <c r="AP1122" i="1"/>
  <c r="AN1122" i="1"/>
  <c r="AL1122" i="1"/>
  <c r="AJ1122" i="1"/>
  <c r="AC1122" i="1"/>
  <c r="AA1122" i="1"/>
  <c r="Z1122" i="1"/>
  <c r="X1122" i="1"/>
  <c r="AR1121" i="1"/>
  <c r="AP1121" i="1"/>
  <c r="AN1121" i="1"/>
  <c r="AL1121" i="1"/>
  <c r="AJ1121" i="1"/>
  <c r="AC1121" i="1"/>
  <c r="AA1121" i="1"/>
  <c r="Z1121" i="1"/>
  <c r="X1121" i="1"/>
  <c r="AR1120" i="1"/>
  <c r="AP1120" i="1"/>
  <c r="AN1120" i="1"/>
  <c r="AL1120" i="1"/>
  <c r="AJ1120" i="1"/>
  <c r="AC1120" i="1"/>
  <c r="AA1120" i="1"/>
  <c r="Z1120" i="1"/>
  <c r="X1120" i="1"/>
  <c r="AR1119" i="1"/>
  <c r="AP1119" i="1"/>
  <c r="AN1119" i="1"/>
  <c r="AL1119" i="1"/>
  <c r="AJ1119" i="1"/>
  <c r="AC1119" i="1"/>
  <c r="AA1119" i="1"/>
  <c r="Z1119" i="1"/>
  <c r="X1119" i="1"/>
  <c r="AC1118" i="1"/>
  <c r="AA1118" i="1"/>
  <c r="Z1118" i="1"/>
  <c r="X1118" i="1"/>
  <c r="S1118" i="1"/>
  <c r="BB1117" i="1"/>
  <c r="BB1116" i="1" s="1"/>
  <c r="AR1117" i="1"/>
  <c r="AL1117" i="1"/>
  <c r="AJ1117" i="1"/>
  <c r="AC1117" i="1"/>
  <c r="AA1117" i="1"/>
  <c r="Z1117" i="1"/>
  <c r="X1117" i="1"/>
  <c r="AR1116" i="1"/>
  <c r="AL1116" i="1"/>
  <c r="AJ1116" i="1"/>
  <c r="AC1116" i="1"/>
  <c r="AA1116" i="1"/>
  <c r="Z1116" i="1"/>
  <c r="X1116" i="1"/>
  <c r="AR1115" i="1"/>
  <c r="AL1115" i="1"/>
  <c r="AJ1115" i="1"/>
  <c r="AC1115" i="1"/>
  <c r="AA1115" i="1"/>
  <c r="Z1115" i="1"/>
  <c r="X1115" i="1"/>
  <c r="AR1114" i="1"/>
  <c r="AL1114" i="1"/>
  <c r="AJ1114" i="1"/>
  <c r="AC1114" i="1"/>
  <c r="AA1114" i="1"/>
  <c r="Z1114" i="1"/>
  <c r="X1114" i="1"/>
  <c r="AR1113" i="1"/>
  <c r="AL1113" i="1"/>
  <c r="AJ1113" i="1"/>
  <c r="AC1113" i="1"/>
  <c r="AA1113" i="1"/>
  <c r="Z1113" i="1"/>
  <c r="X1113" i="1"/>
  <c r="AR1112" i="1"/>
  <c r="AL1112" i="1"/>
  <c r="AJ1112" i="1"/>
  <c r="AC1112" i="1"/>
  <c r="AA1112" i="1"/>
  <c r="Z1112" i="1"/>
  <c r="X1112" i="1"/>
  <c r="AR1111" i="1"/>
  <c r="AL1111" i="1"/>
  <c r="AJ1111" i="1"/>
  <c r="AC1111" i="1"/>
  <c r="AA1111" i="1"/>
  <c r="Z1111" i="1"/>
  <c r="X1111" i="1"/>
  <c r="AR1110" i="1"/>
  <c r="AL1110" i="1"/>
  <c r="AJ1110" i="1"/>
  <c r="AC1110" i="1"/>
  <c r="AA1110" i="1"/>
  <c r="Z1110" i="1"/>
  <c r="X1110" i="1"/>
  <c r="AR1109" i="1"/>
  <c r="AL1109" i="1"/>
  <c r="AJ1109" i="1"/>
  <c r="AC1109" i="1"/>
  <c r="AA1109" i="1"/>
  <c r="Z1109" i="1"/>
  <c r="X1109" i="1"/>
  <c r="AR1108" i="1"/>
  <c r="AL1108" i="1"/>
  <c r="AJ1108" i="1"/>
  <c r="AC1108" i="1"/>
  <c r="AA1108" i="1"/>
  <c r="Z1108" i="1"/>
  <c r="X1108" i="1"/>
  <c r="AR1107" i="1"/>
  <c r="AL1107" i="1"/>
  <c r="AJ1107" i="1"/>
  <c r="AC1107" i="1"/>
  <c r="AA1107" i="1"/>
  <c r="Z1107" i="1"/>
  <c r="X1107" i="1"/>
  <c r="AR1106" i="1"/>
  <c r="AL1106" i="1"/>
  <c r="AJ1106" i="1"/>
  <c r="AC1106" i="1"/>
  <c r="AA1106" i="1"/>
  <c r="Z1106" i="1"/>
  <c r="X1106" i="1"/>
  <c r="AR1105" i="1"/>
  <c r="AL1105" i="1"/>
  <c r="AJ1105" i="1"/>
  <c r="AC1105" i="1"/>
  <c r="AA1105" i="1"/>
  <c r="Z1105" i="1"/>
  <c r="X1105" i="1"/>
  <c r="AR1104" i="1"/>
  <c r="AL1104" i="1"/>
  <c r="AJ1104" i="1"/>
  <c r="AC1104" i="1"/>
  <c r="AA1104" i="1"/>
  <c r="Z1104" i="1"/>
  <c r="X1104" i="1"/>
  <c r="AR1103" i="1"/>
  <c r="AL1103" i="1"/>
  <c r="AJ1103" i="1"/>
  <c r="AC1103" i="1"/>
  <c r="AA1103" i="1"/>
  <c r="Z1103" i="1"/>
  <c r="X1103" i="1"/>
  <c r="AR1102" i="1"/>
  <c r="AL1102" i="1"/>
  <c r="AJ1102" i="1"/>
  <c r="AC1102" i="1"/>
  <c r="AA1102" i="1"/>
  <c r="Z1102" i="1"/>
  <c r="X1102" i="1"/>
  <c r="AR1101" i="1"/>
  <c r="AL1101" i="1"/>
  <c r="AJ1101" i="1"/>
  <c r="AC1101" i="1"/>
  <c r="AA1101" i="1"/>
  <c r="Z1101" i="1"/>
  <c r="X1101" i="1"/>
  <c r="AR1100" i="1"/>
  <c r="AL1100" i="1"/>
  <c r="AJ1100" i="1"/>
  <c r="AC1100" i="1"/>
  <c r="AA1100" i="1"/>
  <c r="Z1100" i="1"/>
  <c r="X1100" i="1"/>
  <c r="AR1099" i="1"/>
  <c r="AL1099" i="1"/>
  <c r="AJ1099" i="1"/>
  <c r="AC1099" i="1"/>
  <c r="AA1099" i="1"/>
  <c r="Z1099" i="1"/>
  <c r="X1099" i="1"/>
  <c r="AR1098" i="1"/>
  <c r="AL1098" i="1"/>
  <c r="AJ1098" i="1"/>
  <c r="AC1098" i="1"/>
  <c r="AA1098" i="1"/>
  <c r="Z1098" i="1"/>
  <c r="X1098" i="1"/>
  <c r="AR1097" i="1"/>
  <c r="AL1097" i="1"/>
  <c r="AJ1097" i="1"/>
  <c r="AC1097" i="1"/>
  <c r="AA1097" i="1"/>
  <c r="Z1097" i="1"/>
  <c r="X1097" i="1"/>
  <c r="AR1096" i="1"/>
  <c r="AL1096" i="1"/>
  <c r="AJ1096" i="1"/>
  <c r="AC1096" i="1"/>
  <c r="AA1096" i="1"/>
  <c r="Z1096" i="1"/>
  <c r="X1096" i="1"/>
  <c r="AR1095" i="1"/>
  <c r="AL1095" i="1"/>
  <c r="AJ1095" i="1"/>
  <c r="AC1095" i="1"/>
  <c r="AA1095" i="1"/>
  <c r="Z1095" i="1"/>
  <c r="X1095" i="1"/>
  <c r="AR1094" i="1"/>
  <c r="AL1094" i="1"/>
  <c r="AJ1094" i="1"/>
  <c r="AC1094" i="1"/>
  <c r="AA1094" i="1"/>
  <c r="Z1094" i="1"/>
  <c r="X1094" i="1"/>
  <c r="AR1093" i="1"/>
  <c r="AP1093" i="1"/>
  <c r="AN1093" i="1"/>
  <c r="AL1093" i="1"/>
  <c r="AJ1093" i="1"/>
  <c r="AC1093" i="1"/>
  <c r="AA1093" i="1"/>
  <c r="Z1093" i="1"/>
  <c r="X1093" i="1"/>
  <c r="AR1092" i="1"/>
  <c r="AP1092" i="1"/>
  <c r="AN1092" i="1"/>
  <c r="AL1092" i="1"/>
  <c r="AJ1092" i="1"/>
  <c r="AC1092" i="1"/>
  <c r="AA1092" i="1"/>
  <c r="Z1092" i="1"/>
  <c r="X1092" i="1"/>
  <c r="AR1091" i="1"/>
  <c r="AP1091" i="1"/>
  <c r="AN1091" i="1"/>
  <c r="AL1091" i="1"/>
  <c r="AJ1091" i="1"/>
  <c r="AC1091" i="1"/>
  <c r="AA1091" i="1"/>
  <c r="Z1091" i="1"/>
  <c r="X1091" i="1"/>
  <c r="AR1090" i="1"/>
  <c r="AP1090" i="1"/>
  <c r="AN1090" i="1"/>
  <c r="AL1090" i="1"/>
  <c r="AJ1090" i="1"/>
  <c r="AC1090" i="1"/>
  <c r="AA1090" i="1"/>
  <c r="Z1090" i="1"/>
  <c r="X1090" i="1"/>
  <c r="AR1089" i="1"/>
  <c r="AP1089" i="1"/>
  <c r="AN1089" i="1"/>
  <c r="AL1089" i="1"/>
  <c r="AJ1089" i="1"/>
  <c r="AC1089" i="1"/>
  <c r="AA1089" i="1"/>
  <c r="Z1089" i="1"/>
  <c r="X1089" i="1"/>
  <c r="AR1088" i="1"/>
  <c r="AP1088" i="1"/>
  <c r="AN1088" i="1"/>
  <c r="AL1088" i="1"/>
  <c r="AJ1088" i="1"/>
  <c r="AC1088" i="1"/>
  <c r="AA1088" i="1"/>
  <c r="Z1088" i="1"/>
  <c r="X1088" i="1"/>
  <c r="AR1087" i="1"/>
  <c r="AP1087" i="1"/>
  <c r="AN1087" i="1"/>
  <c r="AL1087" i="1"/>
  <c r="AJ1087" i="1"/>
  <c r="AC1087" i="1"/>
  <c r="AA1087" i="1"/>
  <c r="Z1087" i="1"/>
  <c r="X1087" i="1"/>
  <c r="AR1086" i="1"/>
  <c r="AP1086" i="1"/>
  <c r="AN1086" i="1"/>
  <c r="AL1086" i="1"/>
  <c r="AJ1086" i="1"/>
  <c r="AC1086" i="1"/>
  <c r="AA1086" i="1"/>
  <c r="Z1086" i="1"/>
  <c r="X1086" i="1"/>
  <c r="AR1085" i="1"/>
  <c r="AP1085" i="1"/>
  <c r="AN1085" i="1"/>
  <c r="AL1085" i="1"/>
  <c r="AJ1085" i="1"/>
  <c r="AC1085" i="1"/>
  <c r="AA1085" i="1"/>
  <c r="Z1085" i="1"/>
  <c r="X1085" i="1"/>
  <c r="AR1084" i="1"/>
  <c r="AP1084" i="1"/>
  <c r="AN1084" i="1"/>
  <c r="AL1084" i="1"/>
  <c r="AJ1084" i="1"/>
  <c r="AC1084" i="1"/>
  <c r="AA1084" i="1"/>
  <c r="Z1084" i="1"/>
  <c r="X1084" i="1"/>
  <c r="AR1083" i="1"/>
  <c r="AP1083" i="1"/>
  <c r="AN1083" i="1"/>
  <c r="AL1083" i="1"/>
  <c r="AJ1083" i="1"/>
  <c r="AC1083" i="1"/>
  <c r="AA1083" i="1"/>
  <c r="Z1083" i="1"/>
  <c r="X1083" i="1"/>
  <c r="AR1082" i="1"/>
  <c r="AP1082" i="1"/>
  <c r="AN1082" i="1"/>
  <c r="AL1082" i="1"/>
  <c r="AJ1082" i="1"/>
  <c r="AC1082" i="1"/>
  <c r="AA1082" i="1"/>
  <c r="Z1082" i="1"/>
  <c r="X1082" i="1"/>
  <c r="AR1081" i="1"/>
  <c r="AP1081" i="1"/>
  <c r="AN1081" i="1"/>
  <c r="AL1081" i="1"/>
  <c r="AJ1081" i="1"/>
  <c r="AC1081" i="1"/>
  <c r="AA1081" i="1"/>
  <c r="Z1081" i="1"/>
  <c r="X1081" i="1"/>
  <c r="AR1080" i="1"/>
  <c r="AP1080" i="1"/>
  <c r="AN1080" i="1"/>
  <c r="AL1080" i="1"/>
  <c r="AJ1080" i="1"/>
  <c r="AC1080" i="1"/>
  <c r="AA1080" i="1"/>
  <c r="Z1080" i="1"/>
  <c r="X1080" i="1"/>
  <c r="AR1079" i="1"/>
  <c r="AP1079" i="1"/>
  <c r="AN1079" i="1"/>
  <c r="AL1079" i="1"/>
  <c r="AJ1079" i="1"/>
  <c r="AC1079" i="1"/>
  <c r="AA1079" i="1"/>
  <c r="Z1079" i="1"/>
  <c r="X1079" i="1"/>
  <c r="AR1078" i="1"/>
  <c r="AP1078" i="1"/>
  <c r="AN1078" i="1"/>
  <c r="AL1078" i="1"/>
  <c r="AJ1078" i="1"/>
  <c r="AC1078" i="1"/>
  <c r="AA1078" i="1"/>
  <c r="Z1078" i="1"/>
  <c r="X1078" i="1"/>
  <c r="AC1077" i="1"/>
  <c r="AA1077" i="1"/>
  <c r="Z1077" i="1"/>
  <c r="X1077" i="1"/>
  <c r="S1077" i="1"/>
  <c r="AR1076" i="1"/>
  <c r="AC1076" i="1"/>
  <c r="AA1076" i="1"/>
  <c r="Z1076" i="1"/>
  <c r="X1076" i="1"/>
  <c r="S1076" i="1"/>
  <c r="AU1076" i="1" s="1"/>
  <c r="AR1075" i="1"/>
  <c r="AC1075" i="1"/>
  <c r="AA1075" i="1"/>
  <c r="Z1075" i="1"/>
  <c r="X1075" i="1"/>
  <c r="S1075" i="1"/>
  <c r="AR1074" i="1"/>
  <c r="AC1074" i="1"/>
  <c r="AA1074" i="1"/>
  <c r="Z1074" i="1"/>
  <c r="X1074" i="1"/>
  <c r="S1074" i="1"/>
  <c r="AR1073" i="1"/>
  <c r="AP1073" i="1"/>
  <c r="AN1073" i="1"/>
  <c r="AL1073" i="1"/>
  <c r="AJ1073" i="1"/>
  <c r="AC1073" i="1"/>
  <c r="AA1073" i="1"/>
  <c r="Z1073" i="1"/>
  <c r="X1073" i="1"/>
  <c r="AR1072" i="1"/>
  <c r="AP1072" i="1"/>
  <c r="AN1072" i="1"/>
  <c r="AL1072" i="1"/>
  <c r="AJ1072" i="1"/>
  <c r="AC1072" i="1"/>
  <c r="AA1072" i="1"/>
  <c r="Z1072" i="1"/>
  <c r="X1072" i="1"/>
  <c r="AR1071" i="1"/>
  <c r="AP1071" i="1"/>
  <c r="AN1071" i="1"/>
  <c r="AL1071" i="1"/>
  <c r="AJ1071" i="1"/>
  <c r="AC1071" i="1"/>
  <c r="AA1071" i="1"/>
  <c r="Z1071" i="1"/>
  <c r="X1071" i="1"/>
  <c r="AR1070" i="1"/>
  <c r="AP1070" i="1"/>
  <c r="AN1070" i="1"/>
  <c r="AL1070" i="1"/>
  <c r="AJ1070" i="1"/>
  <c r="AC1070" i="1"/>
  <c r="AA1070" i="1"/>
  <c r="Z1070" i="1"/>
  <c r="X1070" i="1"/>
  <c r="AR1069" i="1"/>
  <c r="AP1069" i="1"/>
  <c r="AN1069" i="1"/>
  <c r="AL1069" i="1"/>
  <c r="AJ1069" i="1"/>
  <c r="AC1069" i="1"/>
  <c r="AA1069" i="1"/>
  <c r="Z1069" i="1"/>
  <c r="X1069" i="1"/>
  <c r="AR1068" i="1"/>
  <c r="AP1068" i="1"/>
  <c r="AN1068" i="1"/>
  <c r="AL1068" i="1"/>
  <c r="AJ1068" i="1"/>
  <c r="AC1068" i="1"/>
  <c r="AA1068" i="1"/>
  <c r="Z1068" i="1"/>
  <c r="X1068" i="1"/>
  <c r="AR1067" i="1"/>
  <c r="AP1067" i="1"/>
  <c r="AN1067" i="1"/>
  <c r="AL1067" i="1"/>
  <c r="AJ1067" i="1"/>
  <c r="AC1067" i="1"/>
  <c r="AA1067" i="1"/>
  <c r="Z1067" i="1"/>
  <c r="X1067" i="1"/>
  <c r="AR1066" i="1"/>
  <c r="AP1066" i="1"/>
  <c r="AN1066" i="1"/>
  <c r="AL1066" i="1"/>
  <c r="AJ1066" i="1"/>
  <c r="AC1066" i="1"/>
  <c r="AA1066" i="1"/>
  <c r="Z1066" i="1"/>
  <c r="X1066" i="1"/>
  <c r="AR1065" i="1"/>
  <c r="AP1065" i="1"/>
  <c r="AN1065" i="1"/>
  <c r="AL1065" i="1"/>
  <c r="AJ1065" i="1"/>
  <c r="AC1065" i="1"/>
  <c r="AA1065" i="1"/>
  <c r="Z1065" i="1"/>
  <c r="X1065" i="1"/>
  <c r="AR1064" i="1"/>
  <c r="AP1064" i="1"/>
  <c r="AN1064" i="1"/>
  <c r="AL1064" i="1"/>
  <c r="AJ1064" i="1"/>
  <c r="AC1064" i="1"/>
  <c r="AA1064" i="1"/>
  <c r="Z1064" i="1"/>
  <c r="X1064" i="1"/>
  <c r="AR1063" i="1"/>
  <c r="AP1063" i="1"/>
  <c r="AN1063" i="1"/>
  <c r="AL1063" i="1"/>
  <c r="AJ1063" i="1"/>
  <c r="AC1063" i="1"/>
  <c r="AA1063" i="1"/>
  <c r="Z1063" i="1"/>
  <c r="X1063" i="1"/>
  <c r="AR1062" i="1"/>
  <c r="AP1062" i="1"/>
  <c r="AN1062" i="1"/>
  <c r="AL1062" i="1"/>
  <c r="AJ1062" i="1"/>
  <c r="AC1062" i="1"/>
  <c r="AA1062" i="1"/>
  <c r="Z1062" i="1"/>
  <c r="X1062" i="1"/>
  <c r="AR1061" i="1"/>
  <c r="AP1061" i="1"/>
  <c r="AN1061" i="1"/>
  <c r="AL1061" i="1"/>
  <c r="AJ1061" i="1"/>
  <c r="AC1061" i="1"/>
  <c r="AA1061" i="1"/>
  <c r="Z1061" i="1"/>
  <c r="X1061" i="1"/>
  <c r="AR1060" i="1"/>
  <c r="AP1060" i="1"/>
  <c r="AN1060" i="1"/>
  <c r="AL1060" i="1"/>
  <c r="AJ1060" i="1"/>
  <c r="AC1060" i="1"/>
  <c r="AA1060" i="1"/>
  <c r="Z1060" i="1"/>
  <c r="X1060" i="1"/>
  <c r="AR1059" i="1"/>
  <c r="AP1059" i="1"/>
  <c r="AN1059" i="1"/>
  <c r="AL1059" i="1"/>
  <c r="AJ1059" i="1"/>
  <c r="AC1059" i="1"/>
  <c r="AA1059" i="1"/>
  <c r="Z1059" i="1"/>
  <c r="X1059" i="1"/>
  <c r="AR1058" i="1"/>
  <c r="AP1058" i="1"/>
  <c r="AN1058" i="1"/>
  <c r="AL1058" i="1"/>
  <c r="AJ1058" i="1"/>
  <c r="AC1058" i="1"/>
  <c r="AA1058" i="1"/>
  <c r="Z1058" i="1"/>
  <c r="X1058" i="1"/>
  <c r="AR1057" i="1"/>
  <c r="AC1057" i="1"/>
  <c r="AA1057" i="1"/>
  <c r="Z1057" i="1"/>
  <c r="X1057" i="1"/>
  <c r="S1057" i="1"/>
  <c r="AC1056" i="1"/>
  <c r="AA1056" i="1"/>
  <c r="Z1056" i="1"/>
  <c r="X1056" i="1"/>
  <c r="S1056" i="1"/>
  <c r="AC1055" i="1"/>
  <c r="AA1055" i="1"/>
  <c r="Z1055" i="1"/>
  <c r="X1055" i="1"/>
  <c r="S1055" i="1"/>
  <c r="AC1054" i="1"/>
  <c r="AA1054" i="1"/>
  <c r="Z1054" i="1"/>
  <c r="X1054" i="1"/>
  <c r="S1054" i="1"/>
  <c r="AC1053" i="1"/>
  <c r="AA1053" i="1"/>
  <c r="Z1053" i="1"/>
  <c r="X1053" i="1"/>
  <c r="S1053" i="1"/>
  <c r="AC1052" i="1"/>
  <c r="AA1052" i="1"/>
  <c r="Z1052" i="1"/>
  <c r="X1052" i="1"/>
  <c r="S1052" i="1"/>
  <c r="AC1051" i="1"/>
  <c r="AA1051" i="1"/>
  <c r="Z1051" i="1"/>
  <c r="X1051" i="1"/>
  <c r="S1051" i="1"/>
  <c r="AC1050" i="1"/>
  <c r="AA1050" i="1"/>
  <c r="Z1050" i="1"/>
  <c r="X1050" i="1"/>
  <c r="S1050" i="1"/>
  <c r="AC1049" i="1"/>
  <c r="AA1049" i="1"/>
  <c r="Z1049" i="1"/>
  <c r="X1049" i="1"/>
  <c r="S1049" i="1"/>
  <c r="AC1048" i="1"/>
  <c r="AA1048" i="1"/>
  <c r="Z1048" i="1"/>
  <c r="X1048" i="1"/>
  <c r="S1048" i="1"/>
  <c r="AC1047" i="1"/>
  <c r="AA1047" i="1"/>
  <c r="Z1047" i="1"/>
  <c r="X1047" i="1"/>
  <c r="S1047" i="1"/>
  <c r="AC1046" i="1"/>
  <c r="AA1046" i="1"/>
  <c r="Z1046" i="1"/>
  <c r="X1046" i="1"/>
  <c r="S1046" i="1"/>
  <c r="AC1045" i="1"/>
  <c r="AA1045" i="1"/>
  <c r="Z1045" i="1"/>
  <c r="X1045" i="1"/>
  <c r="S1045" i="1"/>
  <c r="AC1044" i="1"/>
  <c r="AA1044" i="1"/>
  <c r="Z1044" i="1"/>
  <c r="X1044" i="1"/>
  <c r="S1044" i="1"/>
  <c r="AR1043" i="1"/>
  <c r="AP1043" i="1"/>
  <c r="AN1043" i="1"/>
  <c r="AL1043" i="1"/>
  <c r="AJ1043" i="1"/>
  <c r="AC1043" i="1"/>
  <c r="AA1043" i="1"/>
  <c r="Z1043" i="1"/>
  <c r="X1043" i="1"/>
  <c r="AR1042" i="1"/>
  <c r="AP1042" i="1"/>
  <c r="AN1042" i="1"/>
  <c r="AL1042" i="1"/>
  <c r="AJ1042" i="1"/>
  <c r="AC1042" i="1"/>
  <c r="AA1042" i="1"/>
  <c r="Z1042" i="1"/>
  <c r="X1042" i="1"/>
  <c r="AR1041" i="1"/>
  <c r="AP1041" i="1"/>
  <c r="AN1041" i="1"/>
  <c r="AL1041" i="1"/>
  <c r="AJ1041" i="1"/>
  <c r="AC1041" i="1"/>
  <c r="AA1041" i="1"/>
  <c r="Z1041" i="1"/>
  <c r="X1041" i="1"/>
  <c r="AR1040" i="1"/>
  <c r="AP1040" i="1"/>
  <c r="AN1040" i="1"/>
  <c r="AL1040" i="1"/>
  <c r="AJ1040" i="1"/>
  <c r="AC1040" i="1"/>
  <c r="AA1040" i="1"/>
  <c r="Z1040" i="1"/>
  <c r="X1040" i="1"/>
  <c r="AR1039" i="1"/>
  <c r="AP1039" i="1"/>
  <c r="AN1039" i="1"/>
  <c r="AL1039" i="1"/>
  <c r="AJ1039" i="1"/>
  <c r="AC1039" i="1"/>
  <c r="AA1039" i="1"/>
  <c r="Z1039" i="1"/>
  <c r="X1039" i="1"/>
  <c r="AR1038" i="1"/>
  <c r="AP1038" i="1"/>
  <c r="AN1038" i="1"/>
  <c r="AL1038" i="1"/>
  <c r="AJ1038" i="1"/>
  <c r="AC1038" i="1"/>
  <c r="AA1038" i="1"/>
  <c r="Z1038" i="1"/>
  <c r="X1038" i="1"/>
  <c r="AR1037" i="1"/>
  <c r="AP1037" i="1"/>
  <c r="AN1037" i="1"/>
  <c r="AL1037" i="1"/>
  <c r="AJ1037" i="1"/>
  <c r="AC1037" i="1"/>
  <c r="AA1037" i="1"/>
  <c r="Z1037" i="1"/>
  <c r="X1037" i="1"/>
  <c r="AR1036" i="1"/>
  <c r="AP1036" i="1"/>
  <c r="AN1036" i="1"/>
  <c r="AL1036" i="1"/>
  <c r="AJ1036" i="1"/>
  <c r="AC1036" i="1"/>
  <c r="AA1036" i="1"/>
  <c r="Z1036" i="1"/>
  <c r="X1036" i="1"/>
  <c r="AC1035" i="1"/>
  <c r="AA1035" i="1"/>
  <c r="Z1035" i="1"/>
  <c r="X1035" i="1"/>
  <c r="S1035" i="1"/>
  <c r="AU1035" i="1" s="1"/>
  <c r="AR1034" i="1"/>
  <c r="AP1034" i="1"/>
  <c r="AN1034" i="1"/>
  <c r="AL1034" i="1"/>
  <c r="AJ1034" i="1"/>
  <c r="AC1034" i="1"/>
  <c r="AA1034" i="1"/>
  <c r="Z1034" i="1"/>
  <c r="X1034" i="1"/>
  <c r="AR1033" i="1"/>
  <c r="AP1033" i="1"/>
  <c r="AN1033" i="1"/>
  <c r="AL1033" i="1"/>
  <c r="AJ1033" i="1"/>
  <c r="AC1033" i="1"/>
  <c r="AA1033" i="1"/>
  <c r="Z1033" i="1"/>
  <c r="X1033" i="1"/>
  <c r="AR1032" i="1"/>
  <c r="AP1032" i="1"/>
  <c r="AN1032" i="1"/>
  <c r="AL1032" i="1"/>
  <c r="AJ1032" i="1"/>
  <c r="AC1032" i="1"/>
  <c r="AA1032" i="1"/>
  <c r="Z1032" i="1"/>
  <c r="X1032" i="1"/>
  <c r="AR1031" i="1"/>
  <c r="AP1031" i="1"/>
  <c r="AN1031" i="1"/>
  <c r="AL1031" i="1"/>
  <c r="AJ1031" i="1"/>
  <c r="AC1031" i="1"/>
  <c r="AA1031" i="1"/>
  <c r="Z1031" i="1"/>
  <c r="X1031" i="1"/>
  <c r="AR1030" i="1"/>
  <c r="AP1030" i="1"/>
  <c r="AN1030" i="1"/>
  <c r="AL1030" i="1"/>
  <c r="AJ1030" i="1"/>
  <c r="AC1030" i="1"/>
  <c r="AA1030" i="1"/>
  <c r="Z1030" i="1"/>
  <c r="X1030" i="1"/>
  <c r="AR1029" i="1"/>
  <c r="AP1029" i="1"/>
  <c r="AN1029" i="1"/>
  <c r="AL1029" i="1"/>
  <c r="AJ1029" i="1"/>
  <c r="AC1029" i="1"/>
  <c r="AA1029" i="1"/>
  <c r="Z1029" i="1"/>
  <c r="X1029" i="1"/>
  <c r="AR1028" i="1"/>
  <c r="AP1028" i="1"/>
  <c r="AN1028" i="1"/>
  <c r="AL1028" i="1"/>
  <c r="AJ1028" i="1"/>
  <c r="AC1028" i="1"/>
  <c r="AA1028" i="1"/>
  <c r="Z1028" i="1"/>
  <c r="X1028" i="1"/>
  <c r="AR1027" i="1"/>
  <c r="AP1027" i="1"/>
  <c r="AN1027" i="1"/>
  <c r="AL1027" i="1"/>
  <c r="AJ1027" i="1"/>
  <c r="AC1027" i="1"/>
  <c r="AA1027" i="1"/>
  <c r="Z1027" i="1"/>
  <c r="X1027" i="1"/>
  <c r="AC1026" i="1"/>
  <c r="AA1026" i="1"/>
  <c r="Z1026" i="1"/>
  <c r="X1026" i="1"/>
  <c r="S1026" i="1"/>
  <c r="AU1026" i="1" s="1"/>
  <c r="AR1025" i="1"/>
  <c r="AP1025" i="1"/>
  <c r="AN1025" i="1"/>
  <c r="AL1025" i="1"/>
  <c r="AJ1025" i="1"/>
  <c r="AC1025" i="1"/>
  <c r="AA1025" i="1"/>
  <c r="Z1025" i="1"/>
  <c r="X1025" i="1"/>
  <c r="AR1024" i="1"/>
  <c r="AP1024" i="1"/>
  <c r="AN1024" i="1"/>
  <c r="AL1024" i="1"/>
  <c r="AJ1024" i="1"/>
  <c r="AC1024" i="1"/>
  <c r="AA1024" i="1"/>
  <c r="Z1024" i="1"/>
  <c r="X1024" i="1"/>
  <c r="AR1023" i="1"/>
  <c r="AP1023" i="1"/>
  <c r="AN1023" i="1"/>
  <c r="AL1023" i="1"/>
  <c r="AJ1023" i="1"/>
  <c r="AC1023" i="1"/>
  <c r="AA1023" i="1"/>
  <c r="Z1023" i="1"/>
  <c r="X1023" i="1"/>
  <c r="AR1022" i="1"/>
  <c r="AP1022" i="1"/>
  <c r="AN1022" i="1"/>
  <c r="AL1022" i="1"/>
  <c r="AJ1022" i="1"/>
  <c r="AC1022" i="1"/>
  <c r="AA1022" i="1"/>
  <c r="Z1022" i="1"/>
  <c r="X1022" i="1"/>
  <c r="AR1021" i="1"/>
  <c r="AP1021" i="1"/>
  <c r="AN1021" i="1"/>
  <c r="AL1021" i="1"/>
  <c r="AJ1021" i="1"/>
  <c r="AC1021" i="1"/>
  <c r="AA1021" i="1"/>
  <c r="Z1021" i="1"/>
  <c r="X1021" i="1"/>
  <c r="AR1020" i="1"/>
  <c r="AP1020" i="1"/>
  <c r="AN1020" i="1"/>
  <c r="AL1020" i="1"/>
  <c r="AJ1020" i="1"/>
  <c r="AC1020" i="1"/>
  <c r="AA1020" i="1"/>
  <c r="Z1020" i="1"/>
  <c r="X1020" i="1"/>
  <c r="AR1019" i="1"/>
  <c r="AP1019" i="1"/>
  <c r="AN1019" i="1"/>
  <c r="AL1019" i="1"/>
  <c r="AJ1019" i="1"/>
  <c r="AC1019" i="1"/>
  <c r="AA1019" i="1"/>
  <c r="Z1019" i="1"/>
  <c r="X1019" i="1"/>
  <c r="AR1018" i="1"/>
  <c r="AP1018" i="1"/>
  <c r="AN1018" i="1"/>
  <c r="AL1018" i="1"/>
  <c r="AJ1018" i="1"/>
  <c r="AC1018" i="1"/>
  <c r="AA1018" i="1"/>
  <c r="Z1018" i="1"/>
  <c r="X1018" i="1"/>
  <c r="AC1017" i="1"/>
  <c r="AA1017" i="1"/>
  <c r="Z1017" i="1"/>
  <c r="X1017" i="1"/>
  <c r="S1017" i="1"/>
  <c r="AU1017" i="1" s="1"/>
  <c r="AR1016" i="1"/>
  <c r="AC1016" i="1"/>
  <c r="AA1016" i="1"/>
  <c r="Z1016" i="1"/>
  <c r="X1016" i="1"/>
  <c r="S1016" i="1"/>
  <c r="AU1016" i="1" s="1"/>
  <c r="AC1015" i="1"/>
  <c r="AA1015" i="1"/>
  <c r="Z1015" i="1"/>
  <c r="X1015" i="1"/>
  <c r="S1015" i="1"/>
  <c r="AC1014" i="1"/>
  <c r="AA1014" i="1"/>
  <c r="Z1014" i="1"/>
  <c r="X1014" i="1"/>
  <c r="S1014" i="1"/>
  <c r="AR1013" i="1"/>
  <c r="AC1013" i="1"/>
  <c r="AA1013" i="1"/>
  <c r="Z1013" i="1"/>
  <c r="X1013" i="1"/>
  <c r="S1013" i="1"/>
  <c r="AU1013" i="1" s="1"/>
  <c r="AR1012" i="1"/>
  <c r="AC1012" i="1"/>
  <c r="AA1012" i="1"/>
  <c r="Z1012" i="1"/>
  <c r="X1012" i="1"/>
  <c r="S1012" i="1"/>
  <c r="AU1012" i="1" s="1"/>
  <c r="AR1011" i="1"/>
  <c r="AC1011" i="1"/>
  <c r="AA1011" i="1"/>
  <c r="Z1011" i="1"/>
  <c r="X1011" i="1"/>
  <c r="S1011" i="1"/>
  <c r="AU1011" i="1" s="1"/>
  <c r="AR1010" i="1"/>
  <c r="AC1010" i="1"/>
  <c r="AA1010" i="1"/>
  <c r="Z1010" i="1"/>
  <c r="X1010" i="1"/>
  <c r="S1010" i="1"/>
  <c r="AU1010" i="1" s="1"/>
  <c r="AR1009" i="1"/>
  <c r="AC1009" i="1"/>
  <c r="AA1009" i="1"/>
  <c r="Z1009" i="1"/>
  <c r="X1009" i="1"/>
  <c r="S1009" i="1"/>
  <c r="AU1009" i="1" s="1"/>
  <c r="AR1008" i="1"/>
  <c r="AC1008" i="1"/>
  <c r="AA1008" i="1"/>
  <c r="Z1008" i="1"/>
  <c r="X1008" i="1"/>
  <c r="S1008" i="1"/>
  <c r="AU1008" i="1" s="1"/>
  <c r="AR1007" i="1"/>
  <c r="AC1007" i="1"/>
  <c r="AA1007" i="1"/>
  <c r="Z1007" i="1"/>
  <c r="X1007" i="1"/>
  <c r="S1007" i="1"/>
  <c r="AU1007" i="1" s="1"/>
  <c r="AR1006" i="1"/>
  <c r="AC1006" i="1"/>
  <c r="AA1006" i="1"/>
  <c r="Z1006" i="1"/>
  <c r="X1006" i="1"/>
  <c r="S1006" i="1"/>
  <c r="AU1006" i="1" s="1"/>
  <c r="AR1005" i="1"/>
  <c r="AC1005" i="1"/>
  <c r="AA1005" i="1"/>
  <c r="Z1005" i="1"/>
  <c r="X1005" i="1"/>
  <c r="S1005" i="1"/>
  <c r="AU1005" i="1" s="1"/>
  <c r="AC1004" i="1"/>
  <c r="AA1004" i="1"/>
  <c r="Z1004" i="1"/>
  <c r="X1004" i="1"/>
  <c r="S1004" i="1"/>
  <c r="AC1003" i="1"/>
  <c r="AA1003" i="1"/>
  <c r="Z1003" i="1"/>
  <c r="X1003" i="1"/>
  <c r="S1003" i="1"/>
  <c r="AC1002" i="1"/>
  <c r="AA1002" i="1"/>
  <c r="Z1002" i="1"/>
  <c r="X1002" i="1"/>
  <c r="S1002" i="1"/>
  <c r="AC1001" i="1"/>
  <c r="AA1001" i="1"/>
  <c r="Z1001" i="1"/>
  <c r="X1001" i="1"/>
  <c r="S1001" i="1"/>
  <c r="AC1000" i="1"/>
  <c r="AA1000" i="1"/>
  <c r="Z1000" i="1"/>
  <c r="X1000" i="1"/>
  <c r="S1000" i="1"/>
  <c r="AR999" i="1"/>
  <c r="AP999" i="1"/>
  <c r="AN999" i="1"/>
  <c r="AL999" i="1"/>
  <c r="AC999" i="1"/>
  <c r="AA999" i="1"/>
  <c r="Z999" i="1"/>
  <c r="X999" i="1"/>
  <c r="AR998" i="1"/>
  <c r="AP998" i="1"/>
  <c r="AN998" i="1"/>
  <c r="AL998" i="1"/>
  <c r="AC998" i="1"/>
  <c r="AA998" i="1"/>
  <c r="Z998" i="1"/>
  <c r="X998" i="1"/>
  <c r="AR997" i="1"/>
  <c r="AP997" i="1"/>
  <c r="AN997" i="1"/>
  <c r="AL997" i="1"/>
  <c r="AC997" i="1"/>
  <c r="AA997" i="1"/>
  <c r="Z997" i="1"/>
  <c r="X997" i="1"/>
  <c r="AR996" i="1"/>
  <c r="AP996" i="1"/>
  <c r="AN996" i="1"/>
  <c r="AL996" i="1"/>
  <c r="AC996" i="1"/>
  <c r="AA996" i="1"/>
  <c r="Z996" i="1"/>
  <c r="X996" i="1"/>
  <c r="AR995" i="1"/>
  <c r="AP995" i="1"/>
  <c r="AN995" i="1"/>
  <c r="AL995" i="1"/>
  <c r="AC995" i="1"/>
  <c r="AA995" i="1"/>
  <c r="Z995" i="1"/>
  <c r="X995" i="1"/>
  <c r="AR994" i="1"/>
  <c r="AP994" i="1"/>
  <c r="AN994" i="1"/>
  <c r="AL994" i="1"/>
  <c r="AC994" i="1"/>
  <c r="AA994" i="1"/>
  <c r="Z994" i="1"/>
  <c r="X994" i="1"/>
  <c r="AR993" i="1"/>
  <c r="AP993" i="1"/>
  <c r="AN993" i="1"/>
  <c r="AL993" i="1"/>
  <c r="AC993" i="1"/>
  <c r="AA993" i="1"/>
  <c r="Z993" i="1"/>
  <c r="X993" i="1"/>
  <c r="AR992" i="1"/>
  <c r="AP992" i="1"/>
  <c r="AN992" i="1"/>
  <c r="AL992" i="1"/>
  <c r="AC992" i="1"/>
  <c r="AA992" i="1"/>
  <c r="Z992" i="1"/>
  <c r="X992" i="1"/>
  <c r="AR991" i="1"/>
  <c r="AP991" i="1"/>
  <c r="AN991" i="1"/>
  <c r="AL991" i="1"/>
  <c r="AC991" i="1"/>
  <c r="AA991" i="1"/>
  <c r="Z991" i="1"/>
  <c r="X991" i="1"/>
  <c r="AR990" i="1"/>
  <c r="AP990" i="1"/>
  <c r="AN990" i="1"/>
  <c r="AL990" i="1"/>
  <c r="AC990" i="1"/>
  <c r="AA990" i="1"/>
  <c r="Z990" i="1"/>
  <c r="X990" i="1"/>
  <c r="AR989" i="1"/>
  <c r="AP989" i="1"/>
  <c r="AN989" i="1"/>
  <c r="AL989" i="1"/>
  <c r="AC989" i="1"/>
  <c r="AA989" i="1"/>
  <c r="Z989" i="1"/>
  <c r="X989" i="1"/>
  <c r="AR988" i="1"/>
  <c r="AP988" i="1"/>
  <c r="AN988" i="1"/>
  <c r="AL988" i="1"/>
  <c r="AC988" i="1"/>
  <c r="AA988" i="1"/>
  <c r="Z988" i="1"/>
  <c r="X988" i="1"/>
  <c r="AR987" i="1"/>
  <c r="AP987" i="1"/>
  <c r="AN987" i="1"/>
  <c r="AL987" i="1"/>
  <c r="AC987" i="1"/>
  <c r="AA987" i="1"/>
  <c r="Z987" i="1"/>
  <c r="X987" i="1"/>
  <c r="AR986" i="1"/>
  <c r="AP986" i="1"/>
  <c r="AN986" i="1"/>
  <c r="AL986" i="1"/>
  <c r="AC986" i="1"/>
  <c r="AA986" i="1"/>
  <c r="Z986" i="1"/>
  <c r="X986" i="1"/>
  <c r="AR985" i="1"/>
  <c r="AP985" i="1"/>
  <c r="AN985" i="1"/>
  <c r="AL985" i="1"/>
  <c r="AC985" i="1"/>
  <c r="AA985" i="1"/>
  <c r="Z985" i="1"/>
  <c r="X985" i="1"/>
  <c r="AR984" i="1"/>
  <c r="AP984" i="1"/>
  <c r="AN984" i="1"/>
  <c r="AL984" i="1"/>
  <c r="AC984" i="1"/>
  <c r="AA984" i="1"/>
  <c r="Z984" i="1"/>
  <c r="X984" i="1"/>
  <c r="AC983" i="1"/>
  <c r="AA983" i="1"/>
  <c r="Z983" i="1"/>
  <c r="X983" i="1"/>
  <c r="S983" i="1"/>
  <c r="AR982" i="1"/>
  <c r="AP982" i="1"/>
  <c r="AN982" i="1"/>
  <c r="AL982" i="1"/>
  <c r="AC982" i="1"/>
  <c r="AA982" i="1"/>
  <c r="Z982" i="1"/>
  <c r="X982" i="1"/>
  <c r="AR981" i="1"/>
  <c r="AP981" i="1"/>
  <c r="AN981" i="1"/>
  <c r="AL981" i="1"/>
  <c r="AC981" i="1"/>
  <c r="AA981" i="1"/>
  <c r="Z981" i="1"/>
  <c r="X981" i="1"/>
  <c r="AR980" i="1"/>
  <c r="AP980" i="1"/>
  <c r="AN980" i="1"/>
  <c r="AL980" i="1"/>
  <c r="AC980" i="1"/>
  <c r="AA980" i="1"/>
  <c r="Z980" i="1"/>
  <c r="X980" i="1"/>
  <c r="AR979" i="1"/>
  <c r="AP979" i="1"/>
  <c r="AN979" i="1"/>
  <c r="AL979" i="1"/>
  <c r="AC979" i="1"/>
  <c r="AA979" i="1"/>
  <c r="Z979" i="1"/>
  <c r="X979" i="1"/>
  <c r="AR978" i="1"/>
  <c r="AP978" i="1"/>
  <c r="AN978" i="1"/>
  <c r="AL978" i="1"/>
  <c r="AC978" i="1"/>
  <c r="AA978" i="1"/>
  <c r="Z978" i="1"/>
  <c r="X978" i="1"/>
  <c r="AR977" i="1"/>
  <c r="AP977" i="1"/>
  <c r="AN977" i="1"/>
  <c r="AL977" i="1"/>
  <c r="AC977" i="1"/>
  <c r="AA977" i="1"/>
  <c r="Z977" i="1"/>
  <c r="X977" i="1"/>
  <c r="AR976" i="1"/>
  <c r="AP976" i="1"/>
  <c r="AN976" i="1"/>
  <c r="AL976" i="1"/>
  <c r="AC976" i="1"/>
  <c r="AA976" i="1"/>
  <c r="Z976" i="1"/>
  <c r="X976" i="1"/>
  <c r="AR975" i="1"/>
  <c r="AP975" i="1"/>
  <c r="AN975" i="1"/>
  <c r="AL975" i="1"/>
  <c r="AC975" i="1"/>
  <c r="AA975" i="1"/>
  <c r="Z975" i="1"/>
  <c r="X975" i="1"/>
  <c r="AR974" i="1"/>
  <c r="AP974" i="1"/>
  <c r="AN974" i="1"/>
  <c r="AL974" i="1"/>
  <c r="AC974" i="1"/>
  <c r="AA974" i="1"/>
  <c r="Z974" i="1"/>
  <c r="X974" i="1"/>
  <c r="AR973" i="1"/>
  <c r="AP973" i="1"/>
  <c r="AN973" i="1"/>
  <c r="AL973" i="1"/>
  <c r="AC973" i="1"/>
  <c r="AA973" i="1"/>
  <c r="Z973" i="1"/>
  <c r="X973" i="1"/>
  <c r="AR972" i="1"/>
  <c r="AP972" i="1"/>
  <c r="AN972" i="1"/>
  <c r="AL972" i="1"/>
  <c r="AC972" i="1"/>
  <c r="AA972" i="1"/>
  <c r="Z972" i="1"/>
  <c r="X972" i="1"/>
  <c r="AR971" i="1"/>
  <c r="AP971" i="1"/>
  <c r="AN971" i="1"/>
  <c r="AL971" i="1"/>
  <c r="AC971" i="1"/>
  <c r="AA971" i="1"/>
  <c r="Z971" i="1"/>
  <c r="X971" i="1"/>
  <c r="AR970" i="1"/>
  <c r="AP970" i="1"/>
  <c r="AN970" i="1"/>
  <c r="AL970" i="1"/>
  <c r="AC970" i="1"/>
  <c r="AA970" i="1"/>
  <c r="Z970" i="1"/>
  <c r="X970" i="1"/>
  <c r="AR969" i="1"/>
  <c r="AP969" i="1"/>
  <c r="AN969" i="1"/>
  <c r="AL969" i="1"/>
  <c r="AC969" i="1"/>
  <c r="AA969" i="1"/>
  <c r="Z969" i="1"/>
  <c r="X969" i="1"/>
  <c r="AR968" i="1"/>
  <c r="AP968" i="1"/>
  <c r="AN968" i="1"/>
  <c r="AL968" i="1"/>
  <c r="AC968" i="1"/>
  <c r="AA968" i="1"/>
  <c r="Z968" i="1"/>
  <c r="X968" i="1"/>
  <c r="AR967" i="1"/>
  <c r="AP967" i="1"/>
  <c r="AN967" i="1"/>
  <c r="AL967" i="1"/>
  <c r="AC967" i="1"/>
  <c r="AA967" i="1"/>
  <c r="Z967" i="1"/>
  <c r="X967" i="1"/>
  <c r="AC966" i="1"/>
  <c r="AA966" i="1"/>
  <c r="Z966" i="1"/>
  <c r="X966" i="1"/>
  <c r="S966" i="1"/>
  <c r="AR965" i="1"/>
  <c r="AP965" i="1"/>
  <c r="AN965" i="1"/>
  <c r="AL965" i="1"/>
  <c r="AC965" i="1"/>
  <c r="AA965" i="1"/>
  <c r="Z965" i="1"/>
  <c r="X965" i="1"/>
  <c r="AR964" i="1"/>
  <c r="AP964" i="1"/>
  <c r="AN964" i="1"/>
  <c r="AL964" i="1"/>
  <c r="AC964" i="1"/>
  <c r="AA964" i="1"/>
  <c r="Z964" i="1"/>
  <c r="X964" i="1"/>
  <c r="AR963" i="1"/>
  <c r="AP963" i="1"/>
  <c r="AN963" i="1"/>
  <c r="AL963" i="1"/>
  <c r="AC963" i="1"/>
  <c r="AA963" i="1"/>
  <c r="Z963" i="1"/>
  <c r="X963" i="1"/>
  <c r="AR962" i="1"/>
  <c r="AP962" i="1"/>
  <c r="AN962" i="1"/>
  <c r="AL962" i="1"/>
  <c r="AC962" i="1"/>
  <c r="AA962" i="1"/>
  <c r="Z962" i="1"/>
  <c r="X962" i="1"/>
  <c r="AR961" i="1"/>
  <c r="AP961" i="1"/>
  <c r="AN961" i="1"/>
  <c r="AL961" i="1"/>
  <c r="AC961" i="1"/>
  <c r="AA961" i="1"/>
  <c r="Z961" i="1"/>
  <c r="X961" i="1"/>
  <c r="AR960" i="1"/>
  <c r="AP960" i="1"/>
  <c r="AN960" i="1"/>
  <c r="AL960" i="1"/>
  <c r="AC960" i="1"/>
  <c r="AA960" i="1"/>
  <c r="Z960" i="1"/>
  <c r="X960" i="1"/>
  <c r="AR959" i="1"/>
  <c r="AP959" i="1"/>
  <c r="AN959" i="1"/>
  <c r="AL959" i="1"/>
  <c r="AC959" i="1"/>
  <c r="AA959" i="1"/>
  <c r="Z959" i="1"/>
  <c r="X959" i="1"/>
  <c r="AR958" i="1"/>
  <c r="AP958" i="1"/>
  <c r="AN958" i="1"/>
  <c r="AL958" i="1"/>
  <c r="AC958" i="1"/>
  <c r="AA958" i="1"/>
  <c r="Z958" i="1"/>
  <c r="X958" i="1"/>
  <c r="AR957" i="1"/>
  <c r="AP957" i="1"/>
  <c r="AN957" i="1"/>
  <c r="AL957" i="1"/>
  <c r="AC957" i="1"/>
  <c r="AA957" i="1"/>
  <c r="Z957" i="1"/>
  <c r="X957" i="1"/>
  <c r="AR956" i="1"/>
  <c r="AP956" i="1"/>
  <c r="AN956" i="1"/>
  <c r="AL956" i="1"/>
  <c r="AC956" i="1"/>
  <c r="AA956" i="1"/>
  <c r="Z956" i="1"/>
  <c r="X956" i="1"/>
  <c r="AR955" i="1"/>
  <c r="AP955" i="1"/>
  <c r="AN955" i="1"/>
  <c r="AL955" i="1"/>
  <c r="AC955" i="1"/>
  <c r="AA955" i="1"/>
  <c r="Z955" i="1"/>
  <c r="X955" i="1"/>
  <c r="AR954" i="1"/>
  <c r="AP954" i="1"/>
  <c r="AN954" i="1"/>
  <c r="AL954" i="1"/>
  <c r="AC954" i="1"/>
  <c r="AA954" i="1"/>
  <c r="Z954" i="1"/>
  <c r="X954" i="1"/>
  <c r="AR953" i="1"/>
  <c r="AP953" i="1"/>
  <c r="AN953" i="1"/>
  <c r="AL953" i="1"/>
  <c r="AC953" i="1"/>
  <c r="AA953" i="1"/>
  <c r="Z953" i="1"/>
  <c r="X953" i="1"/>
  <c r="AR952" i="1"/>
  <c r="AP952" i="1"/>
  <c r="AN952" i="1"/>
  <c r="AL952" i="1"/>
  <c r="AC952" i="1"/>
  <c r="AA952" i="1"/>
  <c r="Z952" i="1"/>
  <c r="X952" i="1"/>
  <c r="AR951" i="1"/>
  <c r="AP951" i="1"/>
  <c r="AN951" i="1"/>
  <c r="AL951" i="1"/>
  <c r="AC951" i="1"/>
  <c r="AA951" i="1"/>
  <c r="Z951" i="1"/>
  <c r="X951" i="1"/>
  <c r="AR950" i="1"/>
  <c r="AP950" i="1"/>
  <c r="AN950" i="1"/>
  <c r="AL950" i="1"/>
  <c r="AC950" i="1"/>
  <c r="AA950" i="1"/>
  <c r="Z950" i="1"/>
  <c r="X950" i="1"/>
  <c r="AC949" i="1"/>
  <c r="AA949" i="1"/>
  <c r="Z949" i="1"/>
  <c r="X949" i="1"/>
  <c r="S949" i="1"/>
  <c r="AR948" i="1"/>
  <c r="AP948" i="1"/>
  <c r="AN948" i="1"/>
  <c r="AL948" i="1"/>
  <c r="AC948" i="1"/>
  <c r="AA948" i="1"/>
  <c r="Z948" i="1"/>
  <c r="X948" i="1"/>
  <c r="AR947" i="1"/>
  <c r="AP947" i="1"/>
  <c r="AN947" i="1"/>
  <c r="AL947" i="1"/>
  <c r="AC947" i="1"/>
  <c r="AA947" i="1"/>
  <c r="Z947" i="1"/>
  <c r="X947" i="1"/>
  <c r="AR946" i="1"/>
  <c r="AP946" i="1"/>
  <c r="AN946" i="1"/>
  <c r="AL946" i="1"/>
  <c r="AC946" i="1"/>
  <c r="AA946" i="1"/>
  <c r="Z946" i="1"/>
  <c r="X946" i="1"/>
  <c r="AR945" i="1"/>
  <c r="AP945" i="1"/>
  <c r="AN945" i="1"/>
  <c r="AL945" i="1"/>
  <c r="AC945" i="1"/>
  <c r="AA945" i="1"/>
  <c r="Z945" i="1"/>
  <c r="X945" i="1"/>
  <c r="AR944" i="1"/>
  <c r="AP944" i="1"/>
  <c r="AN944" i="1"/>
  <c r="AL944" i="1"/>
  <c r="AC944" i="1"/>
  <c r="AA944" i="1"/>
  <c r="Z944" i="1"/>
  <c r="X944" i="1"/>
  <c r="AR943" i="1"/>
  <c r="AP943" i="1"/>
  <c r="AN943" i="1"/>
  <c r="AL943" i="1"/>
  <c r="AC943" i="1"/>
  <c r="AA943" i="1"/>
  <c r="Z943" i="1"/>
  <c r="X943" i="1"/>
  <c r="AR942" i="1"/>
  <c r="AP942" i="1"/>
  <c r="AN942" i="1"/>
  <c r="AL942" i="1"/>
  <c r="AC942" i="1"/>
  <c r="AA942" i="1"/>
  <c r="Z942" i="1"/>
  <c r="X942" i="1"/>
  <c r="AR941" i="1"/>
  <c r="AP941" i="1"/>
  <c r="AN941" i="1"/>
  <c r="AL941" i="1"/>
  <c r="AC941" i="1"/>
  <c r="AA941" i="1"/>
  <c r="Z941" i="1"/>
  <c r="X941" i="1"/>
  <c r="AR940" i="1"/>
  <c r="AP940" i="1"/>
  <c r="AN940" i="1"/>
  <c r="AL940" i="1"/>
  <c r="AC940" i="1"/>
  <c r="AA940" i="1"/>
  <c r="Z940" i="1"/>
  <c r="X940" i="1"/>
  <c r="AR939" i="1"/>
  <c r="AP939" i="1"/>
  <c r="AN939" i="1"/>
  <c r="AL939" i="1"/>
  <c r="AC939" i="1"/>
  <c r="AA939" i="1"/>
  <c r="Z939" i="1"/>
  <c r="X939" i="1"/>
  <c r="AR938" i="1"/>
  <c r="AP938" i="1"/>
  <c r="AN938" i="1"/>
  <c r="AL938" i="1"/>
  <c r="AC938" i="1"/>
  <c r="AA938" i="1"/>
  <c r="Z938" i="1"/>
  <c r="X938" i="1"/>
  <c r="AR937" i="1"/>
  <c r="AP937" i="1"/>
  <c r="AN937" i="1"/>
  <c r="AL937" i="1"/>
  <c r="AC937" i="1"/>
  <c r="AA937" i="1"/>
  <c r="Z937" i="1"/>
  <c r="X937" i="1"/>
  <c r="AR936" i="1"/>
  <c r="AP936" i="1"/>
  <c r="AN936" i="1"/>
  <c r="AL936" i="1"/>
  <c r="AC936" i="1"/>
  <c r="AA936" i="1"/>
  <c r="Z936" i="1"/>
  <c r="X936" i="1"/>
  <c r="AR935" i="1"/>
  <c r="AP935" i="1"/>
  <c r="AN935" i="1"/>
  <c r="AL935" i="1"/>
  <c r="AC935" i="1"/>
  <c r="AA935" i="1"/>
  <c r="Z935" i="1"/>
  <c r="X935" i="1"/>
  <c r="AR934" i="1"/>
  <c r="AP934" i="1"/>
  <c r="AN934" i="1"/>
  <c r="AL934" i="1"/>
  <c r="AC934" i="1"/>
  <c r="AA934" i="1"/>
  <c r="Z934" i="1"/>
  <c r="X934" i="1"/>
  <c r="AR933" i="1"/>
  <c r="AP933" i="1"/>
  <c r="AN933" i="1"/>
  <c r="AL933" i="1"/>
  <c r="AC933" i="1"/>
  <c r="AA933" i="1"/>
  <c r="Z933" i="1"/>
  <c r="X933" i="1"/>
  <c r="AC932" i="1"/>
  <c r="AA932" i="1"/>
  <c r="Z932" i="1"/>
  <c r="X932" i="1"/>
  <c r="S932" i="1"/>
  <c r="AR931" i="1"/>
  <c r="AP931" i="1"/>
  <c r="AN931" i="1"/>
  <c r="AL931" i="1"/>
  <c r="AC931" i="1"/>
  <c r="AA931" i="1"/>
  <c r="Z931" i="1"/>
  <c r="X931" i="1"/>
  <c r="AR930" i="1"/>
  <c r="AP930" i="1"/>
  <c r="AN930" i="1"/>
  <c r="AL930" i="1"/>
  <c r="AC930" i="1"/>
  <c r="AA930" i="1"/>
  <c r="Z930" i="1"/>
  <c r="X930" i="1"/>
  <c r="AR929" i="1"/>
  <c r="AP929" i="1"/>
  <c r="AN929" i="1"/>
  <c r="AL929" i="1"/>
  <c r="AC929" i="1"/>
  <c r="AA929" i="1"/>
  <c r="Z929" i="1"/>
  <c r="X929" i="1"/>
  <c r="AR928" i="1"/>
  <c r="AP928" i="1"/>
  <c r="AN928" i="1"/>
  <c r="AL928" i="1"/>
  <c r="AC928" i="1"/>
  <c r="AA928" i="1"/>
  <c r="Z928" i="1"/>
  <c r="X928" i="1"/>
  <c r="AR927" i="1"/>
  <c r="AP927" i="1"/>
  <c r="AN927" i="1"/>
  <c r="AL927" i="1"/>
  <c r="AC927" i="1"/>
  <c r="AA927" i="1"/>
  <c r="Z927" i="1"/>
  <c r="X927" i="1"/>
  <c r="AR926" i="1"/>
  <c r="AP926" i="1"/>
  <c r="AN926" i="1"/>
  <c r="AL926" i="1"/>
  <c r="AC926" i="1"/>
  <c r="AA926" i="1"/>
  <c r="Z926" i="1"/>
  <c r="X926" i="1"/>
  <c r="AR925" i="1"/>
  <c r="AP925" i="1"/>
  <c r="AN925" i="1"/>
  <c r="AL925" i="1"/>
  <c r="AC925" i="1"/>
  <c r="AA925" i="1"/>
  <c r="Z925" i="1"/>
  <c r="X925" i="1"/>
  <c r="AR924" i="1"/>
  <c r="AP924" i="1"/>
  <c r="AN924" i="1"/>
  <c r="AL924" i="1"/>
  <c r="AC924" i="1"/>
  <c r="AA924" i="1"/>
  <c r="Z924" i="1"/>
  <c r="X924" i="1"/>
  <c r="AR923" i="1"/>
  <c r="AP923" i="1"/>
  <c r="AN923" i="1"/>
  <c r="AL923" i="1"/>
  <c r="AC923" i="1"/>
  <c r="AA923" i="1"/>
  <c r="Z923" i="1"/>
  <c r="X923" i="1"/>
  <c r="AR922" i="1"/>
  <c r="AP922" i="1"/>
  <c r="AN922" i="1"/>
  <c r="AL922" i="1"/>
  <c r="AC922" i="1"/>
  <c r="AA922" i="1"/>
  <c r="Z922" i="1"/>
  <c r="X922" i="1"/>
  <c r="AR921" i="1"/>
  <c r="AP921" i="1"/>
  <c r="AN921" i="1"/>
  <c r="AL921" i="1"/>
  <c r="AC921" i="1"/>
  <c r="AA921" i="1"/>
  <c r="Z921" i="1"/>
  <c r="X921" i="1"/>
  <c r="AR920" i="1"/>
  <c r="AP920" i="1"/>
  <c r="AN920" i="1"/>
  <c r="AL920" i="1"/>
  <c r="AC920" i="1"/>
  <c r="AA920" i="1"/>
  <c r="Z920" i="1"/>
  <c r="X920" i="1"/>
  <c r="AR919" i="1"/>
  <c r="AP919" i="1"/>
  <c r="AN919" i="1"/>
  <c r="AL919" i="1"/>
  <c r="AC919" i="1"/>
  <c r="AA919" i="1"/>
  <c r="Z919" i="1"/>
  <c r="X919" i="1"/>
  <c r="AR918" i="1"/>
  <c r="AP918" i="1"/>
  <c r="AN918" i="1"/>
  <c r="AL918" i="1"/>
  <c r="AC918" i="1"/>
  <c r="AA918" i="1"/>
  <c r="Z918" i="1"/>
  <c r="X918" i="1"/>
  <c r="AR917" i="1"/>
  <c r="AP917" i="1"/>
  <c r="AN917" i="1"/>
  <c r="AL917" i="1"/>
  <c r="AC917" i="1"/>
  <c r="AA917" i="1"/>
  <c r="Z917" i="1"/>
  <c r="X917" i="1"/>
  <c r="AR916" i="1"/>
  <c r="AP916" i="1"/>
  <c r="AN916" i="1"/>
  <c r="AL916" i="1"/>
  <c r="AC916" i="1"/>
  <c r="AA916" i="1"/>
  <c r="Z916" i="1"/>
  <c r="X916" i="1"/>
  <c r="AC915" i="1"/>
  <c r="AA915" i="1"/>
  <c r="Z915" i="1"/>
  <c r="X915" i="1"/>
  <c r="S915" i="1"/>
  <c r="AR914" i="1"/>
  <c r="AP914" i="1"/>
  <c r="AN914" i="1"/>
  <c r="AL914" i="1"/>
  <c r="AC914" i="1"/>
  <c r="AA914" i="1"/>
  <c r="Z914" i="1"/>
  <c r="X914" i="1"/>
  <c r="AR913" i="1"/>
  <c r="AP913" i="1"/>
  <c r="AN913" i="1"/>
  <c r="AL913" i="1"/>
  <c r="AC913" i="1"/>
  <c r="AA913" i="1"/>
  <c r="Z913" i="1"/>
  <c r="X913" i="1"/>
  <c r="AR912" i="1"/>
  <c r="AP912" i="1"/>
  <c r="AN912" i="1"/>
  <c r="AL912" i="1"/>
  <c r="AC912" i="1"/>
  <c r="AA912" i="1"/>
  <c r="Z912" i="1"/>
  <c r="X912" i="1"/>
  <c r="AR911" i="1"/>
  <c r="AP911" i="1"/>
  <c r="AN911" i="1"/>
  <c r="AL911" i="1"/>
  <c r="AC911" i="1"/>
  <c r="AA911" i="1"/>
  <c r="Z911" i="1"/>
  <c r="X911" i="1"/>
  <c r="AR910" i="1"/>
  <c r="AP910" i="1"/>
  <c r="AN910" i="1"/>
  <c r="AL910" i="1"/>
  <c r="AC910" i="1"/>
  <c r="AA910" i="1"/>
  <c r="Z910" i="1"/>
  <c r="X910" i="1"/>
  <c r="AR909" i="1"/>
  <c r="AP909" i="1"/>
  <c r="AN909" i="1"/>
  <c r="AL909" i="1"/>
  <c r="AC909" i="1"/>
  <c r="AA909" i="1"/>
  <c r="Z909" i="1"/>
  <c r="X909" i="1"/>
  <c r="AR908" i="1"/>
  <c r="AP908" i="1"/>
  <c r="AN908" i="1"/>
  <c r="AL908" i="1"/>
  <c r="AC908" i="1"/>
  <c r="AA908" i="1"/>
  <c r="Z908" i="1"/>
  <c r="X908" i="1"/>
  <c r="AR907" i="1"/>
  <c r="AP907" i="1"/>
  <c r="AN907" i="1"/>
  <c r="AL907" i="1"/>
  <c r="AC907" i="1"/>
  <c r="AA907" i="1"/>
  <c r="Z907" i="1"/>
  <c r="X907" i="1"/>
  <c r="AR906" i="1"/>
  <c r="AP906" i="1"/>
  <c r="AN906" i="1"/>
  <c r="AL906" i="1"/>
  <c r="AC906" i="1"/>
  <c r="AA906" i="1"/>
  <c r="Z906" i="1"/>
  <c r="X906" i="1"/>
  <c r="AR905" i="1"/>
  <c r="AP905" i="1"/>
  <c r="AN905" i="1"/>
  <c r="AL905" i="1"/>
  <c r="AC905" i="1"/>
  <c r="AA905" i="1"/>
  <c r="Z905" i="1"/>
  <c r="X905" i="1"/>
  <c r="AR904" i="1"/>
  <c r="AP904" i="1"/>
  <c r="AN904" i="1"/>
  <c r="AL904" i="1"/>
  <c r="AC904" i="1"/>
  <c r="AA904" i="1"/>
  <c r="Z904" i="1"/>
  <c r="X904" i="1"/>
  <c r="AR903" i="1"/>
  <c r="AP903" i="1"/>
  <c r="AN903" i="1"/>
  <c r="AL903" i="1"/>
  <c r="AC903" i="1"/>
  <c r="AA903" i="1"/>
  <c r="Z903" i="1"/>
  <c r="X903" i="1"/>
  <c r="AR902" i="1"/>
  <c r="AP902" i="1"/>
  <c r="AN902" i="1"/>
  <c r="AL902" i="1"/>
  <c r="AC902" i="1"/>
  <c r="AA902" i="1"/>
  <c r="Z902" i="1"/>
  <c r="X902" i="1"/>
  <c r="AR901" i="1"/>
  <c r="AP901" i="1"/>
  <c r="AN901" i="1"/>
  <c r="AL901" i="1"/>
  <c r="AC901" i="1"/>
  <c r="AA901" i="1"/>
  <c r="Z901" i="1"/>
  <c r="X901" i="1"/>
  <c r="AR900" i="1"/>
  <c r="AP900" i="1"/>
  <c r="AN900" i="1"/>
  <c r="AL900" i="1"/>
  <c r="AC900" i="1"/>
  <c r="AA900" i="1"/>
  <c r="Z900" i="1"/>
  <c r="X900" i="1"/>
  <c r="AR899" i="1"/>
  <c r="AP899" i="1"/>
  <c r="AN899" i="1"/>
  <c r="AL899" i="1"/>
  <c r="AC899" i="1"/>
  <c r="AA899" i="1"/>
  <c r="Z899" i="1"/>
  <c r="X899" i="1"/>
  <c r="AC898" i="1"/>
  <c r="AA898" i="1"/>
  <c r="Z898" i="1"/>
  <c r="X898" i="1"/>
  <c r="S898" i="1"/>
  <c r="AR897" i="1"/>
  <c r="AC897" i="1"/>
  <c r="AA897" i="1"/>
  <c r="Z897" i="1"/>
  <c r="X897" i="1"/>
  <c r="S897" i="1"/>
  <c r="AU897" i="1" s="1"/>
  <c r="AR896" i="1"/>
  <c r="AC896" i="1"/>
  <c r="AA896" i="1"/>
  <c r="Z896" i="1"/>
  <c r="X896" i="1"/>
  <c r="S896" i="1"/>
  <c r="AU896" i="1" s="1"/>
  <c r="AR895" i="1"/>
  <c r="AC895" i="1"/>
  <c r="AA895" i="1"/>
  <c r="Z895" i="1"/>
  <c r="X895" i="1"/>
  <c r="S895" i="1"/>
  <c r="AU895" i="1" s="1"/>
  <c r="AR894" i="1"/>
  <c r="AC894" i="1"/>
  <c r="AA894" i="1"/>
  <c r="Z894" i="1"/>
  <c r="X894" i="1"/>
  <c r="S894" i="1"/>
  <c r="AU894" i="1" s="1"/>
  <c r="AR893" i="1"/>
  <c r="AC893" i="1"/>
  <c r="AA893" i="1"/>
  <c r="Z893" i="1"/>
  <c r="X893" i="1"/>
  <c r="S893" i="1"/>
  <c r="AU893" i="1" s="1"/>
  <c r="AR892" i="1"/>
  <c r="AC892" i="1"/>
  <c r="AA892" i="1"/>
  <c r="Z892" i="1"/>
  <c r="X892" i="1"/>
  <c r="S892" i="1"/>
  <c r="AU892" i="1" s="1"/>
  <c r="AR891" i="1"/>
  <c r="AC891" i="1"/>
  <c r="AA891" i="1"/>
  <c r="Z891" i="1"/>
  <c r="X891" i="1"/>
  <c r="S891" i="1"/>
  <c r="AU891" i="1" s="1"/>
  <c r="AR890" i="1"/>
  <c r="AC890" i="1"/>
  <c r="AA890" i="1"/>
  <c r="Z890" i="1"/>
  <c r="X890" i="1"/>
  <c r="S890" i="1"/>
  <c r="AU890" i="1" s="1"/>
  <c r="AR889" i="1"/>
  <c r="AC889" i="1"/>
  <c r="AA889" i="1"/>
  <c r="Z889" i="1"/>
  <c r="X889" i="1"/>
  <c r="S889" i="1"/>
  <c r="AU889" i="1" s="1"/>
  <c r="AR888" i="1"/>
  <c r="AC888" i="1"/>
  <c r="AA888" i="1"/>
  <c r="Z888" i="1"/>
  <c r="X888" i="1"/>
  <c r="S888" i="1"/>
  <c r="AU888" i="1" s="1"/>
  <c r="AR887" i="1"/>
  <c r="AC887" i="1"/>
  <c r="AA887" i="1"/>
  <c r="Z887" i="1"/>
  <c r="X887" i="1"/>
  <c r="S887" i="1"/>
  <c r="AU887" i="1" s="1"/>
  <c r="AR886" i="1"/>
  <c r="AC886" i="1"/>
  <c r="AA886" i="1"/>
  <c r="Z886" i="1"/>
  <c r="X886" i="1"/>
  <c r="S886" i="1"/>
  <c r="AU886" i="1" s="1"/>
  <c r="AR885" i="1"/>
  <c r="AC885" i="1"/>
  <c r="AA885" i="1"/>
  <c r="Z885" i="1"/>
  <c r="X885" i="1"/>
  <c r="S885" i="1"/>
  <c r="AU885" i="1" s="1"/>
  <c r="AR884" i="1"/>
  <c r="AC884" i="1"/>
  <c r="AA884" i="1"/>
  <c r="Z884" i="1"/>
  <c r="X884" i="1"/>
  <c r="S884" i="1"/>
  <c r="AU884" i="1" s="1"/>
  <c r="AR883" i="1"/>
  <c r="AC883" i="1"/>
  <c r="AA883" i="1"/>
  <c r="Z883" i="1"/>
  <c r="X883" i="1"/>
  <c r="S883" i="1"/>
  <c r="AU883" i="1" s="1"/>
  <c r="AR882" i="1"/>
  <c r="AC882" i="1"/>
  <c r="AA882" i="1"/>
  <c r="Z882" i="1"/>
  <c r="X882" i="1"/>
  <c r="S882" i="1"/>
  <c r="AU882" i="1" s="1"/>
  <c r="AR881" i="1"/>
  <c r="AC881" i="1"/>
  <c r="AA881" i="1"/>
  <c r="Z881" i="1"/>
  <c r="X881" i="1"/>
  <c r="S881" i="1"/>
  <c r="AU881" i="1" s="1"/>
  <c r="AR880" i="1"/>
  <c r="AC880" i="1"/>
  <c r="AA880" i="1"/>
  <c r="Z880" i="1"/>
  <c r="X880" i="1"/>
  <c r="S880" i="1"/>
  <c r="AU880" i="1" s="1"/>
  <c r="AR879" i="1"/>
  <c r="AC879" i="1"/>
  <c r="AA879" i="1"/>
  <c r="Z879" i="1"/>
  <c r="X879" i="1"/>
  <c r="S879" i="1"/>
  <c r="AU879" i="1" s="1"/>
  <c r="AR878" i="1"/>
  <c r="AC878" i="1"/>
  <c r="AA878" i="1"/>
  <c r="Z878" i="1"/>
  <c r="X878" i="1"/>
  <c r="S878" i="1"/>
  <c r="AU878" i="1" s="1"/>
  <c r="AR877" i="1"/>
  <c r="AC877" i="1"/>
  <c r="AA877" i="1"/>
  <c r="Z877" i="1"/>
  <c r="X877" i="1"/>
  <c r="S877" i="1"/>
  <c r="AU877" i="1" s="1"/>
  <c r="AR876" i="1"/>
  <c r="AC876" i="1"/>
  <c r="AA876" i="1"/>
  <c r="Z876" i="1"/>
  <c r="X876" i="1"/>
  <c r="S876" i="1"/>
  <c r="AU876" i="1" s="1"/>
  <c r="AR875" i="1"/>
  <c r="AC875" i="1"/>
  <c r="AA875" i="1"/>
  <c r="Z875" i="1"/>
  <c r="X875" i="1"/>
  <c r="S875" i="1"/>
  <c r="AU875" i="1" s="1"/>
  <c r="AC874" i="1"/>
  <c r="AA874" i="1"/>
  <c r="Z874" i="1"/>
  <c r="X874" i="1"/>
  <c r="S874" i="1"/>
  <c r="AR873" i="1"/>
  <c r="AP873" i="1"/>
  <c r="AN873" i="1"/>
  <c r="AL873" i="1"/>
  <c r="AJ873" i="1"/>
  <c r="AC873" i="1"/>
  <c r="AA873" i="1"/>
  <c r="Z873" i="1"/>
  <c r="X873" i="1"/>
  <c r="AR872" i="1"/>
  <c r="AP872" i="1"/>
  <c r="AN872" i="1"/>
  <c r="AL872" i="1"/>
  <c r="AJ872" i="1"/>
  <c r="AC872" i="1"/>
  <c r="AA872" i="1"/>
  <c r="Z872" i="1"/>
  <c r="X872" i="1"/>
  <c r="AR871" i="1"/>
  <c r="AP871" i="1"/>
  <c r="AN871" i="1"/>
  <c r="AL871" i="1"/>
  <c r="AJ871" i="1"/>
  <c r="AC871" i="1"/>
  <c r="AA871" i="1"/>
  <c r="Z871" i="1"/>
  <c r="X871" i="1"/>
  <c r="AR870" i="1"/>
  <c r="AP870" i="1"/>
  <c r="AN870" i="1"/>
  <c r="AL870" i="1"/>
  <c r="AJ870" i="1"/>
  <c r="AC870" i="1"/>
  <c r="AA870" i="1"/>
  <c r="Z870" i="1"/>
  <c r="X870" i="1"/>
  <c r="AR869" i="1"/>
  <c r="AP869" i="1"/>
  <c r="AN869" i="1"/>
  <c r="AL869" i="1"/>
  <c r="AJ869" i="1"/>
  <c r="AC869" i="1"/>
  <c r="AA869" i="1"/>
  <c r="Z869" i="1"/>
  <c r="X869" i="1"/>
  <c r="AR868" i="1"/>
  <c r="AP868" i="1"/>
  <c r="AN868" i="1"/>
  <c r="AL868" i="1"/>
  <c r="AJ868" i="1"/>
  <c r="AC868" i="1"/>
  <c r="AA868" i="1"/>
  <c r="Z868" i="1"/>
  <c r="X868" i="1"/>
  <c r="AR867" i="1"/>
  <c r="AP867" i="1"/>
  <c r="AN867" i="1"/>
  <c r="AL867" i="1"/>
  <c r="AJ867" i="1"/>
  <c r="AC867" i="1"/>
  <c r="AA867" i="1"/>
  <c r="Z867" i="1"/>
  <c r="X867" i="1"/>
  <c r="AR866" i="1"/>
  <c r="AP866" i="1"/>
  <c r="AN866" i="1"/>
  <c r="AL866" i="1"/>
  <c r="AJ866" i="1"/>
  <c r="AC866" i="1"/>
  <c r="AA866" i="1"/>
  <c r="Z866" i="1"/>
  <c r="X866" i="1"/>
  <c r="AR865" i="1"/>
  <c r="AC865" i="1"/>
  <c r="AA865" i="1"/>
  <c r="Z865" i="1"/>
  <c r="X865" i="1"/>
  <c r="S865" i="1"/>
  <c r="AU865" i="1" s="1"/>
  <c r="AR864" i="1"/>
  <c r="AP864" i="1"/>
  <c r="AN864" i="1"/>
  <c r="AL864" i="1"/>
  <c r="AJ864" i="1"/>
  <c r="AC864" i="1"/>
  <c r="AA864" i="1"/>
  <c r="Z864" i="1"/>
  <c r="X864" i="1"/>
  <c r="AR863" i="1"/>
  <c r="AP863" i="1"/>
  <c r="AN863" i="1"/>
  <c r="AL863" i="1"/>
  <c r="AJ863" i="1"/>
  <c r="AC863" i="1"/>
  <c r="AA863" i="1"/>
  <c r="Z863" i="1"/>
  <c r="X863" i="1"/>
  <c r="AR862" i="1"/>
  <c r="AP862" i="1"/>
  <c r="AN862" i="1"/>
  <c r="AL862" i="1"/>
  <c r="AJ862" i="1"/>
  <c r="AC862" i="1"/>
  <c r="AA862" i="1"/>
  <c r="Z862" i="1"/>
  <c r="X862" i="1"/>
  <c r="AR861" i="1"/>
  <c r="AP861" i="1"/>
  <c r="AN861" i="1"/>
  <c r="AL861" i="1"/>
  <c r="AJ861" i="1"/>
  <c r="AC861" i="1"/>
  <c r="AA861" i="1"/>
  <c r="Z861" i="1"/>
  <c r="X861" i="1"/>
  <c r="AR860" i="1"/>
  <c r="AP860" i="1"/>
  <c r="AN860" i="1"/>
  <c r="AL860" i="1"/>
  <c r="AJ860" i="1"/>
  <c r="AC860" i="1"/>
  <c r="AA860" i="1"/>
  <c r="Z860" i="1"/>
  <c r="X860" i="1"/>
  <c r="AR859" i="1"/>
  <c r="AP859" i="1"/>
  <c r="AN859" i="1"/>
  <c r="AL859" i="1"/>
  <c r="AJ859" i="1"/>
  <c r="AC859" i="1"/>
  <c r="AA859" i="1"/>
  <c r="Z859" i="1"/>
  <c r="X859" i="1"/>
  <c r="AR858" i="1"/>
  <c r="AP858" i="1"/>
  <c r="AN858" i="1"/>
  <c r="AL858" i="1"/>
  <c r="AJ858" i="1"/>
  <c r="AC858" i="1"/>
  <c r="AA858" i="1"/>
  <c r="Z858" i="1"/>
  <c r="X858" i="1"/>
  <c r="AR857" i="1"/>
  <c r="AP857" i="1"/>
  <c r="AN857" i="1"/>
  <c r="AL857" i="1"/>
  <c r="AJ857" i="1"/>
  <c r="AC857" i="1"/>
  <c r="AA857" i="1"/>
  <c r="Z857" i="1"/>
  <c r="X857" i="1"/>
  <c r="AR856" i="1"/>
  <c r="AC856" i="1"/>
  <c r="AA856" i="1"/>
  <c r="Z856" i="1"/>
  <c r="X856" i="1"/>
  <c r="S856" i="1"/>
  <c r="AU856" i="1" s="1"/>
  <c r="AR855" i="1"/>
  <c r="AP855" i="1"/>
  <c r="AN855" i="1"/>
  <c r="AL855" i="1"/>
  <c r="AJ855" i="1"/>
  <c r="AC855" i="1"/>
  <c r="AA855" i="1"/>
  <c r="Z855" i="1"/>
  <c r="X855" i="1"/>
  <c r="AR854" i="1"/>
  <c r="AP854" i="1"/>
  <c r="AN854" i="1"/>
  <c r="AL854" i="1"/>
  <c r="AJ854" i="1"/>
  <c r="AC854" i="1"/>
  <c r="AA854" i="1"/>
  <c r="Z854" i="1"/>
  <c r="X854" i="1"/>
  <c r="AR853" i="1"/>
  <c r="AP853" i="1"/>
  <c r="AN853" i="1"/>
  <c r="AL853" i="1"/>
  <c r="AJ853" i="1"/>
  <c r="AC853" i="1"/>
  <c r="AA853" i="1"/>
  <c r="Z853" i="1"/>
  <c r="X853" i="1"/>
  <c r="AR852" i="1"/>
  <c r="AP852" i="1"/>
  <c r="AN852" i="1"/>
  <c r="AL852" i="1"/>
  <c r="AJ852" i="1"/>
  <c r="AC852" i="1"/>
  <c r="AA852" i="1"/>
  <c r="Z852" i="1"/>
  <c r="X852" i="1"/>
  <c r="AR851" i="1"/>
  <c r="AP851" i="1"/>
  <c r="AN851" i="1"/>
  <c r="AL851" i="1"/>
  <c r="AJ851" i="1"/>
  <c r="AC851" i="1"/>
  <c r="AA851" i="1"/>
  <c r="Z851" i="1"/>
  <c r="X851" i="1"/>
  <c r="AR850" i="1"/>
  <c r="AP850" i="1"/>
  <c r="AN850" i="1"/>
  <c r="AL850" i="1"/>
  <c r="AJ850" i="1"/>
  <c r="AC850" i="1"/>
  <c r="AA850" i="1"/>
  <c r="Z850" i="1"/>
  <c r="X850" i="1"/>
  <c r="AR849" i="1"/>
  <c r="AP849" i="1"/>
  <c r="AN849" i="1"/>
  <c r="AL849" i="1"/>
  <c r="AJ849" i="1"/>
  <c r="AC849" i="1"/>
  <c r="AA849" i="1"/>
  <c r="Z849" i="1"/>
  <c r="X849" i="1"/>
  <c r="AR848" i="1"/>
  <c r="AP848" i="1"/>
  <c r="AN848" i="1"/>
  <c r="AL848" i="1"/>
  <c r="AJ848" i="1"/>
  <c r="AC848" i="1"/>
  <c r="AA848" i="1"/>
  <c r="Z848" i="1"/>
  <c r="X848" i="1"/>
  <c r="AR847" i="1"/>
  <c r="AC847" i="1"/>
  <c r="AA847" i="1"/>
  <c r="Z847" i="1"/>
  <c r="X847" i="1"/>
  <c r="S847" i="1"/>
  <c r="AU847" i="1" s="1"/>
  <c r="AR846" i="1"/>
  <c r="AP846" i="1"/>
  <c r="AN846" i="1"/>
  <c r="AL846" i="1"/>
  <c r="AJ846" i="1"/>
  <c r="AC846" i="1"/>
  <c r="AA846" i="1"/>
  <c r="Z846" i="1"/>
  <c r="X846" i="1"/>
  <c r="AR845" i="1"/>
  <c r="AP845" i="1"/>
  <c r="AN845" i="1"/>
  <c r="AL845" i="1"/>
  <c r="AJ845" i="1"/>
  <c r="AC845" i="1"/>
  <c r="AA845" i="1"/>
  <c r="Z845" i="1"/>
  <c r="X845" i="1"/>
  <c r="AR844" i="1"/>
  <c r="AP844" i="1"/>
  <c r="AN844" i="1"/>
  <c r="AL844" i="1"/>
  <c r="AJ844" i="1"/>
  <c r="AC844" i="1"/>
  <c r="AA844" i="1"/>
  <c r="Z844" i="1"/>
  <c r="X844" i="1"/>
  <c r="AR843" i="1"/>
  <c r="AP843" i="1"/>
  <c r="AN843" i="1"/>
  <c r="AL843" i="1"/>
  <c r="AJ843" i="1"/>
  <c r="AC843" i="1"/>
  <c r="AA843" i="1"/>
  <c r="Z843" i="1"/>
  <c r="X843" i="1"/>
  <c r="AR842" i="1"/>
  <c r="AP842" i="1"/>
  <c r="AN842" i="1"/>
  <c r="AL842" i="1"/>
  <c r="AJ842" i="1"/>
  <c r="AC842" i="1"/>
  <c r="AA842" i="1"/>
  <c r="Z842" i="1"/>
  <c r="X842" i="1"/>
  <c r="AR841" i="1"/>
  <c r="AP841" i="1"/>
  <c r="AN841" i="1"/>
  <c r="AL841" i="1"/>
  <c r="AJ841" i="1"/>
  <c r="AC841" i="1"/>
  <c r="AA841" i="1"/>
  <c r="Z841" i="1"/>
  <c r="X841" i="1"/>
  <c r="AR840" i="1"/>
  <c r="AP840" i="1"/>
  <c r="AN840" i="1"/>
  <c r="AL840" i="1"/>
  <c r="AJ840" i="1"/>
  <c r="AC840" i="1"/>
  <c r="AA840" i="1"/>
  <c r="Z840" i="1"/>
  <c r="X840" i="1"/>
  <c r="AR839" i="1"/>
  <c r="AP839" i="1"/>
  <c r="AN839" i="1"/>
  <c r="AL839" i="1"/>
  <c r="AJ839" i="1"/>
  <c r="AC839" i="1"/>
  <c r="AA839" i="1"/>
  <c r="Z839" i="1"/>
  <c r="X839" i="1"/>
  <c r="AR838" i="1"/>
  <c r="AC838" i="1"/>
  <c r="AA838" i="1"/>
  <c r="Z838" i="1"/>
  <c r="X838" i="1"/>
  <c r="S838" i="1"/>
  <c r="AU838" i="1" s="1"/>
  <c r="AR837" i="1"/>
  <c r="AP837" i="1"/>
  <c r="AN837" i="1"/>
  <c r="AL837" i="1"/>
  <c r="AJ837" i="1"/>
  <c r="AC837" i="1"/>
  <c r="AA837" i="1"/>
  <c r="Z837" i="1"/>
  <c r="X837" i="1"/>
  <c r="AR836" i="1"/>
  <c r="AP836" i="1"/>
  <c r="AN836" i="1"/>
  <c r="AL836" i="1"/>
  <c r="AJ836" i="1"/>
  <c r="AC836" i="1"/>
  <c r="AA836" i="1"/>
  <c r="Z836" i="1"/>
  <c r="X836" i="1"/>
  <c r="AR835" i="1"/>
  <c r="AP835" i="1"/>
  <c r="AN835" i="1"/>
  <c r="AL835" i="1"/>
  <c r="AJ835" i="1"/>
  <c r="AC835" i="1"/>
  <c r="AA835" i="1"/>
  <c r="Z835" i="1"/>
  <c r="X835" i="1"/>
  <c r="AR834" i="1"/>
  <c r="AP834" i="1"/>
  <c r="AN834" i="1"/>
  <c r="AL834" i="1"/>
  <c r="AJ834" i="1"/>
  <c r="AC834" i="1"/>
  <c r="AA834" i="1"/>
  <c r="Z834" i="1"/>
  <c r="X834" i="1"/>
  <c r="AR833" i="1"/>
  <c r="AP833" i="1"/>
  <c r="AN833" i="1"/>
  <c r="AL833" i="1"/>
  <c r="AJ833" i="1"/>
  <c r="AC833" i="1"/>
  <c r="AA833" i="1"/>
  <c r="Z833" i="1"/>
  <c r="X833" i="1"/>
  <c r="AR832" i="1"/>
  <c r="AP832" i="1"/>
  <c r="AN832" i="1"/>
  <c r="AL832" i="1"/>
  <c r="AJ832" i="1"/>
  <c r="AC832" i="1"/>
  <c r="AA832" i="1"/>
  <c r="Z832" i="1"/>
  <c r="X832" i="1"/>
  <c r="AR831" i="1"/>
  <c r="AP831" i="1"/>
  <c r="AN831" i="1"/>
  <c r="AL831" i="1"/>
  <c r="AJ831" i="1"/>
  <c r="AC831" i="1"/>
  <c r="AA831" i="1"/>
  <c r="Z831" i="1"/>
  <c r="X831" i="1"/>
  <c r="AR830" i="1"/>
  <c r="AP830" i="1"/>
  <c r="AN830" i="1"/>
  <c r="AL830" i="1"/>
  <c r="AJ830" i="1"/>
  <c r="AC830" i="1"/>
  <c r="AA830" i="1"/>
  <c r="Z830" i="1"/>
  <c r="X830" i="1"/>
  <c r="AR829" i="1"/>
  <c r="AC829" i="1"/>
  <c r="AA829" i="1"/>
  <c r="Z829" i="1"/>
  <c r="X829" i="1"/>
  <c r="S829" i="1"/>
  <c r="AU829" i="1" s="1"/>
  <c r="AR828" i="1"/>
  <c r="AP828" i="1"/>
  <c r="AN828" i="1"/>
  <c r="AL828" i="1"/>
  <c r="AJ828" i="1"/>
  <c r="AC828" i="1"/>
  <c r="AA828" i="1"/>
  <c r="Z828" i="1"/>
  <c r="X828" i="1"/>
  <c r="AR827" i="1"/>
  <c r="AP827" i="1"/>
  <c r="AN827" i="1"/>
  <c r="AL827" i="1"/>
  <c r="AJ827" i="1"/>
  <c r="AC827" i="1"/>
  <c r="AA827" i="1"/>
  <c r="Z827" i="1"/>
  <c r="X827" i="1"/>
  <c r="AR826" i="1"/>
  <c r="AP826" i="1"/>
  <c r="AN826" i="1"/>
  <c r="AL826" i="1"/>
  <c r="AJ826" i="1"/>
  <c r="AC826" i="1"/>
  <c r="AA826" i="1"/>
  <c r="Z826" i="1"/>
  <c r="X826" i="1"/>
  <c r="AR825" i="1"/>
  <c r="AP825" i="1"/>
  <c r="AN825" i="1"/>
  <c r="AL825" i="1"/>
  <c r="AJ825" i="1"/>
  <c r="AC825" i="1"/>
  <c r="AA825" i="1"/>
  <c r="Z825" i="1"/>
  <c r="X825" i="1"/>
  <c r="AR824" i="1"/>
  <c r="AP824" i="1"/>
  <c r="AN824" i="1"/>
  <c r="AL824" i="1"/>
  <c r="AJ824" i="1"/>
  <c r="AC824" i="1"/>
  <c r="AA824" i="1"/>
  <c r="Z824" i="1"/>
  <c r="X824" i="1"/>
  <c r="AR823" i="1"/>
  <c r="AP823" i="1"/>
  <c r="AN823" i="1"/>
  <c r="AL823" i="1"/>
  <c r="AJ823" i="1"/>
  <c r="AC823" i="1"/>
  <c r="AA823" i="1"/>
  <c r="Z823" i="1"/>
  <c r="X823" i="1"/>
  <c r="AR822" i="1"/>
  <c r="AP822" i="1"/>
  <c r="AN822" i="1"/>
  <c r="AL822" i="1"/>
  <c r="AJ822" i="1"/>
  <c r="AC822" i="1"/>
  <c r="AA822" i="1"/>
  <c r="Z822" i="1"/>
  <c r="X822" i="1"/>
  <c r="AR821" i="1"/>
  <c r="AP821" i="1"/>
  <c r="AN821" i="1"/>
  <c r="AL821" i="1"/>
  <c r="AJ821" i="1"/>
  <c r="AC821" i="1"/>
  <c r="AA821" i="1"/>
  <c r="Z821" i="1"/>
  <c r="X821" i="1"/>
  <c r="AR820" i="1"/>
  <c r="AC820" i="1"/>
  <c r="AA820" i="1"/>
  <c r="Z820" i="1"/>
  <c r="X820" i="1"/>
  <c r="S820" i="1"/>
  <c r="AU820" i="1" s="1"/>
  <c r="AR819" i="1"/>
  <c r="AP819" i="1"/>
  <c r="AN819" i="1"/>
  <c r="AL819" i="1"/>
  <c r="AJ819" i="1"/>
  <c r="AC819" i="1"/>
  <c r="AA819" i="1"/>
  <c r="Z819" i="1"/>
  <c r="X819" i="1"/>
  <c r="AR818" i="1"/>
  <c r="AP818" i="1"/>
  <c r="AN818" i="1"/>
  <c r="AL818" i="1"/>
  <c r="AJ818" i="1"/>
  <c r="AC818" i="1"/>
  <c r="AA818" i="1"/>
  <c r="Z818" i="1"/>
  <c r="X818" i="1"/>
  <c r="AR817" i="1"/>
  <c r="AP817" i="1"/>
  <c r="AN817" i="1"/>
  <c r="AL817" i="1"/>
  <c r="AJ817" i="1"/>
  <c r="AC817" i="1"/>
  <c r="AA817" i="1"/>
  <c r="Z817" i="1"/>
  <c r="X817" i="1"/>
  <c r="AR816" i="1"/>
  <c r="AP816" i="1"/>
  <c r="AN816" i="1"/>
  <c r="AL816" i="1"/>
  <c r="AJ816" i="1"/>
  <c r="AC816" i="1"/>
  <c r="AA816" i="1"/>
  <c r="Z816" i="1"/>
  <c r="X816" i="1"/>
  <c r="AR815" i="1"/>
  <c r="AP815" i="1"/>
  <c r="AN815" i="1"/>
  <c r="AL815" i="1"/>
  <c r="AJ815" i="1"/>
  <c r="AC815" i="1"/>
  <c r="AA815" i="1"/>
  <c r="Z815" i="1"/>
  <c r="X815" i="1"/>
  <c r="AR814" i="1"/>
  <c r="AP814" i="1"/>
  <c r="AN814" i="1"/>
  <c r="AL814" i="1"/>
  <c r="AJ814" i="1"/>
  <c r="AC814" i="1"/>
  <c r="AA814" i="1"/>
  <c r="Z814" i="1"/>
  <c r="X814" i="1"/>
  <c r="AR813" i="1"/>
  <c r="AP813" i="1"/>
  <c r="AN813" i="1"/>
  <c r="AL813" i="1"/>
  <c r="AJ813" i="1"/>
  <c r="AC813" i="1"/>
  <c r="AA813" i="1"/>
  <c r="Z813" i="1"/>
  <c r="X813" i="1"/>
  <c r="AR812" i="1"/>
  <c r="AP812" i="1"/>
  <c r="AN812" i="1"/>
  <c r="AL812" i="1"/>
  <c r="AJ812" i="1"/>
  <c r="AC812" i="1"/>
  <c r="AA812" i="1"/>
  <c r="Z812" i="1"/>
  <c r="X812" i="1"/>
  <c r="AR811" i="1"/>
  <c r="AC811" i="1"/>
  <c r="AA811" i="1"/>
  <c r="Z811" i="1"/>
  <c r="X811" i="1"/>
  <c r="S811" i="1"/>
  <c r="AU811" i="1" s="1"/>
  <c r="AR810" i="1"/>
  <c r="AP810" i="1"/>
  <c r="AN810" i="1"/>
  <c r="AL810" i="1"/>
  <c r="AJ810" i="1"/>
  <c r="AC810" i="1"/>
  <c r="AA810" i="1"/>
  <c r="Z810" i="1"/>
  <c r="X810" i="1"/>
  <c r="AR809" i="1"/>
  <c r="AP809" i="1"/>
  <c r="AN809" i="1"/>
  <c r="AL809" i="1"/>
  <c r="AJ809" i="1"/>
  <c r="AC809" i="1"/>
  <c r="AA809" i="1"/>
  <c r="Z809" i="1"/>
  <c r="X809" i="1"/>
  <c r="AR808" i="1"/>
  <c r="AP808" i="1"/>
  <c r="AN808" i="1"/>
  <c r="AL808" i="1"/>
  <c r="AJ808" i="1"/>
  <c r="AC808" i="1"/>
  <c r="AA808" i="1"/>
  <c r="Z808" i="1"/>
  <c r="X808" i="1"/>
  <c r="AR807" i="1"/>
  <c r="AP807" i="1"/>
  <c r="AN807" i="1"/>
  <c r="AL807" i="1"/>
  <c r="AJ807" i="1"/>
  <c r="AC807" i="1"/>
  <c r="AA807" i="1"/>
  <c r="Z807" i="1"/>
  <c r="X807" i="1"/>
  <c r="AR806" i="1"/>
  <c r="AP806" i="1"/>
  <c r="AN806" i="1"/>
  <c r="AL806" i="1"/>
  <c r="AJ806" i="1"/>
  <c r="AC806" i="1"/>
  <c r="AA806" i="1"/>
  <c r="Z806" i="1"/>
  <c r="X806" i="1"/>
  <c r="AR805" i="1"/>
  <c r="AP805" i="1"/>
  <c r="AN805" i="1"/>
  <c r="AL805" i="1"/>
  <c r="AJ805" i="1"/>
  <c r="AC805" i="1"/>
  <c r="AA805" i="1"/>
  <c r="Z805" i="1"/>
  <c r="X805" i="1"/>
  <c r="AR804" i="1"/>
  <c r="AP804" i="1"/>
  <c r="AN804" i="1"/>
  <c r="AL804" i="1"/>
  <c r="AJ804" i="1"/>
  <c r="AC804" i="1"/>
  <c r="AA804" i="1"/>
  <c r="Z804" i="1"/>
  <c r="X804" i="1"/>
  <c r="AR803" i="1"/>
  <c r="AP803" i="1"/>
  <c r="AN803" i="1"/>
  <c r="AL803" i="1"/>
  <c r="AJ803" i="1"/>
  <c r="AC803" i="1"/>
  <c r="AA803" i="1"/>
  <c r="Z803" i="1"/>
  <c r="X803" i="1"/>
  <c r="AR802" i="1"/>
  <c r="AP802" i="1"/>
  <c r="AN802" i="1"/>
  <c r="AL802" i="1"/>
  <c r="AJ802" i="1"/>
  <c r="AC802" i="1"/>
  <c r="AA802" i="1"/>
  <c r="Z802" i="1"/>
  <c r="X802" i="1"/>
  <c r="AR801" i="1"/>
  <c r="AP801" i="1"/>
  <c r="AN801" i="1"/>
  <c r="AL801" i="1"/>
  <c r="AJ801" i="1"/>
  <c r="AC801" i="1"/>
  <c r="AA801" i="1"/>
  <c r="Z801" i="1"/>
  <c r="X801" i="1"/>
  <c r="AR800" i="1"/>
  <c r="AP800" i="1"/>
  <c r="AN800" i="1"/>
  <c r="AL800" i="1"/>
  <c r="AJ800" i="1"/>
  <c r="AC800" i="1"/>
  <c r="AA800" i="1"/>
  <c r="Z800" i="1"/>
  <c r="X800" i="1"/>
  <c r="AR799" i="1"/>
  <c r="AP799" i="1"/>
  <c r="AN799" i="1"/>
  <c r="AL799" i="1"/>
  <c r="AJ799" i="1"/>
  <c r="AC799" i="1"/>
  <c r="AA799" i="1"/>
  <c r="Z799" i="1"/>
  <c r="X799" i="1"/>
  <c r="AR798" i="1"/>
  <c r="AP798" i="1"/>
  <c r="AN798" i="1"/>
  <c r="AL798" i="1"/>
  <c r="AJ798" i="1"/>
  <c r="AC798" i="1"/>
  <c r="AA798" i="1"/>
  <c r="Z798" i="1"/>
  <c r="X798" i="1"/>
  <c r="AR797" i="1"/>
  <c r="AP797" i="1"/>
  <c r="AN797" i="1"/>
  <c r="AL797" i="1"/>
  <c r="AJ797" i="1"/>
  <c r="AC797" i="1"/>
  <c r="AA797" i="1"/>
  <c r="Z797" i="1"/>
  <c r="X797" i="1"/>
  <c r="AR796" i="1"/>
  <c r="AP796" i="1"/>
  <c r="AN796" i="1"/>
  <c r="AL796" i="1"/>
  <c r="AJ796" i="1"/>
  <c r="AC796" i="1"/>
  <c r="AA796" i="1"/>
  <c r="Z796" i="1"/>
  <c r="X796" i="1"/>
  <c r="AR795" i="1"/>
  <c r="AP795" i="1"/>
  <c r="AN795" i="1"/>
  <c r="AL795" i="1"/>
  <c r="AJ795" i="1"/>
  <c r="AC795" i="1"/>
  <c r="AA795" i="1"/>
  <c r="Z795" i="1"/>
  <c r="X795" i="1"/>
  <c r="AR794" i="1"/>
  <c r="AC794" i="1"/>
  <c r="AA794" i="1"/>
  <c r="Z794" i="1"/>
  <c r="X794" i="1"/>
  <c r="S794" i="1"/>
  <c r="AU794" i="1" s="1"/>
  <c r="AR793" i="1"/>
  <c r="AP793" i="1"/>
  <c r="AN793" i="1"/>
  <c r="AL793" i="1"/>
  <c r="AJ793" i="1"/>
  <c r="AC793" i="1"/>
  <c r="AA793" i="1"/>
  <c r="Z793" i="1"/>
  <c r="X793" i="1"/>
  <c r="AR792" i="1"/>
  <c r="AP792" i="1"/>
  <c r="AN792" i="1"/>
  <c r="AL792" i="1"/>
  <c r="AJ792" i="1"/>
  <c r="AC792" i="1"/>
  <c r="AA792" i="1"/>
  <c r="Z792" i="1"/>
  <c r="X792" i="1"/>
  <c r="AR791" i="1"/>
  <c r="AP791" i="1"/>
  <c r="AN791" i="1"/>
  <c r="AL791" i="1"/>
  <c r="AJ791" i="1"/>
  <c r="AC791" i="1"/>
  <c r="AA791" i="1"/>
  <c r="Z791" i="1"/>
  <c r="X791" i="1"/>
  <c r="AR790" i="1"/>
  <c r="AP790" i="1"/>
  <c r="AN790" i="1"/>
  <c r="AL790" i="1"/>
  <c r="AJ790" i="1"/>
  <c r="AC790" i="1"/>
  <c r="AA790" i="1"/>
  <c r="Z790" i="1"/>
  <c r="X790" i="1"/>
  <c r="AR789" i="1"/>
  <c r="AP789" i="1"/>
  <c r="AN789" i="1"/>
  <c r="AL789" i="1"/>
  <c r="AJ789" i="1"/>
  <c r="AC789" i="1"/>
  <c r="AA789" i="1"/>
  <c r="Z789" i="1"/>
  <c r="X789" i="1"/>
  <c r="AR788" i="1"/>
  <c r="AP788" i="1"/>
  <c r="AN788" i="1"/>
  <c r="AL788" i="1"/>
  <c r="AJ788" i="1"/>
  <c r="AC788" i="1"/>
  <c r="AA788" i="1"/>
  <c r="Z788" i="1"/>
  <c r="X788" i="1"/>
  <c r="AR787" i="1"/>
  <c r="AP787" i="1"/>
  <c r="AN787" i="1"/>
  <c r="AL787" i="1"/>
  <c r="AJ787" i="1"/>
  <c r="AC787" i="1"/>
  <c r="AA787" i="1"/>
  <c r="Z787" i="1"/>
  <c r="X787" i="1"/>
  <c r="AR786" i="1"/>
  <c r="AP786" i="1"/>
  <c r="AN786" i="1"/>
  <c r="AL786" i="1"/>
  <c r="AJ786" i="1"/>
  <c r="AC786" i="1"/>
  <c r="AA786" i="1"/>
  <c r="Z786" i="1"/>
  <c r="X786" i="1"/>
  <c r="AR785" i="1"/>
  <c r="AC785" i="1"/>
  <c r="AA785" i="1"/>
  <c r="Z785" i="1"/>
  <c r="X785" i="1"/>
  <c r="AR784" i="1"/>
  <c r="AC784" i="1"/>
  <c r="AA784" i="1"/>
  <c r="Z784" i="1"/>
  <c r="X784" i="1"/>
  <c r="S784" i="1"/>
  <c r="AU784" i="1" s="1"/>
  <c r="AR783" i="1"/>
  <c r="AC783" i="1"/>
  <c r="AA783" i="1"/>
  <c r="Z783" i="1"/>
  <c r="X783" i="1"/>
  <c r="S783" i="1"/>
  <c r="AU783" i="1" s="1"/>
  <c r="AR782" i="1"/>
  <c r="AC782" i="1"/>
  <c r="AA782" i="1"/>
  <c r="Z782" i="1"/>
  <c r="X782" i="1"/>
  <c r="S782" i="1"/>
  <c r="AU782" i="1" s="1"/>
  <c r="AR781" i="1"/>
  <c r="AC781" i="1"/>
  <c r="AA781" i="1"/>
  <c r="Z781" i="1"/>
  <c r="X781" i="1"/>
  <c r="S781" i="1"/>
  <c r="AU781" i="1" s="1"/>
  <c r="AR780" i="1"/>
  <c r="AC780" i="1"/>
  <c r="AA780" i="1"/>
  <c r="Z780" i="1"/>
  <c r="X780" i="1"/>
  <c r="S780" i="1"/>
  <c r="AU780" i="1" s="1"/>
  <c r="AR779" i="1"/>
  <c r="AC779" i="1"/>
  <c r="AA779" i="1"/>
  <c r="Z779" i="1"/>
  <c r="X779" i="1"/>
  <c r="S779" i="1"/>
  <c r="AU779" i="1" s="1"/>
  <c r="AR778" i="1"/>
  <c r="AC778" i="1"/>
  <c r="AA778" i="1"/>
  <c r="Z778" i="1"/>
  <c r="X778" i="1"/>
  <c r="S778" i="1"/>
  <c r="AU778" i="1" s="1"/>
  <c r="AR777" i="1"/>
  <c r="AC777" i="1"/>
  <c r="AA777" i="1"/>
  <c r="Z777" i="1"/>
  <c r="X777" i="1"/>
  <c r="S777" i="1"/>
  <c r="AU777" i="1" s="1"/>
  <c r="AR776" i="1"/>
  <c r="AC776" i="1"/>
  <c r="AA776" i="1"/>
  <c r="Z776" i="1"/>
  <c r="X776" i="1"/>
  <c r="S776" i="1"/>
  <c r="AU776" i="1" s="1"/>
  <c r="AR775" i="1"/>
  <c r="AC775" i="1"/>
  <c r="AA775" i="1"/>
  <c r="Z775" i="1"/>
  <c r="X775" i="1"/>
  <c r="S775" i="1"/>
  <c r="AU775" i="1" s="1"/>
  <c r="AR774" i="1"/>
  <c r="AC774" i="1"/>
  <c r="AA774" i="1"/>
  <c r="Z774" i="1"/>
  <c r="X774" i="1"/>
  <c r="S774" i="1"/>
  <c r="AU774" i="1" s="1"/>
  <c r="AR773" i="1"/>
  <c r="AC773" i="1"/>
  <c r="AA773" i="1"/>
  <c r="Z773" i="1"/>
  <c r="X773" i="1"/>
  <c r="S773" i="1"/>
  <c r="AU773" i="1" s="1"/>
  <c r="AR772" i="1"/>
  <c r="AC772" i="1"/>
  <c r="AA772" i="1"/>
  <c r="Z772" i="1"/>
  <c r="X772" i="1"/>
  <c r="S772" i="1"/>
  <c r="AU772" i="1" s="1"/>
  <c r="AR771" i="1"/>
  <c r="AC771" i="1"/>
  <c r="AA771" i="1"/>
  <c r="Z771" i="1"/>
  <c r="X771" i="1"/>
  <c r="S771" i="1"/>
  <c r="AU771" i="1" s="1"/>
  <c r="AR770" i="1"/>
  <c r="AC770" i="1"/>
  <c r="AA770" i="1"/>
  <c r="Z770" i="1"/>
  <c r="X770" i="1"/>
  <c r="S770" i="1"/>
  <c r="AU770" i="1" s="1"/>
  <c r="AR769" i="1"/>
  <c r="AC769" i="1"/>
  <c r="AA769" i="1"/>
  <c r="Z769" i="1"/>
  <c r="X769" i="1"/>
  <c r="S769" i="1"/>
  <c r="AU769" i="1" s="1"/>
  <c r="AR768" i="1"/>
  <c r="AC768" i="1"/>
  <c r="AA768" i="1"/>
  <c r="Z768" i="1"/>
  <c r="X768" i="1"/>
  <c r="S768" i="1"/>
  <c r="AU768" i="1" s="1"/>
  <c r="AR767" i="1"/>
  <c r="AC767" i="1"/>
  <c r="AA767" i="1"/>
  <c r="Z767" i="1"/>
  <c r="X767" i="1"/>
  <c r="S767" i="1"/>
  <c r="AU767" i="1" s="1"/>
  <c r="AR766" i="1"/>
  <c r="AC766" i="1"/>
  <c r="AA766" i="1"/>
  <c r="Z766" i="1"/>
  <c r="X766" i="1"/>
  <c r="S766" i="1"/>
  <c r="AU766" i="1" s="1"/>
  <c r="AR765" i="1"/>
  <c r="AP765" i="1"/>
  <c r="AN765" i="1"/>
  <c r="AC765" i="1"/>
  <c r="AA765" i="1"/>
  <c r="Z765" i="1"/>
  <c r="X765" i="1"/>
  <c r="AR764" i="1"/>
  <c r="AP764" i="1"/>
  <c r="AN764" i="1"/>
  <c r="AC764" i="1"/>
  <c r="AA764" i="1"/>
  <c r="Z764" i="1"/>
  <c r="X764" i="1"/>
  <c r="AR763" i="1"/>
  <c r="AP763" i="1"/>
  <c r="AN763" i="1"/>
  <c r="AC763" i="1"/>
  <c r="AA763" i="1"/>
  <c r="Z763" i="1"/>
  <c r="X763" i="1"/>
  <c r="AR762" i="1"/>
  <c r="AP762" i="1"/>
  <c r="AN762" i="1"/>
  <c r="AL762" i="1"/>
  <c r="AJ762" i="1"/>
  <c r="AC762" i="1"/>
  <c r="AA762" i="1"/>
  <c r="Z762" i="1"/>
  <c r="X762" i="1"/>
  <c r="AR761" i="1"/>
  <c r="AP761" i="1"/>
  <c r="AN761" i="1"/>
  <c r="AL761" i="1"/>
  <c r="AJ761" i="1"/>
  <c r="AC761" i="1"/>
  <c r="AA761" i="1"/>
  <c r="Z761" i="1"/>
  <c r="X761" i="1"/>
  <c r="AR760" i="1"/>
  <c r="AP760" i="1"/>
  <c r="AN760" i="1"/>
  <c r="AL760" i="1"/>
  <c r="AJ760" i="1"/>
  <c r="AC760" i="1"/>
  <c r="AA760" i="1"/>
  <c r="Z760" i="1"/>
  <c r="X760" i="1"/>
  <c r="AR759" i="1"/>
  <c r="AP759" i="1"/>
  <c r="AN759" i="1"/>
  <c r="AL759" i="1"/>
  <c r="AJ759" i="1"/>
  <c r="AC759" i="1"/>
  <c r="AA759" i="1"/>
  <c r="Z759" i="1"/>
  <c r="X759" i="1"/>
  <c r="AR758" i="1"/>
  <c r="AP758" i="1"/>
  <c r="AN758" i="1"/>
  <c r="AL758" i="1"/>
  <c r="AJ758" i="1"/>
  <c r="AC758" i="1"/>
  <c r="AA758" i="1"/>
  <c r="Z758" i="1"/>
  <c r="X758" i="1"/>
  <c r="AR757" i="1"/>
  <c r="AP757" i="1"/>
  <c r="AN757" i="1"/>
  <c r="AL757" i="1"/>
  <c r="AJ757" i="1"/>
  <c r="AC757" i="1"/>
  <c r="AA757" i="1"/>
  <c r="Z757" i="1"/>
  <c r="X757" i="1"/>
  <c r="AR756" i="1"/>
  <c r="AP756" i="1"/>
  <c r="AN756" i="1"/>
  <c r="AL756" i="1"/>
  <c r="AJ756" i="1"/>
  <c r="AC756" i="1"/>
  <c r="AA756" i="1"/>
  <c r="Z756" i="1"/>
  <c r="X756" i="1"/>
  <c r="AR755" i="1"/>
  <c r="AP755" i="1"/>
  <c r="AN755" i="1"/>
  <c r="AL755" i="1"/>
  <c r="AJ755" i="1"/>
  <c r="AC755" i="1"/>
  <c r="AA755" i="1"/>
  <c r="Z755" i="1"/>
  <c r="X755" i="1"/>
  <c r="AR754" i="1"/>
  <c r="AP754" i="1"/>
  <c r="AN754" i="1"/>
  <c r="AL754" i="1"/>
  <c r="AJ754" i="1"/>
  <c r="AC754" i="1"/>
  <c r="AA754" i="1"/>
  <c r="Z754" i="1"/>
  <c r="X754" i="1"/>
  <c r="AR753" i="1"/>
  <c r="AP753" i="1"/>
  <c r="AN753" i="1"/>
  <c r="AL753" i="1"/>
  <c r="AJ753" i="1"/>
  <c r="AC753" i="1"/>
  <c r="AA753" i="1"/>
  <c r="Z753" i="1"/>
  <c r="X753" i="1"/>
  <c r="AR752" i="1"/>
  <c r="AP752" i="1"/>
  <c r="AN752" i="1"/>
  <c r="AL752" i="1"/>
  <c r="AJ752" i="1"/>
  <c r="AC752" i="1"/>
  <c r="AA752" i="1"/>
  <c r="Z752" i="1"/>
  <c r="X752" i="1"/>
  <c r="AR751" i="1"/>
  <c r="AP751" i="1"/>
  <c r="AN751" i="1"/>
  <c r="AL751" i="1"/>
  <c r="AJ751" i="1"/>
  <c r="AC751" i="1"/>
  <c r="AA751" i="1"/>
  <c r="Z751" i="1"/>
  <c r="X751" i="1"/>
  <c r="AR750" i="1"/>
  <c r="AP750" i="1"/>
  <c r="AN750" i="1"/>
  <c r="AL750" i="1"/>
  <c r="AJ750" i="1"/>
  <c r="AC750" i="1"/>
  <c r="AA750" i="1"/>
  <c r="Z750" i="1"/>
  <c r="X750" i="1"/>
  <c r="AR749" i="1"/>
  <c r="AC749" i="1"/>
  <c r="AA749" i="1"/>
  <c r="Z749" i="1"/>
  <c r="X749" i="1"/>
  <c r="S749" i="1"/>
  <c r="AU749" i="1" s="1"/>
  <c r="AR748" i="1"/>
  <c r="AP748" i="1"/>
  <c r="AN748" i="1"/>
  <c r="AC748" i="1"/>
  <c r="AA748" i="1"/>
  <c r="Z748" i="1"/>
  <c r="X748" i="1"/>
  <c r="AR747" i="1"/>
  <c r="AP747" i="1"/>
  <c r="AN747" i="1"/>
  <c r="AC747" i="1"/>
  <c r="AA747" i="1"/>
  <c r="Z747" i="1"/>
  <c r="X747" i="1"/>
  <c r="AR746" i="1"/>
  <c r="AP746" i="1"/>
  <c r="AN746" i="1"/>
  <c r="AC746" i="1"/>
  <c r="AA746" i="1"/>
  <c r="Z746" i="1"/>
  <c r="X746" i="1"/>
  <c r="AR745" i="1"/>
  <c r="AP745" i="1"/>
  <c r="AN745" i="1"/>
  <c r="AC745" i="1"/>
  <c r="AA745" i="1"/>
  <c r="Z745" i="1"/>
  <c r="X745" i="1"/>
  <c r="AR744" i="1"/>
  <c r="AP744" i="1"/>
  <c r="AN744" i="1"/>
  <c r="AC744" i="1"/>
  <c r="AA744" i="1"/>
  <c r="Z744" i="1"/>
  <c r="X744" i="1"/>
  <c r="AR743" i="1"/>
  <c r="AP743" i="1"/>
  <c r="AN743" i="1"/>
  <c r="AC743" i="1"/>
  <c r="AA743" i="1"/>
  <c r="Z743" i="1"/>
  <c r="X743" i="1"/>
  <c r="AR742" i="1"/>
  <c r="AP742" i="1"/>
  <c r="AN742" i="1"/>
  <c r="AC742" i="1"/>
  <c r="AA742" i="1"/>
  <c r="Z742" i="1"/>
  <c r="X742" i="1"/>
  <c r="AR741" i="1"/>
  <c r="AP741" i="1"/>
  <c r="AN741" i="1"/>
  <c r="AC741" i="1"/>
  <c r="AA741" i="1"/>
  <c r="Z741" i="1"/>
  <c r="X741" i="1"/>
  <c r="AR740" i="1"/>
  <c r="AC740" i="1"/>
  <c r="AA740" i="1"/>
  <c r="Z740" i="1"/>
  <c r="X740" i="1"/>
  <c r="S740" i="1"/>
  <c r="AU740" i="1" s="1"/>
  <c r="AR739" i="1"/>
  <c r="AP739" i="1"/>
  <c r="AN739" i="1"/>
  <c r="AC739" i="1"/>
  <c r="AA739" i="1"/>
  <c r="Z739" i="1"/>
  <c r="X739" i="1"/>
  <c r="AR738" i="1"/>
  <c r="AP738" i="1"/>
  <c r="AN738" i="1"/>
  <c r="AC738" i="1"/>
  <c r="AA738" i="1"/>
  <c r="Z738" i="1"/>
  <c r="X738" i="1"/>
  <c r="AR737" i="1"/>
  <c r="AP737" i="1"/>
  <c r="AN737" i="1"/>
  <c r="AL737" i="1"/>
  <c r="AJ737" i="1"/>
  <c r="AC737" i="1"/>
  <c r="AA737" i="1"/>
  <c r="Z737" i="1"/>
  <c r="X737" i="1"/>
  <c r="AR736" i="1"/>
  <c r="AP736" i="1"/>
  <c r="AN736" i="1"/>
  <c r="AL736" i="1"/>
  <c r="AJ736" i="1"/>
  <c r="AC736" i="1"/>
  <c r="AA736" i="1"/>
  <c r="Z736" i="1"/>
  <c r="X736" i="1"/>
  <c r="AR735" i="1"/>
  <c r="AP735" i="1"/>
  <c r="AN735" i="1"/>
  <c r="AL735" i="1"/>
  <c r="AJ735" i="1"/>
  <c r="AC735" i="1"/>
  <c r="AA735" i="1"/>
  <c r="Z735" i="1"/>
  <c r="X735" i="1"/>
  <c r="AR734" i="1"/>
  <c r="AP734" i="1"/>
  <c r="AN734" i="1"/>
  <c r="AL734" i="1"/>
  <c r="AJ734" i="1"/>
  <c r="AC734" i="1"/>
  <c r="AA734" i="1"/>
  <c r="Z734" i="1"/>
  <c r="X734" i="1"/>
  <c r="AR733" i="1"/>
  <c r="AP733" i="1"/>
  <c r="AN733" i="1"/>
  <c r="AL733" i="1"/>
  <c r="AJ733" i="1"/>
  <c r="AC733" i="1"/>
  <c r="AA733" i="1"/>
  <c r="Z733" i="1"/>
  <c r="X733" i="1"/>
  <c r="AR732" i="1"/>
  <c r="AP732" i="1"/>
  <c r="AN732" i="1"/>
  <c r="AL732" i="1"/>
  <c r="AJ732" i="1"/>
  <c r="AC732" i="1"/>
  <c r="AA732" i="1"/>
  <c r="Z732" i="1"/>
  <c r="X732" i="1"/>
  <c r="AR731" i="1"/>
  <c r="AP731" i="1"/>
  <c r="AN731" i="1"/>
  <c r="AL731" i="1"/>
  <c r="AJ731" i="1"/>
  <c r="AC731" i="1"/>
  <c r="AA731" i="1"/>
  <c r="Z731" i="1"/>
  <c r="X731" i="1"/>
  <c r="AR730" i="1"/>
  <c r="AP730" i="1"/>
  <c r="AN730" i="1"/>
  <c r="AL730" i="1"/>
  <c r="AJ730" i="1"/>
  <c r="AC730" i="1"/>
  <c r="AA730" i="1"/>
  <c r="Z730" i="1"/>
  <c r="X730" i="1"/>
  <c r="AR729" i="1"/>
  <c r="AP729" i="1"/>
  <c r="AN729" i="1"/>
  <c r="AL729" i="1"/>
  <c r="AJ729" i="1"/>
  <c r="AC729" i="1"/>
  <c r="AA729" i="1"/>
  <c r="Z729" i="1"/>
  <c r="X729" i="1"/>
  <c r="AR728" i="1"/>
  <c r="AP728" i="1"/>
  <c r="AN728" i="1"/>
  <c r="AL728" i="1"/>
  <c r="AJ728" i="1"/>
  <c r="AC728" i="1"/>
  <c r="AA728" i="1"/>
  <c r="Z728" i="1"/>
  <c r="X728" i="1"/>
  <c r="AR727" i="1"/>
  <c r="AP727" i="1"/>
  <c r="AN727" i="1"/>
  <c r="AL727" i="1"/>
  <c r="AJ727" i="1"/>
  <c r="AC727" i="1"/>
  <c r="AA727" i="1"/>
  <c r="Z727" i="1"/>
  <c r="X727" i="1"/>
  <c r="AR726" i="1"/>
  <c r="AP726" i="1"/>
  <c r="AN726" i="1"/>
  <c r="AL726" i="1"/>
  <c r="AJ726" i="1"/>
  <c r="AC726" i="1"/>
  <c r="AA726" i="1"/>
  <c r="Z726" i="1"/>
  <c r="X726" i="1"/>
  <c r="AR725" i="1"/>
  <c r="AP725" i="1"/>
  <c r="AN725" i="1"/>
  <c r="AL725" i="1"/>
  <c r="AJ725" i="1"/>
  <c r="AC725" i="1"/>
  <c r="AA725" i="1"/>
  <c r="Z725" i="1"/>
  <c r="X725" i="1"/>
  <c r="AR724" i="1"/>
  <c r="AP724" i="1"/>
  <c r="AN724" i="1"/>
  <c r="AL724" i="1"/>
  <c r="AJ724" i="1"/>
  <c r="AC724" i="1"/>
  <c r="AA724" i="1"/>
  <c r="Z724" i="1"/>
  <c r="X724" i="1"/>
  <c r="AR723" i="1"/>
  <c r="AC723" i="1"/>
  <c r="AA723" i="1"/>
  <c r="Z723" i="1"/>
  <c r="X723" i="1"/>
  <c r="S723" i="1"/>
  <c r="AU723" i="1" s="1"/>
  <c r="AR722" i="1"/>
  <c r="AC722" i="1"/>
  <c r="AA722" i="1"/>
  <c r="Z722" i="1"/>
  <c r="X722" i="1"/>
  <c r="S722" i="1"/>
  <c r="AU722" i="1" s="1"/>
  <c r="AR721" i="1"/>
  <c r="AP721" i="1"/>
  <c r="AN721" i="1"/>
  <c r="AC721" i="1"/>
  <c r="AA721" i="1"/>
  <c r="Z721" i="1"/>
  <c r="X721" i="1"/>
  <c r="AR720" i="1"/>
  <c r="AP720" i="1"/>
  <c r="AN720" i="1"/>
  <c r="AC720" i="1"/>
  <c r="AA720" i="1"/>
  <c r="Z720" i="1"/>
  <c r="X720" i="1"/>
  <c r="AR719" i="1"/>
  <c r="AP719" i="1"/>
  <c r="AN719" i="1"/>
  <c r="AC719" i="1"/>
  <c r="AA719" i="1"/>
  <c r="Z719" i="1"/>
  <c r="X719" i="1"/>
  <c r="AR718" i="1"/>
  <c r="AP718" i="1"/>
  <c r="AN718" i="1"/>
  <c r="AL718" i="1"/>
  <c r="AJ718" i="1"/>
  <c r="AC718" i="1"/>
  <c r="AA718" i="1"/>
  <c r="Z718" i="1"/>
  <c r="X718" i="1"/>
  <c r="AR717" i="1"/>
  <c r="AP717" i="1"/>
  <c r="AN717" i="1"/>
  <c r="AL717" i="1"/>
  <c r="AJ717" i="1"/>
  <c r="AC717" i="1"/>
  <c r="AA717" i="1"/>
  <c r="Z717" i="1"/>
  <c r="X717" i="1"/>
  <c r="AR716" i="1"/>
  <c r="AP716" i="1"/>
  <c r="AN716" i="1"/>
  <c r="AL716" i="1"/>
  <c r="AJ716" i="1"/>
  <c r="AC716" i="1"/>
  <c r="AA716" i="1"/>
  <c r="Z716" i="1"/>
  <c r="X716" i="1"/>
  <c r="AR715" i="1"/>
  <c r="AP715" i="1"/>
  <c r="AN715" i="1"/>
  <c r="AL715" i="1"/>
  <c r="AJ715" i="1"/>
  <c r="AC715" i="1"/>
  <c r="AA715" i="1"/>
  <c r="Z715" i="1"/>
  <c r="X715" i="1"/>
  <c r="AR714" i="1"/>
  <c r="AP714" i="1"/>
  <c r="AN714" i="1"/>
  <c r="AL714" i="1"/>
  <c r="AJ714" i="1"/>
  <c r="AC714" i="1"/>
  <c r="AA714" i="1"/>
  <c r="Z714" i="1"/>
  <c r="X714" i="1"/>
  <c r="AR713" i="1"/>
  <c r="AP713" i="1"/>
  <c r="AN713" i="1"/>
  <c r="AL713" i="1"/>
  <c r="AJ713" i="1"/>
  <c r="AC713" i="1"/>
  <c r="AA713" i="1"/>
  <c r="Z713" i="1"/>
  <c r="X713" i="1"/>
  <c r="AR712" i="1"/>
  <c r="AP712" i="1"/>
  <c r="AN712" i="1"/>
  <c r="AL712" i="1"/>
  <c r="AJ712" i="1"/>
  <c r="AC712" i="1"/>
  <c r="AA712" i="1"/>
  <c r="Z712" i="1"/>
  <c r="X712" i="1"/>
  <c r="AR711" i="1"/>
  <c r="AP711" i="1"/>
  <c r="AN711" i="1"/>
  <c r="AL711" i="1"/>
  <c r="AJ711" i="1"/>
  <c r="AC711" i="1"/>
  <c r="AA711" i="1"/>
  <c r="Z711" i="1"/>
  <c r="X711" i="1"/>
  <c r="AR710" i="1"/>
  <c r="AP710" i="1"/>
  <c r="AN710" i="1"/>
  <c r="AL710" i="1"/>
  <c r="AJ710" i="1"/>
  <c r="AC710" i="1"/>
  <c r="AA710" i="1"/>
  <c r="Z710" i="1"/>
  <c r="X710" i="1"/>
  <c r="AR709" i="1"/>
  <c r="AP709" i="1"/>
  <c r="AN709" i="1"/>
  <c r="AL709" i="1"/>
  <c r="AJ709" i="1"/>
  <c r="AC709" i="1"/>
  <c r="AA709" i="1"/>
  <c r="Z709" i="1"/>
  <c r="X709" i="1"/>
  <c r="AR708" i="1"/>
  <c r="AP708" i="1"/>
  <c r="AN708" i="1"/>
  <c r="AL708" i="1"/>
  <c r="AJ708" i="1"/>
  <c r="AC708" i="1"/>
  <c r="AA708" i="1"/>
  <c r="Z708" i="1"/>
  <c r="X708" i="1"/>
  <c r="AR707" i="1"/>
  <c r="AP707" i="1"/>
  <c r="AN707" i="1"/>
  <c r="AL707" i="1"/>
  <c r="AJ707" i="1"/>
  <c r="AC707" i="1"/>
  <c r="AA707" i="1"/>
  <c r="Z707" i="1"/>
  <c r="X707" i="1"/>
  <c r="AR706" i="1"/>
  <c r="AP706" i="1"/>
  <c r="AN706" i="1"/>
  <c r="AL706" i="1"/>
  <c r="AJ706" i="1"/>
  <c r="AC706" i="1"/>
  <c r="AA706" i="1"/>
  <c r="Z706" i="1"/>
  <c r="X706" i="1"/>
  <c r="AR705" i="1"/>
  <c r="AC705" i="1"/>
  <c r="AA705" i="1"/>
  <c r="Z705" i="1"/>
  <c r="X705" i="1"/>
  <c r="S705" i="1"/>
  <c r="AU705" i="1" s="1"/>
  <c r="AR704" i="1"/>
  <c r="AC704" i="1"/>
  <c r="AA704" i="1"/>
  <c r="Z704" i="1"/>
  <c r="X704" i="1"/>
  <c r="S704" i="1"/>
  <c r="AU704" i="1" s="1"/>
  <c r="AR703" i="1"/>
  <c r="AC703" i="1"/>
  <c r="AA703" i="1"/>
  <c r="Z703" i="1"/>
  <c r="X703" i="1"/>
  <c r="S703" i="1"/>
  <c r="AU703" i="1" s="1"/>
  <c r="AQ702" i="1"/>
  <c r="AR702" i="1" s="1"/>
  <c r="AC702" i="1"/>
  <c r="AA702" i="1"/>
  <c r="Z702" i="1"/>
  <c r="X702" i="1"/>
  <c r="AR701" i="1"/>
  <c r="AP701" i="1"/>
  <c r="AN701" i="1"/>
  <c r="AL701" i="1"/>
  <c r="AC701" i="1"/>
  <c r="AA701" i="1"/>
  <c r="Z701" i="1"/>
  <c r="X701" i="1"/>
  <c r="AR700" i="1"/>
  <c r="AP700" i="1"/>
  <c r="AN700" i="1"/>
  <c r="AL700" i="1"/>
  <c r="AC700" i="1"/>
  <c r="AA700" i="1"/>
  <c r="Z700" i="1"/>
  <c r="X700" i="1"/>
  <c r="AR699" i="1"/>
  <c r="AP699" i="1"/>
  <c r="AN699" i="1"/>
  <c r="AL699" i="1"/>
  <c r="AC699" i="1"/>
  <c r="AA699" i="1"/>
  <c r="Z699" i="1"/>
  <c r="X699" i="1"/>
  <c r="AR698" i="1"/>
  <c r="AP698" i="1"/>
  <c r="AN698" i="1"/>
  <c r="AL698" i="1"/>
  <c r="AC698" i="1"/>
  <c r="AA698" i="1"/>
  <c r="Z698" i="1"/>
  <c r="X698" i="1"/>
  <c r="AR697" i="1"/>
  <c r="AP697" i="1"/>
  <c r="AN697" i="1"/>
  <c r="AL697" i="1"/>
  <c r="AC697" i="1"/>
  <c r="AA697" i="1"/>
  <c r="Z697" i="1"/>
  <c r="X697" i="1"/>
  <c r="AR696" i="1"/>
  <c r="AP696" i="1"/>
  <c r="AN696" i="1"/>
  <c r="AL696" i="1"/>
  <c r="AC696" i="1"/>
  <c r="AA696" i="1"/>
  <c r="Z696" i="1"/>
  <c r="X696" i="1"/>
  <c r="AR695" i="1"/>
  <c r="AP695" i="1"/>
  <c r="AN695" i="1"/>
  <c r="AL695" i="1"/>
  <c r="AC695" i="1"/>
  <c r="AA695" i="1"/>
  <c r="Z695" i="1"/>
  <c r="X695" i="1"/>
  <c r="AR694" i="1"/>
  <c r="AP694" i="1"/>
  <c r="AN694" i="1"/>
  <c r="AL694" i="1"/>
  <c r="AC694" i="1"/>
  <c r="AA694" i="1"/>
  <c r="Z694" i="1"/>
  <c r="X694" i="1"/>
  <c r="AC693" i="1"/>
  <c r="AA693" i="1"/>
  <c r="Z693" i="1"/>
  <c r="X693" i="1"/>
  <c r="S693" i="1"/>
  <c r="AQ692" i="1"/>
  <c r="AR692" i="1" s="1"/>
  <c r="AC692" i="1"/>
  <c r="AA692" i="1"/>
  <c r="Z692" i="1"/>
  <c r="X692" i="1"/>
  <c r="AR691" i="1"/>
  <c r="AP691" i="1"/>
  <c r="AN691" i="1"/>
  <c r="AL691" i="1"/>
  <c r="AC691" i="1"/>
  <c r="AA691" i="1"/>
  <c r="Z691" i="1"/>
  <c r="X691" i="1"/>
  <c r="AR690" i="1"/>
  <c r="AP690" i="1"/>
  <c r="AN690" i="1"/>
  <c r="AL690" i="1"/>
  <c r="AC690" i="1"/>
  <c r="AA690" i="1"/>
  <c r="Z690" i="1"/>
  <c r="X690" i="1"/>
  <c r="AR689" i="1"/>
  <c r="AP689" i="1"/>
  <c r="AN689" i="1"/>
  <c r="AL689" i="1"/>
  <c r="AC689" i="1"/>
  <c r="AA689" i="1"/>
  <c r="Z689" i="1"/>
  <c r="X689" i="1"/>
  <c r="AR688" i="1"/>
  <c r="AP688" i="1"/>
  <c r="AN688" i="1"/>
  <c r="AL688" i="1"/>
  <c r="AC688" i="1"/>
  <c r="AA688" i="1"/>
  <c r="Z688" i="1"/>
  <c r="X688" i="1"/>
  <c r="AR687" i="1"/>
  <c r="AP687" i="1"/>
  <c r="AN687" i="1"/>
  <c r="AL687" i="1"/>
  <c r="AC687" i="1"/>
  <c r="AA687" i="1"/>
  <c r="Z687" i="1"/>
  <c r="X687" i="1"/>
  <c r="AR686" i="1"/>
  <c r="AP686" i="1"/>
  <c r="AN686" i="1"/>
  <c r="AL686" i="1"/>
  <c r="AC686" i="1"/>
  <c r="AA686" i="1"/>
  <c r="Z686" i="1"/>
  <c r="X686" i="1"/>
  <c r="AR685" i="1"/>
  <c r="AP685" i="1"/>
  <c r="AN685" i="1"/>
  <c r="AL685" i="1"/>
  <c r="AC685" i="1"/>
  <c r="AA685" i="1"/>
  <c r="Z685" i="1"/>
  <c r="X685" i="1"/>
  <c r="AR684" i="1"/>
  <c r="AP684" i="1"/>
  <c r="AN684" i="1"/>
  <c r="AL684" i="1"/>
  <c r="AC684" i="1"/>
  <c r="AA684" i="1"/>
  <c r="Z684" i="1"/>
  <c r="X684" i="1"/>
  <c r="AC683" i="1"/>
  <c r="AA683" i="1"/>
  <c r="Z683" i="1"/>
  <c r="X683" i="1"/>
  <c r="S683" i="1"/>
  <c r="AR682" i="1"/>
  <c r="AP682" i="1"/>
  <c r="AN682" i="1"/>
  <c r="AL682" i="1"/>
  <c r="AC682" i="1"/>
  <c r="AA682" i="1"/>
  <c r="Z682" i="1"/>
  <c r="X682" i="1"/>
  <c r="AR681" i="1"/>
  <c r="AP681" i="1"/>
  <c r="AN681" i="1"/>
  <c r="AL681" i="1"/>
  <c r="AC681" i="1"/>
  <c r="AA681" i="1"/>
  <c r="Z681" i="1"/>
  <c r="X681" i="1"/>
  <c r="AR680" i="1"/>
  <c r="AP680" i="1"/>
  <c r="AN680" i="1"/>
  <c r="AL680" i="1"/>
  <c r="AC680" i="1"/>
  <c r="AA680" i="1"/>
  <c r="Z680" i="1"/>
  <c r="X680" i="1"/>
  <c r="AR679" i="1"/>
  <c r="AP679" i="1"/>
  <c r="AN679" i="1"/>
  <c r="AL679" i="1"/>
  <c r="AC679" i="1"/>
  <c r="AA679" i="1"/>
  <c r="Z679" i="1"/>
  <c r="X679" i="1"/>
  <c r="AR678" i="1"/>
  <c r="AP678" i="1"/>
  <c r="AN678" i="1"/>
  <c r="AL678" i="1"/>
  <c r="AJ678" i="1"/>
  <c r="AC678" i="1"/>
  <c r="AA678" i="1"/>
  <c r="Z678" i="1"/>
  <c r="X678" i="1"/>
  <c r="AR677" i="1"/>
  <c r="AP677" i="1"/>
  <c r="AN677" i="1"/>
  <c r="AL677" i="1"/>
  <c r="AJ677" i="1"/>
  <c r="AC677" i="1"/>
  <c r="AA677" i="1"/>
  <c r="Z677" i="1"/>
  <c r="X677" i="1"/>
  <c r="AR676" i="1"/>
  <c r="AP676" i="1"/>
  <c r="AN676" i="1"/>
  <c r="AL676" i="1"/>
  <c r="AJ676" i="1"/>
  <c r="AC676" i="1"/>
  <c r="AA676" i="1"/>
  <c r="Z676" i="1"/>
  <c r="X676" i="1"/>
  <c r="AR675" i="1"/>
  <c r="AP675" i="1"/>
  <c r="AN675" i="1"/>
  <c r="AL675" i="1"/>
  <c r="AJ675" i="1"/>
  <c r="AC675" i="1"/>
  <c r="AA675" i="1"/>
  <c r="Z675" i="1"/>
  <c r="X675" i="1"/>
  <c r="AR674" i="1"/>
  <c r="AP674" i="1"/>
  <c r="AN674" i="1"/>
  <c r="AL674" i="1"/>
  <c r="AJ674" i="1"/>
  <c r="AC674" i="1"/>
  <c r="AA674" i="1"/>
  <c r="Z674" i="1"/>
  <c r="X674" i="1"/>
  <c r="AR673" i="1"/>
  <c r="AP673" i="1"/>
  <c r="AN673" i="1"/>
  <c r="AL673" i="1"/>
  <c r="AJ673" i="1"/>
  <c r="AC673" i="1"/>
  <c r="AA673" i="1"/>
  <c r="Z673" i="1"/>
  <c r="X673" i="1"/>
  <c r="AR672" i="1"/>
  <c r="AP672" i="1"/>
  <c r="AN672" i="1"/>
  <c r="AL672" i="1"/>
  <c r="AJ672" i="1"/>
  <c r="AC672" i="1"/>
  <c r="AA672" i="1"/>
  <c r="Z672" i="1"/>
  <c r="X672" i="1"/>
  <c r="AR671" i="1"/>
  <c r="AP671" i="1"/>
  <c r="AN671" i="1"/>
  <c r="AL671" i="1"/>
  <c r="AJ671" i="1"/>
  <c r="AC671" i="1"/>
  <c r="AA671" i="1"/>
  <c r="Z671" i="1"/>
  <c r="X671" i="1"/>
  <c r="AR670" i="1"/>
  <c r="AP670" i="1"/>
  <c r="AN670" i="1"/>
  <c r="AL670" i="1"/>
  <c r="AJ670" i="1"/>
  <c r="AC670" i="1"/>
  <c r="AA670" i="1"/>
  <c r="Z670" i="1"/>
  <c r="X670" i="1"/>
  <c r="AR669" i="1"/>
  <c r="AP669" i="1"/>
  <c r="AN669" i="1"/>
  <c r="AL669" i="1"/>
  <c r="AJ669" i="1"/>
  <c r="AC669" i="1"/>
  <c r="AA669" i="1"/>
  <c r="Z669" i="1"/>
  <c r="X669" i="1"/>
  <c r="AR668" i="1"/>
  <c r="AP668" i="1"/>
  <c r="AN668" i="1"/>
  <c r="AL668" i="1"/>
  <c r="AJ668" i="1"/>
  <c r="AC668" i="1"/>
  <c r="AA668" i="1"/>
  <c r="Z668" i="1"/>
  <c r="X668" i="1"/>
  <c r="AR667" i="1"/>
  <c r="AP667" i="1"/>
  <c r="AN667" i="1"/>
  <c r="AL667" i="1"/>
  <c r="AJ667" i="1"/>
  <c r="AC667" i="1"/>
  <c r="AA667" i="1"/>
  <c r="Z667" i="1"/>
  <c r="X667" i="1"/>
  <c r="AR666" i="1"/>
  <c r="AC666" i="1"/>
  <c r="AA666" i="1"/>
  <c r="Z666" i="1"/>
  <c r="X666" i="1"/>
  <c r="S666" i="1"/>
  <c r="AU666" i="1" s="1"/>
  <c r="AR665" i="1"/>
  <c r="AP665" i="1"/>
  <c r="AN665" i="1"/>
  <c r="AL665" i="1"/>
  <c r="AJ665" i="1"/>
  <c r="AC665" i="1"/>
  <c r="AA665" i="1"/>
  <c r="X665" i="1"/>
  <c r="AR664" i="1"/>
  <c r="AP664" i="1"/>
  <c r="AN664" i="1"/>
  <c r="AL664" i="1"/>
  <c r="AJ664" i="1"/>
  <c r="AC664" i="1"/>
  <c r="AA664" i="1"/>
  <c r="X664" i="1"/>
  <c r="AR663" i="1"/>
  <c r="AP663" i="1"/>
  <c r="AN663" i="1"/>
  <c r="AL663" i="1"/>
  <c r="AJ663" i="1"/>
  <c r="AC663" i="1"/>
  <c r="AA663" i="1"/>
  <c r="X663" i="1"/>
  <c r="AR662" i="1"/>
  <c r="AP662" i="1"/>
  <c r="AN662" i="1"/>
  <c r="AL662" i="1"/>
  <c r="AJ662" i="1"/>
  <c r="AC662" i="1"/>
  <c r="AA662" i="1"/>
  <c r="X662" i="1"/>
  <c r="AR661" i="1"/>
  <c r="AP661" i="1"/>
  <c r="AN661" i="1"/>
  <c r="AL661" i="1"/>
  <c r="AJ661" i="1"/>
  <c r="AC661" i="1"/>
  <c r="AA661" i="1"/>
  <c r="X661" i="1"/>
  <c r="AR660" i="1"/>
  <c r="AP660" i="1"/>
  <c r="AN660" i="1"/>
  <c r="AL660" i="1"/>
  <c r="AJ660" i="1"/>
  <c r="AC660" i="1"/>
  <c r="AA660" i="1"/>
  <c r="X660" i="1"/>
  <c r="AR659" i="1"/>
  <c r="AP659" i="1"/>
  <c r="AN659" i="1"/>
  <c r="AL659" i="1"/>
  <c r="AJ659" i="1"/>
  <c r="AC659" i="1"/>
  <c r="AA659" i="1"/>
  <c r="X659" i="1"/>
  <c r="AR658" i="1"/>
  <c r="AP658" i="1"/>
  <c r="AN658" i="1"/>
  <c r="AL658" i="1"/>
  <c r="AJ658" i="1"/>
  <c r="AC658" i="1"/>
  <c r="AA658" i="1"/>
  <c r="X658" i="1"/>
  <c r="AR657" i="1"/>
  <c r="AP657" i="1"/>
  <c r="AN657" i="1"/>
  <c r="AL657" i="1"/>
  <c r="AJ657" i="1"/>
  <c r="AC657" i="1"/>
  <c r="AA657" i="1"/>
  <c r="X657" i="1"/>
  <c r="AR656" i="1"/>
  <c r="AP656" i="1"/>
  <c r="AN656" i="1"/>
  <c r="AL656" i="1"/>
  <c r="AJ656" i="1"/>
  <c r="AC656" i="1"/>
  <c r="AA656" i="1"/>
  <c r="X656" i="1"/>
  <c r="AR655" i="1"/>
  <c r="AP655" i="1"/>
  <c r="AN655" i="1"/>
  <c r="AL655" i="1"/>
  <c r="AJ655" i="1"/>
  <c r="AC655" i="1"/>
  <c r="AA655" i="1"/>
  <c r="X655" i="1"/>
  <c r="AR654" i="1"/>
  <c r="AP654" i="1"/>
  <c r="AN654" i="1"/>
  <c r="AL654" i="1"/>
  <c r="AJ654" i="1"/>
  <c r="AC654" i="1"/>
  <c r="AA654" i="1"/>
  <c r="X654" i="1"/>
  <c r="AR653" i="1"/>
  <c r="AP653" i="1"/>
  <c r="AN653" i="1"/>
  <c r="AL653" i="1"/>
  <c r="AJ653" i="1"/>
  <c r="AC653" i="1"/>
  <c r="AA653" i="1"/>
  <c r="X653" i="1"/>
  <c r="AR652" i="1"/>
  <c r="AP652" i="1"/>
  <c r="AN652" i="1"/>
  <c r="AL652" i="1"/>
  <c r="AJ652" i="1"/>
  <c r="AC652" i="1"/>
  <c r="AA652" i="1"/>
  <c r="X652" i="1"/>
  <c r="AR651" i="1"/>
  <c r="AP651" i="1"/>
  <c r="AN651" i="1"/>
  <c r="AL651" i="1"/>
  <c r="AJ651" i="1"/>
  <c r="AC651" i="1"/>
  <c r="AA651" i="1"/>
  <c r="X651" i="1"/>
  <c r="AR650" i="1"/>
  <c r="AP650" i="1"/>
  <c r="AN650" i="1"/>
  <c r="AL650" i="1"/>
  <c r="AJ650" i="1"/>
  <c r="AC650" i="1"/>
  <c r="AA650" i="1"/>
  <c r="X650" i="1"/>
  <c r="AR649" i="1"/>
  <c r="AC649" i="1"/>
  <c r="AA649" i="1"/>
  <c r="X649" i="1"/>
  <c r="S649" i="1"/>
  <c r="AU649" i="1" s="1"/>
  <c r="AC648" i="1"/>
  <c r="AA648" i="1"/>
  <c r="Z648" i="1"/>
  <c r="X648" i="1"/>
  <c r="S648" i="1"/>
  <c r="AR647" i="1"/>
  <c r="AP647" i="1"/>
  <c r="AN647" i="1"/>
  <c r="AL647" i="1"/>
  <c r="AC647" i="1"/>
  <c r="AA647" i="1"/>
  <c r="Z647" i="1"/>
  <c r="X647" i="1"/>
  <c r="AR646" i="1"/>
  <c r="AP646" i="1"/>
  <c r="AN646" i="1"/>
  <c r="AL646" i="1"/>
  <c r="AC646" i="1"/>
  <c r="AA646" i="1"/>
  <c r="Z646" i="1"/>
  <c r="X646" i="1"/>
  <c r="AR645" i="1"/>
  <c r="AP645" i="1"/>
  <c r="AN645" i="1"/>
  <c r="AL645" i="1"/>
  <c r="AC645" i="1"/>
  <c r="AA645" i="1"/>
  <c r="Z645" i="1"/>
  <c r="X645" i="1"/>
  <c r="AR644" i="1"/>
  <c r="AP644" i="1"/>
  <c r="AN644" i="1"/>
  <c r="AL644" i="1"/>
  <c r="AC644" i="1"/>
  <c r="AA644" i="1"/>
  <c r="Z644" i="1"/>
  <c r="X644" i="1"/>
  <c r="AR643" i="1"/>
  <c r="AP643" i="1"/>
  <c r="AN643" i="1"/>
  <c r="AL643" i="1"/>
  <c r="AC643" i="1"/>
  <c r="AA643" i="1"/>
  <c r="Z643" i="1"/>
  <c r="X643" i="1"/>
  <c r="AR642" i="1"/>
  <c r="AP642" i="1"/>
  <c r="AN642" i="1"/>
  <c r="AL642" i="1"/>
  <c r="AC642" i="1"/>
  <c r="AA642" i="1"/>
  <c r="Z642" i="1"/>
  <c r="X642" i="1"/>
  <c r="AR641" i="1"/>
  <c r="AP641" i="1"/>
  <c r="AN641" i="1"/>
  <c r="AL641" i="1"/>
  <c r="AC641" i="1"/>
  <c r="AA641" i="1"/>
  <c r="Z641" i="1"/>
  <c r="X641" i="1"/>
  <c r="AR640" i="1"/>
  <c r="AP640" i="1"/>
  <c r="AN640" i="1"/>
  <c r="AL640" i="1"/>
  <c r="AC640" i="1"/>
  <c r="AA640" i="1"/>
  <c r="Z640" i="1"/>
  <c r="X640" i="1"/>
  <c r="AC639" i="1"/>
  <c r="AA639" i="1"/>
  <c r="Z639" i="1"/>
  <c r="X639" i="1"/>
  <c r="S639" i="1"/>
  <c r="AR638" i="1"/>
  <c r="AP638" i="1"/>
  <c r="AN638" i="1"/>
  <c r="AL638" i="1"/>
  <c r="AC638" i="1"/>
  <c r="AA638" i="1"/>
  <c r="Z638" i="1"/>
  <c r="X638" i="1"/>
  <c r="AR637" i="1"/>
  <c r="AP637" i="1"/>
  <c r="AN637" i="1"/>
  <c r="AL637" i="1"/>
  <c r="AC637" i="1"/>
  <c r="AA637" i="1"/>
  <c r="Z637" i="1"/>
  <c r="X637" i="1"/>
  <c r="AR636" i="1"/>
  <c r="AP636" i="1"/>
  <c r="AN636" i="1"/>
  <c r="AL636" i="1"/>
  <c r="AC636" i="1"/>
  <c r="AA636" i="1"/>
  <c r="Z636" i="1"/>
  <c r="X636" i="1"/>
  <c r="AR635" i="1"/>
  <c r="AP635" i="1"/>
  <c r="AN635" i="1"/>
  <c r="AL635" i="1"/>
  <c r="AJ635" i="1"/>
  <c r="AC635" i="1"/>
  <c r="AA635" i="1"/>
  <c r="Z635" i="1"/>
  <c r="X635" i="1"/>
  <c r="AR634" i="1"/>
  <c r="AP634" i="1"/>
  <c r="AN634" i="1"/>
  <c r="AL634" i="1"/>
  <c r="AJ634" i="1"/>
  <c r="AC634" i="1"/>
  <c r="AA634" i="1"/>
  <c r="Z634" i="1"/>
  <c r="X634" i="1"/>
  <c r="AR633" i="1"/>
  <c r="AP633" i="1"/>
  <c r="AN633" i="1"/>
  <c r="AL633" i="1"/>
  <c r="AJ633" i="1"/>
  <c r="AC633" i="1"/>
  <c r="AA633" i="1"/>
  <c r="Z633" i="1"/>
  <c r="X633" i="1"/>
  <c r="AR632" i="1"/>
  <c r="AP632" i="1"/>
  <c r="AN632" i="1"/>
  <c r="AL632" i="1"/>
  <c r="AJ632" i="1"/>
  <c r="AC632" i="1"/>
  <c r="AA632" i="1"/>
  <c r="Z632" i="1"/>
  <c r="X632" i="1"/>
  <c r="AR631" i="1"/>
  <c r="AP631" i="1"/>
  <c r="AN631" i="1"/>
  <c r="AL631" i="1"/>
  <c r="AJ631" i="1"/>
  <c r="AC631" i="1"/>
  <c r="AA631" i="1"/>
  <c r="Z631" i="1"/>
  <c r="X631" i="1"/>
  <c r="AR630" i="1"/>
  <c r="AP630" i="1"/>
  <c r="AN630" i="1"/>
  <c r="AL630" i="1"/>
  <c r="AJ630" i="1"/>
  <c r="AC630" i="1"/>
  <c r="AA630" i="1"/>
  <c r="Z630" i="1"/>
  <c r="X630" i="1"/>
  <c r="AR629" i="1"/>
  <c r="AP629" i="1"/>
  <c r="AN629" i="1"/>
  <c r="AL629" i="1"/>
  <c r="AJ629" i="1"/>
  <c r="AC629" i="1"/>
  <c r="AA629" i="1"/>
  <c r="Z629" i="1"/>
  <c r="X629" i="1"/>
  <c r="AR628" i="1"/>
  <c r="AP628" i="1"/>
  <c r="AN628" i="1"/>
  <c r="AL628" i="1"/>
  <c r="AJ628" i="1"/>
  <c r="AC628" i="1"/>
  <c r="AA628" i="1"/>
  <c r="Z628" i="1"/>
  <c r="X628" i="1"/>
  <c r="AR627" i="1"/>
  <c r="AP627" i="1"/>
  <c r="AN627" i="1"/>
  <c r="AL627" i="1"/>
  <c r="AJ627" i="1"/>
  <c r="AC627" i="1"/>
  <c r="AA627" i="1"/>
  <c r="Z627" i="1"/>
  <c r="X627" i="1"/>
  <c r="AR626" i="1"/>
  <c r="AP626" i="1"/>
  <c r="AN626" i="1"/>
  <c r="AL626" i="1"/>
  <c r="AJ626" i="1"/>
  <c r="AC626" i="1"/>
  <c r="AA626" i="1"/>
  <c r="Z626" i="1"/>
  <c r="X626" i="1"/>
  <c r="AR625" i="1"/>
  <c r="AP625" i="1"/>
  <c r="AN625" i="1"/>
  <c r="AL625" i="1"/>
  <c r="AJ625" i="1"/>
  <c r="AC625" i="1"/>
  <c r="AA625" i="1"/>
  <c r="Z625" i="1"/>
  <c r="X625" i="1"/>
  <c r="AR624" i="1"/>
  <c r="AP624" i="1"/>
  <c r="AN624" i="1"/>
  <c r="AL624" i="1"/>
  <c r="AJ624" i="1"/>
  <c r="AC624" i="1"/>
  <c r="AA624" i="1"/>
  <c r="Z624" i="1"/>
  <c r="X624" i="1"/>
  <c r="AR623" i="1"/>
  <c r="AP623" i="1"/>
  <c r="AN623" i="1"/>
  <c r="AL623" i="1"/>
  <c r="AJ623" i="1"/>
  <c r="AC623" i="1"/>
  <c r="AA623" i="1"/>
  <c r="Z623" i="1"/>
  <c r="X623" i="1"/>
  <c r="AR622" i="1"/>
  <c r="AC622" i="1"/>
  <c r="AA622" i="1"/>
  <c r="Z622" i="1"/>
  <c r="X622" i="1"/>
  <c r="S622" i="1"/>
  <c r="AU622" i="1" s="1"/>
  <c r="AR621" i="1"/>
  <c r="AC621" i="1"/>
  <c r="AA621" i="1"/>
  <c r="Z621" i="1"/>
  <c r="X621" i="1"/>
  <c r="S621" i="1"/>
  <c r="AU621" i="1" s="1"/>
  <c r="AR620" i="1"/>
  <c r="AC620" i="1"/>
  <c r="AA620" i="1"/>
  <c r="Z620" i="1"/>
  <c r="X620" i="1"/>
  <c r="S620" i="1"/>
  <c r="AU620" i="1" s="1"/>
  <c r="AR619" i="1"/>
  <c r="AC619" i="1"/>
  <c r="AA619" i="1"/>
  <c r="Z619" i="1"/>
  <c r="X619" i="1"/>
  <c r="S619" i="1"/>
  <c r="AU619" i="1" s="1"/>
  <c r="AR618" i="1"/>
  <c r="AC618" i="1"/>
  <c r="AA618" i="1"/>
  <c r="Z618" i="1"/>
  <c r="X618" i="1"/>
  <c r="AR617" i="1"/>
  <c r="AP617" i="1"/>
  <c r="AN617" i="1"/>
  <c r="AC617" i="1"/>
  <c r="AA617" i="1"/>
  <c r="Z617" i="1"/>
  <c r="X617" i="1"/>
  <c r="AR616" i="1"/>
  <c r="AP616" i="1"/>
  <c r="AN616" i="1"/>
  <c r="AC616" i="1"/>
  <c r="AA616" i="1"/>
  <c r="Z616" i="1"/>
  <c r="X616" i="1"/>
  <c r="AR615" i="1"/>
  <c r="AP615" i="1"/>
  <c r="AN615" i="1"/>
  <c r="AC615" i="1"/>
  <c r="AA615" i="1"/>
  <c r="Z615" i="1"/>
  <c r="X615" i="1"/>
  <c r="AR614" i="1"/>
  <c r="AP614" i="1"/>
  <c r="AN614" i="1"/>
  <c r="AC614" i="1"/>
  <c r="AA614" i="1"/>
  <c r="Z614" i="1"/>
  <c r="X614" i="1"/>
  <c r="AR613" i="1"/>
  <c r="AP613" i="1"/>
  <c r="AN613" i="1"/>
  <c r="AC613" i="1"/>
  <c r="AA613" i="1"/>
  <c r="Z613" i="1"/>
  <c r="X613" i="1"/>
  <c r="AR612" i="1"/>
  <c r="AP612" i="1"/>
  <c r="AN612" i="1"/>
  <c r="AC612" i="1"/>
  <c r="AA612" i="1"/>
  <c r="Z612" i="1"/>
  <c r="X612" i="1"/>
  <c r="AR611" i="1"/>
  <c r="AP611" i="1"/>
  <c r="AN611" i="1"/>
  <c r="AC611" i="1"/>
  <c r="AA611" i="1"/>
  <c r="Z611" i="1"/>
  <c r="X611" i="1"/>
  <c r="AR610" i="1"/>
  <c r="AP610" i="1"/>
  <c r="AN610" i="1"/>
  <c r="AC610" i="1"/>
  <c r="AA610" i="1"/>
  <c r="Z610" i="1"/>
  <c r="X610" i="1"/>
  <c r="AR609" i="1"/>
  <c r="AC609" i="1"/>
  <c r="AA609" i="1"/>
  <c r="Z609" i="1"/>
  <c r="X609" i="1"/>
  <c r="S609" i="1"/>
  <c r="AU609" i="1" s="1"/>
  <c r="AR608" i="1"/>
  <c r="AC608" i="1"/>
  <c r="AA608" i="1"/>
  <c r="Z608" i="1"/>
  <c r="X608" i="1"/>
  <c r="AR607" i="1"/>
  <c r="AC607" i="1"/>
  <c r="AA607" i="1"/>
  <c r="Z607" i="1"/>
  <c r="X607" i="1"/>
  <c r="S607" i="1"/>
  <c r="AU607" i="1" s="1"/>
  <c r="AR606" i="1"/>
  <c r="AC606" i="1"/>
  <c r="AA606" i="1"/>
  <c r="Z606" i="1"/>
  <c r="X606" i="1"/>
  <c r="S606" i="1"/>
  <c r="AU606" i="1" s="1"/>
  <c r="AR605" i="1"/>
  <c r="AC605" i="1"/>
  <c r="AA605" i="1"/>
  <c r="Z605" i="1"/>
  <c r="X605" i="1"/>
  <c r="S605" i="1"/>
  <c r="AU605" i="1" s="1"/>
  <c r="AR604" i="1"/>
  <c r="AC604" i="1"/>
  <c r="AA604" i="1"/>
  <c r="Z604" i="1"/>
  <c r="X604" i="1"/>
  <c r="S604" i="1"/>
  <c r="AU604" i="1" s="1"/>
  <c r="AR603" i="1"/>
  <c r="AC603" i="1"/>
  <c r="AA603" i="1"/>
  <c r="Z603" i="1"/>
  <c r="X603" i="1"/>
  <c r="AR602" i="1"/>
  <c r="AC602" i="1"/>
  <c r="AA602" i="1"/>
  <c r="Z602" i="1"/>
  <c r="X602" i="1"/>
  <c r="S602" i="1"/>
  <c r="AU602" i="1" s="1"/>
  <c r="AR601" i="1"/>
  <c r="AC601" i="1"/>
  <c r="AA601" i="1"/>
  <c r="Z601" i="1"/>
  <c r="X601" i="1"/>
  <c r="S601" i="1"/>
  <c r="AU601" i="1" s="1"/>
  <c r="AR600" i="1"/>
  <c r="AP600" i="1"/>
  <c r="AN600" i="1"/>
  <c r="AC600" i="1"/>
  <c r="AA600" i="1"/>
  <c r="Z600" i="1"/>
  <c r="X600" i="1"/>
  <c r="AR599" i="1"/>
  <c r="AP599" i="1"/>
  <c r="AN599" i="1"/>
  <c r="AC599" i="1"/>
  <c r="AA599" i="1"/>
  <c r="Z599" i="1"/>
  <c r="X599" i="1"/>
  <c r="AR598" i="1"/>
  <c r="AP598" i="1"/>
  <c r="AN598" i="1"/>
  <c r="AC598" i="1"/>
  <c r="AA598" i="1"/>
  <c r="Z598" i="1"/>
  <c r="X598" i="1"/>
  <c r="AR597" i="1"/>
  <c r="AP597" i="1"/>
  <c r="AN597" i="1"/>
  <c r="AC597" i="1"/>
  <c r="AA597" i="1"/>
  <c r="Z597" i="1"/>
  <c r="X597" i="1"/>
  <c r="AR596" i="1"/>
  <c r="AP596" i="1"/>
  <c r="AN596" i="1"/>
  <c r="AC596" i="1"/>
  <c r="AA596" i="1"/>
  <c r="Z596" i="1"/>
  <c r="X596" i="1"/>
  <c r="AR595" i="1"/>
  <c r="AP595" i="1"/>
  <c r="AN595" i="1"/>
  <c r="AC595" i="1"/>
  <c r="AA595" i="1"/>
  <c r="Z595" i="1"/>
  <c r="X595" i="1"/>
  <c r="AR594" i="1"/>
  <c r="AP594" i="1"/>
  <c r="AN594" i="1"/>
  <c r="AC594" i="1"/>
  <c r="AA594" i="1"/>
  <c r="Z594" i="1"/>
  <c r="X594" i="1"/>
  <c r="AR593" i="1"/>
  <c r="AP593" i="1"/>
  <c r="AN593" i="1"/>
  <c r="AC593" i="1"/>
  <c r="AA593" i="1"/>
  <c r="Z593" i="1"/>
  <c r="X593" i="1"/>
  <c r="AC592" i="1"/>
  <c r="AA592" i="1"/>
  <c r="Z592" i="1"/>
  <c r="X592" i="1"/>
  <c r="S592" i="1"/>
  <c r="AR591" i="1"/>
  <c r="AC591" i="1"/>
  <c r="AA591" i="1"/>
  <c r="Z591" i="1"/>
  <c r="X591" i="1"/>
  <c r="AR590" i="1"/>
  <c r="AP590" i="1"/>
  <c r="AN590" i="1"/>
  <c r="AC590" i="1"/>
  <c r="AA590" i="1"/>
  <c r="Z590" i="1"/>
  <c r="X590" i="1"/>
  <c r="AR589" i="1"/>
  <c r="AP589" i="1"/>
  <c r="AN589" i="1"/>
  <c r="AC589" i="1"/>
  <c r="AA589" i="1"/>
  <c r="Z589" i="1"/>
  <c r="X589" i="1"/>
  <c r="AR588" i="1"/>
  <c r="AP588" i="1"/>
  <c r="AN588" i="1"/>
  <c r="AC588" i="1"/>
  <c r="AA588" i="1"/>
  <c r="Z588" i="1"/>
  <c r="X588" i="1"/>
  <c r="AR587" i="1"/>
  <c r="AP587" i="1"/>
  <c r="AN587" i="1"/>
  <c r="AC587" i="1"/>
  <c r="AA587" i="1"/>
  <c r="Z587" i="1"/>
  <c r="X587" i="1"/>
  <c r="AR586" i="1"/>
  <c r="AP586" i="1"/>
  <c r="AN586" i="1"/>
  <c r="AC586" i="1"/>
  <c r="AA586" i="1"/>
  <c r="Z586" i="1"/>
  <c r="X586" i="1"/>
  <c r="AR585" i="1"/>
  <c r="AP585" i="1"/>
  <c r="AN585" i="1"/>
  <c r="AC585" i="1"/>
  <c r="AA585" i="1"/>
  <c r="Z585" i="1"/>
  <c r="X585" i="1"/>
  <c r="AR584" i="1"/>
  <c r="AP584" i="1"/>
  <c r="AN584" i="1"/>
  <c r="AC584" i="1"/>
  <c r="AA584" i="1"/>
  <c r="Z584" i="1"/>
  <c r="X584" i="1"/>
  <c r="AR583" i="1"/>
  <c r="AP583" i="1"/>
  <c r="AN583" i="1"/>
  <c r="AC583" i="1"/>
  <c r="AA583" i="1"/>
  <c r="Z583" i="1"/>
  <c r="X583" i="1"/>
  <c r="AC582" i="1"/>
  <c r="AA582" i="1"/>
  <c r="Z582" i="1"/>
  <c r="X582" i="1"/>
  <c r="S582" i="1"/>
  <c r="AR581" i="1"/>
  <c r="AP581" i="1"/>
  <c r="AN581" i="1"/>
  <c r="AC581" i="1"/>
  <c r="AA581" i="1"/>
  <c r="Z581" i="1"/>
  <c r="X581" i="1"/>
  <c r="AR580" i="1"/>
  <c r="AP580" i="1"/>
  <c r="AN580" i="1"/>
  <c r="AC580" i="1"/>
  <c r="AA580" i="1"/>
  <c r="Z580" i="1"/>
  <c r="X580" i="1"/>
  <c r="AR579" i="1"/>
  <c r="AP579" i="1"/>
  <c r="AN579" i="1"/>
  <c r="AC579" i="1"/>
  <c r="AA579" i="1"/>
  <c r="Z579" i="1"/>
  <c r="X579" i="1"/>
  <c r="AR578" i="1"/>
  <c r="AP578" i="1"/>
  <c r="AN578" i="1"/>
  <c r="AL578" i="1"/>
  <c r="AJ578" i="1"/>
  <c r="AC578" i="1"/>
  <c r="AA578" i="1"/>
  <c r="Z578" i="1"/>
  <c r="X578" i="1"/>
  <c r="AR577" i="1"/>
  <c r="AP577" i="1"/>
  <c r="AN577" i="1"/>
  <c r="AL577" i="1"/>
  <c r="AJ577" i="1"/>
  <c r="AC577" i="1"/>
  <c r="AA577" i="1"/>
  <c r="Z577" i="1"/>
  <c r="X577" i="1"/>
  <c r="AR576" i="1"/>
  <c r="AP576" i="1"/>
  <c r="AN576" i="1"/>
  <c r="AL576" i="1"/>
  <c r="AJ576" i="1"/>
  <c r="AC576" i="1"/>
  <c r="AA576" i="1"/>
  <c r="Z576" i="1"/>
  <c r="X576" i="1"/>
  <c r="AR575" i="1"/>
  <c r="AP575" i="1"/>
  <c r="AN575" i="1"/>
  <c r="AL575" i="1"/>
  <c r="AJ575" i="1"/>
  <c r="AC575" i="1"/>
  <c r="AA575" i="1"/>
  <c r="Z575" i="1"/>
  <c r="X575" i="1"/>
  <c r="AR574" i="1"/>
  <c r="AP574" i="1"/>
  <c r="AN574" i="1"/>
  <c r="AL574" i="1"/>
  <c r="AJ574" i="1"/>
  <c r="AC574" i="1"/>
  <c r="AA574" i="1"/>
  <c r="Z574" i="1"/>
  <c r="X574" i="1"/>
  <c r="AR573" i="1"/>
  <c r="AP573" i="1"/>
  <c r="AN573" i="1"/>
  <c r="AL573" i="1"/>
  <c r="AJ573" i="1"/>
  <c r="AC573" i="1"/>
  <c r="AA573" i="1"/>
  <c r="Z573" i="1"/>
  <c r="X573" i="1"/>
  <c r="AR572" i="1"/>
  <c r="AP572" i="1"/>
  <c r="AN572" i="1"/>
  <c r="AL572" i="1"/>
  <c r="AJ572" i="1"/>
  <c r="AC572" i="1"/>
  <c r="AA572" i="1"/>
  <c r="Z572" i="1"/>
  <c r="X572" i="1"/>
  <c r="AR571" i="1"/>
  <c r="AP571" i="1"/>
  <c r="AN571" i="1"/>
  <c r="AL571" i="1"/>
  <c r="AJ571" i="1"/>
  <c r="AC571" i="1"/>
  <c r="AA571" i="1"/>
  <c r="Z571" i="1"/>
  <c r="X571" i="1"/>
  <c r="AR570" i="1"/>
  <c r="AP570" i="1"/>
  <c r="AN570" i="1"/>
  <c r="AL570" i="1"/>
  <c r="AJ570" i="1"/>
  <c r="AC570" i="1"/>
  <c r="AA570" i="1"/>
  <c r="Z570" i="1"/>
  <c r="X570" i="1"/>
  <c r="AR569" i="1"/>
  <c r="AP569" i="1"/>
  <c r="AN569" i="1"/>
  <c r="AL569" i="1"/>
  <c r="AJ569" i="1"/>
  <c r="AC569" i="1"/>
  <c r="AA569" i="1"/>
  <c r="Z569" i="1"/>
  <c r="X569" i="1"/>
  <c r="AR568" i="1"/>
  <c r="AP568" i="1"/>
  <c r="AN568" i="1"/>
  <c r="AL568" i="1"/>
  <c r="AJ568" i="1"/>
  <c r="AC568" i="1"/>
  <c r="AA568" i="1"/>
  <c r="Z568" i="1"/>
  <c r="X568" i="1"/>
  <c r="AR567" i="1"/>
  <c r="AP567" i="1"/>
  <c r="AN567" i="1"/>
  <c r="AL567" i="1"/>
  <c r="AJ567" i="1"/>
  <c r="AC567" i="1"/>
  <c r="AA567" i="1"/>
  <c r="Z567" i="1"/>
  <c r="X567" i="1"/>
  <c r="AR566" i="1"/>
  <c r="AP566" i="1"/>
  <c r="AN566" i="1"/>
  <c r="AL566" i="1"/>
  <c r="AJ566" i="1"/>
  <c r="AC566" i="1"/>
  <c r="AA566" i="1"/>
  <c r="Z566" i="1"/>
  <c r="X566" i="1"/>
  <c r="AR565" i="1"/>
  <c r="AC565" i="1"/>
  <c r="AA565" i="1"/>
  <c r="Z565" i="1"/>
  <c r="X565" i="1"/>
  <c r="S565" i="1"/>
  <c r="AU565" i="1" s="1"/>
  <c r="AR564" i="1"/>
  <c r="AC564" i="1"/>
  <c r="AA564" i="1"/>
  <c r="Z564" i="1"/>
  <c r="X564" i="1"/>
  <c r="S564" i="1"/>
  <c r="AU564" i="1" s="1"/>
  <c r="AR563" i="1"/>
  <c r="AC563" i="1"/>
  <c r="AA563" i="1"/>
  <c r="Z563" i="1"/>
  <c r="X563" i="1"/>
  <c r="S563" i="1"/>
  <c r="AU563" i="1" s="1"/>
  <c r="AR562" i="1"/>
  <c r="AP562" i="1"/>
  <c r="AN562" i="1"/>
  <c r="AC562" i="1"/>
  <c r="AA562" i="1"/>
  <c r="Z562" i="1"/>
  <c r="X562" i="1"/>
  <c r="AR561" i="1"/>
  <c r="AP561" i="1"/>
  <c r="AN561" i="1"/>
  <c r="AC561" i="1"/>
  <c r="AA561" i="1"/>
  <c r="Z561" i="1"/>
  <c r="X561" i="1"/>
  <c r="AR560" i="1"/>
  <c r="AP560" i="1"/>
  <c r="AN560" i="1"/>
  <c r="AC560" i="1"/>
  <c r="AA560" i="1"/>
  <c r="Z560" i="1"/>
  <c r="X560" i="1"/>
  <c r="AR559" i="1"/>
  <c r="AP559" i="1"/>
  <c r="AN559" i="1"/>
  <c r="AC559" i="1"/>
  <c r="AA559" i="1"/>
  <c r="Z559" i="1"/>
  <c r="X559" i="1"/>
  <c r="AR558" i="1"/>
  <c r="AP558" i="1"/>
  <c r="AN558" i="1"/>
  <c r="AC558" i="1"/>
  <c r="AA558" i="1"/>
  <c r="Z558" i="1"/>
  <c r="X558" i="1"/>
  <c r="AR557" i="1"/>
  <c r="AP557" i="1"/>
  <c r="AN557" i="1"/>
  <c r="AC557" i="1"/>
  <c r="AA557" i="1"/>
  <c r="Z557" i="1"/>
  <c r="X557" i="1"/>
  <c r="AR556" i="1"/>
  <c r="AP556" i="1"/>
  <c r="AN556" i="1"/>
  <c r="AC556" i="1"/>
  <c r="AA556" i="1"/>
  <c r="Z556" i="1"/>
  <c r="X556" i="1"/>
  <c r="AR555" i="1"/>
  <c r="AP555" i="1"/>
  <c r="AN555" i="1"/>
  <c r="AC555" i="1"/>
  <c r="AA555" i="1"/>
  <c r="Z555" i="1"/>
  <c r="X555" i="1"/>
  <c r="AC554" i="1"/>
  <c r="AA554" i="1"/>
  <c r="Z554" i="1"/>
  <c r="X554" i="1"/>
  <c r="S554" i="1"/>
  <c r="AR553" i="1"/>
  <c r="AP553" i="1"/>
  <c r="AN553" i="1"/>
  <c r="AC553" i="1"/>
  <c r="AA553" i="1"/>
  <c r="Z553" i="1"/>
  <c r="X553" i="1"/>
  <c r="AR552" i="1"/>
  <c r="AP552" i="1"/>
  <c r="AN552" i="1"/>
  <c r="AC552" i="1"/>
  <c r="AA552" i="1"/>
  <c r="Z552" i="1"/>
  <c r="X552" i="1"/>
  <c r="AR551" i="1"/>
  <c r="AP551" i="1"/>
  <c r="AN551" i="1"/>
  <c r="AC551" i="1"/>
  <c r="AA551" i="1"/>
  <c r="Z551" i="1"/>
  <c r="X551" i="1"/>
  <c r="AR550" i="1"/>
  <c r="AP550" i="1"/>
  <c r="AN550" i="1"/>
  <c r="AL550" i="1"/>
  <c r="AJ550" i="1"/>
  <c r="AC550" i="1"/>
  <c r="AA550" i="1"/>
  <c r="Z550" i="1"/>
  <c r="X550" i="1"/>
  <c r="AR549" i="1"/>
  <c r="AP549" i="1"/>
  <c r="AN549" i="1"/>
  <c r="AL549" i="1"/>
  <c r="AJ549" i="1"/>
  <c r="AC549" i="1"/>
  <c r="AA549" i="1"/>
  <c r="Z549" i="1"/>
  <c r="X549" i="1"/>
  <c r="AR548" i="1"/>
  <c r="AP548" i="1"/>
  <c r="AN548" i="1"/>
  <c r="AL548" i="1"/>
  <c r="AJ548" i="1"/>
  <c r="AC548" i="1"/>
  <c r="AA548" i="1"/>
  <c r="Z548" i="1"/>
  <c r="X548" i="1"/>
  <c r="AR547" i="1"/>
  <c r="AP547" i="1"/>
  <c r="AN547" i="1"/>
  <c r="AL547" i="1"/>
  <c r="AJ547" i="1"/>
  <c r="AC547" i="1"/>
  <c r="AA547" i="1"/>
  <c r="Z547" i="1"/>
  <c r="X547" i="1"/>
  <c r="AR546" i="1"/>
  <c r="AP546" i="1"/>
  <c r="AN546" i="1"/>
  <c r="AL546" i="1"/>
  <c r="AJ546" i="1"/>
  <c r="AC546" i="1"/>
  <c r="AA546" i="1"/>
  <c r="Z546" i="1"/>
  <c r="X546" i="1"/>
  <c r="AR545" i="1"/>
  <c r="AP545" i="1"/>
  <c r="AN545" i="1"/>
  <c r="AL545" i="1"/>
  <c r="AJ545" i="1"/>
  <c r="AC545" i="1"/>
  <c r="AA545" i="1"/>
  <c r="Z545" i="1"/>
  <c r="X545" i="1"/>
  <c r="AR544" i="1"/>
  <c r="AP544" i="1"/>
  <c r="AN544" i="1"/>
  <c r="AL544" i="1"/>
  <c r="AJ544" i="1"/>
  <c r="AC544" i="1"/>
  <c r="AA544" i="1"/>
  <c r="Z544" i="1"/>
  <c r="X544" i="1"/>
  <c r="AR543" i="1"/>
  <c r="AP543" i="1"/>
  <c r="AN543" i="1"/>
  <c r="AL543" i="1"/>
  <c r="AJ543" i="1"/>
  <c r="AC543" i="1"/>
  <c r="AA543" i="1"/>
  <c r="Z543" i="1"/>
  <c r="X543" i="1"/>
  <c r="AR542" i="1"/>
  <c r="AP542" i="1"/>
  <c r="AN542" i="1"/>
  <c r="AL542" i="1"/>
  <c r="AJ542" i="1"/>
  <c r="AC542" i="1"/>
  <c r="AA542" i="1"/>
  <c r="Z542" i="1"/>
  <c r="X542" i="1"/>
  <c r="AR541" i="1"/>
  <c r="AP541" i="1"/>
  <c r="AN541" i="1"/>
  <c r="AL541" i="1"/>
  <c r="AJ541" i="1"/>
  <c r="AC541" i="1"/>
  <c r="AA541" i="1"/>
  <c r="Z541" i="1"/>
  <c r="X541" i="1"/>
  <c r="AR540" i="1"/>
  <c r="AP540" i="1"/>
  <c r="AN540" i="1"/>
  <c r="AL540" i="1"/>
  <c r="AJ540" i="1"/>
  <c r="AC540" i="1"/>
  <c r="AA540" i="1"/>
  <c r="Z540" i="1"/>
  <c r="X540" i="1"/>
  <c r="AR539" i="1"/>
  <c r="AP539" i="1"/>
  <c r="AN539" i="1"/>
  <c r="AL539" i="1"/>
  <c r="AJ539" i="1"/>
  <c r="AC539" i="1"/>
  <c r="AA539" i="1"/>
  <c r="Z539" i="1"/>
  <c r="X539" i="1"/>
  <c r="AR538" i="1"/>
  <c r="AP538" i="1"/>
  <c r="AN538" i="1"/>
  <c r="AL538" i="1"/>
  <c r="AJ538" i="1"/>
  <c r="AC538" i="1"/>
  <c r="AA538" i="1"/>
  <c r="Z538" i="1"/>
  <c r="X538" i="1"/>
  <c r="AR537" i="1"/>
  <c r="AC537" i="1"/>
  <c r="AA537" i="1"/>
  <c r="Z537" i="1"/>
  <c r="X537" i="1"/>
  <c r="S537" i="1"/>
  <c r="AU537" i="1" s="1"/>
  <c r="AC536" i="1"/>
  <c r="AA536" i="1"/>
  <c r="Z536" i="1"/>
  <c r="X536" i="1"/>
  <c r="S536" i="1"/>
  <c r="AC535" i="1"/>
  <c r="AA535" i="1"/>
  <c r="Z535" i="1"/>
  <c r="X535" i="1"/>
  <c r="S535" i="1"/>
  <c r="AC534" i="1"/>
  <c r="AA534" i="1"/>
  <c r="Z534" i="1"/>
  <c r="X534" i="1"/>
  <c r="S534" i="1"/>
  <c r="AC533" i="1"/>
  <c r="AA533" i="1"/>
  <c r="Z533" i="1"/>
  <c r="X533" i="1"/>
  <c r="S533" i="1"/>
  <c r="AC532" i="1"/>
  <c r="AA532" i="1"/>
  <c r="Z532" i="1"/>
  <c r="X532" i="1"/>
  <c r="S532" i="1"/>
  <c r="AC531" i="1"/>
  <c r="AA531" i="1"/>
  <c r="Z531" i="1"/>
  <c r="X531" i="1"/>
  <c r="S531" i="1"/>
  <c r="AR530" i="1"/>
  <c r="AP530" i="1"/>
  <c r="AN530" i="1"/>
  <c r="AC530" i="1"/>
  <c r="AA530" i="1"/>
  <c r="X530" i="1"/>
  <c r="AR529" i="1"/>
  <c r="AP529" i="1"/>
  <c r="AN529" i="1"/>
  <c r="AC529" i="1"/>
  <c r="AA529" i="1"/>
  <c r="X529" i="1"/>
  <c r="AR528" i="1"/>
  <c r="AP528" i="1"/>
  <c r="AN528" i="1"/>
  <c r="AC528" i="1"/>
  <c r="AA528" i="1"/>
  <c r="X528" i="1"/>
  <c r="AR527" i="1"/>
  <c r="AP527" i="1"/>
  <c r="AN527" i="1"/>
  <c r="AC527" i="1"/>
  <c r="AA527" i="1"/>
  <c r="X527" i="1"/>
  <c r="AR526" i="1"/>
  <c r="AP526" i="1"/>
  <c r="AN526" i="1"/>
  <c r="AC526" i="1"/>
  <c r="AA526" i="1"/>
  <c r="X526" i="1"/>
  <c r="AR525" i="1"/>
  <c r="AP525" i="1"/>
  <c r="AN525" i="1"/>
  <c r="AC525" i="1"/>
  <c r="AA525" i="1"/>
  <c r="Z525" i="1"/>
  <c r="X525" i="1"/>
  <c r="AR524" i="1"/>
  <c r="AP524" i="1"/>
  <c r="AN524" i="1"/>
  <c r="AC524" i="1"/>
  <c r="AA524" i="1"/>
  <c r="Z524" i="1"/>
  <c r="X524" i="1"/>
  <c r="AR523" i="1"/>
  <c r="AP523" i="1"/>
  <c r="AN523" i="1"/>
  <c r="AC523" i="1"/>
  <c r="AA523" i="1"/>
  <c r="Z523" i="1"/>
  <c r="X523" i="1"/>
  <c r="AR522" i="1"/>
  <c r="AP522" i="1"/>
  <c r="AN522" i="1"/>
  <c r="AC522" i="1"/>
  <c r="AA522" i="1"/>
  <c r="Z522" i="1"/>
  <c r="X522" i="1"/>
  <c r="AR521" i="1"/>
  <c r="AP521" i="1"/>
  <c r="AN521" i="1"/>
  <c r="AC521" i="1"/>
  <c r="AA521" i="1"/>
  <c r="Z521" i="1"/>
  <c r="X521" i="1"/>
  <c r="AR520" i="1"/>
  <c r="AP520" i="1"/>
  <c r="AN520" i="1"/>
  <c r="AL520" i="1"/>
  <c r="AC520" i="1"/>
  <c r="AA520" i="1"/>
  <c r="Z520" i="1"/>
  <c r="X520" i="1"/>
  <c r="AR519" i="1"/>
  <c r="AP519" i="1"/>
  <c r="AN519" i="1"/>
  <c r="AL519" i="1"/>
  <c r="AC519" i="1"/>
  <c r="AA519" i="1"/>
  <c r="Z519" i="1"/>
  <c r="X519" i="1"/>
  <c r="AR518" i="1"/>
  <c r="AP518" i="1"/>
  <c r="AN518" i="1"/>
  <c r="AL518" i="1"/>
  <c r="AC518" i="1"/>
  <c r="AA518" i="1"/>
  <c r="Z518" i="1"/>
  <c r="X518" i="1"/>
  <c r="AR517" i="1"/>
  <c r="AP517" i="1"/>
  <c r="AN517" i="1"/>
  <c r="AL517" i="1"/>
  <c r="AC517" i="1"/>
  <c r="AA517" i="1"/>
  <c r="Z517" i="1"/>
  <c r="X517" i="1"/>
  <c r="AR516" i="1"/>
  <c r="AP516" i="1"/>
  <c r="AN516" i="1"/>
  <c r="AL516" i="1"/>
  <c r="AC516" i="1"/>
  <c r="AA516" i="1"/>
  <c r="Z516" i="1"/>
  <c r="X516" i="1"/>
  <c r="AR515" i="1"/>
  <c r="AP515" i="1"/>
  <c r="AN515" i="1"/>
  <c r="AL515" i="1"/>
  <c r="AC515" i="1"/>
  <c r="AA515" i="1"/>
  <c r="Z515" i="1"/>
  <c r="X515" i="1"/>
  <c r="AR514" i="1"/>
  <c r="AP514" i="1"/>
  <c r="AN514" i="1"/>
  <c r="AL514" i="1"/>
  <c r="AC514" i="1"/>
  <c r="AA514" i="1"/>
  <c r="Z514" i="1"/>
  <c r="X514" i="1"/>
  <c r="AR513" i="1"/>
  <c r="AP513" i="1"/>
  <c r="AN513" i="1"/>
  <c r="AL513" i="1"/>
  <c r="AC513" i="1"/>
  <c r="AA513" i="1"/>
  <c r="Z513" i="1"/>
  <c r="X513" i="1"/>
  <c r="AR512" i="1"/>
  <c r="AP512" i="1"/>
  <c r="AN512" i="1"/>
  <c r="AL512" i="1"/>
  <c r="AC512" i="1"/>
  <c r="AA512" i="1"/>
  <c r="Z512" i="1"/>
  <c r="X512" i="1"/>
  <c r="AR511" i="1"/>
  <c r="AP511" i="1"/>
  <c r="AN511" i="1"/>
  <c r="AL511" i="1"/>
  <c r="AC511" i="1"/>
  <c r="AA511" i="1"/>
  <c r="Z511" i="1"/>
  <c r="X511" i="1"/>
  <c r="AR510" i="1"/>
  <c r="AP510" i="1"/>
  <c r="AN510" i="1"/>
  <c r="AL510" i="1"/>
  <c r="AC510" i="1"/>
  <c r="AA510" i="1"/>
  <c r="Z510" i="1"/>
  <c r="X510" i="1"/>
  <c r="AR509" i="1"/>
  <c r="AP509" i="1"/>
  <c r="AN509" i="1"/>
  <c r="AL509" i="1"/>
  <c r="AC509" i="1"/>
  <c r="AA509" i="1"/>
  <c r="Z509" i="1"/>
  <c r="X509" i="1"/>
  <c r="AR508" i="1"/>
  <c r="AP508" i="1"/>
  <c r="AN508" i="1"/>
  <c r="AL508" i="1"/>
  <c r="AC508" i="1"/>
  <c r="AA508" i="1"/>
  <c r="Z508" i="1"/>
  <c r="X508" i="1"/>
  <c r="AR507" i="1"/>
  <c r="AP507" i="1"/>
  <c r="AN507" i="1"/>
  <c r="AL507" i="1"/>
  <c r="AC507" i="1"/>
  <c r="AA507" i="1"/>
  <c r="Z507" i="1"/>
  <c r="X507" i="1"/>
  <c r="AR506" i="1"/>
  <c r="AP506" i="1"/>
  <c r="AN506" i="1"/>
  <c r="AL506" i="1"/>
  <c r="AC506" i="1"/>
  <c r="AA506" i="1"/>
  <c r="Z506" i="1"/>
  <c r="X506" i="1"/>
  <c r="AR505" i="1"/>
  <c r="AP505" i="1"/>
  <c r="AN505" i="1"/>
  <c r="AL505" i="1"/>
  <c r="AC505" i="1"/>
  <c r="AA505" i="1"/>
  <c r="Z505" i="1"/>
  <c r="X505" i="1"/>
  <c r="AR504" i="1"/>
  <c r="AP504" i="1"/>
  <c r="AN504" i="1"/>
  <c r="AL504" i="1"/>
  <c r="AC504" i="1"/>
  <c r="AA504" i="1"/>
  <c r="Z504" i="1"/>
  <c r="X504" i="1"/>
  <c r="AR503" i="1"/>
  <c r="AP503" i="1"/>
  <c r="AN503" i="1"/>
  <c r="AL503" i="1"/>
  <c r="AC503" i="1"/>
  <c r="AA503" i="1"/>
  <c r="Z503" i="1"/>
  <c r="X503" i="1"/>
  <c r="AR502" i="1"/>
  <c r="AP502" i="1"/>
  <c r="AN502" i="1"/>
  <c r="AL502" i="1"/>
  <c r="AC502" i="1"/>
  <c r="AA502" i="1"/>
  <c r="Z502" i="1"/>
  <c r="X502" i="1"/>
  <c r="AR501" i="1"/>
  <c r="AP501" i="1"/>
  <c r="AN501" i="1"/>
  <c r="AL501" i="1"/>
  <c r="AC501" i="1"/>
  <c r="AA501" i="1"/>
  <c r="Z501" i="1"/>
  <c r="X501" i="1"/>
  <c r="AR500" i="1"/>
  <c r="AP500" i="1"/>
  <c r="AN500" i="1"/>
  <c r="AL500" i="1"/>
  <c r="AC500" i="1"/>
  <c r="AA500" i="1"/>
  <c r="Z500" i="1"/>
  <c r="X500" i="1"/>
  <c r="AR499" i="1"/>
  <c r="AP499" i="1"/>
  <c r="AN499" i="1"/>
  <c r="AL499" i="1"/>
  <c r="AC499" i="1"/>
  <c r="AA499" i="1"/>
  <c r="Z499" i="1"/>
  <c r="X499" i="1"/>
  <c r="AR498" i="1"/>
  <c r="AP498" i="1"/>
  <c r="AN498" i="1"/>
  <c r="AL498" i="1"/>
  <c r="AC498" i="1"/>
  <c r="AA498" i="1"/>
  <c r="Z498" i="1"/>
  <c r="X498" i="1"/>
  <c r="AR497" i="1"/>
  <c r="AP497" i="1"/>
  <c r="AN497" i="1"/>
  <c r="AL497" i="1"/>
  <c r="AC497" i="1"/>
  <c r="AA497" i="1"/>
  <c r="Z497" i="1"/>
  <c r="X497" i="1"/>
  <c r="AR496" i="1"/>
  <c r="AP496" i="1"/>
  <c r="AN496" i="1"/>
  <c r="AL496" i="1"/>
  <c r="AC496" i="1"/>
  <c r="AA496" i="1"/>
  <c r="Z496" i="1"/>
  <c r="X496" i="1"/>
  <c r="AR495" i="1"/>
  <c r="AP495" i="1"/>
  <c r="AN495" i="1"/>
  <c r="AL495" i="1"/>
  <c r="AC495" i="1"/>
  <c r="AA495" i="1"/>
  <c r="Z495" i="1"/>
  <c r="X495" i="1"/>
  <c r="AR494" i="1"/>
  <c r="AP494" i="1"/>
  <c r="AN494" i="1"/>
  <c r="AL494" i="1"/>
  <c r="AC494" i="1"/>
  <c r="AA494" i="1"/>
  <c r="Z494" i="1"/>
  <c r="X494" i="1"/>
  <c r="AR493" i="1"/>
  <c r="AP493" i="1"/>
  <c r="AN493" i="1"/>
  <c r="AL493" i="1"/>
  <c r="AC493" i="1"/>
  <c r="AA493" i="1"/>
  <c r="Z493" i="1"/>
  <c r="X493" i="1"/>
  <c r="AR492" i="1"/>
  <c r="AP492" i="1"/>
  <c r="AN492" i="1"/>
  <c r="AL492" i="1"/>
  <c r="AC492" i="1"/>
  <c r="AA492" i="1"/>
  <c r="Z492" i="1"/>
  <c r="X492" i="1"/>
  <c r="AR491" i="1"/>
  <c r="AP491" i="1"/>
  <c r="AN491" i="1"/>
  <c r="AL491" i="1"/>
  <c r="AC491" i="1"/>
  <c r="AA491" i="1"/>
  <c r="Z491" i="1"/>
  <c r="X491" i="1"/>
  <c r="AR490" i="1"/>
  <c r="AP490" i="1"/>
  <c r="AN490" i="1"/>
  <c r="AL490" i="1"/>
  <c r="AC490" i="1"/>
  <c r="AA490" i="1"/>
  <c r="Z490" i="1"/>
  <c r="X490" i="1"/>
  <c r="AR489" i="1"/>
  <c r="AP489" i="1"/>
  <c r="AN489" i="1"/>
  <c r="AL489" i="1"/>
  <c r="AC489" i="1"/>
  <c r="AA489" i="1"/>
  <c r="Z489" i="1"/>
  <c r="X489" i="1"/>
  <c r="AR488" i="1"/>
  <c r="AP488" i="1"/>
  <c r="AN488" i="1"/>
  <c r="AL488" i="1"/>
  <c r="AC488" i="1"/>
  <c r="AA488" i="1"/>
  <c r="Z488" i="1"/>
  <c r="X488" i="1"/>
  <c r="AR487" i="1"/>
  <c r="AP487" i="1"/>
  <c r="AN487" i="1"/>
  <c r="AL487" i="1"/>
  <c r="AC487" i="1"/>
  <c r="AA487" i="1"/>
  <c r="Z487" i="1"/>
  <c r="X487" i="1"/>
  <c r="AR486" i="1"/>
  <c r="AP486" i="1"/>
  <c r="AN486" i="1"/>
  <c r="AL486" i="1"/>
  <c r="AC486" i="1"/>
  <c r="AA486" i="1"/>
  <c r="Z486" i="1"/>
  <c r="X486" i="1"/>
  <c r="AR485" i="1"/>
  <c r="AP485" i="1"/>
  <c r="AN485" i="1"/>
  <c r="AL485" i="1"/>
  <c r="AC485" i="1"/>
  <c r="AA485" i="1"/>
  <c r="Z485" i="1"/>
  <c r="X485" i="1"/>
  <c r="AR484" i="1"/>
  <c r="AP484" i="1"/>
  <c r="AN484" i="1"/>
  <c r="AL484" i="1"/>
  <c r="AC484" i="1"/>
  <c r="AA484" i="1"/>
  <c r="Z484" i="1"/>
  <c r="X484" i="1"/>
  <c r="AR483" i="1"/>
  <c r="AP483" i="1"/>
  <c r="AN483" i="1"/>
  <c r="AL483" i="1"/>
  <c r="AC483" i="1"/>
  <c r="AA483" i="1"/>
  <c r="Z483" i="1"/>
  <c r="X483" i="1"/>
  <c r="AR482" i="1"/>
  <c r="AP482" i="1"/>
  <c r="AN482" i="1"/>
  <c r="AL482" i="1"/>
  <c r="AC482" i="1"/>
  <c r="AA482" i="1"/>
  <c r="Z482" i="1"/>
  <c r="X482" i="1"/>
  <c r="AR481" i="1"/>
  <c r="AP481" i="1"/>
  <c r="AN481" i="1"/>
  <c r="AL481" i="1"/>
  <c r="AC481" i="1"/>
  <c r="AA481" i="1"/>
  <c r="Z481" i="1"/>
  <c r="X481" i="1"/>
  <c r="AR480" i="1"/>
  <c r="AP480" i="1"/>
  <c r="AN480" i="1"/>
  <c r="AL480" i="1"/>
  <c r="AC480" i="1"/>
  <c r="AA480" i="1"/>
  <c r="Z480" i="1"/>
  <c r="X480" i="1"/>
  <c r="AR479" i="1"/>
  <c r="AP479" i="1"/>
  <c r="AN479" i="1"/>
  <c r="AL479" i="1"/>
  <c r="AC479" i="1"/>
  <c r="AA479" i="1"/>
  <c r="Z479" i="1"/>
  <c r="X479" i="1"/>
  <c r="AR478" i="1"/>
  <c r="AP478" i="1"/>
  <c r="AN478" i="1"/>
  <c r="AL478" i="1"/>
  <c r="AC478" i="1"/>
  <c r="AA478" i="1"/>
  <c r="Z478" i="1"/>
  <c r="X478" i="1"/>
  <c r="AR477" i="1"/>
  <c r="AP477" i="1"/>
  <c r="AN477" i="1"/>
  <c r="AL477" i="1"/>
  <c r="AC477" i="1"/>
  <c r="AA477" i="1"/>
  <c r="Z477" i="1"/>
  <c r="X477" i="1"/>
  <c r="AR476" i="1"/>
  <c r="AP476" i="1"/>
  <c r="AN476" i="1"/>
  <c r="AL476" i="1"/>
  <c r="AC476" i="1"/>
  <c r="AA476" i="1"/>
  <c r="Z476" i="1"/>
  <c r="X476" i="1"/>
  <c r="AR475" i="1"/>
  <c r="AP475" i="1"/>
  <c r="AN475" i="1"/>
  <c r="AL475" i="1"/>
  <c r="AC475" i="1"/>
  <c r="AA475" i="1"/>
  <c r="Z475" i="1"/>
  <c r="X475" i="1"/>
  <c r="AR474" i="1"/>
  <c r="AP474" i="1"/>
  <c r="AN474" i="1"/>
  <c r="AL474" i="1"/>
  <c r="AC474" i="1"/>
  <c r="AA474" i="1"/>
  <c r="Z474" i="1"/>
  <c r="X474" i="1"/>
  <c r="AR473" i="1"/>
  <c r="AP473" i="1"/>
  <c r="AN473" i="1"/>
  <c r="AL473" i="1"/>
  <c r="AC473" i="1"/>
  <c r="AA473" i="1"/>
  <c r="Z473" i="1"/>
  <c r="X473" i="1"/>
  <c r="AR472" i="1"/>
  <c r="AP472" i="1"/>
  <c r="AN472" i="1"/>
  <c r="AL472" i="1"/>
  <c r="AC472" i="1"/>
  <c r="AA472" i="1"/>
  <c r="Z472" i="1"/>
  <c r="X472" i="1"/>
  <c r="AR471" i="1"/>
  <c r="AP471" i="1"/>
  <c r="AN471" i="1"/>
  <c r="AL471" i="1"/>
  <c r="AC471" i="1"/>
  <c r="AA471" i="1"/>
  <c r="Z471" i="1"/>
  <c r="X471" i="1"/>
  <c r="AR470" i="1"/>
  <c r="AP470" i="1"/>
  <c r="AN470" i="1"/>
  <c r="AL470" i="1"/>
  <c r="AC470" i="1"/>
  <c r="AA470" i="1"/>
  <c r="X470" i="1"/>
  <c r="AR469" i="1"/>
  <c r="AP469" i="1"/>
  <c r="AN469" i="1"/>
  <c r="AL469" i="1"/>
  <c r="AC469" i="1"/>
  <c r="AA469" i="1"/>
  <c r="X469" i="1"/>
  <c r="AR468" i="1"/>
  <c r="AP468" i="1"/>
  <c r="AN468" i="1"/>
  <c r="AL468" i="1"/>
  <c r="AC468" i="1"/>
  <c r="AA468" i="1"/>
  <c r="X468" i="1"/>
  <c r="AR467" i="1"/>
  <c r="AP467" i="1"/>
  <c r="AN467" i="1"/>
  <c r="AL467" i="1"/>
  <c r="AC467" i="1"/>
  <c r="AA467" i="1"/>
  <c r="X467" i="1"/>
  <c r="AR466" i="1"/>
  <c r="AP466" i="1"/>
  <c r="AN466" i="1"/>
  <c r="AL466" i="1"/>
  <c r="AC466" i="1"/>
  <c r="AA466" i="1"/>
  <c r="X466" i="1"/>
  <c r="AR465" i="1"/>
  <c r="AP465" i="1"/>
  <c r="AN465" i="1"/>
  <c r="AL465" i="1"/>
  <c r="AC465" i="1"/>
  <c r="AA465" i="1"/>
  <c r="X465" i="1"/>
  <c r="AR464" i="1"/>
  <c r="AP464" i="1"/>
  <c r="AN464" i="1"/>
  <c r="AL464" i="1"/>
  <c r="AC464" i="1"/>
  <c r="AA464" i="1"/>
  <c r="X464" i="1"/>
  <c r="AR463" i="1"/>
  <c r="AP463" i="1"/>
  <c r="AN463" i="1"/>
  <c r="AL463" i="1"/>
  <c r="AC463" i="1"/>
  <c r="AA463" i="1"/>
  <c r="X463" i="1"/>
  <c r="AR462" i="1"/>
  <c r="AP462" i="1"/>
  <c r="AN462" i="1"/>
  <c r="AL462" i="1"/>
  <c r="AC462" i="1"/>
  <c r="AA462" i="1"/>
  <c r="X462" i="1"/>
  <c r="AR461" i="1"/>
  <c r="AP461" i="1"/>
  <c r="AN461" i="1"/>
  <c r="AL461" i="1"/>
  <c r="AC461" i="1"/>
  <c r="AA461" i="1"/>
  <c r="X461" i="1"/>
  <c r="AR460" i="1"/>
  <c r="AP460" i="1"/>
  <c r="AN460" i="1"/>
  <c r="AL460" i="1"/>
  <c r="AC460" i="1"/>
  <c r="AA460" i="1"/>
  <c r="X460" i="1"/>
  <c r="AR459" i="1"/>
  <c r="AP459" i="1"/>
  <c r="AN459" i="1"/>
  <c r="AL459" i="1"/>
  <c r="AC459" i="1"/>
  <c r="AA459" i="1"/>
  <c r="X459" i="1"/>
  <c r="AR458" i="1"/>
  <c r="AP458" i="1"/>
  <c r="AN458" i="1"/>
  <c r="AL458" i="1"/>
  <c r="AC458" i="1"/>
  <c r="AA458" i="1"/>
  <c r="X458" i="1"/>
  <c r="AR457" i="1"/>
  <c r="AP457" i="1"/>
  <c r="AN457" i="1"/>
  <c r="AL457" i="1"/>
  <c r="AC457" i="1"/>
  <c r="AA457" i="1"/>
  <c r="X457" i="1"/>
  <c r="AR456" i="1"/>
  <c r="AP456" i="1"/>
  <c r="AN456" i="1"/>
  <c r="AL456" i="1"/>
  <c r="AC456" i="1"/>
  <c r="AA456" i="1"/>
  <c r="X456" i="1"/>
  <c r="AR455" i="1"/>
  <c r="AP455" i="1"/>
  <c r="AN455" i="1"/>
  <c r="AL455" i="1"/>
  <c r="AC455" i="1"/>
  <c r="AA455" i="1"/>
  <c r="X455" i="1"/>
  <c r="AR454" i="1"/>
  <c r="AP454" i="1"/>
  <c r="AN454" i="1"/>
  <c r="AL454" i="1"/>
  <c r="AC454" i="1"/>
  <c r="AA454" i="1"/>
  <c r="X454" i="1"/>
  <c r="AR453" i="1"/>
  <c r="AP453" i="1"/>
  <c r="AN453" i="1"/>
  <c r="AL453" i="1"/>
  <c r="AC453" i="1"/>
  <c r="AA453" i="1"/>
  <c r="X453" i="1"/>
  <c r="AR452" i="1"/>
  <c r="AP452" i="1"/>
  <c r="AN452" i="1"/>
  <c r="AL452" i="1"/>
  <c r="AC452" i="1"/>
  <c r="AA452" i="1"/>
  <c r="X452" i="1"/>
  <c r="AR451" i="1"/>
  <c r="AP451" i="1"/>
  <c r="AN451" i="1"/>
  <c r="AL451" i="1"/>
  <c r="AC451" i="1"/>
  <c r="AA451" i="1"/>
  <c r="X451" i="1"/>
  <c r="AR450" i="1"/>
  <c r="AP450" i="1"/>
  <c r="AN450" i="1"/>
  <c r="AL450" i="1"/>
  <c r="AC450" i="1"/>
  <c r="AA450" i="1"/>
  <c r="X450" i="1"/>
  <c r="AR449" i="1"/>
  <c r="AP449" i="1"/>
  <c r="AN449" i="1"/>
  <c r="AL449" i="1"/>
  <c r="AC449" i="1"/>
  <c r="AA449" i="1"/>
  <c r="X449" i="1"/>
  <c r="AR448" i="1"/>
  <c r="AP448" i="1"/>
  <c r="AN448" i="1"/>
  <c r="AL448" i="1"/>
  <c r="AC448" i="1"/>
  <c r="AA448" i="1"/>
  <c r="X448" i="1"/>
  <c r="AR447" i="1"/>
  <c r="AP447" i="1"/>
  <c r="AN447" i="1"/>
  <c r="AL447" i="1"/>
  <c r="AC447" i="1"/>
  <c r="AA447" i="1"/>
  <c r="X447" i="1"/>
  <c r="AR446" i="1"/>
  <c r="AP446" i="1"/>
  <c r="AN446" i="1"/>
  <c r="AL446" i="1"/>
  <c r="AC446" i="1"/>
  <c r="AA446" i="1"/>
  <c r="X446" i="1"/>
  <c r="AR445" i="1"/>
  <c r="AP445" i="1"/>
  <c r="AN445" i="1"/>
  <c r="AL445" i="1"/>
  <c r="AC445" i="1"/>
  <c r="AA445" i="1"/>
  <c r="X445" i="1"/>
  <c r="AR444" i="1"/>
  <c r="AP444" i="1"/>
  <c r="AN444" i="1"/>
  <c r="AL444" i="1"/>
  <c r="AC444" i="1"/>
  <c r="AA444" i="1"/>
  <c r="X444" i="1"/>
  <c r="AR443" i="1"/>
  <c r="AP443" i="1"/>
  <c r="AN443" i="1"/>
  <c r="AL443" i="1"/>
  <c r="AC443" i="1"/>
  <c r="AA443" i="1"/>
  <c r="X443" i="1"/>
  <c r="AR442" i="1"/>
  <c r="AP442" i="1"/>
  <c r="AN442" i="1"/>
  <c r="AL442" i="1"/>
  <c r="AC442" i="1"/>
  <c r="AA442" i="1"/>
  <c r="X442" i="1"/>
  <c r="AR441" i="1"/>
  <c r="AP441" i="1"/>
  <c r="AN441" i="1"/>
  <c r="AL441" i="1"/>
  <c r="AC441" i="1"/>
  <c r="AA441" i="1"/>
  <c r="X441" i="1"/>
  <c r="AR440" i="1"/>
  <c r="AP440" i="1"/>
  <c r="AN440" i="1"/>
  <c r="AL440" i="1"/>
  <c r="AJ440" i="1"/>
  <c r="AC440" i="1"/>
  <c r="AA440" i="1"/>
  <c r="Z440" i="1"/>
  <c r="X440" i="1"/>
  <c r="AR439" i="1"/>
  <c r="AP439" i="1"/>
  <c r="AN439" i="1"/>
  <c r="AL439" i="1"/>
  <c r="AJ439" i="1"/>
  <c r="AC439" i="1"/>
  <c r="AA439" i="1"/>
  <c r="Z439" i="1"/>
  <c r="X439" i="1"/>
  <c r="AR438" i="1"/>
  <c r="AP438" i="1"/>
  <c r="AN438" i="1"/>
  <c r="AL438" i="1"/>
  <c r="AJ438" i="1"/>
  <c r="AC438" i="1"/>
  <c r="AA438" i="1"/>
  <c r="Z438" i="1"/>
  <c r="X438" i="1"/>
  <c r="AR437" i="1"/>
  <c r="AP437" i="1"/>
  <c r="AN437" i="1"/>
  <c r="AL437" i="1"/>
  <c r="AJ437" i="1"/>
  <c r="AC437" i="1"/>
  <c r="AA437" i="1"/>
  <c r="Z437" i="1"/>
  <c r="X437" i="1"/>
  <c r="AR436" i="1"/>
  <c r="AP436" i="1"/>
  <c r="AN436" i="1"/>
  <c r="AL436" i="1"/>
  <c r="AJ436" i="1"/>
  <c r="AC436" i="1"/>
  <c r="AA436" i="1"/>
  <c r="Z436" i="1"/>
  <c r="X436" i="1"/>
  <c r="AR435" i="1"/>
  <c r="AP435" i="1"/>
  <c r="AN435" i="1"/>
  <c r="AL435" i="1"/>
  <c r="AJ435" i="1"/>
  <c r="AC435" i="1"/>
  <c r="AA435" i="1"/>
  <c r="Z435" i="1"/>
  <c r="X435" i="1"/>
  <c r="AR434" i="1"/>
  <c r="AC434" i="1"/>
  <c r="AA434" i="1"/>
  <c r="X434" i="1"/>
  <c r="S434" i="1"/>
  <c r="AU434" i="1" s="1"/>
  <c r="AR433" i="1"/>
  <c r="AP433" i="1"/>
  <c r="AN433" i="1"/>
  <c r="AC433" i="1"/>
  <c r="AA433" i="1"/>
  <c r="X433" i="1"/>
  <c r="AR432" i="1"/>
  <c r="AP432" i="1"/>
  <c r="AN432" i="1"/>
  <c r="AC432" i="1"/>
  <c r="AA432" i="1"/>
  <c r="X432" i="1"/>
  <c r="AR431" i="1"/>
  <c r="AP431" i="1"/>
  <c r="AN431" i="1"/>
  <c r="AC431" i="1"/>
  <c r="AA431" i="1"/>
  <c r="X431" i="1"/>
  <c r="AR430" i="1"/>
  <c r="AP430" i="1"/>
  <c r="AN430" i="1"/>
  <c r="AC430" i="1"/>
  <c r="AA430" i="1"/>
  <c r="X430" i="1"/>
  <c r="AR429" i="1"/>
  <c r="AP429" i="1"/>
  <c r="AN429" i="1"/>
  <c r="AC429" i="1"/>
  <c r="AA429" i="1"/>
  <c r="X429" i="1"/>
  <c r="AR428" i="1"/>
  <c r="AP428" i="1"/>
  <c r="AN428" i="1"/>
  <c r="AC428" i="1"/>
  <c r="AA428" i="1"/>
  <c r="X428" i="1"/>
  <c r="AR427" i="1"/>
  <c r="AP427" i="1"/>
  <c r="AN427" i="1"/>
  <c r="AC427" i="1"/>
  <c r="AA427" i="1"/>
  <c r="X427" i="1"/>
  <c r="AR426" i="1"/>
  <c r="AP426" i="1"/>
  <c r="AN426" i="1"/>
  <c r="AC426" i="1"/>
  <c r="AA426" i="1"/>
  <c r="X426" i="1"/>
  <c r="AR425" i="1"/>
  <c r="AP425" i="1"/>
  <c r="AN425" i="1"/>
  <c r="AC425" i="1"/>
  <c r="AA425" i="1"/>
  <c r="X425" i="1"/>
  <c r="AR424" i="1"/>
  <c r="AP424" i="1"/>
  <c r="AN424" i="1"/>
  <c r="AC424" i="1"/>
  <c r="AA424" i="1"/>
  <c r="Z424" i="1"/>
  <c r="X424" i="1"/>
  <c r="AR423" i="1"/>
  <c r="AP423" i="1"/>
  <c r="AN423" i="1"/>
  <c r="AC423" i="1"/>
  <c r="AA423" i="1"/>
  <c r="Z423" i="1"/>
  <c r="X423" i="1"/>
  <c r="AR422" i="1"/>
  <c r="AP422" i="1"/>
  <c r="AN422" i="1"/>
  <c r="AC422" i="1"/>
  <c r="AA422" i="1"/>
  <c r="Z422" i="1"/>
  <c r="X422" i="1"/>
  <c r="AR421" i="1"/>
  <c r="AP421" i="1"/>
  <c r="AN421" i="1"/>
  <c r="AC421" i="1"/>
  <c r="AA421" i="1"/>
  <c r="Z421" i="1"/>
  <c r="X421" i="1"/>
  <c r="AR420" i="1"/>
  <c r="AP420" i="1"/>
  <c r="AN420" i="1"/>
  <c r="AC420" i="1"/>
  <c r="AA420" i="1"/>
  <c r="Z420" i="1"/>
  <c r="X420" i="1"/>
  <c r="AR419" i="1"/>
  <c r="AP419" i="1"/>
  <c r="AN419" i="1"/>
  <c r="AC419" i="1"/>
  <c r="AA419" i="1"/>
  <c r="Z419" i="1"/>
  <c r="X419" i="1"/>
  <c r="AR418" i="1"/>
  <c r="AP418" i="1"/>
  <c r="AN418" i="1"/>
  <c r="AC418" i="1"/>
  <c r="AA418" i="1"/>
  <c r="Z418" i="1"/>
  <c r="X418" i="1"/>
  <c r="AR417" i="1"/>
  <c r="AP417" i="1"/>
  <c r="AN417" i="1"/>
  <c r="AC417" i="1"/>
  <c r="AA417" i="1"/>
  <c r="Z417" i="1"/>
  <c r="X417" i="1"/>
  <c r="AR416" i="1"/>
  <c r="AP416" i="1"/>
  <c r="AN416" i="1"/>
  <c r="AC416" i="1"/>
  <c r="AA416" i="1"/>
  <c r="Z416" i="1"/>
  <c r="X416" i="1"/>
  <c r="AR415" i="1"/>
  <c r="AP415" i="1"/>
  <c r="AN415" i="1"/>
  <c r="AL415" i="1"/>
  <c r="AC415" i="1"/>
  <c r="AA415" i="1"/>
  <c r="Z415" i="1"/>
  <c r="X415" i="1"/>
  <c r="AR414" i="1"/>
  <c r="AP414" i="1"/>
  <c r="AN414" i="1"/>
  <c r="AL414" i="1"/>
  <c r="AC414" i="1"/>
  <c r="AA414" i="1"/>
  <c r="Z414" i="1"/>
  <c r="X414" i="1"/>
  <c r="AR413" i="1"/>
  <c r="AP413" i="1"/>
  <c r="AN413" i="1"/>
  <c r="AL413" i="1"/>
  <c r="AC413" i="1"/>
  <c r="AA413" i="1"/>
  <c r="Z413" i="1"/>
  <c r="X413" i="1"/>
  <c r="AR412" i="1"/>
  <c r="AP412" i="1"/>
  <c r="AN412" i="1"/>
  <c r="AL412" i="1"/>
  <c r="AC412" i="1"/>
  <c r="AA412" i="1"/>
  <c r="Z412" i="1"/>
  <c r="X412" i="1"/>
  <c r="AR411" i="1"/>
  <c r="AP411" i="1"/>
  <c r="AN411" i="1"/>
  <c r="AL411" i="1"/>
  <c r="AC411" i="1"/>
  <c r="AA411" i="1"/>
  <c r="Z411" i="1"/>
  <c r="X411" i="1"/>
  <c r="AR410" i="1"/>
  <c r="AP410" i="1"/>
  <c r="AN410" i="1"/>
  <c r="AL410" i="1"/>
  <c r="AC410" i="1"/>
  <c r="AA410" i="1"/>
  <c r="Z410" i="1"/>
  <c r="X410" i="1"/>
  <c r="AR409" i="1"/>
  <c r="AP409" i="1"/>
  <c r="AN409" i="1"/>
  <c r="AL409" i="1"/>
  <c r="AC409" i="1"/>
  <c r="AA409" i="1"/>
  <c r="Z409" i="1"/>
  <c r="X409" i="1"/>
  <c r="AR408" i="1"/>
  <c r="AP408" i="1"/>
  <c r="AN408" i="1"/>
  <c r="AL408" i="1"/>
  <c r="AC408" i="1"/>
  <c r="AA408" i="1"/>
  <c r="Z408" i="1"/>
  <c r="X408" i="1"/>
  <c r="AR407" i="1"/>
  <c r="AP407" i="1"/>
  <c r="AN407" i="1"/>
  <c r="AL407" i="1"/>
  <c r="AC407" i="1"/>
  <c r="AA407" i="1"/>
  <c r="Z407" i="1"/>
  <c r="X407" i="1"/>
  <c r="AR406" i="1"/>
  <c r="AP406" i="1"/>
  <c r="AN406" i="1"/>
  <c r="AL406" i="1"/>
  <c r="AC406" i="1"/>
  <c r="AA406" i="1"/>
  <c r="Z406" i="1"/>
  <c r="X406" i="1"/>
  <c r="AR405" i="1"/>
  <c r="AP405" i="1"/>
  <c r="AN405" i="1"/>
  <c r="AL405" i="1"/>
  <c r="AC405" i="1"/>
  <c r="AA405" i="1"/>
  <c r="Z405" i="1"/>
  <c r="X405" i="1"/>
  <c r="AR404" i="1"/>
  <c r="AP404" i="1"/>
  <c r="AN404" i="1"/>
  <c r="AL404" i="1"/>
  <c r="AC404" i="1"/>
  <c r="AA404" i="1"/>
  <c r="Z404" i="1"/>
  <c r="X404" i="1"/>
  <c r="AR403" i="1"/>
  <c r="AP403" i="1"/>
  <c r="AN403" i="1"/>
  <c r="AL403" i="1"/>
  <c r="AC403" i="1"/>
  <c r="AA403" i="1"/>
  <c r="Z403" i="1"/>
  <c r="X403" i="1"/>
  <c r="AR402" i="1"/>
  <c r="AP402" i="1"/>
  <c r="AN402" i="1"/>
  <c r="AL402" i="1"/>
  <c r="AC402" i="1"/>
  <c r="AA402" i="1"/>
  <c r="Z402" i="1"/>
  <c r="X402" i="1"/>
  <c r="AR401" i="1"/>
  <c r="AP401" i="1"/>
  <c r="AN401" i="1"/>
  <c r="AL401" i="1"/>
  <c r="AC401" i="1"/>
  <c r="AA401" i="1"/>
  <c r="Z401" i="1"/>
  <c r="X401" i="1"/>
  <c r="AR400" i="1"/>
  <c r="AP400" i="1"/>
  <c r="AN400" i="1"/>
  <c r="AL400" i="1"/>
  <c r="AC400" i="1"/>
  <c r="AA400" i="1"/>
  <c r="Z400" i="1"/>
  <c r="X400" i="1"/>
  <c r="AR399" i="1"/>
  <c r="AP399" i="1"/>
  <c r="AN399" i="1"/>
  <c r="AL399" i="1"/>
  <c r="AC399" i="1"/>
  <c r="AA399" i="1"/>
  <c r="Z399" i="1"/>
  <c r="X399" i="1"/>
  <c r="AR398" i="1"/>
  <c r="AP398" i="1"/>
  <c r="AN398" i="1"/>
  <c r="AL398" i="1"/>
  <c r="AC398" i="1"/>
  <c r="AA398" i="1"/>
  <c r="Z398" i="1"/>
  <c r="X398" i="1"/>
  <c r="AR397" i="1"/>
  <c r="AP397" i="1"/>
  <c r="AN397" i="1"/>
  <c r="AL397" i="1"/>
  <c r="AC397" i="1"/>
  <c r="AA397" i="1"/>
  <c r="Z397" i="1"/>
  <c r="X397" i="1"/>
  <c r="AR396" i="1"/>
  <c r="AP396" i="1"/>
  <c r="AN396" i="1"/>
  <c r="AL396" i="1"/>
  <c r="AC396" i="1"/>
  <c r="AA396" i="1"/>
  <c r="Z396" i="1"/>
  <c r="X396" i="1"/>
  <c r="AR395" i="1"/>
  <c r="AP395" i="1"/>
  <c r="AN395" i="1"/>
  <c r="AL395" i="1"/>
  <c r="AC395" i="1"/>
  <c r="AA395" i="1"/>
  <c r="Z395" i="1"/>
  <c r="X395" i="1"/>
  <c r="AR394" i="1"/>
  <c r="AP394" i="1"/>
  <c r="AN394" i="1"/>
  <c r="AL394" i="1"/>
  <c r="AC394" i="1"/>
  <c r="AA394" i="1"/>
  <c r="Z394" i="1"/>
  <c r="X394" i="1"/>
  <c r="AR393" i="1"/>
  <c r="AP393" i="1"/>
  <c r="AN393" i="1"/>
  <c r="AL393" i="1"/>
  <c r="AC393" i="1"/>
  <c r="AA393" i="1"/>
  <c r="Z393" i="1"/>
  <c r="X393" i="1"/>
  <c r="AR392" i="1"/>
  <c r="AP392" i="1"/>
  <c r="AN392" i="1"/>
  <c r="AL392" i="1"/>
  <c r="AC392" i="1"/>
  <c r="AA392" i="1"/>
  <c r="Z392" i="1"/>
  <c r="X392" i="1"/>
  <c r="AR391" i="1"/>
  <c r="AP391" i="1"/>
  <c r="AN391" i="1"/>
  <c r="AL391" i="1"/>
  <c r="AC391" i="1"/>
  <c r="AA391" i="1"/>
  <c r="Z391" i="1"/>
  <c r="X391" i="1"/>
  <c r="AR390" i="1"/>
  <c r="AP390" i="1"/>
  <c r="AN390" i="1"/>
  <c r="AL390" i="1"/>
  <c r="AC390" i="1"/>
  <c r="AA390" i="1"/>
  <c r="Z390" i="1"/>
  <c r="X390" i="1"/>
  <c r="AR389" i="1"/>
  <c r="AP389" i="1"/>
  <c r="AN389" i="1"/>
  <c r="AL389" i="1"/>
  <c r="AC389" i="1"/>
  <c r="AA389" i="1"/>
  <c r="Z389" i="1"/>
  <c r="X389" i="1"/>
  <c r="AR388" i="1"/>
  <c r="AP388" i="1"/>
  <c r="AN388" i="1"/>
  <c r="AL388" i="1"/>
  <c r="AC388" i="1"/>
  <c r="AA388" i="1"/>
  <c r="Z388" i="1"/>
  <c r="X388" i="1"/>
  <c r="AR387" i="1"/>
  <c r="AP387" i="1"/>
  <c r="AN387" i="1"/>
  <c r="AL387" i="1"/>
  <c r="AC387" i="1"/>
  <c r="AA387" i="1"/>
  <c r="Z387" i="1"/>
  <c r="X387" i="1"/>
  <c r="AR386" i="1"/>
  <c r="AP386" i="1"/>
  <c r="AN386" i="1"/>
  <c r="AL386" i="1"/>
  <c r="AC386" i="1"/>
  <c r="AA386" i="1"/>
  <c r="Z386" i="1"/>
  <c r="X386" i="1"/>
  <c r="AR385" i="1"/>
  <c r="AP385" i="1"/>
  <c r="AN385" i="1"/>
  <c r="AL385" i="1"/>
  <c r="AC385" i="1"/>
  <c r="AA385" i="1"/>
  <c r="Z385" i="1"/>
  <c r="X385" i="1"/>
  <c r="AR384" i="1"/>
  <c r="AP384" i="1"/>
  <c r="AN384" i="1"/>
  <c r="AL384" i="1"/>
  <c r="AC384" i="1"/>
  <c r="AA384" i="1"/>
  <c r="Z384" i="1"/>
  <c r="X384" i="1"/>
  <c r="AR383" i="1"/>
  <c r="AP383" i="1"/>
  <c r="AN383" i="1"/>
  <c r="AL383" i="1"/>
  <c r="AC383" i="1"/>
  <c r="AA383" i="1"/>
  <c r="Z383" i="1"/>
  <c r="X383" i="1"/>
  <c r="AR382" i="1"/>
  <c r="AP382" i="1"/>
  <c r="AN382" i="1"/>
  <c r="AL382" i="1"/>
  <c r="AC382" i="1"/>
  <c r="AA382" i="1"/>
  <c r="Z382" i="1"/>
  <c r="X382" i="1"/>
  <c r="AR381" i="1"/>
  <c r="AP381" i="1"/>
  <c r="AN381" i="1"/>
  <c r="AL381" i="1"/>
  <c r="AC381" i="1"/>
  <c r="AA381" i="1"/>
  <c r="Z381" i="1"/>
  <c r="X381" i="1"/>
  <c r="AR380" i="1"/>
  <c r="AP380" i="1"/>
  <c r="AN380" i="1"/>
  <c r="AL380" i="1"/>
  <c r="AC380" i="1"/>
  <c r="AA380" i="1"/>
  <c r="Z380" i="1"/>
  <c r="X380" i="1"/>
  <c r="AR379" i="1"/>
  <c r="AP379" i="1"/>
  <c r="AN379" i="1"/>
  <c r="AL379" i="1"/>
  <c r="AC379" i="1"/>
  <c r="AA379" i="1"/>
  <c r="Z379" i="1"/>
  <c r="X379" i="1"/>
  <c r="AR378" i="1"/>
  <c r="AP378" i="1"/>
  <c r="AN378" i="1"/>
  <c r="AL378" i="1"/>
  <c r="AC378" i="1"/>
  <c r="AA378" i="1"/>
  <c r="Z378" i="1"/>
  <c r="X378" i="1"/>
  <c r="AR377" i="1"/>
  <c r="AP377" i="1"/>
  <c r="AN377" i="1"/>
  <c r="AL377" i="1"/>
  <c r="AC377" i="1"/>
  <c r="AA377" i="1"/>
  <c r="Z377" i="1"/>
  <c r="X377" i="1"/>
  <c r="AR376" i="1"/>
  <c r="AP376" i="1"/>
  <c r="AN376" i="1"/>
  <c r="AL376" i="1"/>
  <c r="AC376" i="1"/>
  <c r="AA376" i="1"/>
  <c r="Z376" i="1"/>
  <c r="X376" i="1"/>
  <c r="AR375" i="1"/>
  <c r="AP375" i="1"/>
  <c r="AN375" i="1"/>
  <c r="AL375" i="1"/>
  <c r="AC375" i="1"/>
  <c r="AA375" i="1"/>
  <c r="Z375" i="1"/>
  <c r="X375" i="1"/>
  <c r="AR374" i="1"/>
  <c r="AP374" i="1"/>
  <c r="AN374" i="1"/>
  <c r="AL374" i="1"/>
  <c r="AC374" i="1"/>
  <c r="AA374" i="1"/>
  <c r="Z374" i="1"/>
  <c r="X374" i="1"/>
  <c r="AR373" i="1"/>
  <c r="AP373" i="1"/>
  <c r="AN373" i="1"/>
  <c r="AL373" i="1"/>
  <c r="AC373" i="1"/>
  <c r="AA373" i="1"/>
  <c r="Z373" i="1"/>
  <c r="X373" i="1"/>
  <c r="AR372" i="1"/>
  <c r="AP372" i="1"/>
  <c r="AN372" i="1"/>
  <c r="AL372" i="1"/>
  <c r="AC372" i="1"/>
  <c r="AA372" i="1"/>
  <c r="Z372" i="1"/>
  <c r="X372" i="1"/>
  <c r="AR371" i="1"/>
  <c r="AP371" i="1"/>
  <c r="AN371" i="1"/>
  <c r="AL371" i="1"/>
  <c r="AC371" i="1"/>
  <c r="AA371" i="1"/>
  <c r="Z371" i="1"/>
  <c r="X371" i="1"/>
  <c r="AR370" i="1"/>
  <c r="AP370" i="1"/>
  <c r="AN370" i="1"/>
  <c r="AL370" i="1"/>
  <c r="AC370" i="1"/>
  <c r="AA370" i="1"/>
  <c r="Z370" i="1"/>
  <c r="X370" i="1"/>
  <c r="AR369" i="1"/>
  <c r="AP369" i="1"/>
  <c r="AN369" i="1"/>
  <c r="AL369" i="1"/>
  <c r="AC369" i="1"/>
  <c r="AA369" i="1"/>
  <c r="Z369" i="1"/>
  <c r="X369" i="1"/>
  <c r="AR368" i="1"/>
  <c r="AP368" i="1"/>
  <c r="AN368" i="1"/>
  <c r="AL368" i="1"/>
  <c r="AC368" i="1"/>
  <c r="AA368" i="1"/>
  <c r="Z368" i="1"/>
  <c r="X368" i="1"/>
  <c r="AR367" i="1"/>
  <c r="AP367" i="1"/>
  <c r="AN367" i="1"/>
  <c r="AL367" i="1"/>
  <c r="AC367" i="1"/>
  <c r="AA367" i="1"/>
  <c r="Z367" i="1"/>
  <c r="X367" i="1"/>
  <c r="AR366" i="1"/>
  <c r="AP366" i="1"/>
  <c r="AN366" i="1"/>
  <c r="AL366" i="1"/>
  <c r="AC366" i="1"/>
  <c r="AA366" i="1"/>
  <c r="Z366" i="1"/>
  <c r="X366" i="1"/>
  <c r="AR365" i="1"/>
  <c r="AP365" i="1"/>
  <c r="AN365" i="1"/>
  <c r="AL365" i="1"/>
  <c r="AC365" i="1"/>
  <c r="AA365" i="1"/>
  <c r="Z365" i="1"/>
  <c r="X365" i="1"/>
  <c r="AR364" i="1"/>
  <c r="AP364" i="1"/>
  <c r="AN364" i="1"/>
  <c r="AL364" i="1"/>
  <c r="AC364" i="1"/>
  <c r="AA364" i="1"/>
  <c r="Z364" i="1"/>
  <c r="X364" i="1"/>
  <c r="AR363" i="1"/>
  <c r="AP363" i="1"/>
  <c r="AN363" i="1"/>
  <c r="AL363" i="1"/>
  <c r="AC363" i="1"/>
  <c r="AA363" i="1"/>
  <c r="Z363" i="1"/>
  <c r="X363" i="1"/>
  <c r="AR362" i="1"/>
  <c r="AP362" i="1"/>
  <c r="AN362" i="1"/>
  <c r="AL362" i="1"/>
  <c r="AC362" i="1"/>
  <c r="AA362" i="1"/>
  <c r="Z362" i="1"/>
  <c r="X362" i="1"/>
  <c r="AR361" i="1"/>
  <c r="AP361" i="1"/>
  <c r="AN361" i="1"/>
  <c r="AL361" i="1"/>
  <c r="AC361" i="1"/>
  <c r="AA361" i="1"/>
  <c r="Z361" i="1"/>
  <c r="X361" i="1"/>
  <c r="AR360" i="1"/>
  <c r="AP360" i="1"/>
  <c r="AN360" i="1"/>
  <c r="AL360" i="1"/>
  <c r="AC360" i="1"/>
  <c r="AA360" i="1"/>
  <c r="Z360" i="1"/>
  <c r="X360" i="1"/>
  <c r="AR359" i="1"/>
  <c r="AP359" i="1"/>
  <c r="AN359" i="1"/>
  <c r="AL359" i="1"/>
  <c r="AC359" i="1"/>
  <c r="AA359" i="1"/>
  <c r="Z359" i="1"/>
  <c r="X359" i="1"/>
  <c r="AR358" i="1"/>
  <c r="AP358" i="1"/>
  <c r="AN358" i="1"/>
  <c r="AL358" i="1"/>
  <c r="AC358" i="1"/>
  <c r="AA358" i="1"/>
  <c r="Z358" i="1"/>
  <c r="X358" i="1"/>
  <c r="AR357" i="1"/>
  <c r="AP357" i="1"/>
  <c r="AN357" i="1"/>
  <c r="AL357" i="1"/>
  <c r="AC357" i="1"/>
  <c r="AA357" i="1"/>
  <c r="Z357" i="1"/>
  <c r="X357" i="1"/>
  <c r="AR356" i="1"/>
  <c r="AP356" i="1"/>
  <c r="AN356" i="1"/>
  <c r="AL356" i="1"/>
  <c r="AC356" i="1"/>
  <c r="AA356" i="1"/>
  <c r="Z356" i="1"/>
  <c r="X356" i="1"/>
  <c r="AR355" i="1"/>
  <c r="AP355" i="1"/>
  <c r="AN355" i="1"/>
  <c r="AL355" i="1"/>
  <c r="AC355" i="1"/>
  <c r="AA355" i="1"/>
  <c r="Z355" i="1"/>
  <c r="X355" i="1"/>
  <c r="AR354" i="1"/>
  <c r="AP354" i="1"/>
  <c r="AN354" i="1"/>
  <c r="AL354" i="1"/>
  <c r="AC354" i="1"/>
  <c r="AA354" i="1"/>
  <c r="Z354" i="1"/>
  <c r="X354" i="1"/>
  <c r="AR353" i="1"/>
  <c r="AP353" i="1"/>
  <c r="AN353" i="1"/>
  <c r="AL353" i="1"/>
  <c r="AC353" i="1"/>
  <c r="AA353" i="1"/>
  <c r="Z353" i="1"/>
  <c r="X353" i="1"/>
  <c r="AR352" i="1"/>
  <c r="AP352" i="1"/>
  <c r="AN352" i="1"/>
  <c r="AL352" i="1"/>
  <c r="AC352" i="1"/>
  <c r="AA352" i="1"/>
  <c r="Z352" i="1"/>
  <c r="X352" i="1"/>
  <c r="AR351" i="1"/>
  <c r="AP351" i="1"/>
  <c r="AN351" i="1"/>
  <c r="AL351" i="1"/>
  <c r="AC351" i="1"/>
  <c r="AA351" i="1"/>
  <c r="Z351" i="1"/>
  <c r="X351" i="1"/>
  <c r="AR350" i="1"/>
  <c r="AP350" i="1"/>
  <c r="AN350" i="1"/>
  <c r="AL350" i="1"/>
  <c r="AC350" i="1"/>
  <c r="AA350" i="1"/>
  <c r="Z350" i="1"/>
  <c r="X350" i="1"/>
  <c r="AR349" i="1"/>
  <c r="AP349" i="1"/>
  <c r="AN349" i="1"/>
  <c r="AL349" i="1"/>
  <c r="AC349" i="1"/>
  <c r="AA349" i="1"/>
  <c r="Z349" i="1"/>
  <c r="X349" i="1"/>
  <c r="AR348" i="1"/>
  <c r="AP348" i="1"/>
  <c r="AN348" i="1"/>
  <c r="AL348" i="1"/>
  <c r="AC348" i="1"/>
  <c r="AA348" i="1"/>
  <c r="Z348" i="1"/>
  <c r="X348" i="1"/>
  <c r="AR347" i="1"/>
  <c r="AP347" i="1"/>
  <c r="AN347" i="1"/>
  <c r="AL347" i="1"/>
  <c r="AC347" i="1"/>
  <c r="AA347" i="1"/>
  <c r="Z347" i="1"/>
  <c r="X347" i="1"/>
  <c r="AR346" i="1"/>
  <c r="AP346" i="1"/>
  <c r="AN346" i="1"/>
  <c r="AL346" i="1"/>
  <c r="AC346" i="1"/>
  <c r="AA346" i="1"/>
  <c r="Z346" i="1"/>
  <c r="X346" i="1"/>
  <c r="AR345" i="1"/>
  <c r="AP345" i="1"/>
  <c r="AN345" i="1"/>
  <c r="AL345" i="1"/>
  <c r="AC345" i="1"/>
  <c r="AA345" i="1"/>
  <c r="Z345" i="1"/>
  <c r="X345" i="1"/>
  <c r="AR344" i="1"/>
  <c r="AP344" i="1"/>
  <c r="AN344" i="1"/>
  <c r="AL344" i="1"/>
  <c r="AC344" i="1"/>
  <c r="AA344" i="1"/>
  <c r="Z344" i="1"/>
  <c r="X344" i="1"/>
  <c r="AR343" i="1"/>
  <c r="AP343" i="1"/>
  <c r="AN343" i="1"/>
  <c r="AL343" i="1"/>
  <c r="AJ343" i="1"/>
  <c r="AC343" i="1"/>
  <c r="AA343" i="1"/>
  <c r="Z343" i="1"/>
  <c r="X343" i="1"/>
  <c r="AR342" i="1"/>
  <c r="AP342" i="1"/>
  <c r="AN342" i="1"/>
  <c r="AL342" i="1"/>
  <c r="AJ342" i="1"/>
  <c r="AC342" i="1"/>
  <c r="AA342" i="1"/>
  <c r="Z342" i="1"/>
  <c r="X342" i="1"/>
  <c r="AR341" i="1"/>
  <c r="AP341" i="1"/>
  <c r="AN341" i="1"/>
  <c r="AL341" i="1"/>
  <c r="AJ341" i="1"/>
  <c r="AC341" i="1"/>
  <c r="AA341" i="1"/>
  <c r="Z341" i="1"/>
  <c r="X341" i="1"/>
  <c r="AR340" i="1"/>
  <c r="AP340" i="1"/>
  <c r="AN340" i="1"/>
  <c r="AL340" i="1"/>
  <c r="AJ340" i="1"/>
  <c r="AC340" i="1"/>
  <c r="AA340" i="1"/>
  <c r="Z340" i="1"/>
  <c r="X340" i="1"/>
  <c r="AR339" i="1"/>
  <c r="AP339" i="1"/>
  <c r="AN339" i="1"/>
  <c r="AL339" i="1"/>
  <c r="AJ339" i="1"/>
  <c r="AC339" i="1"/>
  <c r="AA339" i="1"/>
  <c r="Z339" i="1"/>
  <c r="X339" i="1"/>
  <c r="AR338" i="1"/>
  <c r="AP338" i="1"/>
  <c r="AN338" i="1"/>
  <c r="AL338" i="1"/>
  <c r="AJ338" i="1"/>
  <c r="AC338" i="1"/>
  <c r="AA338" i="1"/>
  <c r="Z338" i="1"/>
  <c r="X338" i="1"/>
  <c r="AR337" i="1"/>
  <c r="AC337" i="1"/>
  <c r="AA337" i="1"/>
  <c r="X337" i="1"/>
  <c r="S337" i="1"/>
  <c r="AU337" i="1" s="1"/>
  <c r="AR336" i="1"/>
  <c r="AC336" i="1"/>
  <c r="AA336" i="1"/>
  <c r="Z336" i="1"/>
  <c r="X336" i="1"/>
  <c r="S336" i="1"/>
  <c r="AU336" i="1" s="1"/>
  <c r="AC335" i="1"/>
  <c r="AA335" i="1"/>
  <c r="Z335" i="1"/>
  <c r="X335" i="1"/>
  <c r="S335" i="1"/>
  <c r="AR334" i="1"/>
  <c r="AP334" i="1"/>
  <c r="AN334" i="1"/>
  <c r="AL334" i="1"/>
  <c r="AC334" i="1"/>
  <c r="AA334" i="1"/>
  <c r="Z334" i="1"/>
  <c r="X334" i="1"/>
  <c r="AR333" i="1"/>
  <c r="AP333" i="1"/>
  <c r="AN333" i="1"/>
  <c r="AL333" i="1"/>
  <c r="AC333" i="1"/>
  <c r="AA333" i="1"/>
  <c r="Z333" i="1"/>
  <c r="X333" i="1"/>
  <c r="AR332" i="1"/>
  <c r="AP332" i="1"/>
  <c r="AN332" i="1"/>
  <c r="AL332" i="1"/>
  <c r="AC332" i="1"/>
  <c r="AA332" i="1"/>
  <c r="Z332" i="1"/>
  <c r="X332" i="1"/>
  <c r="AR331" i="1"/>
  <c r="AP331" i="1"/>
  <c r="AN331" i="1"/>
  <c r="AL331" i="1"/>
  <c r="AC331" i="1"/>
  <c r="AA331" i="1"/>
  <c r="Z331" i="1"/>
  <c r="X331" i="1"/>
  <c r="AR330" i="1"/>
  <c r="AP330" i="1"/>
  <c r="AN330" i="1"/>
  <c r="AL330" i="1"/>
  <c r="AJ330" i="1"/>
  <c r="AC330" i="1"/>
  <c r="AA330" i="1"/>
  <c r="Z330" i="1"/>
  <c r="X330" i="1"/>
  <c r="AR329" i="1"/>
  <c r="AP329" i="1"/>
  <c r="AN329" i="1"/>
  <c r="AL329" i="1"/>
  <c r="AJ329" i="1"/>
  <c r="AC329" i="1"/>
  <c r="AA329" i="1"/>
  <c r="Z329" i="1"/>
  <c r="X329" i="1"/>
  <c r="AR328" i="1"/>
  <c r="AP328" i="1"/>
  <c r="AN328" i="1"/>
  <c r="AL328" i="1"/>
  <c r="AJ328" i="1"/>
  <c r="AC328" i="1"/>
  <c r="AA328" i="1"/>
  <c r="Z328" i="1"/>
  <c r="X328" i="1"/>
  <c r="AR327" i="1"/>
  <c r="AP327" i="1"/>
  <c r="AN327" i="1"/>
  <c r="AL327" i="1"/>
  <c r="AJ327" i="1"/>
  <c r="AC327" i="1"/>
  <c r="AA327" i="1"/>
  <c r="Z327" i="1"/>
  <c r="X327" i="1"/>
  <c r="AR326" i="1"/>
  <c r="AP326" i="1"/>
  <c r="AN326" i="1"/>
  <c r="AL326" i="1"/>
  <c r="AJ326" i="1"/>
  <c r="AC326" i="1"/>
  <c r="AA326" i="1"/>
  <c r="Z326" i="1"/>
  <c r="X326" i="1"/>
  <c r="AR325" i="1"/>
  <c r="AP325" i="1"/>
  <c r="AN325" i="1"/>
  <c r="AL325" i="1"/>
  <c r="AJ325" i="1"/>
  <c r="AC325" i="1"/>
  <c r="AA325" i="1"/>
  <c r="Z325" i="1"/>
  <c r="X325" i="1"/>
  <c r="AR324" i="1"/>
  <c r="AP324" i="1"/>
  <c r="AN324" i="1"/>
  <c r="AL324" i="1"/>
  <c r="AJ324" i="1"/>
  <c r="AC324" i="1"/>
  <c r="AA324" i="1"/>
  <c r="Z324" i="1"/>
  <c r="X324" i="1"/>
  <c r="AR323" i="1"/>
  <c r="AP323" i="1"/>
  <c r="AN323" i="1"/>
  <c r="AL323" i="1"/>
  <c r="AJ323" i="1"/>
  <c r="AC323" i="1"/>
  <c r="AA323" i="1"/>
  <c r="Z323" i="1"/>
  <c r="X323" i="1"/>
  <c r="AR322" i="1"/>
  <c r="AP322" i="1"/>
  <c r="AN322" i="1"/>
  <c r="AL322" i="1"/>
  <c r="AJ322" i="1"/>
  <c r="AC322" i="1"/>
  <c r="AA322" i="1"/>
  <c r="Z322" i="1"/>
  <c r="X322" i="1"/>
  <c r="AR321" i="1"/>
  <c r="AP321" i="1"/>
  <c r="AN321" i="1"/>
  <c r="AL321" i="1"/>
  <c r="AJ321" i="1"/>
  <c r="AC321" i="1"/>
  <c r="AA321" i="1"/>
  <c r="Z321" i="1"/>
  <c r="X321" i="1"/>
  <c r="AR320" i="1"/>
  <c r="AP320" i="1"/>
  <c r="AN320" i="1"/>
  <c r="AL320" i="1"/>
  <c r="AJ320" i="1"/>
  <c r="AC320" i="1"/>
  <c r="AA320" i="1"/>
  <c r="Z320" i="1"/>
  <c r="X320" i="1"/>
  <c r="AR319" i="1"/>
  <c r="AP319" i="1"/>
  <c r="AN319" i="1"/>
  <c r="AL319" i="1"/>
  <c r="AJ319" i="1"/>
  <c r="AC319" i="1"/>
  <c r="AA319" i="1"/>
  <c r="Z319" i="1"/>
  <c r="X319" i="1"/>
  <c r="AR318" i="1"/>
  <c r="AC318" i="1"/>
  <c r="AA318" i="1"/>
  <c r="Z318" i="1"/>
  <c r="X318" i="1"/>
  <c r="S318" i="1"/>
  <c r="AU318" i="1" s="1"/>
  <c r="AR317" i="1"/>
  <c r="AP317" i="1"/>
  <c r="AN317" i="1"/>
  <c r="AL317" i="1"/>
  <c r="AJ317" i="1"/>
  <c r="AC317" i="1"/>
  <c r="AA317" i="1"/>
  <c r="Z317" i="1"/>
  <c r="X317" i="1"/>
  <c r="AR316" i="1"/>
  <c r="AP316" i="1"/>
  <c r="AN316" i="1"/>
  <c r="AL316" i="1"/>
  <c r="AJ316" i="1"/>
  <c r="AC316" i="1"/>
  <c r="AA316" i="1"/>
  <c r="Z316" i="1"/>
  <c r="X316" i="1"/>
  <c r="AR315" i="1"/>
  <c r="AP315" i="1"/>
  <c r="AN315" i="1"/>
  <c r="AL315" i="1"/>
  <c r="AJ315" i="1"/>
  <c r="AC315" i="1"/>
  <c r="AA315" i="1"/>
  <c r="Z315" i="1"/>
  <c r="X315" i="1"/>
  <c r="AR314" i="1"/>
  <c r="AP314" i="1"/>
  <c r="AN314" i="1"/>
  <c r="AL314" i="1"/>
  <c r="AJ314" i="1"/>
  <c r="AC314" i="1"/>
  <c r="AA314" i="1"/>
  <c r="Z314" i="1"/>
  <c r="X314" i="1"/>
  <c r="AR313" i="1"/>
  <c r="AP313" i="1"/>
  <c r="AN313" i="1"/>
  <c r="AL313" i="1"/>
  <c r="AJ313" i="1"/>
  <c r="AC313" i="1"/>
  <c r="AA313" i="1"/>
  <c r="Z313" i="1"/>
  <c r="X313" i="1"/>
  <c r="AR312" i="1"/>
  <c r="AP312" i="1"/>
  <c r="AN312" i="1"/>
  <c r="AL312" i="1"/>
  <c r="AJ312" i="1"/>
  <c r="AC312" i="1"/>
  <c r="AA312" i="1"/>
  <c r="Z312" i="1"/>
  <c r="X312" i="1"/>
  <c r="AR311" i="1"/>
  <c r="AP311" i="1"/>
  <c r="AN311" i="1"/>
  <c r="AL311" i="1"/>
  <c r="AJ311" i="1"/>
  <c r="AC311" i="1"/>
  <c r="AA311" i="1"/>
  <c r="Z311" i="1"/>
  <c r="X311" i="1"/>
  <c r="AR310" i="1"/>
  <c r="AP310" i="1"/>
  <c r="AN310" i="1"/>
  <c r="AL310" i="1"/>
  <c r="AJ310" i="1"/>
  <c r="AC310" i="1"/>
  <c r="AA310" i="1"/>
  <c r="Z310" i="1"/>
  <c r="X310" i="1"/>
  <c r="AR309" i="1"/>
  <c r="AC309" i="1"/>
  <c r="AA309" i="1"/>
  <c r="Z309" i="1"/>
  <c r="X309" i="1"/>
  <c r="S309" i="1"/>
  <c r="AU309" i="1" s="1"/>
  <c r="AR308" i="1"/>
  <c r="AP308" i="1"/>
  <c r="AN308" i="1"/>
  <c r="AC308" i="1"/>
  <c r="AA308" i="1"/>
  <c r="Z308" i="1"/>
  <c r="X308" i="1"/>
  <c r="AR307" i="1"/>
  <c r="AP307" i="1"/>
  <c r="AN307" i="1"/>
  <c r="AC307" i="1"/>
  <c r="AA307" i="1"/>
  <c r="Z307" i="1"/>
  <c r="X307" i="1"/>
  <c r="AR306" i="1"/>
  <c r="AP306" i="1"/>
  <c r="AN306" i="1"/>
  <c r="AC306" i="1"/>
  <c r="AA306" i="1"/>
  <c r="Z306" i="1"/>
  <c r="X306" i="1"/>
  <c r="AR305" i="1"/>
  <c r="AP305" i="1"/>
  <c r="AN305" i="1"/>
  <c r="AC305" i="1"/>
  <c r="AA305" i="1"/>
  <c r="Z305" i="1"/>
  <c r="X305" i="1"/>
  <c r="AR304" i="1"/>
  <c r="AP304" i="1"/>
  <c r="AN304" i="1"/>
  <c r="AC304" i="1"/>
  <c r="AA304" i="1"/>
  <c r="Z304" i="1"/>
  <c r="X304" i="1"/>
  <c r="AR303" i="1"/>
  <c r="AP303" i="1"/>
  <c r="AN303" i="1"/>
  <c r="AL303" i="1"/>
  <c r="AJ303" i="1"/>
  <c r="AC303" i="1"/>
  <c r="AA303" i="1"/>
  <c r="Z303" i="1"/>
  <c r="X303" i="1"/>
  <c r="AR302" i="1"/>
  <c r="AP302" i="1"/>
  <c r="AN302" i="1"/>
  <c r="AL302" i="1"/>
  <c r="AJ302" i="1"/>
  <c r="AC302" i="1"/>
  <c r="AA302" i="1"/>
  <c r="Z302" i="1"/>
  <c r="X302" i="1"/>
  <c r="AR301" i="1"/>
  <c r="AP301" i="1"/>
  <c r="AN301" i="1"/>
  <c r="AL301" i="1"/>
  <c r="AJ301" i="1"/>
  <c r="AC301" i="1"/>
  <c r="AA301" i="1"/>
  <c r="Z301" i="1"/>
  <c r="X301" i="1"/>
  <c r="AR300" i="1"/>
  <c r="AP300" i="1"/>
  <c r="AN300" i="1"/>
  <c r="AL300" i="1"/>
  <c r="AJ300" i="1"/>
  <c r="AC300" i="1"/>
  <c r="AA300" i="1"/>
  <c r="Z300" i="1"/>
  <c r="X300" i="1"/>
  <c r="AR299" i="1"/>
  <c r="AP299" i="1"/>
  <c r="AN299" i="1"/>
  <c r="AL299" i="1"/>
  <c r="AJ299" i="1"/>
  <c r="AC299" i="1"/>
  <c r="AA299" i="1"/>
  <c r="Z299" i="1"/>
  <c r="X299" i="1"/>
  <c r="AR298" i="1"/>
  <c r="AP298" i="1"/>
  <c r="AN298" i="1"/>
  <c r="AL298" i="1"/>
  <c r="AJ298" i="1"/>
  <c r="AC298" i="1"/>
  <c r="AA298" i="1"/>
  <c r="Z298" i="1"/>
  <c r="X298" i="1"/>
  <c r="AR297" i="1"/>
  <c r="AP297" i="1"/>
  <c r="AN297" i="1"/>
  <c r="AL297" i="1"/>
  <c r="AJ297" i="1"/>
  <c r="AC297" i="1"/>
  <c r="AA297" i="1"/>
  <c r="Z297" i="1"/>
  <c r="X297" i="1"/>
  <c r="AR296" i="1"/>
  <c r="AP296" i="1"/>
  <c r="AN296" i="1"/>
  <c r="AL296" i="1"/>
  <c r="AJ296" i="1"/>
  <c r="AC296" i="1"/>
  <c r="AA296" i="1"/>
  <c r="Z296" i="1"/>
  <c r="X296" i="1"/>
  <c r="AR295" i="1"/>
  <c r="AP295" i="1"/>
  <c r="AN295" i="1"/>
  <c r="AL295" i="1"/>
  <c r="AJ295" i="1"/>
  <c r="AC295" i="1"/>
  <c r="AA295" i="1"/>
  <c r="Z295" i="1"/>
  <c r="X295" i="1"/>
  <c r="AR294" i="1"/>
  <c r="AP294" i="1"/>
  <c r="AN294" i="1"/>
  <c r="AL294" i="1"/>
  <c r="AJ294" i="1"/>
  <c r="AC294" i="1"/>
  <c r="AA294" i="1"/>
  <c r="Z294" i="1"/>
  <c r="X294" i="1"/>
  <c r="AR293" i="1"/>
  <c r="AP293" i="1"/>
  <c r="AN293" i="1"/>
  <c r="AL293" i="1"/>
  <c r="AJ293" i="1"/>
  <c r="AC293" i="1"/>
  <c r="AA293" i="1"/>
  <c r="Z293" i="1"/>
  <c r="X293" i="1"/>
  <c r="AR292" i="1"/>
  <c r="AC292" i="1"/>
  <c r="AA292" i="1"/>
  <c r="Z292" i="1"/>
  <c r="X292" i="1"/>
  <c r="S292" i="1"/>
  <c r="AU292" i="1" s="1"/>
  <c r="AR291" i="1"/>
  <c r="AC291" i="1"/>
  <c r="AA291" i="1"/>
  <c r="Z291" i="1"/>
  <c r="X291" i="1"/>
  <c r="S291" i="1"/>
  <c r="AU291" i="1" s="1"/>
  <c r="AC290" i="1"/>
  <c r="AA290" i="1"/>
  <c r="Z290" i="1"/>
  <c r="X290" i="1"/>
  <c r="S290" i="1"/>
  <c r="AR289" i="1"/>
  <c r="AC289" i="1"/>
  <c r="AA289" i="1"/>
  <c r="Z289" i="1"/>
  <c r="X289" i="1"/>
  <c r="S289" i="1"/>
  <c r="AU289" i="1" s="1"/>
  <c r="AR288" i="1"/>
  <c r="AC288" i="1"/>
  <c r="AA288" i="1"/>
  <c r="Z288" i="1"/>
  <c r="X288" i="1"/>
  <c r="S288" i="1"/>
  <c r="AU288" i="1" s="1"/>
  <c r="AR287" i="1"/>
  <c r="AC287" i="1"/>
  <c r="AA287" i="1"/>
  <c r="Z287" i="1"/>
  <c r="X287" i="1"/>
  <c r="S287" i="1"/>
  <c r="AU287" i="1" s="1"/>
  <c r="AR286" i="1"/>
  <c r="AC286" i="1"/>
  <c r="AA286" i="1"/>
  <c r="Z286" i="1"/>
  <c r="X286" i="1"/>
  <c r="S286" i="1"/>
  <c r="AU286" i="1" s="1"/>
  <c r="AR285" i="1"/>
  <c r="AC285" i="1"/>
  <c r="AA285" i="1"/>
  <c r="Z285" i="1"/>
  <c r="X285" i="1"/>
  <c r="S285" i="1"/>
  <c r="AU285" i="1" s="1"/>
  <c r="AR284" i="1"/>
  <c r="AP284" i="1"/>
  <c r="AN284" i="1"/>
  <c r="AC284" i="1"/>
  <c r="AA284" i="1"/>
  <c r="Z284" i="1"/>
  <c r="X284" i="1"/>
  <c r="AR283" i="1"/>
  <c r="AP283" i="1"/>
  <c r="AN283" i="1"/>
  <c r="AC283" i="1"/>
  <c r="AA283" i="1"/>
  <c r="Z283" i="1"/>
  <c r="X283" i="1"/>
  <c r="AR282" i="1"/>
  <c r="AP282" i="1"/>
  <c r="AN282" i="1"/>
  <c r="AC282" i="1"/>
  <c r="AA282" i="1"/>
  <c r="Z282" i="1"/>
  <c r="X282" i="1"/>
  <c r="AR281" i="1"/>
  <c r="AP281" i="1"/>
  <c r="AN281" i="1"/>
  <c r="AC281" i="1"/>
  <c r="AA281" i="1"/>
  <c r="Z281" i="1"/>
  <c r="X281" i="1"/>
  <c r="AR280" i="1"/>
  <c r="AP280" i="1"/>
  <c r="AN280" i="1"/>
  <c r="AC280" i="1"/>
  <c r="AA280" i="1"/>
  <c r="Z280" i="1"/>
  <c r="X280" i="1"/>
  <c r="AR279" i="1"/>
  <c r="AP279" i="1"/>
  <c r="AN279" i="1"/>
  <c r="AC279" i="1"/>
  <c r="AA279" i="1"/>
  <c r="Z279" i="1"/>
  <c r="X279" i="1"/>
  <c r="AR278" i="1"/>
  <c r="AP278" i="1"/>
  <c r="AN278" i="1"/>
  <c r="AC278" i="1"/>
  <c r="AA278" i="1"/>
  <c r="Z278" i="1"/>
  <c r="X278" i="1"/>
  <c r="AR277" i="1"/>
  <c r="AP277" i="1"/>
  <c r="AN277" i="1"/>
  <c r="AC277" i="1"/>
  <c r="AA277" i="1"/>
  <c r="Z277" i="1"/>
  <c r="X277" i="1"/>
  <c r="AR276" i="1"/>
  <c r="AP276" i="1"/>
  <c r="AN276" i="1"/>
  <c r="AC276" i="1"/>
  <c r="AA276" i="1"/>
  <c r="Z276" i="1"/>
  <c r="X276" i="1"/>
  <c r="AR275" i="1"/>
  <c r="AP275" i="1"/>
  <c r="AN275" i="1"/>
  <c r="AC275" i="1"/>
  <c r="AA275" i="1"/>
  <c r="Z275" i="1"/>
  <c r="X275" i="1"/>
  <c r="AR274" i="1"/>
  <c r="AP274" i="1"/>
  <c r="AN274" i="1"/>
  <c r="AC274" i="1"/>
  <c r="AA274" i="1"/>
  <c r="Z274" i="1"/>
  <c r="X274" i="1"/>
  <c r="AR273" i="1"/>
  <c r="AP273" i="1"/>
  <c r="AN273" i="1"/>
  <c r="AL273" i="1"/>
  <c r="AJ273" i="1"/>
  <c r="AC273" i="1"/>
  <c r="AA273" i="1"/>
  <c r="Z273" i="1"/>
  <c r="X273" i="1"/>
  <c r="AR272" i="1"/>
  <c r="AP272" i="1"/>
  <c r="AN272" i="1"/>
  <c r="AL272" i="1"/>
  <c r="AJ272" i="1"/>
  <c r="AC272" i="1"/>
  <c r="AA272" i="1"/>
  <c r="Z272" i="1"/>
  <c r="X272" i="1"/>
  <c r="AR271" i="1"/>
  <c r="AP271" i="1"/>
  <c r="AN271" i="1"/>
  <c r="AL271" i="1"/>
  <c r="AJ271" i="1"/>
  <c r="AC271" i="1"/>
  <c r="AA271" i="1"/>
  <c r="Z271" i="1"/>
  <c r="X271" i="1"/>
  <c r="AR270" i="1"/>
  <c r="AP270" i="1"/>
  <c r="AN270" i="1"/>
  <c r="AL270" i="1"/>
  <c r="AJ270" i="1"/>
  <c r="AC270" i="1"/>
  <c r="AA270" i="1"/>
  <c r="Z270" i="1"/>
  <c r="X270" i="1"/>
  <c r="AR269" i="1"/>
  <c r="AP269" i="1"/>
  <c r="AN269" i="1"/>
  <c r="AL269" i="1"/>
  <c r="AJ269" i="1"/>
  <c r="AC269" i="1"/>
  <c r="AA269" i="1"/>
  <c r="Z269" i="1"/>
  <c r="X269" i="1"/>
  <c r="AR268" i="1"/>
  <c r="AC268" i="1"/>
  <c r="AA268" i="1"/>
  <c r="Z268" i="1"/>
  <c r="X268" i="1"/>
  <c r="S268" i="1"/>
  <c r="AU268" i="1" s="1"/>
  <c r="AR267" i="1"/>
  <c r="AC267" i="1"/>
  <c r="AA267" i="1"/>
  <c r="Z267" i="1"/>
  <c r="X267" i="1"/>
  <c r="AR266" i="1"/>
  <c r="AP266" i="1"/>
  <c r="AN266" i="1"/>
  <c r="AC266" i="1"/>
  <c r="AA266" i="1"/>
  <c r="Z266" i="1"/>
  <c r="X266" i="1"/>
  <c r="AR265" i="1"/>
  <c r="AP265" i="1"/>
  <c r="AN265" i="1"/>
  <c r="AC265" i="1"/>
  <c r="AA265" i="1"/>
  <c r="Z265" i="1"/>
  <c r="X265" i="1"/>
  <c r="AR264" i="1"/>
  <c r="AP264" i="1"/>
  <c r="AN264" i="1"/>
  <c r="AL264" i="1"/>
  <c r="AJ264" i="1"/>
  <c r="AC264" i="1"/>
  <c r="AA264" i="1"/>
  <c r="Z264" i="1"/>
  <c r="X264" i="1"/>
  <c r="AR263" i="1"/>
  <c r="AP263" i="1"/>
  <c r="AN263" i="1"/>
  <c r="AL263" i="1"/>
  <c r="AJ263" i="1"/>
  <c r="AC263" i="1"/>
  <c r="AA263" i="1"/>
  <c r="Z263" i="1"/>
  <c r="X263" i="1"/>
  <c r="AR262" i="1"/>
  <c r="AP262" i="1"/>
  <c r="AN262" i="1"/>
  <c r="AL262" i="1"/>
  <c r="AJ262" i="1"/>
  <c r="AC262" i="1"/>
  <c r="AA262" i="1"/>
  <c r="Z262" i="1"/>
  <c r="X262" i="1"/>
  <c r="AR261" i="1"/>
  <c r="AP261" i="1"/>
  <c r="AN261" i="1"/>
  <c r="AL261" i="1"/>
  <c r="AJ261" i="1"/>
  <c r="AC261" i="1"/>
  <c r="AA261" i="1"/>
  <c r="Z261" i="1"/>
  <c r="X261" i="1"/>
  <c r="AR260" i="1"/>
  <c r="AP260" i="1"/>
  <c r="AN260" i="1"/>
  <c r="AL260" i="1"/>
  <c r="AJ260" i="1"/>
  <c r="AC260" i="1"/>
  <c r="AA260" i="1"/>
  <c r="Z260" i="1"/>
  <c r="X260" i="1"/>
  <c r="AR259" i="1"/>
  <c r="AP259" i="1"/>
  <c r="AN259" i="1"/>
  <c r="AL259" i="1"/>
  <c r="AJ259" i="1"/>
  <c r="AC259" i="1"/>
  <c r="AA259" i="1"/>
  <c r="Z259" i="1"/>
  <c r="X259" i="1"/>
  <c r="AR258" i="1"/>
  <c r="AP258" i="1"/>
  <c r="AN258" i="1"/>
  <c r="AL258" i="1"/>
  <c r="AJ258" i="1"/>
  <c r="AC258" i="1"/>
  <c r="AA258" i="1"/>
  <c r="Z258" i="1"/>
  <c r="X258" i="1"/>
  <c r="AR257" i="1"/>
  <c r="AP257" i="1"/>
  <c r="AN257" i="1"/>
  <c r="AL257" i="1"/>
  <c r="AJ257" i="1"/>
  <c r="AC257" i="1"/>
  <c r="AA257" i="1"/>
  <c r="Z257" i="1"/>
  <c r="X257" i="1"/>
  <c r="AR256" i="1"/>
  <c r="AP256" i="1"/>
  <c r="AN256" i="1"/>
  <c r="AL256" i="1"/>
  <c r="AJ256" i="1"/>
  <c r="AC256" i="1"/>
  <c r="AA256" i="1"/>
  <c r="Z256" i="1"/>
  <c r="X256" i="1"/>
  <c r="AR255" i="1"/>
  <c r="AP255" i="1"/>
  <c r="AN255" i="1"/>
  <c r="AL255" i="1"/>
  <c r="AJ255" i="1"/>
  <c r="AC255" i="1"/>
  <c r="AA255" i="1"/>
  <c r="Z255" i="1"/>
  <c r="X255" i="1"/>
  <c r="AR254" i="1"/>
  <c r="AP254" i="1"/>
  <c r="AN254" i="1"/>
  <c r="AL254" i="1"/>
  <c r="AJ254" i="1"/>
  <c r="AC254" i="1"/>
  <c r="AA254" i="1"/>
  <c r="Z254" i="1"/>
  <c r="X254" i="1"/>
  <c r="AR253" i="1"/>
  <c r="AP253" i="1"/>
  <c r="AN253" i="1"/>
  <c r="AL253" i="1"/>
  <c r="AJ253" i="1"/>
  <c r="AC253" i="1"/>
  <c r="AA253" i="1"/>
  <c r="Z253" i="1"/>
  <c r="X253" i="1"/>
  <c r="AR252" i="1"/>
  <c r="AP252" i="1"/>
  <c r="AN252" i="1"/>
  <c r="AL252" i="1"/>
  <c r="AJ252" i="1"/>
  <c r="AC252" i="1"/>
  <c r="AA252" i="1"/>
  <c r="Z252" i="1"/>
  <c r="X252" i="1"/>
  <c r="AR251" i="1"/>
  <c r="AP251" i="1"/>
  <c r="AN251" i="1"/>
  <c r="AL251" i="1"/>
  <c r="AJ251" i="1"/>
  <c r="AC251" i="1"/>
  <c r="AA251" i="1"/>
  <c r="Z251" i="1"/>
  <c r="X251" i="1"/>
  <c r="AR250" i="1"/>
  <c r="AC250" i="1"/>
  <c r="AA250" i="1"/>
  <c r="Z250" i="1"/>
  <c r="X250" i="1"/>
  <c r="S250" i="1"/>
  <c r="AU250" i="1" s="1"/>
  <c r="AR249" i="1"/>
  <c r="AP249" i="1"/>
  <c r="AN249" i="1"/>
  <c r="AC249" i="1"/>
  <c r="AA249" i="1"/>
  <c r="Z249" i="1"/>
  <c r="X249" i="1"/>
  <c r="AR248" i="1"/>
  <c r="AP248" i="1"/>
  <c r="AN248" i="1"/>
  <c r="AC248" i="1"/>
  <c r="AA248" i="1"/>
  <c r="Z248" i="1"/>
  <c r="X248" i="1"/>
  <c r="AR247" i="1"/>
  <c r="AP247" i="1"/>
  <c r="AN247" i="1"/>
  <c r="AC247" i="1"/>
  <c r="AA247" i="1"/>
  <c r="Z247" i="1"/>
  <c r="X247" i="1"/>
  <c r="AR246" i="1"/>
  <c r="AP246" i="1"/>
  <c r="AN246" i="1"/>
  <c r="AC246" i="1"/>
  <c r="AA246" i="1"/>
  <c r="Z246" i="1"/>
  <c r="X246" i="1"/>
  <c r="AR245" i="1"/>
  <c r="AP245" i="1"/>
  <c r="AN245" i="1"/>
  <c r="AC245" i="1"/>
  <c r="AA245" i="1"/>
  <c r="Z245" i="1"/>
  <c r="X245" i="1"/>
  <c r="AR244" i="1"/>
  <c r="AP244" i="1"/>
  <c r="AN244" i="1"/>
  <c r="AC244" i="1"/>
  <c r="AA244" i="1"/>
  <c r="Z244" i="1"/>
  <c r="X244" i="1"/>
  <c r="AR243" i="1"/>
  <c r="AP243" i="1"/>
  <c r="AN243" i="1"/>
  <c r="AL243" i="1"/>
  <c r="AJ243" i="1"/>
  <c r="AC243" i="1"/>
  <c r="AA243" i="1"/>
  <c r="Z243" i="1"/>
  <c r="X243" i="1"/>
  <c r="AR242" i="1"/>
  <c r="AP242" i="1"/>
  <c r="AN242" i="1"/>
  <c r="AL242" i="1"/>
  <c r="AJ242" i="1"/>
  <c r="AC242" i="1"/>
  <c r="AA242" i="1"/>
  <c r="Z242" i="1"/>
  <c r="X242" i="1"/>
  <c r="AR241" i="1"/>
  <c r="AP241" i="1"/>
  <c r="AN241" i="1"/>
  <c r="AL241" i="1"/>
  <c r="AJ241" i="1"/>
  <c r="AC241" i="1"/>
  <c r="AA241" i="1"/>
  <c r="Z241" i="1"/>
  <c r="X241" i="1"/>
  <c r="AR240" i="1"/>
  <c r="AP240" i="1"/>
  <c r="AN240" i="1"/>
  <c r="AL240" i="1"/>
  <c r="AJ240" i="1"/>
  <c r="AC240" i="1"/>
  <c r="AA240" i="1"/>
  <c r="Z240" i="1"/>
  <c r="X240" i="1"/>
  <c r="AR239" i="1"/>
  <c r="AP239" i="1"/>
  <c r="AN239" i="1"/>
  <c r="AL239" i="1"/>
  <c r="AJ239" i="1"/>
  <c r="AC239" i="1"/>
  <c r="AA239" i="1"/>
  <c r="Z239" i="1"/>
  <c r="X239" i="1"/>
  <c r="AR238" i="1"/>
  <c r="AP238" i="1"/>
  <c r="AN238" i="1"/>
  <c r="AL238" i="1"/>
  <c r="AJ238" i="1"/>
  <c r="AC238" i="1"/>
  <c r="AA238" i="1"/>
  <c r="Z238" i="1"/>
  <c r="X238" i="1"/>
  <c r="AR237" i="1"/>
  <c r="AP237" i="1"/>
  <c r="AN237" i="1"/>
  <c r="AL237" i="1"/>
  <c r="AJ237" i="1"/>
  <c r="AC237" i="1"/>
  <c r="AA237" i="1"/>
  <c r="Z237" i="1"/>
  <c r="X237" i="1"/>
  <c r="AR236" i="1"/>
  <c r="AP236" i="1"/>
  <c r="AN236" i="1"/>
  <c r="AL236" i="1"/>
  <c r="AJ236" i="1"/>
  <c r="AC236" i="1"/>
  <c r="AA236" i="1"/>
  <c r="Z236" i="1"/>
  <c r="X236" i="1"/>
  <c r="AR235" i="1"/>
  <c r="AP235" i="1"/>
  <c r="AN235" i="1"/>
  <c r="AL235" i="1"/>
  <c r="AJ235" i="1"/>
  <c r="AC235" i="1"/>
  <c r="AA235" i="1"/>
  <c r="Z235" i="1"/>
  <c r="X235" i="1"/>
  <c r="AR234" i="1"/>
  <c r="AP234" i="1"/>
  <c r="AN234" i="1"/>
  <c r="AL234" i="1"/>
  <c r="AJ234" i="1"/>
  <c r="AC234" i="1"/>
  <c r="AA234" i="1"/>
  <c r="Z234" i="1"/>
  <c r="X234" i="1"/>
  <c r="AR233" i="1"/>
  <c r="AC233" i="1"/>
  <c r="AA233" i="1"/>
  <c r="Z233" i="1"/>
  <c r="X233" i="1"/>
  <c r="S233" i="1"/>
  <c r="AU233" i="1" s="1"/>
  <c r="AR232" i="1"/>
  <c r="AP232" i="1"/>
  <c r="AN232" i="1"/>
  <c r="AC232" i="1"/>
  <c r="AA232" i="1"/>
  <c r="Z232" i="1"/>
  <c r="X232" i="1"/>
  <c r="AR231" i="1"/>
  <c r="AP231" i="1"/>
  <c r="AN231" i="1"/>
  <c r="AC231" i="1"/>
  <c r="AA231" i="1"/>
  <c r="Z231" i="1"/>
  <c r="X231" i="1"/>
  <c r="AR230" i="1"/>
  <c r="AP230" i="1"/>
  <c r="AN230" i="1"/>
  <c r="AC230" i="1"/>
  <c r="AA230" i="1"/>
  <c r="Z230" i="1"/>
  <c r="X230" i="1"/>
  <c r="AR229" i="1"/>
  <c r="AP229" i="1"/>
  <c r="AN229" i="1"/>
  <c r="AC229" i="1"/>
  <c r="AA229" i="1"/>
  <c r="Z229" i="1"/>
  <c r="X229" i="1"/>
  <c r="AR228" i="1"/>
  <c r="AP228" i="1"/>
  <c r="AN228" i="1"/>
  <c r="AC228" i="1"/>
  <c r="AA228" i="1"/>
  <c r="Z228" i="1"/>
  <c r="X228" i="1"/>
  <c r="AR227" i="1"/>
  <c r="AP227" i="1"/>
  <c r="AN227" i="1"/>
  <c r="AL227" i="1"/>
  <c r="AJ227" i="1"/>
  <c r="AC227" i="1"/>
  <c r="AA227" i="1"/>
  <c r="Z227" i="1"/>
  <c r="X227" i="1"/>
  <c r="AR226" i="1"/>
  <c r="AP226" i="1"/>
  <c r="AN226" i="1"/>
  <c r="AL226" i="1"/>
  <c r="AJ226" i="1"/>
  <c r="AC226" i="1"/>
  <c r="AA226" i="1"/>
  <c r="Z226" i="1"/>
  <c r="X226" i="1"/>
  <c r="AR225" i="1"/>
  <c r="AP225" i="1"/>
  <c r="AN225" i="1"/>
  <c r="AL225" i="1"/>
  <c r="AJ225" i="1"/>
  <c r="AC225" i="1"/>
  <c r="AA225" i="1"/>
  <c r="Z225" i="1"/>
  <c r="X225" i="1"/>
  <c r="AR224" i="1"/>
  <c r="AP224" i="1"/>
  <c r="AN224" i="1"/>
  <c r="AL224" i="1"/>
  <c r="AJ224" i="1"/>
  <c r="AC224" i="1"/>
  <c r="AA224" i="1"/>
  <c r="Z224" i="1"/>
  <c r="X224" i="1"/>
  <c r="AR223" i="1"/>
  <c r="AP223" i="1"/>
  <c r="AN223" i="1"/>
  <c r="AL223" i="1"/>
  <c r="AJ223" i="1"/>
  <c r="AC223" i="1"/>
  <c r="AA223" i="1"/>
  <c r="Z223" i="1"/>
  <c r="X223" i="1"/>
  <c r="AR222" i="1"/>
  <c r="AP222" i="1"/>
  <c r="AN222" i="1"/>
  <c r="AL222" i="1"/>
  <c r="AJ222" i="1"/>
  <c r="AC222" i="1"/>
  <c r="AA222" i="1"/>
  <c r="Z222" i="1"/>
  <c r="X222" i="1"/>
  <c r="AR221" i="1"/>
  <c r="AP221" i="1"/>
  <c r="AN221" i="1"/>
  <c r="AL221" i="1"/>
  <c r="AJ221" i="1"/>
  <c r="AC221" i="1"/>
  <c r="AA221" i="1"/>
  <c r="Z221" i="1"/>
  <c r="X221" i="1"/>
  <c r="AR220" i="1"/>
  <c r="AP220" i="1"/>
  <c r="AN220" i="1"/>
  <c r="AL220" i="1"/>
  <c r="AJ220" i="1"/>
  <c r="AC220" i="1"/>
  <c r="AA220" i="1"/>
  <c r="Z220" i="1"/>
  <c r="X220" i="1"/>
  <c r="AR219" i="1"/>
  <c r="AP219" i="1"/>
  <c r="AN219" i="1"/>
  <c r="AL219" i="1"/>
  <c r="AJ219" i="1"/>
  <c r="AC219" i="1"/>
  <c r="AA219" i="1"/>
  <c r="Z219" i="1"/>
  <c r="X219" i="1"/>
  <c r="AR218" i="1"/>
  <c r="AP218" i="1"/>
  <c r="AN218" i="1"/>
  <c r="AL218" i="1"/>
  <c r="AJ218" i="1"/>
  <c r="AC218" i="1"/>
  <c r="AA218" i="1"/>
  <c r="Z218" i="1"/>
  <c r="X218" i="1"/>
  <c r="AR217" i="1"/>
  <c r="AP217" i="1"/>
  <c r="AN217" i="1"/>
  <c r="AL217" i="1"/>
  <c r="AJ217" i="1"/>
  <c r="AC217" i="1"/>
  <c r="AA217" i="1"/>
  <c r="Z217" i="1"/>
  <c r="X217" i="1"/>
  <c r="AR216" i="1"/>
  <c r="AB216" i="1"/>
  <c r="Z216" i="1"/>
  <c r="X216" i="1"/>
  <c r="S216" i="1"/>
  <c r="AU216" i="1" s="1"/>
  <c r="AR215" i="1"/>
  <c r="AP215" i="1"/>
  <c r="AN215" i="1"/>
  <c r="AC215" i="1"/>
  <c r="AA215" i="1"/>
  <c r="Z215" i="1"/>
  <c r="X215" i="1"/>
  <c r="AR214" i="1"/>
  <c r="AP214" i="1"/>
  <c r="AN214" i="1"/>
  <c r="AC214" i="1"/>
  <c r="AA214" i="1"/>
  <c r="Z214" i="1"/>
  <c r="X214" i="1"/>
  <c r="AR213" i="1"/>
  <c r="AP213" i="1"/>
  <c r="AN213" i="1"/>
  <c r="AC213" i="1"/>
  <c r="AA213" i="1"/>
  <c r="Z213" i="1"/>
  <c r="X213" i="1"/>
  <c r="AR212" i="1"/>
  <c r="AP212" i="1"/>
  <c r="AN212" i="1"/>
  <c r="AC212" i="1"/>
  <c r="AA212" i="1"/>
  <c r="Z212" i="1"/>
  <c r="X212" i="1"/>
  <c r="AR211" i="1"/>
  <c r="AP211" i="1"/>
  <c r="AN211" i="1"/>
  <c r="AC211" i="1"/>
  <c r="AA211" i="1"/>
  <c r="Z211" i="1"/>
  <c r="X211" i="1"/>
  <c r="AR210" i="1"/>
  <c r="AP210" i="1"/>
  <c r="AN210" i="1"/>
  <c r="AC210" i="1"/>
  <c r="AA210" i="1"/>
  <c r="Z210" i="1"/>
  <c r="X210" i="1"/>
  <c r="AR209" i="1"/>
  <c r="AP209" i="1"/>
  <c r="AN209" i="1"/>
  <c r="AC209" i="1"/>
  <c r="AA209" i="1"/>
  <c r="Z209" i="1"/>
  <c r="X209" i="1"/>
  <c r="AR208" i="1"/>
  <c r="AP208" i="1"/>
  <c r="AN208" i="1"/>
  <c r="AC208" i="1"/>
  <c r="AA208" i="1"/>
  <c r="Z208" i="1"/>
  <c r="X208" i="1"/>
  <c r="AR207" i="1"/>
  <c r="AP207" i="1"/>
  <c r="AN207" i="1"/>
  <c r="AC207" i="1"/>
  <c r="AA207" i="1"/>
  <c r="Z207" i="1"/>
  <c r="X207" i="1"/>
  <c r="AR206" i="1"/>
  <c r="AP206" i="1"/>
  <c r="AN206" i="1"/>
  <c r="AC206" i="1"/>
  <c r="AA206" i="1"/>
  <c r="Z206" i="1"/>
  <c r="X206" i="1"/>
  <c r="AR205" i="1"/>
  <c r="AP205" i="1"/>
  <c r="AN205" i="1"/>
  <c r="AC205" i="1"/>
  <c r="AA205" i="1"/>
  <c r="Z205" i="1"/>
  <c r="X205" i="1"/>
  <c r="AR204" i="1"/>
  <c r="AP204" i="1"/>
  <c r="AN204" i="1"/>
  <c r="AL204" i="1"/>
  <c r="AJ204" i="1"/>
  <c r="AC204" i="1"/>
  <c r="AA204" i="1"/>
  <c r="Z204" i="1"/>
  <c r="X204" i="1"/>
  <c r="AR203" i="1"/>
  <c r="AP203" i="1"/>
  <c r="AN203" i="1"/>
  <c r="AL203" i="1"/>
  <c r="AJ203" i="1"/>
  <c r="AC203" i="1"/>
  <c r="AA203" i="1"/>
  <c r="Z203" i="1"/>
  <c r="X203" i="1"/>
  <c r="AR202" i="1"/>
  <c r="AP202" i="1"/>
  <c r="AN202" i="1"/>
  <c r="AL202" i="1"/>
  <c r="AJ202" i="1"/>
  <c r="AC202" i="1"/>
  <c r="AA202" i="1"/>
  <c r="Z202" i="1"/>
  <c r="X202" i="1"/>
  <c r="AR201" i="1"/>
  <c r="AP201" i="1"/>
  <c r="AN201" i="1"/>
  <c r="AL201" i="1"/>
  <c r="AJ201" i="1"/>
  <c r="AC201" i="1"/>
  <c r="AA201" i="1"/>
  <c r="Z201" i="1"/>
  <c r="X201" i="1"/>
  <c r="AR200" i="1"/>
  <c r="AP200" i="1"/>
  <c r="AN200" i="1"/>
  <c r="AL200" i="1"/>
  <c r="AJ200" i="1"/>
  <c r="AC200" i="1"/>
  <c r="AA200" i="1"/>
  <c r="Z200" i="1"/>
  <c r="X200" i="1"/>
  <c r="AR199" i="1"/>
  <c r="AC199" i="1"/>
  <c r="AA199" i="1"/>
  <c r="Z199" i="1"/>
  <c r="X199" i="1"/>
  <c r="S199" i="1"/>
  <c r="AU199" i="1" s="1"/>
  <c r="AR198" i="1"/>
  <c r="AP198" i="1"/>
  <c r="AN198" i="1"/>
  <c r="AC198" i="1"/>
  <c r="AA198" i="1"/>
  <c r="Z198" i="1"/>
  <c r="X198" i="1"/>
  <c r="AR197" i="1"/>
  <c r="AP197" i="1"/>
  <c r="AN197" i="1"/>
  <c r="AC197" i="1"/>
  <c r="AA197" i="1"/>
  <c r="Z197" i="1"/>
  <c r="X197" i="1"/>
  <c r="AR196" i="1"/>
  <c r="AP196" i="1"/>
  <c r="AN196" i="1"/>
  <c r="AC196" i="1"/>
  <c r="AA196" i="1"/>
  <c r="Z196" i="1"/>
  <c r="X196" i="1"/>
  <c r="AR195" i="1"/>
  <c r="AP195" i="1"/>
  <c r="AN195" i="1"/>
  <c r="AC195" i="1"/>
  <c r="AA195" i="1"/>
  <c r="Z195" i="1"/>
  <c r="X195" i="1"/>
  <c r="AR194" i="1"/>
  <c r="AP194" i="1"/>
  <c r="AN194" i="1"/>
  <c r="AC194" i="1"/>
  <c r="AA194" i="1"/>
  <c r="Z194" i="1"/>
  <c r="X194" i="1"/>
  <c r="AR193" i="1"/>
  <c r="AP193" i="1"/>
  <c r="AN193" i="1"/>
  <c r="AC193" i="1"/>
  <c r="AA193" i="1"/>
  <c r="Z193" i="1"/>
  <c r="X193" i="1"/>
  <c r="AR192" i="1"/>
  <c r="AP192" i="1"/>
  <c r="AN192" i="1"/>
  <c r="AC192" i="1"/>
  <c r="AA192" i="1"/>
  <c r="Z192" i="1"/>
  <c r="X192" i="1"/>
  <c r="AR191" i="1"/>
  <c r="AP191" i="1"/>
  <c r="AN191" i="1"/>
  <c r="AC191" i="1"/>
  <c r="AA191" i="1"/>
  <c r="Z191" i="1"/>
  <c r="X191" i="1"/>
  <c r="AR190" i="1"/>
  <c r="AP190" i="1"/>
  <c r="AN190" i="1"/>
  <c r="AC190" i="1"/>
  <c r="AA190" i="1"/>
  <c r="Z190" i="1"/>
  <c r="X190" i="1"/>
  <c r="AR189" i="1"/>
  <c r="AP189" i="1"/>
  <c r="AN189" i="1"/>
  <c r="AC189" i="1"/>
  <c r="AA189" i="1"/>
  <c r="Z189" i="1"/>
  <c r="X189" i="1"/>
  <c r="AR188" i="1"/>
  <c r="AP188" i="1"/>
  <c r="AN188" i="1"/>
  <c r="AC188" i="1"/>
  <c r="AA188" i="1"/>
  <c r="Z188" i="1"/>
  <c r="X188" i="1"/>
  <c r="AR187" i="1"/>
  <c r="AP187" i="1"/>
  <c r="AN187" i="1"/>
  <c r="AL187" i="1"/>
  <c r="AJ187" i="1"/>
  <c r="AC187" i="1"/>
  <c r="AA187" i="1"/>
  <c r="Z187" i="1"/>
  <c r="X187" i="1"/>
  <c r="AR186" i="1"/>
  <c r="AP186" i="1"/>
  <c r="AN186" i="1"/>
  <c r="AL186" i="1"/>
  <c r="AJ186" i="1"/>
  <c r="AC186" i="1"/>
  <c r="AA186" i="1"/>
  <c r="Z186" i="1"/>
  <c r="X186" i="1"/>
  <c r="AR185" i="1"/>
  <c r="AP185" i="1"/>
  <c r="AN185" i="1"/>
  <c r="AL185" i="1"/>
  <c r="AJ185" i="1"/>
  <c r="AC185" i="1"/>
  <c r="AA185" i="1"/>
  <c r="Z185" i="1"/>
  <c r="X185" i="1"/>
  <c r="AR184" i="1"/>
  <c r="AP184" i="1"/>
  <c r="AN184" i="1"/>
  <c r="AL184" i="1"/>
  <c r="AJ184" i="1"/>
  <c r="AC184" i="1"/>
  <c r="AA184" i="1"/>
  <c r="Z184" i="1"/>
  <c r="X184" i="1"/>
  <c r="AR183" i="1"/>
  <c r="AP183" i="1"/>
  <c r="AN183" i="1"/>
  <c r="AL183" i="1"/>
  <c r="AJ183" i="1"/>
  <c r="AC183" i="1"/>
  <c r="AA183" i="1"/>
  <c r="Z183" i="1"/>
  <c r="X183" i="1"/>
  <c r="AR182" i="1"/>
  <c r="AC182" i="1"/>
  <c r="AA182" i="1"/>
  <c r="Z182" i="1"/>
  <c r="X182" i="1"/>
  <c r="S182" i="1"/>
  <c r="AU182" i="1" s="1"/>
  <c r="AR181" i="1"/>
  <c r="AP181" i="1"/>
  <c r="AN181" i="1"/>
  <c r="AC181" i="1"/>
  <c r="AA181" i="1"/>
  <c r="Z181" i="1"/>
  <c r="X181" i="1"/>
  <c r="AR180" i="1"/>
  <c r="AP180" i="1"/>
  <c r="AN180" i="1"/>
  <c r="AC180" i="1"/>
  <c r="AA180" i="1"/>
  <c r="Z180" i="1"/>
  <c r="X180" i="1"/>
  <c r="AR179" i="1"/>
  <c r="AP179" i="1"/>
  <c r="AN179" i="1"/>
  <c r="AC179" i="1"/>
  <c r="AA179" i="1"/>
  <c r="Z179" i="1"/>
  <c r="X179" i="1"/>
  <c r="AR178" i="1"/>
  <c r="AP178" i="1"/>
  <c r="AN178" i="1"/>
  <c r="AC178" i="1"/>
  <c r="AA178" i="1"/>
  <c r="Z178" i="1"/>
  <c r="X178" i="1"/>
  <c r="AR177" i="1"/>
  <c r="AP177" i="1"/>
  <c r="AN177" i="1"/>
  <c r="AC177" i="1"/>
  <c r="AA177" i="1"/>
  <c r="Z177" i="1"/>
  <c r="X177" i="1"/>
  <c r="AR176" i="1"/>
  <c r="AP176" i="1"/>
  <c r="AN176" i="1"/>
  <c r="AC176" i="1"/>
  <c r="AA176" i="1"/>
  <c r="Z176" i="1"/>
  <c r="X176" i="1"/>
  <c r="AR175" i="1"/>
  <c r="AP175" i="1"/>
  <c r="AN175" i="1"/>
  <c r="AC175" i="1"/>
  <c r="AA175" i="1"/>
  <c r="Z175" i="1"/>
  <c r="X175" i="1"/>
  <c r="AR174" i="1"/>
  <c r="AP174" i="1"/>
  <c r="AN174" i="1"/>
  <c r="AC174" i="1"/>
  <c r="AA174" i="1"/>
  <c r="Z174" i="1"/>
  <c r="X174" i="1"/>
  <c r="AR173" i="1"/>
  <c r="AP173" i="1"/>
  <c r="AN173" i="1"/>
  <c r="AC173" i="1"/>
  <c r="AA173" i="1"/>
  <c r="Z173" i="1"/>
  <c r="X173" i="1"/>
  <c r="AR172" i="1"/>
  <c r="AP172" i="1"/>
  <c r="AN172" i="1"/>
  <c r="AC172" i="1"/>
  <c r="AA172" i="1"/>
  <c r="Z172" i="1"/>
  <c r="X172" i="1"/>
  <c r="AR171" i="1"/>
  <c r="AP171" i="1"/>
  <c r="AN171" i="1"/>
  <c r="AC171" i="1"/>
  <c r="AA171" i="1"/>
  <c r="Z171" i="1"/>
  <c r="X171" i="1"/>
  <c r="AR170" i="1"/>
  <c r="AP170" i="1"/>
  <c r="AN170" i="1"/>
  <c r="AL170" i="1"/>
  <c r="AJ170" i="1"/>
  <c r="AC170" i="1"/>
  <c r="AA170" i="1"/>
  <c r="Z170" i="1"/>
  <c r="X170" i="1"/>
  <c r="AR169" i="1"/>
  <c r="AP169" i="1"/>
  <c r="AN169" i="1"/>
  <c r="AL169" i="1"/>
  <c r="AJ169" i="1"/>
  <c r="AC169" i="1"/>
  <c r="AA169" i="1"/>
  <c r="Z169" i="1"/>
  <c r="X169" i="1"/>
  <c r="AR168" i="1"/>
  <c r="AP168" i="1"/>
  <c r="AN168" i="1"/>
  <c r="AL168" i="1"/>
  <c r="AJ168" i="1"/>
  <c r="AC168" i="1"/>
  <c r="AA168" i="1"/>
  <c r="Z168" i="1"/>
  <c r="X168" i="1"/>
  <c r="AR167" i="1"/>
  <c r="AP167" i="1"/>
  <c r="AN167" i="1"/>
  <c r="AL167" i="1"/>
  <c r="AJ167" i="1"/>
  <c r="AC167" i="1"/>
  <c r="AA167" i="1"/>
  <c r="Z167" i="1"/>
  <c r="X167" i="1"/>
  <c r="AR166" i="1"/>
  <c r="AP166" i="1"/>
  <c r="AN166" i="1"/>
  <c r="AL166" i="1"/>
  <c r="AJ166" i="1"/>
  <c r="AC166" i="1"/>
  <c r="AA166" i="1"/>
  <c r="Z166" i="1"/>
  <c r="X166" i="1"/>
  <c r="AR165" i="1"/>
  <c r="AC165" i="1"/>
  <c r="AA165" i="1"/>
  <c r="Z165" i="1"/>
  <c r="X165" i="1"/>
  <c r="S165" i="1"/>
  <c r="AU165" i="1" s="1"/>
  <c r="AR164" i="1"/>
  <c r="AC164" i="1"/>
  <c r="AA164" i="1"/>
  <c r="Z164" i="1"/>
  <c r="X164" i="1"/>
  <c r="S164" i="1"/>
  <c r="AU164" i="1" s="1"/>
  <c r="AR163" i="1"/>
  <c r="AP163" i="1"/>
  <c r="AN163" i="1"/>
  <c r="AC163" i="1"/>
  <c r="AA163" i="1"/>
  <c r="Z163" i="1"/>
  <c r="X163" i="1"/>
  <c r="AR162" i="1"/>
  <c r="AP162" i="1"/>
  <c r="AN162" i="1"/>
  <c r="AC162" i="1"/>
  <c r="AA162" i="1"/>
  <c r="Z162" i="1"/>
  <c r="X162" i="1"/>
  <c r="AR161" i="1"/>
  <c r="AP161" i="1"/>
  <c r="AN161" i="1"/>
  <c r="AC161" i="1"/>
  <c r="AA161" i="1"/>
  <c r="Z161" i="1"/>
  <c r="X161" i="1"/>
  <c r="AR160" i="1"/>
  <c r="AP160" i="1"/>
  <c r="AN160" i="1"/>
  <c r="AC160" i="1"/>
  <c r="AA160" i="1"/>
  <c r="Z160" i="1"/>
  <c r="X160" i="1"/>
  <c r="AR159" i="1"/>
  <c r="AP159" i="1"/>
  <c r="AN159" i="1"/>
  <c r="AC159" i="1"/>
  <c r="AA159" i="1"/>
  <c r="Z159" i="1"/>
  <c r="X159" i="1"/>
  <c r="AR158" i="1"/>
  <c r="AP158" i="1"/>
  <c r="AN158" i="1"/>
  <c r="AC158" i="1"/>
  <c r="AA158" i="1"/>
  <c r="Z158" i="1"/>
  <c r="X158" i="1"/>
  <c r="AR157" i="1"/>
  <c r="AP157" i="1"/>
  <c r="AN157" i="1"/>
  <c r="AC157" i="1"/>
  <c r="AA157" i="1"/>
  <c r="Z157" i="1"/>
  <c r="X157" i="1"/>
  <c r="AR156" i="1"/>
  <c r="AP156" i="1"/>
  <c r="AN156" i="1"/>
  <c r="AC156" i="1"/>
  <c r="AA156" i="1"/>
  <c r="Z156" i="1"/>
  <c r="X156" i="1"/>
  <c r="AR155" i="1"/>
  <c r="AP155" i="1"/>
  <c r="AN155" i="1"/>
  <c r="AC155" i="1"/>
  <c r="AA155" i="1"/>
  <c r="Z155" i="1"/>
  <c r="X155" i="1"/>
  <c r="AR154" i="1"/>
  <c r="AP154" i="1"/>
  <c r="AN154" i="1"/>
  <c r="AC154" i="1"/>
  <c r="AA154" i="1"/>
  <c r="Z154" i="1"/>
  <c r="X154" i="1"/>
  <c r="AR153" i="1"/>
  <c r="AP153" i="1"/>
  <c r="AN153" i="1"/>
  <c r="AL153" i="1"/>
  <c r="AJ153" i="1"/>
  <c r="AC153" i="1"/>
  <c r="AA153" i="1"/>
  <c r="Z153" i="1"/>
  <c r="X153" i="1"/>
  <c r="AR152" i="1"/>
  <c r="AP152" i="1"/>
  <c r="AN152" i="1"/>
  <c r="AL152" i="1"/>
  <c r="AJ152" i="1"/>
  <c r="AC152" i="1"/>
  <c r="AA152" i="1"/>
  <c r="Z152" i="1"/>
  <c r="X152" i="1"/>
  <c r="AR151" i="1"/>
  <c r="AP151" i="1"/>
  <c r="AN151" i="1"/>
  <c r="AL151" i="1"/>
  <c r="AJ151" i="1"/>
  <c r="AC151" i="1"/>
  <c r="AA151" i="1"/>
  <c r="Z151" i="1"/>
  <c r="X151" i="1"/>
  <c r="AR150" i="1"/>
  <c r="AP150" i="1"/>
  <c r="AN150" i="1"/>
  <c r="AL150" i="1"/>
  <c r="AJ150" i="1"/>
  <c r="AC150" i="1"/>
  <c r="AA150" i="1"/>
  <c r="Z150" i="1"/>
  <c r="X150" i="1"/>
  <c r="AR149" i="1"/>
  <c r="AP149" i="1"/>
  <c r="AN149" i="1"/>
  <c r="AL149" i="1"/>
  <c r="AJ149" i="1"/>
  <c r="AC149" i="1"/>
  <c r="AA149" i="1"/>
  <c r="Z149" i="1"/>
  <c r="X149" i="1"/>
  <c r="AR148" i="1"/>
  <c r="AP148" i="1"/>
  <c r="AN148" i="1"/>
  <c r="AL148" i="1"/>
  <c r="AJ148" i="1"/>
  <c r="AC148" i="1"/>
  <c r="AA148" i="1"/>
  <c r="Z148" i="1"/>
  <c r="X148" i="1"/>
  <c r="AR147" i="1"/>
  <c r="AC147" i="1"/>
  <c r="AA147" i="1"/>
  <c r="Z147" i="1"/>
  <c r="X147" i="1"/>
  <c r="S147" i="1"/>
  <c r="AU147" i="1" s="1"/>
  <c r="AR146" i="1"/>
  <c r="AP146" i="1"/>
  <c r="AN146" i="1"/>
  <c r="AC146" i="1"/>
  <c r="AA146" i="1"/>
  <c r="Z146" i="1"/>
  <c r="X146" i="1"/>
  <c r="AR145" i="1"/>
  <c r="AP145" i="1"/>
  <c r="AN145" i="1"/>
  <c r="AC145" i="1"/>
  <c r="AA145" i="1"/>
  <c r="Z145" i="1"/>
  <c r="X145" i="1"/>
  <c r="AR144" i="1"/>
  <c r="AP144" i="1"/>
  <c r="AN144" i="1"/>
  <c r="AC144" i="1"/>
  <c r="AA144" i="1"/>
  <c r="Z144" i="1"/>
  <c r="X144" i="1"/>
  <c r="AR143" i="1"/>
  <c r="AP143" i="1"/>
  <c r="AN143" i="1"/>
  <c r="AC143" i="1"/>
  <c r="AA143" i="1"/>
  <c r="Z143" i="1"/>
  <c r="X143" i="1"/>
  <c r="AR142" i="1"/>
  <c r="AP142" i="1"/>
  <c r="AN142" i="1"/>
  <c r="AC142" i="1"/>
  <c r="AA142" i="1"/>
  <c r="Z142" i="1"/>
  <c r="X142" i="1"/>
  <c r="AR141" i="1"/>
  <c r="AP141" i="1"/>
  <c r="AN141" i="1"/>
  <c r="AC141" i="1"/>
  <c r="AA141" i="1"/>
  <c r="Z141" i="1"/>
  <c r="X141" i="1"/>
  <c r="AR140" i="1"/>
  <c r="AP140" i="1"/>
  <c r="AN140" i="1"/>
  <c r="AC140" i="1"/>
  <c r="AA140" i="1"/>
  <c r="Z140" i="1"/>
  <c r="X140" i="1"/>
  <c r="AR139" i="1"/>
  <c r="AP139" i="1"/>
  <c r="AN139" i="1"/>
  <c r="AC139" i="1"/>
  <c r="AA139" i="1"/>
  <c r="Z139" i="1"/>
  <c r="X139" i="1"/>
  <c r="AR138" i="1"/>
  <c r="AP138" i="1"/>
  <c r="AN138" i="1"/>
  <c r="AC138" i="1"/>
  <c r="AA138" i="1"/>
  <c r="Z138" i="1"/>
  <c r="X138" i="1"/>
  <c r="AR137" i="1"/>
  <c r="AP137" i="1"/>
  <c r="AN137" i="1"/>
  <c r="AC137" i="1"/>
  <c r="AA137" i="1"/>
  <c r="Z137" i="1"/>
  <c r="X137" i="1"/>
  <c r="AR136" i="1"/>
  <c r="AP136" i="1"/>
  <c r="AN136" i="1"/>
  <c r="AC136" i="1"/>
  <c r="AA136" i="1"/>
  <c r="Z136" i="1"/>
  <c r="X136" i="1"/>
  <c r="AR135" i="1"/>
  <c r="AP135" i="1"/>
  <c r="AN135" i="1"/>
  <c r="AL135" i="1"/>
  <c r="AJ135" i="1"/>
  <c r="AC135" i="1"/>
  <c r="AA135" i="1"/>
  <c r="Z135" i="1"/>
  <c r="X135" i="1"/>
  <c r="AR134" i="1"/>
  <c r="AP134" i="1"/>
  <c r="AN134" i="1"/>
  <c r="AL134" i="1"/>
  <c r="AJ134" i="1"/>
  <c r="AC134" i="1"/>
  <c r="AA134" i="1"/>
  <c r="Z134" i="1"/>
  <c r="X134" i="1"/>
  <c r="AR133" i="1"/>
  <c r="AP133" i="1"/>
  <c r="AN133" i="1"/>
  <c r="AL133" i="1"/>
  <c r="AJ133" i="1"/>
  <c r="AC133" i="1"/>
  <c r="AA133" i="1"/>
  <c r="Z133" i="1"/>
  <c r="X133" i="1"/>
  <c r="AR132" i="1"/>
  <c r="AP132" i="1"/>
  <c r="AN132" i="1"/>
  <c r="AL132" i="1"/>
  <c r="AJ132" i="1"/>
  <c r="AC132" i="1"/>
  <c r="AA132" i="1"/>
  <c r="Z132" i="1"/>
  <c r="X132" i="1"/>
  <c r="AR131" i="1"/>
  <c r="AP131" i="1"/>
  <c r="AN131" i="1"/>
  <c r="AL131" i="1"/>
  <c r="AJ131" i="1"/>
  <c r="AC131" i="1"/>
  <c r="AA131" i="1"/>
  <c r="Z131" i="1"/>
  <c r="X131" i="1"/>
  <c r="AR130" i="1"/>
  <c r="AC130" i="1"/>
  <c r="AA130" i="1"/>
  <c r="Z130" i="1"/>
  <c r="X130" i="1"/>
  <c r="S130" i="1"/>
  <c r="AU130" i="1" s="1"/>
  <c r="AR129" i="1"/>
  <c r="AP129" i="1"/>
  <c r="AN129" i="1"/>
  <c r="AC129" i="1"/>
  <c r="AA129" i="1"/>
  <c r="Z129" i="1"/>
  <c r="X129" i="1"/>
  <c r="AR128" i="1"/>
  <c r="AP128" i="1"/>
  <c r="AN128" i="1"/>
  <c r="AL128" i="1"/>
  <c r="AJ128" i="1"/>
  <c r="AC128" i="1"/>
  <c r="AA128" i="1"/>
  <c r="Z128" i="1"/>
  <c r="X128" i="1"/>
  <c r="AR127" i="1"/>
  <c r="AP127" i="1"/>
  <c r="AN127" i="1"/>
  <c r="AL127" i="1"/>
  <c r="AJ127" i="1"/>
  <c r="AC127" i="1"/>
  <c r="AA127" i="1"/>
  <c r="Z127" i="1"/>
  <c r="X127" i="1"/>
  <c r="AR126" i="1"/>
  <c r="AP126" i="1"/>
  <c r="AN126" i="1"/>
  <c r="AL126" i="1"/>
  <c r="AJ126" i="1"/>
  <c r="AC126" i="1"/>
  <c r="AA126" i="1"/>
  <c r="Z126" i="1"/>
  <c r="X126" i="1"/>
  <c r="AR125" i="1"/>
  <c r="AP125" i="1"/>
  <c r="AN125" i="1"/>
  <c r="AL125" i="1"/>
  <c r="AJ125" i="1"/>
  <c r="AC125" i="1"/>
  <c r="AA125" i="1"/>
  <c r="Z125" i="1"/>
  <c r="X125" i="1"/>
  <c r="AR124" i="1"/>
  <c r="AP124" i="1"/>
  <c r="AN124" i="1"/>
  <c r="AC124" i="1"/>
  <c r="AA124" i="1"/>
  <c r="Z124" i="1"/>
  <c r="X124" i="1"/>
  <c r="AR123" i="1"/>
  <c r="AP123" i="1"/>
  <c r="AN123" i="1"/>
  <c r="AC123" i="1"/>
  <c r="AA123" i="1"/>
  <c r="Z123" i="1"/>
  <c r="X123" i="1"/>
  <c r="AR122" i="1"/>
  <c r="AP122" i="1"/>
  <c r="AN122" i="1"/>
  <c r="AC122" i="1"/>
  <c r="AA122" i="1"/>
  <c r="Z122" i="1"/>
  <c r="X122" i="1"/>
  <c r="AR121" i="1"/>
  <c r="AC121" i="1"/>
  <c r="AA121" i="1"/>
  <c r="Z121" i="1"/>
  <c r="X121" i="1"/>
  <c r="S121" i="1"/>
  <c r="AU121" i="1" s="1"/>
  <c r="AR120" i="1"/>
  <c r="AC120" i="1"/>
  <c r="AA120" i="1"/>
  <c r="Z120" i="1"/>
  <c r="X120" i="1"/>
  <c r="S120" i="1"/>
  <c r="AU120" i="1" s="1"/>
  <c r="AR119" i="1"/>
  <c r="AC119" i="1"/>
  <c r="AA119" i="1"/>
  <c r="Z119" i="1"/>
  <c r="X119" i="1"/>
  <c r="S119" i="1"/>
  <c r="AU119" i="1" s="1"/>
  <c r="AR118" i="1"/>
  <c r="AC118" i="1"/>
  <c r="AA118" i="1"/>
  <c r="Z118" i="1"/>
  <c r="X118" i="1"/>
  <c r="S118" i="1"/>
  <c r="AU118" i="1" s="1"/>
  <c r="AR117" i="1"/>
  <c r="AC117" i="1"/>
  <c r="AA117" i="1"/>
  <c r="Z117" i="1"/>
  <c r="X117" i="1"/>
  <c r="S117" i="1"/>
  <c r="AU117" i="1" s="1"/>
  <c r="AR116" i="1"/>
  <c r="AP116" i="1"/>
  <c r="AN116" i="1"/>
  <c r="AL116" i="1"/>
  <c r="AC116" i="1"/>
  <c r="AA116" i="1"/>
  <c r="Z116" i="1"/>
  <c r="X116" i="1"/>
  <c r="AR115" i="1"/>
  <c r="AP115" i="1"/>
  <c r="AN115" i="1"/>
  <c r="AL115" i="1"/>
  <c r="AC115" i="1"/>
  <c r="AA115" i="1"/>
  <c r="Z115" i="1"/>
  <c r="X115" i="1"/>
  <c r="AR114" i="1"/>
  <c r="AP114" i="1"/>
  <c r="AN114" i="1"/>
  <c r="AL114" i="1"/>
  <c r="AC114" i="1"/>
  <c r="AA114" i="1"/>
  <c r="Z114" i="1"/>
  <c r="X114" i="1"/>
  <c r="AR113" i="1"/>
  <c r="AP113" i="1"/>
  <c r="AN113" i="1"/>
  <c r="AL113" i="1"/>
  <c r="AC113" i="1"/>
  <c r="AA113" i="1"/>
  <c r="Z113" i="1"/>
  <c r="X113" i="1"/>
  <c r="AR112" i="1"/>
  <c r="AP112" i="1"/>
  <c r="AN112" i="1"/>
  <c r="AL112" i="1"/>
  <c r="AC112" i="1"/>
  <c r="AA112" i="1"/>
  <c r="Z112" i="1"/>
  <c r="X112" i="1"/>
  <c r="AR111" i="1"/>
  <c r="AP111" i="1"/>
  <c r="AN111" i="1"/>
  <c r="AL111" i="1"/>
  <c r="AC111" i="1"/>
  <c r="AA111" i="1"/>
  <c r="Z111" i="1"/>
  <c r="X111" i="1"/>
  <c r="AR110" i="1"/>
  <c r="AP110" i="1"/>
  <c r="AN110" i="1"/>
  <c r="AL110" i="1"/>
  <c r="AC110" i="1"/>
  <c r="AA110" i="1"/>
  <c r="Z110" i="1"/>
  <c r="X110" i="1"/>
  <c r="AR109" i="1"/>
  <c r="AP109" i="1"/>
  <c r="AN109" i="1"/>
  <c r="AL109" i="1"/>
  <c r="AC109" i="1"/>
  <c r="AA109" i="1"/>
  <c r="Z109" i="1"/>
  <c r="X109" i="1"/>
  <c r="AR108" i="1"/>
  <c r="AP108" i="1"/>
  <c r="AN108" i="1"/>
  <c r="AL108" i="1"/>
  <c r="AC108" i="1"/>
  <c r="AA108" i="1"/>
  <c r="Z108" i="1"/>
  <c r="X108" i="1"/>
  <c r="AR107" i="1"/>
  <c r="AP107" i="1"/>
  <c r="AN107" i="1"/>
  <c r="AL107" i="1"/>
  <c r="AC107" i="1"/>
  <c r="AA107" i="1"/>
  <c r="Z107" i="1"/>
  <c r="X107" i="1"/>
  <c r="AR106" i="1"/>
  <c r="AP106" i="1"/>
  <c r="AN106" i="1"/>
  <c r="AL106" i="1"/>
  <c r="AC106" i="1"/>
  <c r="AA106" i="1"/>
  <c r="Z106" i="1"/>
  <c r="X106" i="1"/>
  <c r="AR105" i="1"/>
  <c r="AP105" i="1"/>
  <c r="AN105" i="1"/>
  <c r="AL105" i="1"/>
  <c r="AC105" i="1"/>
  <c r="AA105" i="1"/>
  <c r="Z105" i="1"/>
  <c r="X105" i="1"/>
  <c r="AR104" i="1"/>
  <c r="AP104" i="1"/>
  <c r="AN104" i="1"/>
  <c r="AL104" i="1"/>
  <c r="AC104" i="1"/>
  <c r="AA104" i="1"/>
  <c r="Z104" i="1"/>
  <c r="X104" i="1"/>
  <c r="AR103" i="1"/>
  <c r="AP103" i="1"/>
  <c r="AN103" i="1"/>
  <c r="AL103" i="1"/>
  <c r="AC103" i="1"/>
  <c r="AA103" i="1"/>
  <c r="Z103" i="1"/>
  <c r="X103" i="1"/>
  <c r="AR102" i="1"/>
  <c r="AP102" i="1"/>
  <c r="AN102" i="1"/>
  <c r="AL102" i="1"/>
  <c r="AC102" i="1"/>
  <c r="AA102" i="1"/>
  <c r="Z102" i="1"/>
  <c r="X102" i="1"/>
  <c r="AR101" i="1"/>
  <c r="AP101" i="1"/>
  <c r="AN101" i="1"/>
  <c r="AL101" i="1"/>
  <c r="AC101" i="1"/>
  <c r="AA101" i="1"/>
  <c r="Z101" i="1"/>
  <c r="X101" i="1"/>
  <c r="AR100" i="1"/>
  <c r="AP100" i="1"/>
  <c r="AN100" i="1"/>
  <c r="AL100" i="1"/>
  <c r="AC100" i="1"/>
  <c r="AA100" i="1"/>
  <c r="Z100" i="1"/>
  <c r="X100" i="1"/>
  <c r="AR99" i="1"/>
  <c r="AP99" i="1"/>
  <c r="AN99" i="1"/>
  <c r="AL99" i="1"/>
  <c r="AC99" i="1"/>
  <c r="AA99" i="1"/>
  <c r="Z99" i="1"/>
  <c r="X99" i="1"/>
  <c r="AR98" i="1"/>
  <c r="AP98" i="1"/>
  <c r="AN98" i="1"/>
  <c r="AL98" i="1"/>
  <c r="AC98" i="1"/>
  <c r="AA98" i="1"/>
  <c r="Z98" i="1"/>
  <c r="X98" i="1"/>
  <c r="AR95" i="1"/>
  <c r="AP95" i="1"/>
  <c r="AN95" i="1"/>
  <c r="AC95" i="1"/>
  <c r="AA95" i="1"/>
  <c r="Z95" i="1"/>
  <c r="X95" i="1"/>
  <c r="AR94" i="1"/>
  <c r="AP94" i="1"/>
  <c r="AN94" i="1"/>
  <c r="AC94" i="1"/>
  <c r="AA94" i="1"/>
  <c r="Z94" i="1"/>
  <c r="X94" i="1"/>
  <c r="AR90" i="1"/>
  <c r="AP90" i="1"/>
  <c r="AN90" i="1"/>
  <c r="AC90" i="1"/>
  <c r="AA90" i="1"/>
  <c r="Z90" i="1"/>
  <c r="X90" i="1"/>
  <c r="AR89" i="1"/>
  <c r="AP89" i="1"/>
  <c r="AN89" i="1"/>
  <c r="AC89" i="1"/>
  <c r="AA89" i="1"/>
  <c r="Z89" i="1"/>
  <c r="X89" i="1"/>
  <c r="AR88" i="1"/>
  <c r="AP88" i="1"/>
  <c r="AN88" i="1"/>
  <c r="AC88" i="1"/>
  <c r="AA88" i="1"/>
  <c r="Z88" i="1"/>
  <c r="X88" i="1"/>
  <c r="AR82" i="1"/>
  <c r="AP82" i="1"/>
  <c r="AN82" i="1"/>
  <c r="AC82" i="1"/>
  <c r="AA82" i="1"/>
  <c r="Z82" i="1"/>
  <c r="X82" i="1"/>
  <c r="AR81" i="1"/>
  <c r="AP81" i="1"/>
  <c r="AN81" i="1"/>
  <c r="AC81" i="1"/>
  <c r="AA81" i="1"/>
  <c r="Z81" i="1"/>
  <c r="X81" i="1"/>
  <c r="AR80" i="1"/>
  <c r="AP80" i="1"/>
  <c r="AN80" i="1"/>
  <c r="AC80" i="1"/>
  <c r="AA80" i="1"/>
  <c r="Z80" i="1"/>
  <c r="X80" i="1"/>
  <c r="AR79" i="1"/>
  <c r="AP79" i="1"/>
  <c r="AN79" i="1"/>
  <c r="AC79" i="1"/>
  <c r="AA79" i="1"/>
  <c r="Z79" i="1"/>
  <c r="X79" i="1"/>
  <c r="AR78" i="1"/>
  <c r="AP78" i="1"/>
  <c r="AN78" i="1"/>
  <c r="AC78" i="1"/>
  <c r="AA78" i="1"/>
  <c r="Z78" i="1"/>
  <c r="X78" i="1"/>
  <c r="AR77" i="1"/>
  <c r="AP77" i="1"/>
  <c r="AN77" i="1"/>
  <c r="AL77" i="1"/>
  <c r="AJ77" i="1"/>
  <c r="AC77" i="1"/>
  <c r="AA77" i="1"/>
  <c r="Z77" i="1"/>
  <c r="X77" i="1"/>
  <c r="AR76" i="1"/>
  <c r="AP76" i="1"/>
  <c r="AN76" i="1"/>
  <c r="AL76" i="1"/>
  <c r="AJ76" i="1"/>
  <c r="AC76" i="1"/>
  <c r="AA76" i="1"/>
  <c r="Z76" i="1"/>
  <c r="X76" i="1"/>
  <c r="AR75" i="1"/>
  <c r="AP75" i="1"/>
  <c r="AN75" i="1"/>
  <c r="AL75" i="1"/>
  <c r="AJ75" i="1"/>
  <c r="AC75" i="1"/>
  <c r="AA75" i="1"/>
  <c r="Z75" i="1"/>
  <c r="X75" i="1"/>
  <c r="AR74" i="1"/>
  <c r="AC74" i="1"/>
  <c r="AA74" i="1"/>
  <c r="Y74" i="1"/>
  <c r="S74" i="1"/>
  <c r="AR73" i="1"/>
  <c r="AC73" i="1"/>
  <c r="AA73" i="1"/>
  <c r="Z73" i="1"/>
  <c r="X73" i="1"/>
  <c r="S73" i="1"/>
  <c r="AU73" i="1" s="1"/>
  <c r="AR72" i="1"/>
  <c r="AC72" i="1"/>
  <c r="AA72" i="1"/>
  <c r="Z72" i="1"/>
  <c r="X72" i="1"/>
  <c r="S72" i="1"/>
  <c r="AU72" i="1" s="1"/>
  <c r="AR71" i="1"/>
  <c r="AC71" i="1"/>
  <c r="AA71" i="1"/>
  <c r="Z71" i="1"/>
  <c r="X71" i="1"/>
  <c r="S71" i="1"/>
  <c r="AU71" i="1" s="1"/>
  <c r="AR70" i="1"/>
  <c r="AC70" i="1"/>
  <c r="AA70" i="1"/>
  <c r="Z70" i="1"/>
  <c r="X70" i="1"/>
  <c r="S70" i="1"/>
  <c r="AU70" i="1" s="1"/>
  <c r="AR69" i="1"/>
  <c r="AC69" i="1"/>
  <c r="AA69" i="1"/>
  <c r="Z69" i="1"/>
  <c r="X69" i="1"/>
  <c r="S69" i="1"/>
  <c r="AU69" i="1" s="1"/>
  <c r="AR68" i="1"/>
  <c r="AC68" i="1"/>
  <c r="AA68" i="1"/>
  <c r="Z68" i="1"/>
  <c r="X68" i="1"/>
  <c r="S68" i="1"/>
  <c r="AU68" i="1" s="1"/>
  <c r="AR67" i="1"/>
  <c r="AC67" i="1"/>
  <c r="AA67" i="1"/>
  <c r="Z67" i="1"/>
  <c r="X67" i="1"/>
  <c r="S67" i="1"/>
  <c r="AU67" i="1" s="1"/>
  <c r="AR66" i="1"/>
  <c r="AC66" i="1"/>
  <c r="AA66" i="1"/>
  <c r="Z66" i="1"/>
  <c r="X66" i="1"/>
  <c r="S66" i="1"/>
  <c r="AU66" i="1" s="1"/>
  <c r="AR65" i="1"/>
  <c r="AC65" i="1"/>
  <c r="AA65" i="1"/>
  <c r="Z65" i="1"/>
  <c r="X65" i="1"/>
  <c r="S65" i="1"/>
  <c r="AU65" i="1" s="1"/>
  <c r="AR64" i="1"/>
  <c r="AC64" i="1"/>
  <c r="AA64" i="1"/>
  <c r="Z64" i="1"/>
  <c r="X64" i="1"/>
  <c r="S64" i="1"/>
  <c r="AU64" i="1" s="1"/>
  <c r="AR63" i="1"/>
  <c r="AP63" i="1"/>
  <c r="AN63" i="1"/>
  <c r="AL63" i="1"/>
  <c r="AJ63" i="1"/>
  <c r="AC63" i="1"/>
  <c r="AA63" i="1"/>
  <c r="Z63" i="1"/>
  <c r="X63" i="1"/>
  <c r="AR62" i="1"/>
  <c r="AP62" i="1"/>
  <c r="AN62" i="1"/>
  <c r="AL62" i="1"/>
  <c r="AJ62" i="1"/>
  <c r="AC62" i="1"/>
  <c r="AA62" i="1"/>
  <c r="Z62" i="1"/>
  <c r="X62" i="1"/>
  <c r="AR61" i="1"/>
  <c r="AP61" i="1"/>
  <c r="AN61" i="1"/>
  <c r="AL61" i="1"/>
  <c r="AJ61" i="1"/>
  <c r="AC61" i="1"/>
  <c r="AA61" i="1"/>
  <c r="Z61" i="1"/>
  <c r="X61" i="1"/>
  <c r="AR60" i="1"/>
  <c r="AP60" i="1"/>
  <c r="AN60" i="1"/>
  <c r="AL60" i="1"/>
  <c r="AJ60" i="1"/>
  <c r="AC60" i="1"/>
  <c r="AA60" i="1"/>
  <c r="Z60" i="1"/>
  <c r="X60" i="1"/>
  <c r="AR59" i="1"/>
  <c r="AP59" i="1"/>
  <c r="AN59" i="1"/>
  <c r="AL59" i="1"/>
  <c r="AJ59" i="1"/>
  <c r="AC59" i="1"/>
  <c r="AA59" i="1"/>
  <c r="Z59" i="1"/>
  <c r="X59" i="1"/>
  <c r="AR58" i="1"/>
  <c r="AP58" i="1"/>
  <c r="AN58" i="1"/>
  <c r="AL58" i="1"/>
  <c r="AJ58" i="1"/>
  <c r="AC58" i="1"/>
  <c r="AA58" i="1"/>
  <c r="Z58" i="1"/>
  <c r="X58" i="1"/>
  <c r="AR57" i="1"/>
  <c r="AP57" i="1"/>
  <c r="AN57" i="1"/>
  <c r="AL57" i="1"/>
  <c r="AJ57" i="1"/>
  <c r="AC57" i="1"/>
  <c r="AA57" i="1"/>
  <c r="Z57" i="1"/>
  <c r="X57" i="1"/>
  <c r="AR56" i="1"/>
  <c r="AP56" i="1"/>
  <c r="AN56" i="1"/>
  <c r="AL56" i="1"/>
  <c r="AJ56" i="1"/>
  <c r="AC56" i="1"/>
  <c r="AA56" i="1"/>
  <c r="Z56" i="1"/>
  <c r="X56" i="1"/>
  <c r="AR55" i="1"/>
  <c r="AC55" i="1"/>
  <c r="AA55" i="1"/>
  <c r="Z55" i="1"/>
  <c r="X55" i="1"/>
  <c r="S55" i="1"/>
  <c r="AU55" i="1" s="1"/>
  <c r="AR54" i="1"/>
  <c r="AC54" i="1"/>
  <c r="AA54" i="1"/>
  <c r="Z54" i="1"/>
  <c r="X54" i="1"/>
  <c r="S54" i="1"/>
  <c r="AU54" i="1" s="1"/>
  <c r="AR53" i="1"/>
  <c r="AC53" i="1"/>
  <c r="AA53" i="1"/>
  <c r="Z53" i="1"/>
  <c r="X53" i="1"/>
  <c r="S53" i="1"/>
  <c r="AU53" i="1" s="1"/>
  <c r="AR52" i="1"/>
  <c r="AC52" i="1"/>
  <c r="AA52" i="1"/>
  <c r="Z52" i="1"/>
  <c r="X52" i="1"/>
  <c r="S52" i="1"/>
  <c r="AU52" i="1" s="1"/>
  <c r="AR51" i="1"/>
  <c r="AC51" i="1"/>
  <c r="AA51" i="1"/>
  <c r="Z51" i="1"/>
  <c r="X51" i="1"/>
  <c r="S51" i="1"/>
  <c r="AU51" i="1" s="1"/>
  <c r="AR50" i="1"/>
  <c r="AC50" i="1"/>
  <c r="AA50" i="1"/>
  <c r="Z50" i="1"/>
  <c r="X50" i="1"/>
  <c r="S50" i="1"/>
  <c r="AU50" i="1" s="1"/>
  <c r="AR49" i="1"/>
  <c r="AC49" i="1"/>
  <c r="AA49" i="1"/>
  <c r="Z49" i="1"/>
  <c r="X49" i="1"/>
  <c r="S49" i="1"/>
  <c r="AU49" i="1" s="1"/>
  <c r="AR48" i="1"/>
  <c r="AC48" i="1"/>
  <c r="AA48" i="1"/>
  <c r="Z48" i="1"/>
  <c r="X48" i="1"/>
  <c r="S48" i="1"/>
  <c r="AU48" i="1" s="1"/>
  <c r="AR47" i="1"/>
  <c r="AC47" i="1"/>
  <c r="AA47" i="1"/>
  <c r="Z47" i="1"/>
  <c r="X47" i="1"/>
  <c r="S47" i="1"/>
  <c r="AU47" i="1" s="1"/>
  <c r="AR46" i="1"/>
  <c r="AC46" i="1"/>
  <c r="AA46" i="1"/>
  <c r="Z46" i="1"/>
  <c r="X46" i="1"/>
  <c r="S46" i="1"/>
  <c r="AU46" i="1" s="1"/>
  <c r="AR45" i="1"/>
  <c r="AC45" i="1"/>
  <c r="AA45" i="1"/>
  <c r="Z45" i="1"/>
  <c r="X45" i="1"/>
  <c r="S45" i="1"/>
  <c r="AU45" i="1" s="1"/>
  <c r="AR44" i="1"/>
  <c r="AC44" i="1"/>
  <c r="AA44" i="1"/>
  <c r="Z44" i="1"/>
  <c r="X44" i="1"/>
  <c r="S44" i="1"/>
  <c r="AU44" i="1" s="1"/>
  <c r="AR43" i="1"/>
  <c r="AP43" i="1"/>
  <c r="AN43" i="1"/>
  <c r="AL43" i="1"/>
  <c r="AJ43" i="1"/>
  <c r="AC43" i="1"/>
  <c r="AA43" i="1"/>
  <c r="Z43" i="1"/>
  <c r="X43" i="1"/>
  <c r="AR42" i="1"/>
  <c r="AP42" i="1"/>
  <c r="AN42" i="1"/>
  <c r="AL42" i="1"/>
  <c r="AJ42" i="1"/>
  <c r="AC42" i="1"/>
  <c r="AA42" i="1"/>
  <c r="Z42" i="1"/>
  <c r="X42" i="1"/>
  <c r="AR41" i="1"/>
  <c r="AP41" i="1"/>
  <c r="AN41" i="1"/>
  <c r="AL41" i="1"/>
  <c r="AJ41" i="1"/>
  <c r="AC41" i="1"/>
  <c r="AA41" i="1"/>
  <c r="Z41" i="1"/>
  <c r="X41" i="1"/>
  <c r="AR40" i="1"/>
  <c r="AP40" i="1"/>
  <c r="AN40" i="1"/>
  <c r="AL40" i="1"/>
  <c r="AJ40" i="1"/>
  <c r="AC40" i="1"/>
  <c r="AA40" i="1"/>
  <c r="Z40" i="1"/>
  <c r="X40" i="1"/>
  <c r="AR39" i="1"/>
  <c r="AP39" i="1"/>
  <c r="AN39" i="1"/>
  <c r="AL39" i="1"/>
  <c r="AJ39" i="1"/>
  <c r="AC39" i="1"/>
  <c r="AA39" i="1"/>
  <c r="Z39" i="1"/>
  <c r="X39" i="1"/>
  <c r="AR38" i="1"/>
  <c r="AP38" i="1"/>
  <c r="AN38" i="1"/>
  <c r="AL38" i="1"/>
  <c r="AJ38" i="1"/>
  <c r="AC38" i="1"/>
  <c r="AA38" i="1"/>
  <c r="Z38" i="1"/>
  <c r="X38" i="1"/>
  <c r="AR37" i="1"/>
  <c r="AP37" i="1"/>
  <c r="AN37" i="1"/>
  <c r="AL37" i="1"/>
  <c r="AJ37" i="1"/>
  <c r="AC37" i="1"/>
  <c r="AA37" i="1"/>
  <c r="Z37" i="1"/>
  <c r="X37" i="1"/>
  <c r="AR36" i="1"/>
  <c r="AP36" i="1"/>
  <c r="AN36" i="1"/>
  <c r="AL36" i="1"/>
  <c r="AJ36" i="1"/>
  <c r="AC36" i="1"/>
  <c r="AA36" i="1"/>
  <c r="Z36" i="1"/>
  <c r="X36" i="1"/>
  <c r="AR35" i="1"/>
  <c r="AC35" i="1"/>
  <c r="AA35" i="1"/>
  <c r="Z35" i="1"/>
  <c r="X35" i="1"/>
  <c r="S35" i="1"/>
  <c r="AU35" i="1" s="1"/>
  <c r="AR34" i="1"/>
  <c r="AC34" i="1"/>
  <c r="AA34" i="1"/>
  <c r="Z34" i="1"/>
  <c r="X34" i="1"/>
  <c r="S34" i="1"/>
  <c r="AU34" i="1" s="1"/>
  <c r="AR33" i="1"/>
  <c r="AP33" i="1"/>
  <c r="AN33" i="1"/>
  <c r="AC33" i="1"/>
  <c r="AA33" i="1"/>
  <c r="Z33" i="1"/>
  <c r="X33" i="1"/>
  <c r="AR32" i="1"/>
  <c r="AP32" i="1"/>
  <c r="AN32" i="1"/>
  <c r="AC32" i="1"/>
  <c r="AA32" i="1"/>
  <c r="Z32" i="1"/>
  <c r="X32" i="1"/>
  <c r="AR31" i="1"/>
  <c r="AP31" i="1"/>
  <c r="AN31" i="1"/>
  <c r="AC31" i="1"/>
  <c r="AA31" i="1"/>
  <c r="Z31" i="1"/>
  <c r="X31" i="1"/>
  <c r="AR30" i="1"/>
  <c r="AP30" i="1"/>
  <c r="AN30" i="1"/>
  <c r="AC30" i="1"/>
  <c r="AA30" i="1"/>
  <c r="Z30" i="1"/>
  <c r="X30" i="1"/>
  <c r="AR29" i="1"/>
  <c r="AP29" i="1"/>
  <c r="AN29" i="1"/>
  <c r="AC29" i="1"/>
  <c r="AA29" i="1"/>
  <c r="Z29" i="1"/>
  <c r="X29" i="1"/>
  <c r="AR28" i="1"/>
  <c r="AP28" i="1"/>
  <c r="AN28" i="1"/>
  <c r="AL28" i="1"/>
  <c r="AJ28" i="1"/>
  <c r="AC28" i="1"/>
  <c r="AA28" i="1"/>
  <c r="Z28" i="1"/>
  <c r="X28" i="1"/>
  <c r="AR27" i="1"/>
  <c r="AP27" i="1"/>
  <c r="AN27" i="1"/>
  <c r="AL27" i="1"/>
  <c r="AJ27" i="1"/>
  <c r="AC27" i="1"/>
  <c r="AA27" i="1"/>
  <c r="Z27" i="1"/>
  <c r="X27" i="1"/>
  <c r="AR26" i="1"/>
  <c r="AP26" i="1"/>
  <c r="AN26" i="1"/>
  <c r="AL26" i="1"/>
  <c r="AJ26" i="1"/>
  <c r="AC26" i="1"/>
  <c r="AA26" i="1"/>
  <c r="Z26" i="1"/>
  <c r="X26" i="1"/>
  <c r="AR25" i="1"/>
  <c r="AC25" i="1"/>
  <c r="AA25" i="1"/>
  <c r="Z25" i="1"/>
  <c r="X25" i="1"/>
  <c r="S25" i="1"/>
  <c r="AU25" i="1" s="1"/>
  <c r="AR24" i="1"/>
  <c r="AP24" i="1"/>
  <c r="AN24" i="1"/>
  <c r="AL24" i="1"/>
  <c r="AJ24" i="1"/>
  <c r="AC24" i="1"/>
  <c r="AA24" i="1"/>
  <c r="Z24" i="1"/>
  <c r="X24" i="1"/>
  <c r="AR23" i="1"/>
  <c r="AP23" i="1"/>
  <c r="AN23" i="1"/>
  <c r="AK23" i="1"/>
  <c r="AK22" i="1" s="1"/>
  <c r="AK21" i="1" s="1"/>
  <c r="AK20" i="1" s="1"/>
  <c r="AI23" i="1"/>
  <c r="AJ23" i="1" s="1"/>
  <c r="AC23" i="1"/>
  <c r="AA23" i="1"/>
  <c r="Z23" i="1"/>
  <c r="X23" i="1"/>
  <c r="AR22" i="1"/>
  <c r="AP22" i="1"/>
  <c r="AN22" i="1"/>
  <c r="AL22" i="1"/>
  <c r="AJ22" i="1"/>
  <c r="AC22" i="1"/>
  <c r="AA22" i="1"/>
  <c r="Z22" i="1"/>
  <c r="X22" i="1"/>
  <c r="AR21" i="1"/>
  <c r="AP21" i="1"/>
  <c r="AN21" i="1"/>
  <c r="AC21" i="1"/>
  <c r="AA21" i="1"/>
  <c r="Z21" i="1"/>
  <c r="X21" i="1"/>
  <c r="AR20" i="1"/>
  <c r="AP20" i="1"/>
  <c r="AN20" i="1"/>
  <c r="AC20" i="1"/>
  <c r="AA20" i="1"/>
  <c r="Z20" i="1"/>
  <c r="X20" i="1"/>
  <c r="AR19" i="1"/>
  <c r="AP19" i="1"/>
  <c r="AN19" i="1"/>
  <c r="AC19" i="1"/>
  <c r="AA19" i="1"/>
  <c r="Z19" i="1"/>
  <c r="X19" i="1"/>
  <c r="AR18" i="1"/>
  <c r="AP18" i="1"/>
  <c r="AN18" i="1"/>
  <c r="AC18" i="1"/>
  <c r="AA18" i="1"/>
  <c r="Z18" i="1"/>
  <c r="X18" i="1"/>
  <c r="AR17" i="1"/>
  <c r="AP17" i="1"/>
  <c r="AN17" i="1"/>
  <c r="AC17" i="1"/>
  <c r="AA17" i="1"/>
  <c r="Z17" i="1"/>
  <c r="X17" i="1"/>
  <c r="AR16" i="1"/>
  <c r="AC16" i="1"/>
  <c r="AA16" i="1"/>
  <c r="Z16" i="1"/>
  <c r="X16" i="1"/>
  <c r="S16" i="1"/>
  <c r="AU16" i="1" s="1"/>
  <c r="AR15" i="1"/>
  <c r="AP15" i="1"/>
  <c r="AO15" i="1"/>
  <c r="AO14" i="1" s="1"/>
  <c r="AO13" i="1" s="1"/>
  <c r="AO12" i="1" s="1"/>
  <c r="AO11" i="1" s="1"/>
  <c r="AO10" i="1" s="1"/>
  <c r="AO9" i="1" s="1"/>
  <c r="AO8" i="1" s="1"/>
  <c r="AN15" i="1"/>
  <c r="AM15" i="1"/>
  <c r="AM14" i="1" s="1"/>
  <c r="AM13" i="1" s="1"/>
  <c r="AM12" i="1" s="1"/>
  <c r="AM11" i="1" s="1"/>
  <c r="AM10" i="1" s="1"/>
  <c r="AM9" i="1" s="1"/>
  <c r="AM8" i="1" s="1"/>
  <c r="AL15" i="1"/>
  <c r="AK15" i="1"/>
  <c r="AK14" i="1" s="1"/>
  <c r="AK13" i="1" s="1"/>
  <c r="AK12" i="1" s="1"/>
  <c r="AK11" i="1" s="1"/>
  <c r="AK10" i="1" s="1"/>
  <c r="AK9" i="1" s="1"/>
  <c r="AK8" i="1" s="1"/>
  <c r="AJ15" i="1"/>
  <c r="AI15" i="1"/>
  <c r="AI14" i="1" s="1"/>
  <c r="AI13" i="1" s="1"/>
  <c r="AI12" i="1" s="1"/>
  <c r="AI11" i="1" s="1"/>
  <c r="AI10" i="1" s="1"/>
  <c r="AI9" i="1" s="1"/>
  <c r="AI8" i="1" s="1"/>
  <c r="AC15" i="1"/>
  <c r="AA15" i="1"/>
  <c r="Z15" i="1"/>
  <c r="AR14" i="1"/>
  <c r="AP14" i="1"/>
  <c r="AN14" i="1"/>
  <c r="AL14" i="1"/>
  <c r="AJ14" i="1"/>
  <c r="AC14" i="1"/>
  <c r="AA14" i="1"/>
  <c r="Z14" i="1"/>
  <c r="AR13" i="1"/>
  <c r="AP13" i="1"/>
  <c r="AN13" i="1"/>
  <c r="AL13" i="1"/>
  <c r="AJ13" i="1"/>
  <c r="AC13" i="1"/>
  <c r="AA13" i="1"/>
  <c r="Z13" i="1"/>
  <c r="AR12" i="1"/>
  <c r="AP12" i="1"/>
  <c r="AN12" i="1"/>
  <c r="AL12" i="1"/>
  <c r="AJ12" i="1"/>
  <c r="AC12" i="1"/>
  <c r="AA12" i="1"/>
  <c r="Z12" i="1"/>
  <c r="AR11" i="1"/>
  <c r="AP11" i="1"/>
  <c r="AN11" i="1"/>
  <c r="AL11" i="1"/>
  <c r="AJ11" i="1"/>
  <c r="AC11" i="1"/>
  <c r="AA11" i="1"/>
  <c r="Z11" i="1"/>
  <c r="AR10" i="1"/>
  <c r="AP10" i="1"/>
  <c r="AN10" i="1"/>
  <c r="AL10" i="1"/>
  <c r="AJ10" i="1"/>
  <c r="AC10" i="1"/>
  <c r="AA10" i="1"/>
  <c r="Z10" i="1"/>
  <c r="AR9" i="1"/>
  <c r="AP9" i="1"/>
  <c r="AN9" i="1"/>
  <c r="AL9" i="1"/>
  <c r="AJ9" i="1"/>
  <c r="AC9" i="1"/>
  <c r="AA9" i="1"/>
  <c r="Z9" i="1"/>
  <c r="AR8" i="1"/>
  <c r="AP8" i="1"/>
  <c r="AN8" i="1"/>
  <c r="AL8" i="1"/>
  <c r="AJ8" i="1"/>
  <c r="AC8" i="1"/>
  <c r="AA8" i="1"/>
  <c r="Z8" i="1"/>
  <c r="AR7" i="1"/>
  <c r="AO7" i="1"/>
  <c r="AM24" i="1" s="1"/>
  <c r="AM23" i="1" s="1"/>
  <c r="AM22" i="1" s="1"/>
  <c r="AM21" i="1" s="1"/>
  <c r="AM20" i="1" s="1"/>
  <c r="AM19" i="1" s="1"/>
  <c r="AM18" i="1" s="1"/>
  <c r="AM17" i="1" s="1"/>
  <c r="AK7" i="1"/>
  <c r="AI16" i="1" s="1"/>
  <c r="AK16" i="1" s="1"/>
  <c r="AC7" i="1"/>
  <c r="AA7" i="1"/>
  <c r="Z7" i="1"/>
  <c r="S7" i="1"/>
  <c r="AU7" i="1" s="1"/>
  <c r="AR5" i="1"/>
  <c r="AC5" i="1"/>
  <c r="Z5" i="1"/>
  <c r="AV8" i="1" l="1"/>
  <c r="AV16" i="1"/>
  <c r="AV24" i="1"/>
  <c r="AV32" i="1"/>
  <c r="AV40" i="1"/>
  <c r="AV48" i="1"/>
  <c r="AV56" i="1"/>
  <c r="AV64" i="1"/>
  <c r="AV72" i="1"/>
  <c r="AV11" i="1"/>
  <c r="AV19" i="1"/>
  <c r="AV27" i="1"/>
  <c r="AV35" i="1"/>
  <c r="AV43" i="1"/>
  <c r="AV51" i="1"/>
  <c r="AV59" i="1"/>
  <c r="AV67" i="1"/>
  <c r="AV9" i="1"/>
  <c r="AV20" i="1"/>
  <c r="AV30" i="1"/>
  <c r="AV41" i="1"/>
  <c r="AV52" i="1"/>
  <c r="AV62" i="1"/>
  <c r="AV73" i="1"/>
  <c r="AV10" i="1"/>
  <c r="AV21" i="1"/>
  <c r="AV31" i="1"/>
  <c r="AV42" i="1"/>
  <c r="AV53" i="1"/>
  <c r="AV63" i="1"/>
  <c r="AV12" i="1"/>
  <c r="AV22" i="1"/>
  <c r="AV33" i="1"/>
  <c r="AV44" i="1"/>
  <c r="AV54" i="1"/>
  <c r="AV65" i="1"/>
  <c r="AV13" i="1"/>
  <c r="AV23" i="1"/>
  <c r="AV34" i="1"/>
  <c r="AV45" i="1"/>
  <c r="AV55" i="1"/>
  <c r="AV66" i="1"/>
  <c r="AV14" i="1"/>
  <c r="AV25" i="1"/>
  <c r="AV36" i="1"/>
  <c r="AV46" i="1"/>
  <c r="AV57" i="1"/>
  <c r="AV68" i="1"/>
  <c r="AV15" i="1"/>
  <c r="AV26" i="1"/>
  <c r="AV37" i="1"/>
  <c r="AV47" i="1"/>
  <c r="AV58" i="1"/>
  <c r="AV69" i="1"/>
  <c r="AV17" i="1"/>
  <c r="AV28" i="1"/>
  <c r="AV38" i="1"/>
  <c r="AV49" i="1"/>
  <c r="AV60" i="1"/>
  <c r="AV70" i="1"/>
  <c r="AV18" i="1"/>
  <c r="AV29" i="1"/>
  <c r="AV39" i="1"/>
  <c r="AV50" i="1"/>
  <c r="AV61" i="1"/>
  <c r="AV71" i="1"/>
  <c r="AV7" i="1"/>
  <c r="AW13" i="1"/>
  <c r="AW21" i="1"/>
  <c r="AW29" i="1"/>
  <c r="AW37" i="1"/>
  <c r="AW45" i="1"/>
  <c r="AW53" i="1"/>
  <c r="AW61" i="1"/>
  <c r="AW69" i="1"/>
  <c r="AW77" i="1"/>
  <c r="AW85" i="1"/>
  <c r="AW93" i="1"/>
  <c r="AW101" i="1"/>
  <c r="AW109" i="1"/>
  <c r="AW117" i="1"/>
  <c r="AW125" i="1"/>
  <c r="AW133" i="1"/>
  <c r="AW141" i="1"/>
  <c r="AW149" i="1"/>
  <c r="AW157" i="1"/>
  <c r="AW165" i="1"/>
  <c r="AW173" i="1"/>
  <c r="AW181" i="1"/>
  <c r="AW189" i="1"/>
  <c r="AW197" i="1"/>
  <c r="AW205" i="1"/>
  <c r="AW213" i="1"/>
  <c r="AW14" i="1"/>
  <c r="AW22" i="1"/>
  <c r="AW30" i="1"/>
  <c r="AW38" i="1"/>
  <c r="AW46" i="1"/>
  <c r="AW54" i="1"/>
  <c r="AW62" i="1"/>
  <c r="AW70" i="1"/>
  <c r="AW78" i="1"/>
  <c r="AW86" i="1"/>
  <c r="AW94" i="1"/>
  <c r="AW102" i="1"/>
  <c r="AW110" i="1"/>
  <c r="AW118" i="1"/>
  <c r="AW126" i="1"/>
  <c r="AW134" i="1"/>
  <c r="AW142" i="1"/>
  <c r="AW150" i="1"/>
  <c r="AW158" i="1"/>
  <c r="AW166" i="1"/>
  <c r="AW174" i="1"/>
  <c r="AW182" i="1"/>
  <c r="AW190" i="1"/>
  <c r="AW198" i="1"/>
  <c r="AW206" i="1"/>
  <c r="AW214" i="1"/>
  <c r="AW15" i="1"/>
  <c r="AW23" i="1"/>
  <c r="AW31" i="1"/>
  <c r="AW39" i="1"/>
  <c r="AW47" i="1"/>
  <c r="AW55" i="1"/>
  <c r="AW63" i="1"/>
  <c r="AW71" i="1"/>
  <c r="AW79" i="1"/>
  <c r="AW87" i="1"/>
  <c r="AW95" i="1"/>
  <c r="AW103" i="1"/>
  <c r="AW111" i="1"/>
  <c r="AW119" i="1"/>
  <c r="AW127" i="1"/>
  <c r="AW135" i="1"/>
  <c r="AW143" i="1"/>
  <c r="AW151" i="1"/>
  <c r="AW159" i="1"/>
  <c r="AW167" i="1"/>
  <c r="AW175" i="1"/>
  <c r="AW183" i="1"/>
  <c r="AW191" i="1"/>
  <c r="AW199" i="1"/>
  <c r="AW207" i="1"/>
  <c r="AW215" i="1"/>
  <c r="AW8" i="1"/>
  <c r="AW16" i="1"/>
  <c r="AW24" i="1"/>
  <c r="AW32" i="1"/>
  <c r="AW40" i="1"/>
  <c r="AW48" i="1"/>
  <c r="AW56" i="1"/>
  <c r="AW64" i="1"/>
  <c r="AW72" i="1"/>
  <c r="AW80" i="1"/>
  <c r="AW88" i="1"/>
  <c r="AW96" i="1"/>
  <c r="AW104" i="1"/>
  <c r="AW112" i="1"/>
  <c r="AW120" i="1"/>
  <c r="AW128" i="1"/>
  <c r="AW136" i="1"/>
  <c r="AW144" i="1"/>
  <c r="AW152" i="1"/>
  <c r="AW160" i="1"/>
  <c r="AW168" i="1"/>
  <c r="AW176" i="1"/>
  <c r="AW184" i="1"/>
  <c r="AW192" i="1"/>
  <c r="AW200" i="1"/>
  <c r="AW208" i="1"/>
  <c r="AW9" i="1"/>
  <c r="AW17" i="1"/>
  <c r="AW25" i="1"/>
  <c r="AW33" i="1"/>
  <c r="AW41" i="1"/>
  <c r="AW49" i="1"/>
  <c r="AW57" i="1"/>
  <c r="AW65" i="1"/>
  <c r="AW73" i="1"/>
  <c r="AW81" i="1"/>
  <c r="AW89" i="1"/>
  <c r="AW97" i="1"/>
  <c r="AW105" i="1"/>
  <c r="AW113" i="1"/>
  <c r="AW121" i="1"/>
  <c r="AW129" i="1"/>
  <c r="AW137" i="1"/>
  <c r="AW145" i="1"/>
  <c r="AW153" i="1"/>
  <c r="AW161" i="1"/>
  <c r="AW169" i="1"/>
  <c r="AW177" i="1"/>
  <c r="AW185" i="1"/>
  <c r="AW193" i="1"/>
  <c r="AW201" i="1"/>
  <c r="AW209" i="1"/>
  <c r="AW10" i="1"/>
  <c r="AW18" i="1"/>
  <c r="AW26" i="1"/>
  <c r="AW34" i="1"/>
  <c r="AW42" i="1"/>
  <c r="AW50" i="1"/>
  <c r="AW58" i="1"/>
  <c r="AW66" i="1"/>
  <c r="AW74" i="1"/>
  <c r="AW82" i="1"/>
  <c r="AW90" i="1"/>
  <c r="AW98" i="1"/>
  <c r="AW106" i="1"/>
  <c r="AW114" i="1"/>
  <c r="AW122" i="1"/>
  <c r="AW130" i="1"/>
  <c r="AW138" i="1"/>
  <c r="AW146" i="1"/>
  <c r="AW154" i="1"/>
  <c r="AW162" i="1"/>
  <c r="AW170" i="1"/>
  <c r="AW178" i="1"/>
  <c r="AW186" i="1"/>
  <c r="AW194" i="1"/>
  <c r="AW202" i="1"/>
  <c r="AW210" i="1"/>
  <c r="AW11" i="1"/>
  <c r="AW19" i="1"/>
  <c r="AW27" i="1"/>
  <c r="AW35" i="1"/>
  <c r="AW43" i="1"/>
  <c r="AW51" i="1"/>
  <c r="AW59" i="1"/>
  <c r="AW67" i="1"/>
  <c r="AW75" i="1"/>
  <c r="AW83" i="1"/>
  <c r="AW91" i="1"/>
  <c r="AW99" i="1"/>
  <c r="AW107" i="1"/>
  <c r="AW115" i="1"/>
  <c r="AW123" i="1"/>
  <c r="AW131" i="1"/>
  <c r="AW139" i="1"/>
  <c r="AW147" i="1"/>
  <c r="AW155" i="1"/>
  <c r="AW163" i="1"/>
  <c r="AW171" i="1"/>
  <c r="AW179" i="1"/>
  <c r="AW187" i="1"/>
  <c r="AW195" i="1"/>
  <c r="AW203" i="1"/>
  <c r="AW211" i="1"/>
  <c r="AW60" i="1"/>
  <c r="AW124" i="1"/>
  <c r="AW188" i="1"/>
  <c r="AW20" i="1"/>
  <c r="AW84" i="1"/>
  <c r="AW148" i="1"/>
  <c r="AW212" i="1"/>
  <c r="AW92" i="1"/>
  <c r="AW172" i="1"/>
  <c r="AW12" i="1"/>
  <c r="AW44" i="1"/>
  <c r="AW132" i="1"/>
  <c r="AW36" i="1"/>
  <c r="AW156" i="1"/>
  <c r="AW52" i="1"/>
  <c r="AW164" i="1"/>
  <c r="AW68" i="1"/>
  <c r="AW180" i="1"/>
  <c r="AW76" i="1"/>
  <c r="AW196" i="1"/>
  <c r="AW100" i="1"/>
  <c r="AW204" i="1"/>
  <c r="AW108" i="1"/>
  <c r="AW116" i="1"/>
  <c r="AW28" i="1"/>
  <c r="AW140" i="1"/>
  <c r="AW7" i="1"/>
  <c r="Z2134" i="1"/>
  <c r="G1872" i="1"/>
  <c r="G1117" i="1"/>
  <c r="G2081" i="1"/>
  <c r="BB2080" i="1"/>
  <c r="BB2364" i="1"/>
  <c r="G2365" i="1"/>
  <c r="G1706" i="1"/>
  <c r="AD2083" i="1"/>
  <c r="AE2083" i="1"/>
  <c r="AE1434" i="1"/>
  <c r="AE1412" i="1" s="1"/>
  <c r="AD1434" i="1"/>
  <c r="AD1412" i="1" s="1"/>
  <c r="AE1762" i="1"/>
  <c r="AE1725" i="1" s="1"/>
  <c r="AD1762" i="1"/>
  <c r="AD1725" i="1" s="1"/>
  <c r="AE1213" i="1"/>
  <c r="AE1207" i="1" s="1"/>
  <c r="AD1213" i="1"/>
  <c r="AD1207" i="1" s="1"/>
  <c r="AE1409" i="1"/>
  <c r="AE1403" i="1" s="1"/>
  <c r="AD1409" i="1"/>
  <c r="AD1403" i="1" s="1"/>
  <c r="AE2063" i="1"/>
  <c r="AE2059" i="1" s="1"/>
  <c r="AD2063" i="1"/>
  <c r="AD2059" i="1" s="1"/>
  <c r="AD2341" i="1"/>
  <c r="AD2336" i="1" s="1"/>
  <c r="AE2341" i="1"/>
  <c r="AE2336" i="1" s="1"/>
  <c r="AE1399" i="1"/>
  <c r="AE1378" i="1" s="1"/>
  <c r="AD1399" i="1"/>
  <c r="AD1378" i="1" s="1"/>
  <c r="AE1708" i="1"/>
  <c r="AD1708" i="1"/>
  <c r="AD1437" i="1"/>
  <c r="AE1648" i="1"/>
  <c r="AE1647" i="1" s="1"/>
  <c r="AD1648" i="1"/>
  <c r="AD1647" i="1" s="1"/>
  <c r="AD1504" i="1"/>
  <c r="AE1504" i="1"/>
  <c r="AE1619" i="1"/>
  <c r="AE1597" i="1" s="1"/>
  <c r="AD1619" i="1"/>
  <c r="AD1597" i="1" s="1"/>
  <c r="AE1772" i="1"/>
  <c r="AE1766" i="1" s="1"/>
  <c r="AD1772" i="1"/>
  <c r="AE2099" i="1"/>
  <c r="AE2092" i="1" s="1"/>
  <c r="AD2099" i="1"/>
  <c r="AD2092" i="1" s="1"/>
  <c r="AE1576" i="1"/>
  <c r="AE1529" i="1" s="1"/>
  <c r="AD1576" i="1"/>
  <c r="AD1529" i="1" s="1"/>
  <c r="G1206" i="1"/>
  <c r="AQ335" i="1"/>
  <c r="AR335" i="1" s="1"/>
  <c r="AU335" i="1"/>
  <c r="AQ536" i="1"/>
  <c r="AR536" i="1" s="1"/>
  <c r="AU536" i="1"/>
  <c r="AQ582" i="1"/>
  <c r="AR582" i="1" s="1"/>
  <c r="AU582" i="1"/>
  <c r="AQ693" i="1"/>
  <c r="AR693" i="1" s="1"/>
  <c r="AU693" i="1"/>
  <c r="AQ1000" i="1"/>
  <c r="AR1000" i="1" s="1"/>
  <c r="AU1000" i="1"/>
  <c r="AQ1049" i="1"/>
  <c r="AR1049" i="1" s="1"/>
  <c r="AU1049" i="1"/>
  <c r="AQ1302" i="1"/>
  <c r="AR1302" i="1" s="1"/>
  <c r="AU1302" i="1"/>
  <c r="AQ1529" i="1"/>
  <c r="AR1529" i="1" s="1"/>
  <c r="AU1529" i="1"/>
  <c r="AQ1595" i="1"/>
  <c r="AR1595" i="1" s="1"/>
  <c r="AU1595" i="1"/>
  <c r="AU1624" i="1"/>
  <c r="AQ1694" i="1"/>
  <c r="AR1694" i="1" s="1"/>
  <c r="AU1694" i="1"/>
  <c r="AQ1775" i="1"/>
  <c r="AR1775" i="1" s="1"/>
  <c r="AU1775" i="1"/>
  <c r="AQ2070" i="1"/>
  <c r="AR2070" i="1" s="1"/>
  <c r="AU2070" i="1"/>
  <c r="AQ2302" i="1"/>
  <c r="AR2302" i="1" s="1"/>
  <c r="AQ2336" i="1"/>
  <c r="AR2336" i="1" s="1"/>
  <c r="AQ2371" i="1"/>
  <c r="AR2371" i="1" s="1"/>
  <c r="AQ533" i="1"/>
  <c r="AR533" i="1" s="1"/>
  <c r="AU533" i="1"/>
  <c r="AQ554" i="1"/>
  <c r="AR554" i="1" s="1"/>
  <c r="AU554" i="1"/>
  <c r="AQ983" i="1"/>
  <c r="AR983" i="1" s="1"/>
  <c r="AU983" i="1"/>
  <c r="AQ1046" i="1"/>
  <c r="AR1046" i="1" s="1"/>
  <c r="AU1046" i="1"/>
  <c r="AQ1054" i="1"/>
  <c r="AR1054" i="1" s="1"/>
  <c r="AU1054" i="1"/>
  <c r="AR1337" i="1"/>
  <c r="AU1337" i="1"/>
  <c r="AQ1766" i="1"/>
  <c r="AR1766" i="1" s="1"/>
  <c r="AU1766" i="1"/>
  <c r="AQ2059" i="1"/>
  <c r="AR2059" i="1" s="1"/>
  <c r="AU2059" i="1"/>
  <c r="AQ966" i="1"/>
  <c r="AR966" i="1" s="1"/>
  <c r="AU966" i="1"/>
  <c r="AQ1002" i="1"/>
  <c r="AR1002" i="1" s="1"/>
  <c r="AU1002" i="1"/>
  <c r="AQ1051" i="1"/>
  <c r="AR1051" i="1" s="1"/>
  <c r="AU1051" i="1"/>
  <c r="AQ1077" i="1"/>
  <c r="AR1077" i="1" s="1"/>
  <c r="AU1077" i="1"/>
  <c r="AQ1235" i="1"/>
  <c r="AR1235" i="1" s="1"/>
  <c r="AU1235" i="1"/>
  <c r="AQ1503" i="1"/>
  <c r="AR1503" i="1" s="1"/>
  <c r="AU1503" i="1"/>
  <c r="AR1597" i="1"/>
  <c r="AU1597" i="1"/>
  <c r="AQ1627" i="1"/>
  <c r="AR1627" i="1" s="1"/>
  <c r="AU1627" i="1"/>
  <c r="AQ1708" i="1"/>
  <c r="AR1708" i="1" s="1"/>
  <c r="AU1708" i="1"/>
  <c r="AQ2134" i="1"/>
  <c r="AR2134" i="1" s="1"/>
  <c r="AU2134" i="1"/>
  <c r="AQ2171" i="1"/>
  <c r="AR2171" i="1" s="1"/>
  <c r="AQ2403" i="1"/>
  <c r="AR2403" i="1" s="1"/>
  <c r="AQ290" i="1"/>
  <c r="AR290" i="1" s="1"/>
  <c r="AU290" i="1"/>
  <c r="AQ535" i="1"/>
  <c r="AR535" i="1" s="1"/>
  <c r="AU535" i="1"/>
  <c r="AQ949" i="1"/>
  <c r="AR949" i="1" s="1"/>
  <c r="AU949" i="1"/>
  <c r="AQ1048" i="1"/>
  <c r="AR1048" i="1" s="1"/>
  <c r="AU1048" i="1"/>
  <c r="AQ1056" i="1"/>
  <c r="AR1056" i="1" s="1"/>
  <c r="AU1056" i="1"/>
  <c r="AQ1301" i="1"/>
  <c r="AR1301" i="1" s="1"/>
  <c r="AU1301" i="1"/>
  <c r="AU1622" i="1"/>
  <c r="AQ1725" i="1"/>
  <c r="AR1725" i="1" s="1"/>
  <c r="AU1725" i="1"/>
  <c r="AQ1873" i="1"/>
  <c r="AR1873" i="1" s="1"/>
  <c r="AU1873" i="1"/>
  <c r="AQ2069" i="1"/>
  <c r="AR2069" i="1" s="1"/>
  <c r="AU2069" i="1"/>
  <c r="AQ2301" i="1"/>
  <c r="AR2301" i="1" s="1"/>
  <c r="AQ2347" i="1"/>
  <c r="AR2347" i="1" s="1"/>
  <c r="AQ532" i="1"/>
  <c r="AR532" i="1" s="1"/>
  <c r="AU532" i="1"/>
  <c r="AQ592" i="1"/>
  <c r="AR592" i="1" s="1"/>
  <c r="AU592" i="1"/>
  <c r="AQ648" i="1"/>
  <c r="AR648" i="1" s="1"/>
  <c r="AU648" i="1"/>
  <c r="AQ683" i="1"/>
  <c r="AR683" i="1" s="1"/>
  <c r="AU683" i="1"/>
  <c r="AQ932" i="1"/>
  <c r="AR932" i="1" s="1"/>
  <c r="AU932" i="1"/>
  <c r="AQ1004" i="1"/>
  <c r="AR1004" i="1" s="1"/>
  <c r="AU1004" i="1"/>
  <c r="AQ1015" i="1"/>
  <c r="AR1015" i="1" s="1"/>
  <c r="AU1015" i="1"/>
  <c r="AQ1045" i="1"/>
  <c r="AR1045" i="1" s="1"/>
  <c r="AU1045" i="1"/>
  <c r="AQ1053" i="1"/>
  <c r="AR1053" i="1" s="1"/>
  <c r="AU1053" i="1"/>
  <c r="AQ1118" i="1"/>
  <c r="AR1118" i="1" s="1"/>
  <c r="AU1118" i="1"/>
  <c r="AQ1217" i="1"/>
  <c r="AR1217" i="1" s="1"/>
  <c r="AU1217" i="1"/>
  <c r="AQ1403" i="1"/>
  <c r="AR1403" i="1" s="1"/>
  <c r="AU1403" i="1"/>
  <c r="AQ1638" i="1"/>
  <c r="AR1638" i="1" s="1"/>
  <c r="AQ1647" i="1"/>
  <c r="AR1647" i="1" s="1"/>
  <c r="AU1647" i="1"/>
  <c r="AQ1660" i="1"/>
  <c r="AR1660" i="1" s="1"/>
  <c r="AU1660" i="1"/>
  <c r="AQ639" i="1"/>
  <c r="AR639" i="1" s="1"/>
  <c r="AU639" i="1"/>
  <c r="AQ915" i="1"/>
  <c r="AR915" i="1" s="1"/>
  <c r="AU915" i="1"/>
  <c r="AQ1001" i="1"/>
  <c r="AR1001" i="1" s="1"/>
  <c r="AU1001" i="1"/>
  <c r="AQ1050" i="1"/>
  <c r="AR1050" i="1" s="1"/>
  <c r="AU1050" i="1"/>
  <c r="AQ1378" i="1"/>
  <c r="AR1378" i="1" s="1"/>
  <c r="AU1378" i="1"/>
  <c r="AQ1412" i="1"/>
  <c r="AR1412" i="1" s="1"/>
  <c r="AU1412" i="1"/>
  <c r="AQ1502" i="1"/>
  <c r="AR1502" i="1" s="1"/>
  <c r="AU1502" i="1"/>
  <c r="AQ1596" i="1"/>
  <c r="AR1596" i="1" s="1"/>
  <c r="AU1596" i="1"/>
  <c r="AQ1626" i="1"/>
  <c r="AR1626" i="1" s="1"/>
  <c r="AU1626" i="1"/>
  <c r="AQ1707" i="1"/>
  <c r="AR1707" i="1" s="1"/>
  <c r="AU1707" i="1"/>
  <c r="AQ1776" i="1"/>
  <c r="AR1776" i="1" s="1"/>
  <c r="AU1776" i="1"/>
  <c r="AQ1930" i="1"/>
  <c r="AR1930" i="1" s="1"/>
  <c r="AU1930" i="1"/>
  <c r="AQ2083" i="1"/>
  <c r="AR2083" i="1" s="1"/>
  <c r="AU2083" i="1"/>
  <c r="AQ2092" i="1"/>
  <c r="AR2092" i="1" s="1"/>
  <c r="AU2092" i="1"/>
  <c r="AQ2101" i="1"/>
  <c r="AR2101" i="1" s="1"/>
  <c r="AU2101" i="1"/>
  <c r="AQ534" i="1"/>
  <c r="AR534" i="1" s="1"/>
  <c r="AU534" i="1"/>
  <c r="AQ898" i="1"/>
  <c r="AR898" i="1" s="1"/>
  <c r="AU898" i="1"/>
  <c r="AQ1047" i="1"/>
  <c r="AR1047" i="1" s="1"/>
  <c r="AU1047" i="1"/>
  <c r="AQ1055" i="1"/>
  <c r="AR1055" i="1" s="1"/>
  <c r="AU1055" i="1"/>
  <c r="AQ1207" i="1"/>
  <c r="AR1207" i="1" s="1"/>
  <c r="AU1207" i="1"/>
  <c r="AQ1437" i="1"/>
  <c r="AR1437" i="1" s="1"/>
  <c r="AU1437" i="1"/>
  <c r="AQ1669" i="1"/>
  <c r="AR1669" i="1" s="1"/>
  <c r="AU1669" i="1"/>
  <c r="AQ2068" i="1"/>
  <c r="AR2068" i="1" s="1"/>
  <c r="AU2068" i="1"/>
  <c r="AQ2300" i="1"/>
  <c r="AR2300" i="1" s="1"/>
  <c r="AQ531" i="1"/>
  <c r="AR531" i="1" s="1"/>
  <c r="AU531" i="1"/>
  <c r="AQ874" i="1"/>
  <c r="AR874" i="1" s="1"/>
  <c r="AU874" i="1"/>
  <c r="AQ1003" i="1"/>
  <c r="AR1003" i="1" s="1"/>
  <c r="AU1003" i="1"/>
  <c r="AQ1014" i="1"/>
  <c r="AR1014" i="1" s="1"/>
  <c r="AU1014" i="1"/>
  <c r="AR1017" i="1"/>
  <c r="AQ1026" i="1"/>
  <c r="AR1026" i="1" s="1"/>
  <c r="AR1035" i="1"/>
  <c r="AQ1044" i="1"/>
  <c r="AR1044" i="1" s="1"/>
  <c r="AU1044" i="1"/>
  <c r="AQ1052" i="1"/>
  <c r="AR1052" i="1" s="1"/>
  <c r="AU1052" i="1"/>
  <c r="AQ1216" i="1"/>
  <c r="AR1216" i="1" s="1"/>
  <c r="AU1216" i="1"/>
  <c r="AQ1504" i="1"/>
  <c r="AR1504" i="1" s="1"/>
  <c r="AU1504" i="1"/>
  <c r="AQ1637" i="1"/>
  <c r="AR1637" i="1" s="1"/>
  <c r="AU1637" i="1"/>
  <c r="AQ1646" i="1"/>
  <c r="AU1646" i="1"/>
  <c r="AQ2311" i="1"/>
  <c r="AR2311" i="1" s="1"/>
  <c r="AQ2404" i="1"/>
  <c r="AR2404" i="1" s="1"/>
  <c r="BB1870" i="1"/>
  <c r="G1870" i="1" s="1"/>
  <c r="G1402" i="1"/>
  <c r="BB1928" i="1"/>
  <c r="BB1927" i="1" s="1"/>
  <c r="G1927" i="1" s="1"/>
  <c r="Z74" i="1"/>
  <c r="AV771" i="1" s="1"/>
  <c r="AC216" i="1"/>
  <c r="AW232" i="1" s="1"/>
  <c r="BB2167" i="1"/>
  <c r="BB1115" i="1"/>
  <c r="BB1114" i="1" s="1"/>
  <c r="G1116" i="1"/>
  <c r="AL21" i="1"/>
  <c r="BB2343" i="1"/>
  <c r="BB2342" i="1" s="1"/>
  <c r="G2342" i="1" s="1"/>
  <c r="G1723" i="1"/>
  <c r="G1724" i="1"/>
  <c r="AL23" i="1"/>
  <c r="AM16" i="1"/>
  <c r="AO16" i="1" s="1"/>
  <c r="AM25" i="1" s="1"/>
  <c r="BB1721" i="1"/>
  <c r="BB1720" i="1" s="1"/>
  <c r="G1720" i="1" s="1"/>
  <c r="BB1620" i="1"/>
  <c r="G1620" i="1" s="1"/>
  <c r="BB2298" i="1"/>
  <c r="G2058" i="1"/>
  <c r="G1692" i="1"/>
  <c r="BB1691" i="1"/>
  <c r="G1205" i="1"/>
  <c r="BB1204" i="1"/>
  <c r="G2057" i="1"/>
  <c r="BB2056" i="1"/>
  <c r="AI22" i="1"/>
  <c r="AI21" i="1" s="1"/>
  <c r="BB1231" i="1"/>
  <c r="G2082" i="1"/>
  <c r="G1411" i="1"/>
  <c r="BB1764" i="1"/>
  <c r="BB2334" i="1"/>
  <c r="BB1527" i="1"/>
  <c r="BB1705" i="1"/>
  <c r="BB1335" i="1"/>
  <c r="G1335" i="1" s="1"/>
  <c r="G1300" i="1"/>
  <c r="BB1376" i="1"/>
  <c r="BB1435" i="1"/>
  <c r="BB1773" i="1"/>
  <c r="BB2066" i="1"/>
  <c r="AI33" i="1"/>
  <c r="AI25" i="1"/>
  <c r="AK19" i="1"/>
  <c r="AL20" i="1"/>
  <c r="X74" i="1"/>
  <c r="AA216" i="1"/>
  <c r="G1299" i="1"/>
  <c r="BB1298" i="1"/>
  <c r="G1215" i="1"/>
  <c r="BB1214" i="1"/>
  <c r="BB1409" i="1"/>
  <c r="G1409" i="1" s="1"/>
  <c r="BB1400" i="1"/>
  <c r="G1645" i="1"/>
  <c r="BB1644" i="1"/>
  <c r="BB1500" i="1"/>
  <c r="G1594" i="1"/>
  <c r="BB1593" i="1"/>
  <c r="BB1667" i="1"/>
  <c r="G2091" i="1"/>
  <c r="BB2090" i="1"/>
  <c r="G2090" i="1" s="1"/>
  <c r="BB1434" i="1" l="1"/>
  <c r="G1434" i="1" s="1"/>
  <c r="G1435" i="1"/>
  <c r="AW1439" i="1"/>
  <c r="AW750" i="1"/>
  <c r="AW1380" i="1"/>
  <c r="AW1194" i="1"/>
  <c r="AW939" i="1"/>
  <c r="AW1541" i="1"/>
  <c r="AW1362" i="1"/>
  <c r="AW762" i="1"/>
  <c r="AW531" i="1"/>
  <c r="AW1391" i="1"/>
  <c r="AW696" i="1"/>
  <c r="AV1115" i="1"/>
  <c r="AW1098" i="1"/>
  <c r="AW223" i="1"/>
  <c r="AW1529" i="1"/>
  <c r="AW1238" i="1"/>
  <c r="AV103" i="1"/>
  <c r="AW1246" i="1"/>
  <c r="AW1107" i="1"/>
  <c r="AW1510" i="1"/>
  <c r="AW1317" i="1"/>
  <c r="AW1245" i="1"/>
  <c r="AW1617" i="1"/>
  <c r="AW1500" i="1"/>
  <c r="AW1365" i="1"/>
  <c r="AW1139" i="1"/>
  <c r="AW1530" i="1"/>
  <c r="AW1364" i="1"/>
  <c r="AW943" i="1"/>
  <c r="AW1508" i="1"/>
  <c r="AW1128" i="1"/>
  <c r="AW1126" i="1"/>
  <c r="AW1568" i="1"/>
  <c r="AW1326" i="1"/>
  <c r="AW1586" i="1"/>
  <c r="AW1266" i="1"/>
  <c r="AW582" i="1"/>
  <c r="AW992" i="1"/>
  <c r="AW635" i="1"/>
  <c r="AW648" i="1"/>
  <c r="AW1152" i="1"/>
  <c r="AW773" i="1"/>
  <c r="AW1173" i="1"/>
  <c r="AW797" i="1"/>
  <c r="AW833" i="1"/>
  <c r="AV757" i="1"/>
  <c r="AW1596" i="1"/>
  <c r="AW1489" i="1"/>
  <c r="AW1350" i="1"/>
  <c r="AW1062" i="1"/>
  <c r="AW1520" i="1"/>
  <c r="AW1334" i="1"/>
  <c r="AW1486" i="1"/>
  <c r="AW1055" i="1"/>
  <c r="AW1482" i="1"/>
  <c r="AW1144" i="1"/>
  <c r="AW1501" i="1"/>
  <c r="AW1603" i="1"/>
  <c r="AW1096" i="1"/>
  <c r="AW879" i="1"/>
  <c r="AW403" i="1"/>
  <c r="AW451" i="1"/>
  <c r="AW1045" i="1"/>
  <c r="AW645" i="1"/>
  <c r="AW1090" i="1"/>
  <c r="AW313" i="1"/>
  <c r="AV963" i="1"/>
  <c r="AW1585" i="1"/>
  <c r="AW1478" i="1"/>
  <c r="AW1322" i="1"/>
  <c r="AW1027" i="1"/>
  <c r="AW1616" i="1"/>
  <c r="AW1498" i="1"/>
  <c r="AW1321" i="1"/>
  <c r="AW1433" i="1"/>
  <c r="AW976" i="1"/>
  <c r="AW1612" i="1"/>
  <c r="AW1370" i="1"/>
  <c r="AW1396" i="1"/>
  <c r="AW1539" i="1"/>
  <c r="AW1232" i="1"/>
  <c r="AW766" i="1"/>
  <c r="AW931" i="1"/>
  <c r="AW380" i="1"/>
  <c r="AW869" i="1"/>
  <c r="AW994" i="1"/>
  <c r="AV884" i="1"/>
  <c r="BB2079" i="1"/>
  <c r="BB2078" i="1" s="1"/>
  <c r="BB2077" i="1" s="1"/>
  <c r="BB2076" i="1" s="1"/>
  <c r="AW1574" i="1"/>
  <c r="AW1465" i="1"/>
  <c r="AW1288" i="1"/>
  <c r="AW986" i="1"/>
  <c r="AW1605" i="1"/>
  <c r="AW1477" i="1"/>
  <c r="AW1304" i="1"/>
  <c r="AW1404" i="1"/>
  <c r="AW1526" i="1"/>
  <c r="AW1235" i="1"/>
  <c r="AW1271" i="1"/>
  <c r="AW1474" i="1"/>
  <c r="AW1147" i="1"/>
  <c r="AW1419" i="1"/>
  <c r="AW651" i="1"/>
  <c r="AW1196" i="1"/>
  <c r="AW816" i="1"/>
  <c r="AW726" i="1"/>
  <c r="AW887" i="1"/>
  <c r="AW996" i="1"/>
  <c r="AV781" i="1"/>
  <c r="AW1564" i="1"/>
  <c r="AW1436" i="1"/>
  <c r="AW1268" i="1"/>
  <c r="AW949" i="1"/>
  <c r="AW1584" i="1"/>
  <c r="AW1449" i="1"/>
  <c r="AW1219" i="1"/>
  <c r="AW1614" i="1"/>
  <c r="AW1375" i="1"/>
  <c r="AW1613" i="1"/>
  <c r="AW1429" i="1"/>
  <c r="AW963" i="1"/>
  <c r="AW1029" i="1"/>
  <c r="AW1389" i="1"/>
  <c r="AW1583" i="1"/>
  <c r="AW1038" i="1"/>
  <c r="AW1355" i="1"/>
  <c r="AW467" i="1"/>
  <c r="AW1103" i="1"/>
  <c r="AW1448" i="1"/>
  <c r="AW703" i="1"/>
  <c r="AW598" i="1"/>
  <c r="AW791" i="1"/>
  <c r="AW277" i="1"/>
  <c r="AW341" i="1"/>
  <c r="AW405" i="1"/>
  <c r="AW469" i="1"/>
  <c r="AW533" i="1"/>
  <c r="AW222" i="1"/>
  <c r="AW286" i="1"/>
  <c r="AW350" i="1"/>
  <c r="AW414" i="1"/>
  <c r="AW478" i="1"/>
  <c r="AW542" i="1"/>
  <c r="AW231" i="1"/>
  <c r="AW295" i="1"/>
  <c r="AW359" i="1"/>
  <c r="AW423" i="1"/>
  <c r="AW487" i="1"/>
  <c r="AW551" i="1"/>
  <c r="AW240" i="1"/>
  <c r="AW304" i="1"/>
  <c r="AW368" i="1"/>
  <c r="AW432" i="1"/>
  <c r="AW496" i="1"/>
  <c r="AW257" i="1"/>
  <c r="AW321" i="1"/>
  <c r="AW385" i="1"/>
  <c r="AW449" i="1"/>
  <c r="AW513" i="1"/>
  <c r="AW266" i="1"/>
  <c r="AW330" i="1"/>
  <c r="AW394" i="1"/>
  <c r="AW458" i="1"/>
  <c r="AW522" i="1"/>
  <c r="AW275" i="1"/>
  <c r="AW339" i="1"/>
  <c r="AW396" i="1"/>
  <c r="AW585" i="1"/>
  <c r="AW649" i="1"/>
  <c r="AW713" i="1"/>
  <c r="AW777" i="1"/>
  <c r="AW841" i="1"/>
  <c r="AW905" i="1"/>
  <c r="AW969" i="1"/>
  <c r="AW1033" i="1"/>
  <c r="AW1097" i="1"/>
  <c r="AW524" i="1"/>
  <c r="AW620" i="1"/>
  <c r="AW684" i="1"/>
  <c r="AW748" i="1"/>
  <c r="AW812" i="1"/>
  <c r="AW876" i="1"/>
  <c r="AW940" i="1"/>
  <c r="AW1004" i="1"/>
  <c r="AW1068" i="1"/>
  <c r="AW1132" i="1"/>
  <c r="AW512" i="1"/>
  <c r="AW637" i="1"/>
  <c r="AW722" i="1"/>
  <c r="AW807" i="1"/>
  <c r="AW893" i="1"/>
  <c r="AW978" i="1"/>
  <c r="AW1063" i="1"/>
  <c r="AW1145" i="1"/>
  <c r="AW1209" i="1"/>
  <c r="AW1273" i="1"/>
  <c r="AW220" i="1"/>
  <c r="AW578" i="1"/>
  <c r="AW663" i="1"/>
  <c r="AW221" i="1"/>
  <c r="AW285" i="1"/>
  <c r="AW349" i="1"/>
  <c r="AW413" i="1"/>
  <c r="AW477" i="1"/>
  <c r="AW541" i="1"/>
  <c r="AW230" i="1"/>
  <c r="AW294" i="1"/>
  <c r="AW358" i="1"/>
  <c r="AW422" i="1"/>
  <c r="AW486" i="1"/>
  <c r="AW550" i="1"/>
  <c r="AW239" i="1"/>
  <c r="AW303" i="1"/>
  <c r="AW367" i="1"/>
  <c r="AW431" i="1"/>
  <c r="AW495" i="1"/>
  <c r="AW559" i="1"/>
  <c r="AW248" i="1"/>
  <c r="AW312" i="1"/>
  <c r="AW376" i="1"/>
  <c r="AW440" i="1"/>
  <c r="AW265" i="1"/>
  <c r="AW329" i="1"/>
  <c r="AW393" i="1"/>
  <c r="AW457" i="1"/>
  <c r="AW521" i="1"/>
  <c r="AW274" i="1"/>
  <c r="AW338" i="1"/>
  <c r="AW402" i="1"/>
  <c r="AW466" i="1"/>
  <c r="AW530" i="1"/>
  <c r="AW219" i="1"/>
  <c r="AW283" i="1"/>
  <c r="AW347" i="1"/>
  <c r="AW428" i="1"/>
  <c r="AW593" i="1"/>
  <c r="AW657" i="1"/>
  <c r="AW721" i="1"/>
  <c r="AW785" i="1"/>
  <c r="AW849" i="1"/>
  <c r="AW913" i="1"/>
  <c r="AW977" i="1"/>
  <c r="AW1041" i="1"/>
  <c r="AW1105" i="1"/>
  <c r="AW276" i="1"/>
  <c r="AW547" i="1"/>
  <c r="AW628" i="1"/>
  <c r="AW692" i="1"/>
  <c r="AW756" i="1"/>
  <c r="AW820" i="1"/>
  <c r="AW884" i="1"/>
  <c r="AW948" i="1"/>
  <c r="AW1012" i="1"/>
  <c r="AW1076" i="1"/>
  <c r="AW540" i="1"/>
  <c r="AW647" i="1"/>
  <c r="AW733" i="1"/>
  <c r="AW818" i="1"/>
  <c r="AW903" i="1"/>
  <c r="AW989" i="1"/>
  <c r="AW1074" i="1"/>
  <c r="AW1153" i="1"/>
  <c r="AW1217" i="1"/>
  <c r="AW1281" i="1"/>
  <c r="AW300" i="1"/>
  <c r="AW589" i="1"/>
  <c r="AW674" i="1"/>
  <c r="AW229" i="1"/>
  <c r="AW293" i="1"/>
  <c r="AW357" i="1"/>
  <c r="AW421" i="1"/>
  <c r="AW485" i="1"/>
  <c r="AW549" i="1"/>
  <c r="AW238" i="1"/>
  <c r="AW302" i="1"/>
  <c r="AW366" i="1"/>
  <c r="AW430" i="1"/>
  <c r="AW494" i="1"/>
  <c r="AW558" i="1"/>
  <c r="AW247" i="1"/>
  <c r="AW311" i="1"/>
  <c r="AW375" i="1"/>
  <c r="AW439" i="1"/>
  <c r="AW503" i="1"/>
  <c r="AW567" i="1"/>
  <c r="AW256" i="1"/>
  <c r="AW320" i="1"/>
  <c r="AW384" i="1"/>
  <c r="AW448" i="1"/>
  <c r="AW273" i="1"/>
  <c r="AW337" i="1"/>
  <c r="AW401" i="1"/>
  <c r="AW465" i="1"/>
  <c r="AW529" i="1"/>
  <c r="AW218" i="1"/>
  <c r="AW282" i="1"/>
  <c r="AW346" i="1"/>
  <c r="AW410" i="1"/>
  <c r="AW474" i="1"/>
  <c r="AW538" i="1"/>
  <c r="AW227" i="1"/>
  <c r="AW291" i="1"/>
  <c r="AW460" i="1"/>
  <c r="AW601" i="1"/>
  <c r="AW665" i="1"/>
  <c r="AW729" i="1"/>
  <c r="AW793" i="1"/>
  <c r="AW857" i="1"/>
  <c r="AW921" i="1"/>
  <c r="AW985" i="1"/>
  <c r="AW1049" i="1"/>
  <c r="AW1113" i="1"/>
  <c r="AW340" i="1"/>
  <c r="AW568" i="1"/>
  <c r="AW636" i="1"/>
  <c r="AW700" i="1"/>
  <c r="AW764" i="1"/>
  <c r="AW828" i="1"/>
  <c r="AW892" i="1"/>
  <c r="AW956" i="1"/>
  <c r="AW1020" i="1"/>
  <c r="AW1084" i="1"/>
  <c r="AW571" i="1"/>
  <c r="AW658" i="1"/>
  <c r="AW743" i="1"/>
  <c r="AW829" i="1"/>
  <c r="AW914" i="1"/>
  <c r="AW999" i="1"/>
  <c r="AW1085" i="1"/>
  <c r="AW1161" i="1"/>
  <c r="AW1225" i="1"/>
  <c r="AW1289" i="1"/>
  <c r="AW371" i="1"/>
  <c r="AW599" i="1"/>
  <c r="AW685" i="1"/>
  <c r="AW770" i="1"/>
  <c r="AW237" i="1"/>
  <c r="AW301" i="1"/>
  <c r="AW365" i="1"/>
  <c r="AW429" i="1"/>
  <c r="AW493" i="1"/>
  <c r="AW557" i="1"/>
  <c r="AW246" i="1"/>
  <c r="AW310" i="1"/>
  <c r="AW374" i="1"/>
  <c r="AW438" i="1"/>
  <c r="AW502" i="1"/>
  <c r="AW566" i="1"/>
  <c r="AW255" i="1"/>
  <c r="AW319" i="1"/>
  <c r="AW383" i="1"/>
  <c r="AW447" i="1"/>
  <c r="AW511" i="1"/>
  <c r="AW264" i="1"/>
  <c r="AW328" i="1"/>
  <c r="AW392" i="1"/>
  <c r="AW456" i="1"/>
  <c r="AW217" i="1"/>
  <c r="AW281" i="1"/>
  <c r="AW345" i="1"/>
  <c r="AW409" i="1"/>
  <c r="AW473" i="1"/>
  <c r="AW537" i="1"/>
  <c r="AW226" i="1"/>
  <c r="AW290" i="1"/>
  <c r="AW354" i="1"/>
  <c r="AW418" i="1"/>
  <c r="AW482" i="1"/>
  <c r="AW546" i="1"/>
  <c r="AW235" i="1"/>
  <c r="AW299" i="1"/>
  <c r="AW492" i="1"/>
  <c r="AW609" i="1"/>
  <c r="AW673" i="1"/>
  <c r="AW737" i="1"/>
  <c r="AW801" i="1"/>
  <c r="AW865" i="1"/>
  <c r="AW929" i="1"/>
  <c r="AW993" i="1"/>
  <c r="AW1057" i="1"/>
  <c r="AW1121" i="1"/>
  <c r="AW379" i="1"/>
  <c r="AW580" i="1"/>
  <c r="AW644" i="1"/>
  <c r="AW708" i="1"/>
  <c r="AW772" i="1"/>
  <c r="AW836" i="1"/>
  <c r="AW900" i="1"/>
  <c r="AW964" i="1"/>
  <c r="AW1028" i="1"/>
  <c r="AW1092" i="1"/>
  <c r="AW260" i="1"/>
  <c r="AW583" i="1"/>
  <c r="AW669" i="1"/>
  <c r="AW754" i="1"/>
  <c r="AW839" i="1"/>
  <c r="AW925" i="1"/>
  <c r="AW1010" i="1"/>
  <c r="AW1095" i="1"/>
  <c r="AW1169" i="1"/>
  <c r="AW1233" i="1"/>
  <c r="AW1297" i="1"/>
  <c r="AW412" i="1"/>
  <c r="AW610" i="1"/>
  <c r="AW695" i="1"/>
  <c r="AW781" i="1"/>
  <c r="AW245" i="1"/>
  <c r="AW309" i="1"/>
  <c r="AW373" i="1"/>
  <c r="AW437" i="1"/>
  <c r="AW501" i="1"/>
  <c r="AW565" i="1"/>
  <c r="AW254" i="1"/>
  <c r="AW318" i="1"/>
  <c r="AW382" i="1"/>
  <c r="AW446" i="1"/>
  <c r="AW510" i="1"/>
  <c r="AW574" i="1"/>
  <c r="AW263" i="1"/>
  <c r="AW327" i="1"/>
  <c r="AW391" i="1"/>
  <c r="AW455" i="1"/>
  <c r="AW519" i="1"/>
  <c r="AW272" i="1"/>
  <c r="AW336" i="1"/>
  <c r="AW400" i="1"/>
  <c r="AW464" i="1"/>
  <c r="AW225" i="1"/>
  <c r="AW289" i="1"/>
  <c r="AW353" i="1"/>
  <c r="AW417" i="1"/>
  <c r="AW481" i="1"/>
  <c r="AW545" i="1"/>
  <c r="AW234" i="1"/>
  <c r="AW298" i="1"/>
  <c r="AW362" i="1"/>
  <c r="AW426" i="1"/>
  <c r="AW490" i="1"/>
  <c r="AW554" i="1"/>
  <c r="AW243" i="1"/>
  <c r="AW307" i="1"/>
  <c r="AW516" i="1"/>
  <c r="AW617" i="1"/>
  <c r="AW681" i="1"/>
  <c r="AW745" i="1"/>
  <c r="AW809" i="1"/>
  <c r="AW873" i="1"/>
  <c r="AW937" i="1"/>
  <c r="AW1001" i="1"/>
  <c r="AW1065" i="1"/>
  <c r="AW1129" i="1"/>
  <c r="AW411" i="1"/>
  <c r="AW588" i="1"/>
  <c r="AW652" i="1"/>
  <c r="AW716" i="1"/>
  <c r="AW780" i="1"/>
  <c r="AW844" i="1"/>
  <c r="AW908" i="1"/>
  <c r="AW972" i="1"/>
  <c r="AW1036" i="1"/>
  <c r="AW1100" i="1"/>
  <c r="AW348" i="1"/>
  <c r="AW594" i="1"/>
  <c r="AW679" i="1"/>
  <c r="AW765" i="1"/>
  <c r="AW850" i="1"/>
  <c r="AW935" i="1"/>
  <c r="AW1021" i="1"/>
  <c r="AW1106" i="1"/>
  <c r="AW1177" i="1"/>
  <c r="AW1241" i="1"/>
  <c r="AW1305" i="1"/>
  <c r="AW452" i="1"/>
  <c r="AW621" i="1"/>
  <c r="AW253" i="1"/>
  <c r="AW317" i="1"/>
  <c r="AW381" i="1"/>
  <c r="AW445" i="1"/>
  <c r="AW509" i="1"/>
  <c r="AW573" i="1"/>
  <c r="AW262" i="1"/>
  <c r="AW326" i="1"/>
  <c r="AW390" i="1"/>
  <c r="AW454" i="1"/>
  <c r="AW518" i="1"/>
  <c r="AW271" i="1"/>
  <c r="AW335" i="1"/>
  <c r="AW399" i="1"/>
  <c r="AW463" i="1"/>
  <c r="AW527" i="1"/>
  <c r="AW216" i="1"/>
  <c r="AW280" i="1"/>
  <c r="AW344" i="1"/>
  <c r="AW408" i="1"/>
  <c r="AW472" i="1"/>
  <c r="AW233" i="1"/>
  <c r="AW297" i="1"/>
  <c r="AW361" i="1"/>
  <c r="AW425" i="1"/>
  <c r="AW489" i="1"/>
  <c r="AW553" i="1"/>
  <c r="AW242" i="1"/>
  <c r="AW306" i="1"/>
  <c r="AW370" i="1"/>
  <c r="AW434" i="1"/>
  <c r="AW498" i="1"/>
  <c r="AW562" i="1"/>
  <c r="AW251" i="1"/>
  <c r="AW315" i="1"/>
  <c r="AW252" i="1"/>
  <c r="AW539" i="1"/>
  <c r="AW625" i="1"/>
  <c r="AW689" i="1"/>
  <c r="AW753" i="1"/>
  <c r="AW817" i="1"/>
  <c r="AW881" i="1"/>
  <c r="AW945" i="1"/>
  <c r="AW1009" i="1"/>
  <c r="AW1073" i="1"/>
  <c r="AW443" i="1"/>
  <c r="AW596" i="1"/>
  <c r="AW660" i="1"/>
  <c r="AW724" i="1"/>
  <c r="AW788" i="1"/>
  <c r="AW852" i="1"/>
  <c r="AW916" i="1"/>
  <c r="AW980" i="1"/>
  <c r="AW1044" i="1"/>
  <c r="AW1108" i="1"/>
  <c r="AW388" i="1"/>
  <c r="AW605" i="1"/>
  <c r="AW690" i="1"/>
  <c r="AW775" i="1"/>
  <c r="AW861" i="1"/>
  <c r="AW946" i="1"/>
  <c r="AW1031" i="1"/>
  <c r="AW1117" i="1"/>
  <c r="AW1185" i="1"/>
  <c r="AW1249" i="1"/>
  <c r="AW499" i="1"/>
  <c r="AW631" i="1"/>
  <c r="AW717" i="1"/>
  <c r="AW261" i="1"/>
  <c r="AW325" i="1"/>
  <c r="AW389" i="1"/>
  <c r="AW453" i="1"/>
  <c r="AW517" i="1"/>
  <c r="AW270" i="1"/>
  <c r="AW334" i="1"/>
  <c r="AW398" i="1"/>
  <c r="AW462" i="1"/>
  <c r="AW526" i="1"/>
  <c r="AW279" i="1"/>
  <c r="AW343" i="1"/>
  <c r="AW407" i="1"/>
  <c r="AW471" i="1"/>
  <c r="AW535" i="1"/>
  <c r="AW224" i="1"/>
  <c r="AW288" i="1"/>
  <c r="AW352" i="1"/>
  <c r="AW416" i="1"/>
  <c r="AW480" i="1"/>
  <c r="AW241" i="1"/>
  <c r="AW305" i="1"/>
  <c r="AW369" i="1"/>
  <c r="AW433" i="1"/>
  <c r="AW497" i="1"/>
  <c r="AW561" i="1"/>
  <c r="AW250" i="1"/>
  <c r="AW314" i="1"/>
  <c r="AW378" i="1"/>
  <c r="AW442" i="1"/>
  <c r="AW506" i="1"/>
  <c r="AW570" i="1"/>
  <c r="AW259" i="1"/>
  <c r="AW323" i="1"/>
  <c r="AW316" i="1"/>
  <c r="AW560" i="1"/>
  <c r="AW633" i="1"/>
  <c r="AW697" i="1"/>
  <c r="AW761" i="1"/>
  <c r="AW825" i="1"/>
  <c r="AW889" i="1"/>
  <c r="AW953" i="1"/>
  <c r="AW1017" i="1"/>
  <c r="AW1081" i="1"/>
  <c r="AW475" i="1"/>
  <c r="AW604" i="1"/>
  <c r="AW668" i="1"/>
  <c r="AW732" i="1"/>
  <c r="AW796" i="1"/>
  <c r="AW860" i="1"/>
  <c r="AW924" i="1"/>
  <c r="AW988" i="1"/>
  <c r="AW1052" i="1"/>
  <c r="AW1116" i="1"/>
  <c r="AW435" i="1"/>
  <c r="AW615" i="1"/>
  <c r="AW701" i="1"/>
  <c r="AW786" i="1"/>
  <c r="AW871" i="1"/>
  <c r="AW957" i="1"/>
  <c r="AW1042" i="1"/>
  <c r="AW1127" i="1"/>
  <c r="AW1193" i="1"/>
  <c r="AW1257" i="1"/>
  <c r="AW528" i="1"/>
  <c r="AW642" i="1"/>
  <c r="AW727" i="1"/>
  <c r="AW813" i="1"/>
  <c r="AW898" i="1"/>
  <c r="AW983" i="1"/>
  <c r="AW1069" i="1"/>
  <c r="AW1149" i="1"/>
  <c r="AW1213" i="1"/>
  <c r="AW1277" i="1"/>
  <c r="AW363" i="1"/>
  <c r="AW627" i="1"/>
  <c r="AW741" i="1"/>
  <c r="AW854" i="1"/>
  <c r="AW427" i="1"/>
  <c r="AW643" i="1"/>
  <c r="AW757" i="1"/>
  <c r="AW870" i="1"/>
  <c r="AW532" i="1"/>
  <c r="AW672" i="1"/>
  <c r="AW787" i="1"/>
  <c r="AW278" i="1"/>
  <c r="AW287" i="1"/>
  <c r="AW296" i="1"/>
  <c r="AW377" i="1"/>
  <c r="AW386" i="1"/>
  <c r="AW897" i="1"/>
  <c r="AW504" i="1"/>
  <c r="AW1060" i="1"/>
  <c r="AW882" i="1"/>
  <c r="AW802" i="1"/>
  <c r="AW909" i="1"/>
  <c r="AW1005" i="1"/>
  <c r="AW1101" i="1"/>
  <c r="AW1181" i="1"/>
  <c r="AW1253" i="1"/>
  <c r="AW613" i="1"/>
  <c r="AW755" i="1"/>
  <c r="AW883" i="1"/>
  <c r="AW564" i="1"/>
  <c r="AW699" i="1"/>
  <c r="AW827" i="1"/>
  <c r="AW436" i="1"/>
  <c r="AW659" i="1"/>
  <c r="AW800" i="1"/>
  <c r="AW603" i="1"/>
  <c r="AW718" i="1"/>
  <c r="AW831" i="1"/>
  <c r="AW944" i="1"/>
  <c r="AW1059" i="1"/>
  <c r="AW1163" i="1"/>
  <c r="AW1248" i="1"/>
  <c r="AW1328" i="1"/>
  <c r="AW1392" i="1"/>
  <c r="AW1456" i="1"/>
  <c r="AW507" i="1"/>
  <c r="AW662" i="1"/>
  <c r="AW776" i="1"/>
  <c r="AW890" i="1"/>
  <c r="AW1003" i="1"/>
  <c r="AW1118" i="1"/>
  <c r="AW1207" i="1"/>
  <c r="AW459" i="1"/>
  <c r="AW650" i="1"/>
  <c r="AW763" i="1"/>
  <c r="AW878" i="1"/>
  <c r="AW515" i="1"/>
  <c r="AW666" i="1"/>
  <c r="AW779" i="1"/>
  <c r="AW894" i="1"/>
  <c r="AW1007" i="1"/>
  <c r="AW1120" i="1"/>
  <c r="AW1210" i="1"/>
  <c r="AW1295" i="1"/>
  <c r="AW1363" i="1"/>
  <c r="AW1427" i="1"/>
  <c r="AW597" i="1"/>
  <c r="AW710" i="1"/>
  <c r="AW824" i="1"/>
  <c r="AW938" i="1"/>
  <c r="AW1051" i="1"/>
  <c r="AW1158" i="1"/>
  <c r="AW1243" i="1"/>
  <c r="AW1125" i="1"/>
  <c r="AW1279" i="1"/>
  <c r="AW1373" i="1"/>
  <c r="AW1458" i="1"/>
  <c r="AW1527" i="1"/>
  <c r="AW1591" i="1"/>
  <c r="AW968" i="1"/>
  <c r="AW1180" i="1"/>
  <c r="AW1314" i="1"/>
  <c r="AW1399" i="1"/>
  <c r="AW1483" i="1"/>
  <c r="AW1547" i="1"/>
  <c r="AW1611" i="1"/>
  <c r="AW1070" i="1"/>
  <c r="AW1290" i="1"/>
  <c r="AW1409" i="1"/>
  <c r="AW1512" i="1"/>
  <c r="AW1597" i="1"/>
  <c r="AW1172" i="1"/>
  <c r="AW1340" i="1"/>
  <c r="AW1454" i="1"/>
  <c r="AW1545" i="1"/>
  <c r="AW1000" i="1"/>
  <c r="AW1256" i="1"/>
  <c r="AW1385" i="1"/>
  <c r="AW1493" i="1"/>
  <c r="AW1578" i="1"/>
  <c r="AW1151" i="1"/>
  <c r="AW1329" i="1"/>
  <c r="AW1444" i="1"/>
  <c r="AW1537" i="1"/>
  <c r="AW1622" i="1"/>
  <c r="AW1155" i="1"/>
  <c r="AW1332" i="1"/>
  <c r="AW1445" i="1"/>
  <c r="AW1538" i="1"/>
  <c r="AW1624" i="1"/>
  <c r="AW1014" i="1"/>
  <c r="AW1264" i="1"/>
  <c r="AW1390" i="1"/>
  <c r="AW1497" i="1"/>
  <c r="AW1582" i="1"/>
  <c r="AW269" i="1"/>
  <c r="AW342" i="1"/>
  <c r="AW351" i="1"/>
  <c r="AW360" i="1"/>
  <c r="AW441" i="1"/>
  <c r="AW450" i="1"/>
  <c r="AW961" i="1"/>
  <c r="AW612" i="1"/>
  <c r="AW1124" i="1"/>
  <c r="AW967" i="1"/>
  <c r="AW555" i="1"/>
  <c r="AW823" i="1"/>
  <c r="AW919" i="1"/>
  <c r="AW1015" i="1"/>
  <c r="AW1111" i="1"/>
  <c r="AW1189" i="1"/>
  <c r="AW1261" i="1"/>
  <c r="AW268" i="1"/>
  <c r="AW640" i="1"/>
  <c r="AW768" i="1"/>
  <c r="AW896" i="1"/>
  <c r="AW586" i="1"/>
  <c r="AW714" i="1"/>
  <c r="AW842" i="1"/>
  <c r="AW491" i="1"/>
  <c r="AW687" i="1"/>
  <c r="AW815" i="1"/>
  <c r="AW308" i="1"/>
  <c r="AW618" i="1"/>
  <c r="AW731" i="1"/>
  <c r="AW846" i="1"/>
  <c r="AW959" i="1"/>
  <c r="AW1072" i="1"/>
  <c r="AW1174" i="1"/>
  <c r="AW1259" i="1"/>
  <c r="AW1336" i="1"/>
  <c r="AW1400" i="1"/>
  <c r="AW1464" i="1"/>
  <c r="AW544" i="1"/>
  <c r="AW677" i="1"/>
  <c r="AW790" i="1"/>
  <c r="AW904" i="1"/>
  <c r="AW1018" i="1"/>
  <c r="AW1131" i="1"/>
  <c r="AW1218" i="1"/>
  <c r="AW508" i="1"/>
  <c r="AW664" i="1"/>
  <c r="AW778" i="1"/>
  <c r="AW891" i="1"/>
  <c r="AW552" i="1"/>
  <c r="AW680" i="1"/>
  <c r="AW794" i="1"/>
  <c r="AW907" i="1"/>
  <c r="AW1022" i="1"/>
  <c r="AW1135" i="1"/>
  <c r="AW1220" i="1"/>
  <c r="AW1306" i="1"/>
  <c r="AW1371" i="1"/>
  <c r="AW1435" i="1"/>
  <c r="AW244" i="1"/>
  <c r="AW611" i="1"/>
  <c r="AW725" i="1"/>
  <c r="AW838" i="1"/>
  <c r="AW952" i="1"/>
  <c r="AW1066" i="1"/>
  <c r="AW1168" i="1"/>
  <c r="AW926" i="1"/>
  <c r="AW1148" i="1"/>
  <c r="AW1294" i="1"/>
  <c r="AW1383" i="1"/>
  <c r="AW1469" i="1"/>
  <c r="AW1535" i="1"/>
  <c r="AW1599" i="1"/>
  <c r="AW997" i="1"/>
  <c r="AW1202" i="1"/>
  <c r="AW1325" i="1"/>
  <c r="AW1410" i="1"/>
  <c r="AW1491" i="1"/>
  <c r="AW1555" i="1"/>
  <c r="AW1619" i="1"/>
  <c r="AW1104" i="1"/>
  <c r="AW1310" i="1"/>
  <c r="AW1423" i="1"/>
  <c r="AW1522" i="1"/>
  <c r="AW1608" i="1"/>
  <c r="AW920" i="1"/>
  <c r="AW1203" i="1"/>
  <c r="AW1354" i="1"/>
  <c r="AW1468" i="1"/>
  <c r="AW1556" i="1"/>
  <c r="AW1040" i="1"/>
  <c r="AW1276" i="1"/>
  <c r="AW1398" i="1"/>
  <c r="AW1504" i="1"/>
  <c r="AW1589" i="1"/>
  <c r="AW1182" i="1"/>
  <c r="AW1343" i="1"/>
  <c r="AW1457" i="1"/>
  <c r="AW1548" i="1"/>
  <c r="AW1183" i="1"/>
  <c r="AW1345" i="1"/>
  <c r="AW1460" i="1"/>
  <c r="AW1549" i="1"/>
  <c r="AW333" i="1"/>
  <c r="AW406" i="1"/>
  <c r="AW415" i="1"/>
  <c r="AW424" i="1"/>
  <c r="AW505" i="1"/>
  <c r="AW514" i="1"/>
  <c r="AW364" i="1"/>
  <c r="AW1025" i="1"/>
  <c r="AW676" i="1"/>
  <c r="AW1053" i="1"/>
  <c r="AW653" i="1"/>
  <c r="AW834" i="1"/>
  <c r="AW930" i="1"/>
  <c r="AW1026" i="1"/>
  <c r="AW1122" i="1"/>
  <c r="AW1197" i="1"/>
  <c r="AW1269" i="1"/>
  <c r="AW420" i="1"/>
  <c r="AW655" i="1"/>
  <c r="AW783" i="1"/>
  <c r="AW600" i="1"/>
  <c r="AW728" i="1"/>
  <c r="AW856" i="1"/>
  <c r="AW572" i="1"/>
  <c r="AW702" i="1"/>
  <c r="AW830" i="1"/>
  <c r="AW387" i="1"/>
  <c r="AW632" i="1"/>
  <c r="AW746" i="1"/>
  <c r="AW859" i="1"/>
  <c r="AW974" i="1"/>
  <c r="AW1087" i="1"/>
  <c r="AW1184" i="1"/>
  <c r="AW1270" i="1"/>
  <c r="AW1344" i="1"/>
  <c r="AW1408" i="1"/>
  <c r="AW1472" i="1"/>
  <c r="AW576" i="1"/>
  <c r="AW691" i="1"/>
  <c r="AW805" i="1"/>
  <c r="AW918" i="1"/>
  <c r="AW1032" i="1"/>
  <c r="AW1143" i="1"/>
  <c r="AW1228" i="1"/>
  <c r="AW548" i="1"/>
  <c r="AW678" i="1"/>
  <c r="AW792" i="1"/>
  <c r="AW906" i="1"/>
  <c r="AW581" i="1"/>
  <c r="AW694" i="1"/>
  <c r="AW808" i="1"/>
  <c r="AW922" i="1"/>
  <c r="AW1035" i="1"/>
  <c r="AW1146" i="1"/>
  <c r="AW1231" i="1"/>
  <c r="AW1315" i="1"/>
  <c r="AW1379" i="1"/>
  <c r="AW1443" i="1"/>
  <c r="AW356" i="1"/>
  <c r="AW624" i="1"/>
  <c r="AW739" i="1"/>
  <c r="AW853" i="1"/>
  <c r="AW966" i="1"/>
  <c r="AW1080" i="1"/>
  <c r="AW1179" i="1"/>
  <c r="AW954" i="1"/>
  <c r="AW1170" i="1"/>
  <c r="AW1308" i="1"/>
  <c r="AW1394" i="1"/>
  <c r="AW1479" i="1"/>
  <c r="AW1543" i="1"/>
  <c r="AW1607" i="1"/>
  <c r="AW1024" i="1"/>
  <c r="AW1223" i="1"/>
  <c r="AW1335" i="1"/>
  <c r="AW1421" i="1"/>
  <c r="AW1499" i="1"/>
  <c r="AW1563" i="1"/>
  <c r="AW1140" i="1"/>
  <c r="AW1324" i="1"/>
  <c r="AW1438" i="1"/>
  <c r="AW1533" i="1"/>
  <c r="AW1618" i="1"/>
  <c r="AW958" i="1"/>
  <c r="AW1230" i="1"/>
  <c r="AW1369" i="1"/>
  <c r="AW1481" i="1"/>
  <c r="AW1566" i="1"/>
  <c r="AW1077" i="1"/>
  <c r="AW1296" i="1"/>
  <c r="AW1413" i="1"/>
  <c r="AW1514" i="1"/>
  <c r="AW1600" i="1"/>
  <c r="AW928" i="1"/>
  <c r="AW1208" i="1"/>
  <c r="AW1358" i="1"/>
  <c r="AW1471" i="1"/>
  <c r="AW1558" i="1"/>
  <c r="AW934" i="1"/>
  <c r="AW1214" i="1"/>
  <c r="AW1359" i="1"/>
  <c r="AW1473" i="1"/>
  <c r="AW1560" i="1"/>
  <c r="AW1091" i="1"/>
  <c r="AW1303" i="1"/>
  <c r="AW1418" i="1"/>
  <c r="AW1518" i="1"/>
  <c r="AW1604" i="1"/>
  <c r="AW901" i="1"/>
  <c r="AW1192" i="1"/>
  <c r="AW1349" i="1"/>
  <c r="AW1462" i="1"/>
  <c r="AW397" i="1"/>
  <c r="AW470" i="1"/>
  <c r="AW479" i="1"/>
  <c r="AW488" i="1"/>
  <c r="AW569" i="1"/>
  <c r="AW577" i="1"/>
  <c r="AW1089" i="1"/>
  <c r="AW740" i="1"/>
  <c r="AW1137" i="1"/>
  <c r="AW706" i="1"/>
  <c r="AW845" i="1"/>
  <c r="AW941" i="1"/>
  <c r="AW1037" i="1"/>
  <c r="AW1133" i="1"/>
  <c r="AW1205" i="1"/>
  <c r="AW1285" i="1"/>
  <c r="AW483" i="1"/>
  <c r="AW670" i="1"/>
  <c r="AW798" i="1"/>
  <c r="AW614" i="1"/>
  <c r="AW742" i="1"/>
  <c r="AW885" i="1"/>
  <c r="AW587" i="1"/>
  <c r="AW715" i="1"/>
  <c r="AW843" i="1"/>
  <c r="AW444" i="1"/>
  <c r="AW646" i="1"/>
  <c r="AW760" i="1"/>
  <c r="AW874" i="1"/>
  <c r="AW987" i="1"/>
  <c r="AW1102" i="1"/>
  <c r="AW1195" i="1"/>
  <c r="AW1280" i="1"/>
  <c r="AW1352" i="1"/>
  <c r="AW1416" i="1"/>
  <c r="AW591" i="1"/>
  <c r="AW704" i="1"/>
  <c r="AW819" i="1"/>
  <c r="AW933" i="1"/>
  <c r="AW1046" i="1"/>
  <c r="AW1154" i="1"/>
  <c r="AW1239" i="1"/>
  <c r="AW579" i="1"/>
  <c r="AW693" i="1"/>
  <c r="AW806" i="1"/>
  <c r="AW595" i="1"/>
  <c r="AW709" i="1"/>
  <c r="AW822" i="1"/>
  <c r="AW936" i="1"/>
  <c r="AW1050" i="1"/>
  <c r="AW1156" i="1"/>
  <c r="AW1242" i="1"/>
  <c r="AW1323" i="1"/>
  <c r="AW1387" i="1"/>
  <c r="AW1451" i="1"/>
  <c r="AW419" i="1"/>
  <c r="AW639" i="1"/>
  <c r="AW752" i="1"/>
  <c r="AW867" i="1"/>
  <c r="AW981" i="1"/>
  <c r="AW1094" i="1"/>
  <c r="AW1190" i="1"/>
  <c r="AW982" i="1"/>
  <c r="AW1191" i="1"/>
  <c r="AW1319" i="1"/>
  <c r="AW1405" i="1"/>
  <c r="AW1487" i="1"/>
  <c r="AW1551" i="1"/>
  <c r="AW1615" i="1"/>
  <c r="AW1054" i="1"/>
  <c r="AW1244" i="1"/>
  <c r="AW1346" i="1"/>
  <c r="AW1431" i="1"/>
  <c r="AW1507" i="1"/>
  <c r="AW1571" i="1"/>
  <c r="AW1171" i="1"/>
  <c r="AW1338" i="1"/>
  <c r="AW1452" i="1"/>
  <c r="AW1544" i="1"/>
  <c r="AW998" i="1"/>
  <c r="AW1255" i="1"/>
  <c r="AW1382" i="1"/>
  <c r="AW1492" i="1"/>
  <c r="AW1577" i="1"/>
  <c r="AW1114" i="1"/>
  <c r="AW1313" i="1"/>
  <c r="AW1428" i="1"/>
  <c r="AW1525" i="1"/>
  <c r="AW1610" i="1"/>
  <c r="AW970" i="1"/>
  <c r="AW1236" i="1"/>
  <c r="AW1372" i="1"/>
  <c r="AW1484" i="1"/>
  <c r="AW1569" i="1"/>
  <c r="AW971" i="1"/>
  <c r="AW1240" i="1"/>
  <c r="AW1374" i="1"/>
  <c r="AW1485" i="1"/>
  <c r="AW1570" i="1"/>
  <c r="AW461" i="1"/>
  <c r="AW534" i="1"/>
  <c r="AW543" i="1"/>
  <c r="AW641" i="1"/>
  <c r="AW804" i="1"/>
  <c r="AW476" i="1"/>
  <c r="AW1201" i="1"/>
  <c r="AW738" i="1"/>
  <c r="AW855" i="1"/>
  <c r="AW951" i="1"/>
  <c r="AW1047" i="1"/>
  <c r="AW1141" i="1"/>
  <c r="AW1221" i="1"/>
  <c r="AW1293" i="1"/>
  <c r="AW523" i="1"/>
  <c r="AW683" i="1"/>
  <c r="AW811" i="1"/>
  <c r="AW284" i="1"/>
  <c r="AW629" i="1"/>
  <c r="AW771" i="1"/>
  <c r="AW602" i="1"/>
  <c r="AW730" i="1"/>
  <c r="AW858" i="1"/>
  <c r="AW500" i="1"/>
  <c r="AW661" i="1"/>
  <c r="AW774" i="1"/>
  <c r="AW888" i="1"/>
  <c r="AW1002" i="1"/>
  <c r="AW1115" i="1"/>
  <c r="AW1206" i="1"/>
  <c r="AW1291" i="1"/>
  <c r="AW1360" i="1"/>
  <c r="AW1424" i="1"/>
  <c r="AW606" i="1"/>
  <c r="AW719" i="1"/>
  <c r="AW832" i="1"/>
  <c r="AW947" i="1"/>
  <c r="AW1061" i="1"/>
  <c r="AW1164" i="1"/>
  <c r="AW592" i="1"/>
  <c r="AW707" i="1"/>
  <c r="AW821" i="1"/>
  <c r="AW236" i="1"/>
  <c r="AW608" i="1"/>
  <c r="AW723" i="1"/>
  <c r="AW837" i="1"/>
  <c r="AW950" i="1"/>
  <c r="AW1064" i="1"/>
  <c r="AW1167" i="1"/>
  <c r="AW1252" i="1"/>
  <c r="AW1331" i="1"/>
  <c r="AW1395" i="1"/>
  <c r="AW1459" i="1"/>
  <c r="AW468" i="1"/>
  <c r="AW654" i="1"/>
  <c r="AW767" i="1"/>
  <c r="AW880" i="1"/>
  <c r="AW995" i="1"/>
  <c r="AW1109" i="1"/>
  <c r="AW1200" i="1"/>
  <c r="AW1011" i="1"/>
  <c r="AW1212" i="1"/>
  <c r="AW1330" i="1"/>
  <c r="AW1415" i="1"/>
  <c r="AW1495" i="1"/>
  <c r="AW1559" i="1"/>
  <c r="AW1623" i="1"/>
  <c r="AW1082" i="1"/>
  <c r="AW1258" i="1"/>
  <c r="AW1357" i="1"/>
  <c r="AW1442" i="1"/>
  <c r="AW1515" i="1"/>
  <c r="AW1579" i="1"/>
  <c r="AW915" i="1"/>
  <c r="AW1198" i="1"/>
  <c r="BY1198" i="1" s="1"/>
  <c r="AW1353" i="1"/>
  <c r="AW1466" i="1"/>
  <c r="AW1554" i="1"/>
  <c r="AW1034" i="1"/>
  <c r="AW1275" i="1"/>
  <c r="AW1397" i="1"/>
  <c r="AW1502" i="1"/>
  <c r="AW1588" i="1"/>
  <c r="AW1150" i="1"/>
  <c r="AW1327" i="1"/>
  <c r="AW1441" i="1"/>
  <c r="AW1536" i="1"/>
  <c r="AW1621" i="1"/>
  <c r="AW1006" i="1"/>
  <c r="AW1260" i="1"/>
  <c r="AW1386" i="1"/>
  <c r="AW1494" i="1"/>
  <c r="AW1580" i="1"/>
  <c r="AW1013" i="1"/>
  <c r="AW1262" i="1"/>
  <c r="AW1388" i="1"/>
  <c r="AW1496" i="1"/>
  <c r="AW1581" i="1"/>
  <c r="AW1160" i="1"/>
  <c r="AW1333" i="1"/>
  <c r="AW1446" i="1"/>
  <c r="AW1540" i="1"/>
  <c r="AW984" i="1"/>
  <c r="AW1247" i="1"/>
  <c r="AW1377" i="1"/>
  <c r="AW1488" i="1"/>
  <c r="AW1573" i="1"/>
  <c r="AW1099" i="1"/>
  <c r="AW1307" i="1"/>
  <c r="AW1422" i="1"/>
  <c r="AW1521" i="1"/>
  <c r="AW1606" i="1"/>
  <c r="AW525" i="1"/>
  <c r="AW267" i="1"/>
  <c r="AW705" i="1"/>
  <c r="AW868" i="1"/>
  <c r="AW626" i="1"/>
  <c r="AW1265" i="1"/>
  <c r="AW749" i="1"/>
  <c r="AW866" i="1"/>
  <c r="AW962" i="1"/>
  <c r="AW1058" i="1"/>
  <c r="AW1157" i="1"/>
  <c r="AW1229" i="1"/>
  <c r="AW1301" i="1"/>
  <c r="AW563" i="1"/>
  <c r="AW698" i="1"/>
  <c r="AW826" i="1"/>
  <c r="AW372" i="1"/>
  <c r="AW656" i="1"/>
  <c r="AW784" i="1"/>
  <c r="AW616" i="1"/>
  <c r="AW744" i="1"/>
  <c r="AW872" i="1"/>
  <c r="AW536" i="1"/>
  <c r="AW675" i="1"/>
  <c r="AW789" i="1"/>
  <c r="AW902" i="1"/>
  <c r="AW1016" i="1"/>
  <c r="AW1130" i="1"/>
  <c r="AW1216" i="1"/>
  <c r="AW1302" i="1"/>
  <c r="AW1368" i="1"/>
  <c r="AW1432" i="1"/>
  <c r="AW324" i="1"/>
  <c r="AW619" i="1"/>
  <c r="AW734" i="1"/>
  <c r="AW847" i="1"/>
  <c r="AW960" i="1"/>
  <c r="AW1075" i="1"/>
  <c r="AW1175" i="1"/>
  <c r="AW228" i="1"/>
  <c r="AW607" i="1"/>
  <c r="AW720" i="1"/>
  <c r="AW835" i="1"/>
  <c r="AW355" i="1"/>
  <c r="AW623" i="1"/>
  <c r="AW736" i="1"/>
  <c r="AW851" i="1"/>
  <c r="AW965" i="1"/>
  <c r="AW1078" i="1"/>
  <c r="AW1178" i="1"/>
  <c r="AW1263" i="1"/>
  <c r="AW1339" i="1"/>
  <c r="AW1403" i="1"/>
  <c r="AW1467" i="1"/>
  <c r="AW520" i="1"/>
  <c r="AW667" i="1"/>
  <c r="AW782" i="1"/>
  <c r="AW895" i="1"/>
  <c r="AW1008" i="1"/>
  <c r="AW1123" i="1"/>
  <c r="AW1211" i="1"/>
  <c r="AW1039" i="1"/>
  <c r="AW1234" i="1"/>
  <c r="AW1341" i="1"/>
  <c r="AW1426" i="1"/>
  <c r="AW1503" i="1"/>
  <c r="AW1567" i="1"/>
  <c r="AW1110" i="1"/>
  <c r="AW1272" i="1"/>
  <c r="AW1367" i="1"/>
  <c r="AW1453" i="1"/>
  <c r="AW1523" i="1"/>
  <c r="AW1587" i="1"/>
  <c r="AW955" i="1"/>
  <c r="AW1226" i="1"/>
  <c r="AW1366" i="1"/>
  <c r="AW1480" i="1"/>
  <c r="AW1565" i="1"/>
  <c r="AW1071" i="1"/>
  <c r="AW1292" i="1"/>
  <c r="AW1412" i="1"/>
  <c r="AW1513" i="1"/>
  <c r="AW1598" i="1"/>
  <c r="AW1176" i="1"/>
  <c r="AW1342" i="1"/>
  <c r="AW1455" i="1"/>
  <c r="AW1546" i="1"/>
  <c r="AW1043" i="1"/>
  <c r="AW1278" i="1"/>
  <c r="AW1401" i="1"/>
  <c r="AW1505" i="1"/>
  <c r="AW1590" i="1"/>
  <c r="AW1048" i="1"/>
  <c r="AW1282" i="1"/>
  <c r="AW1402" i="1"/>
  <c r="AW1506" i="1"/>
  <c r="AW1592" i="1"/>
  <c r="AW899" i="1"/>
  <c r="AW1187" i="1"/>
  <c r="AW1348" i="1"/>
  <c r="AW1461" i="1"/>
  <c r="AW1550" i="1"/>
  <c r="AW1019" i="1"/>
  <c r="AW1267" i="1"/>
  <c r="AW249" i="1"/>
  <c r="AW258" i="1"/>
  <c r="AW331" i="1"/>
  <c r="AW769" i="1"/>
  <c r="AW932" i="1"/>
  <c r="AW711" i="1"/>
  <c r="AW759" i="1"/>
  <c r="AW877" i="1"/>
  <c r="AW973" i="1"/>
  <c r="AW1079" i="1"/>
  <c r="AW1165" i="1"/>
  <c r="AW1237" i="1"/>
  <c r="AW1309" i="1"/>
  <c r="AW584" i="1"/>
  <c r="AW712" i="1"/>
  <c r="AW840" i="1"/>
  <c r="AW484" i="1"/>
  <c r="AW671" i="1"/>
  <c r="AW799" i="1"/>
  <c r="AW292" i="1"/>
  <c r="AW630" i="1"/>
  <c r="AW758" i="1"/>
  <c r="AW886" i="1"/>
  <c r="AW575" i="1"/>
  <c r="AW688" i="1"/>
  <c r="AW803" i="1"/>
  <c r="AW917" i="1"/>
  <c r="AW1030" i="1"/>
  <c r="AW1142" i="1"/>
  <c r="AW1227" i="1"/>
  <c r="AW1312" i="1"/>
  <c r="AW1376" i="1"/>
  <c r="AW1440" i="1"/>
  <c r="AW395" i="1"/>
  <c r="AW634" i="1"/>
  <c r="AW747" i="1"/>
  <c r="AW862" i="1"/>
  <c r="AW975" i="1"/>
  <c r="AW1088" i="1"/>
  <c r="AW1186" i="1"/>
  <c r="AW332" i="1"/>
  <c r="AW622" i="1"/>
  <c r="AW735" i="1"/>
  <c r="AW848" i="1"/>
  <c r="AW404" i="1"/>
  <c r="AW638" i="1"/>
  <c r="AW751" i="1"/>
  <c r="AW864" i="1"/>
  <c r="AW979" i="1"/>
  <c r="AW1093" i="1"/>
  <c r="AW1188" i="1"/>
  <c r="AW1274" i="1"/>
  <c r="AW1347" i="1"/>
  <c r="AW1411" i="1"/>
  <c r="AW1475" i="1"/>
  <c r="AW556" i="1"/>
  <c r="AW682" i="1"/>
  <c r="AW795" i="1"/>
  <c r="AW910" i="1"/>
  <c r="AW1023" i="1"/>
  <c r="AW1136" i="1"/>
  <c r="AW1222" i="1"/>
  <c r="AW1067" i="1"/>
  <c r="AW1251" i="1"/>
  <c r="AW1351" i="1"/>
  <c r="AW1437" i="1"/>
  <c r="AW1511" i="1"/>
  <c r="AW1575" i="1"/>
  <c r="AW911" i="1"/>
  <c r="AW1138" i="1"/>
  <c r="AW1287" i="1"/>
  <c r="AW1378" i="1"/>
  <c r="AW1463" i="1"/>
  <c r="AW1531" i="1"/>
  <c r="AW1595" i="1"/>
  <c r="AW991" i="1"/>
  <c r="AW1254" i="1"/>
  <c r="AW1381" i="1"/>
  <c r="AW1490" i="1"/>
  <c r="AW1576" i="1"/>
  <c r="AW1112" i="1"/>
  <c r="AW1311" i="1"/>
  <c r="AW1425" i="1"/>
  <c r="AW1524" i="1"/>
  <c r="AW1609" i="1"/>
  <c r="AW927" i="1"/>
  <c r="AW1204" i="1"/>
  <c r="AW1356" i="1"/>
  <c r="AW1470" i="1"/>
  <c r="AW1557" i="1"/>
  <c r="AW1083" i="1"/>
  <c r="AW1298" i="1"/>
  <c r="AW1414" i="1"/>
  <c r="AW1516" i="1"/>
  <c r="AW1601" i="1"/>
  <c r="AW1086" i="1"/>
  <c r="AW1299" i="1"/>
  <c r="AW1417" i="1"/>
  <c r="AW1517" i="1"/>
  <c r="AW1602" i="1"/>
  <c r="AW942" i="1"/>
  <c r="AW1215" i="1"/>
  <c r="AW1361" i="1"/>
  <c r="AW1476" i="1"/>
  <c r="AW1561" i="1"/>
  <c r="AW1056" i="1"/>
  <c r="AW1286" i="1"/>
  <c r="AW1406" i="1"/>
  <c r="AW1509" i="1"/>
  <c r="AW1594" i="1"/>
  <c r="AW1166" i="1"/>
  <c r="AW1337" i="1"/>
  <c r="AW1450" i="1"/>
  <c r="AW1542" i="1"/>
  <c r="AW1553" i="1"/>
  <c r="AW1407" i="1"/>
  <c r="AW1250" i="1"/>
  <c r="AW912" i="1"/>
  <c r="AW1562" i="1"/>
  <c r="AW1434" i="1"/>
  <c r="AW1162" i="1"/>
  <c r="AW1593" i="1"/>
  <c r="AW1318" i="1"/>
  <c r="AW1528" i="1"/>
  <c r="AW1316" i="1"/>
  <c r="AW1620" i="1"/>
  <c r="AW1300" i="1"/>
  <c r="AW1519" i="1"/>
  <c r="AW923" i="1"/>
  <c r="AW1284" i="1"/>
  <c r="AW990" i="1"/>
  <c r="AW1384" i="1"/>
  <c r="AW590" i="1"/>
  <c r="AW814" i="1"/>
  <c r="AV809" i="1"/>
  <c r="AV613" i="1"/>
  <c r="AV222" i="1"/>
  <c r="AV1243" i="1"/>
  <c r="AV1307" i="1"/>
  <c r="AV1271" i="1"/>
  <c r="AV1261" i="1"/>
  <c r="AV1339" i="1"/>
  <c r="AV1403" i="1"/>
  <c r="AV1467" i="1"/>
  <c r="AV1531" i="1"/>
  <c r="AV1595" i="1"/>
  <c r="AV1659" i="1"/>
  <c r="AV1723" i="1"/>
  <c r="AV1787" i="1"/>
  <c r="AV1851" i="1"/>
  <c r="AV1915" i="1"/>
  <c r="AV1979" i="1"/>
  <c r="AV2043" i="1"/>
  <c r="AV2107" i="1"/>
  <c r="AV2171" i="1"/>
  <c r="AV2235" i="1"/>
  <c r="AV1298" i="1"/>
  <c r="AV1367" i="1"/>
  <c r="AV1431" i="1"/>
  <c r="AV1495" i="1"/>
  <c r="AV1559" i="1"/>
  <c r="AV1623" i="1"/>
  <c r="AV1687" i="1"/>
  <c r="AV1751" i="1"/>
  <c r="AV1815" i="1"/>
  <c r="AV1879" i="1"/>
  <c r="AV1943" i="1"/>
  <c r="AV2007" i="1"/>
  <c r="AV2071" i="1"/>
  <c r="AV2135" i="1"/>
  <c r="AV2199" i="1"/>
  <c r="AV1278" i="1"/>
  <c r="AV1373" i="1"/>
  <c r="AV1458" i="1"/>
  <c r="AV1544" i="1"/>
  <c r="AV1629" i="1"/>
  <c r="AV1714" i="1"/>
  <c r="AV1237" i="1"/>
  <c r="AV1342" i="1"/>
  <c r="AV1428" i="1"/>
  <c r="AV1513" i="1"/>
  <c r="AV1598" i="1"/>
  <c r="AV1310" i="1"/>
  <c r="AV1397" i="1"/>
  <c r="AV1269" i="1"/>
  <c r="AV1366" i="1"/>
  <c r="AV1452" i="1"/>
  <c r="AV1537" i="1"/>
  <c r="AV1622" i="1"/>
  <c r="AV1708" i="1"/>
  <c r="AV1793" i="1"/>
  <c r="AV1878" i="1"/>
  <c r="AV1964" i="1"/>
  <c r="AV2049" i="1"/>
  <c r="AV2134" i="1"/>
  <c r="AV2220" i="1"/>
  <c r="AV2288" i="1"/>
  <c r="AV2352" i="1"/>
  <c r="AV1270" i="1"/>
  <c r="AV1368" i="1"/>
  <c r="AV1453" i="1"/>
  <c r="AV1538" i="1"/>
  <c r="AV1624" i="1"/>
  <c r="AV1709" i="1"/>
  <c r="AV1230" i="1"/>
  <c r="AV1337" i="1"/>
  <c r="AV1422" i="1"/>
  <c r="AV1508" i="1"/>
  <c r="AV1232" i="1"/>
  <c r="AV1338" i="1"/>
  <c r="AV1424" i="1"/>
  <c r="AV1509" i="1"/>
  <c r="AV1233" i="1"/>
  <c r="AV1251" i="1"/>
  <c r="AV1315" i="1"/>
  <c r="AV1279" i="1"/>
  <c r="AV1272" i="1"/>
  <c r="AV1347" i="1"/>
  <c r="AV1411" i="1"/>
  <c r="AV1475" i="1"/>
  <c r="AV1539" i="1"/>
  <c r="AV1603" i="1"/>
  <c r="AV1667" i="1"/>
  <c r="AV1731" i="1"/>
  <c r="AV1795" i="1"/>
  <c r="AV1859" i="1"/>
  <c r="AV1923" i="1"/>
  <c r="AV1987" i="1"/>
  <c r="AV2051" i="1"/>
  <c r="AV2115" i="1"/>
  <c r="AV2179" i="1"/>
  <c r="AV1224" i="1"/>
  <c r="AV1309" i="1"/>
  <c r="AV1375" i="1"/>
  <c r="AV1439" i="1"/>
  <c r="AV1503" i="1"/>
  <c r="AV1567" i="1"/>
  <c r="AV1631" i="1"/>
  <c r="AV1695" i="1"/>
  <c r="AV1759" i="1"/>
  <c r="AV1823" i="1"/>
  <c r="AV1887" i="1"/>
  <c r="AV1951" i="1"/>
  <c r="AV2015" i="1"/>
  <c r="AV2079" i="1"/>
  <c r="AV2143" i="1"/>
  <c r="AV2207" i="1"/>
  <c r="AV1292" i="1"/>
  <c r="AV1384" i="1"/>
  <c r="AV1469" i="1"/>
  <c r="AV1554" i="1"/>
  <c r="AV1640" i="1"/>
  <c r="AV1725" i="1"/>
  <c r="AV1252" i="1"/>
  <c r="AV1353" i="1"/>
  <c r="AV1438" i="1"/>
  <c r="AV1524" i="1"/>
  <c r="AV1609" i="1"/>
  <c r="AV1321" i="1"/>
  <c r="AV1408" i="1"/>
  <c r="AV1284" i="1"/>
  <c r="AV1377" i="1"/>
  <c r="AV1462" i="1"/>
  <c r="AV1548" i="1"/>
  <c r="AV1633" i="1"/>
  <c r="AV1718" i="1"/>
  <c r="AV1804" i="1"/>
  <c r="AV1889" i="1"/>
  <c r="AV1974" i="1"/>
  <c r="AV2060" i="1"/>
  <c r="AV2145" i="1"/>
  <c r="AV2230" i="1"/>
  <c r="AV2296" i="1"/>
  <c r="AV2360" i="1"/>
  <c r="AV1285" i="1"/>
  <c r="AV1378" i="1"/>
  <c r="AV1464" i="1"/>
  <c r="AV1549" i="1"/>
  <c r="AV1634" i="1"/>
  <c r="AV1720" i="1"/>
  <c r="AV1244" i="1"/>
  <c r="AV1259" i="1"/>
  <c r="AV1323" i="1"/>
  <c r="AV1287" i="1"/>
  <c r="AV1282" i="1"/>
  <c r="AV1355" i="1"/>
  <c r="AV1419" i="1"/>
  <c r="AV1483" i="1"/>
  <c r="AV1547" i="1"/>
  <c r="AV1611" i="1"/>
  <c r="AV1675" i="1"/>
  <c r="AV1739" i="1"/>
  <c r="AV1803" i="1"/>
  <c r="AV1867" i="1"/>
  <c r="AV1931" i="1"/>
  <c r="AV1995" i="1"/>
  <c r="AV2059" i="1"/>
  <c r="AV2123" i="1"/>
  <c r="AV2187" i="1"/>
  <c r="AV1234" i="1"/>
  <c r="AV1318" i="1"/>
  <c r="AV1383" i="1"/>
  <c r="AV1447" i="1"/>
  <c r="AV1511" i="1"/>
  <c r="AV1575" i="1"/>
  <c r="AV1639" i="1"/>
  <c r="AV1703" i="1"/>
  <c r="AV1767" i="1"/>
  <c r="AV1831" i="1"/>
  <c r="AV1895" i="1"/>
  <c r="AV1959" i="1"/>
  <c r="AV2023" i="1"/>
  <c r="AV2087" i="1"/>
  <c r="AV2151" i="1"/>
  <c r="AV2215" i="1"/>
  <c r="AV1306" i="1"/>
  <c r="AV1394" i="1"/>
  <c r="AV1480" i="1"/>
  <c r="AV1565" i="1"/>
  <c r="AV1650" i="1"/>
  <c r="AV1736" i="1"/>
  <c r="AV1265" i="1"/>
  <c r="AV1364" i="1"/>
  <c r="AV1449" i="1"/>
  <c r="AV1534" i="1"/>
  <c r="AV1225" i="1"/>
  <c r="AV1333" i="1"/>
  <c r="AV1418" i="1"/>
  <c r="AV1297" i="1"/>
  <c r="AV1388" i="1"/>
  <c r="AV1473" i="1"/>
  <c r="AV1558" i="1"/>
  <c r="AV1644" i="1"/>
  <c r="AV1729" i="1"/>
  <c r="AV1814" i="1"/>
  <c r="AV1900" i="1"/>
  <c r="AV1985" i="1"/>
  <c r="AV2070" i="1"/>
  <c r="AV2156" i="1"/>
  <c r="AV2240" i="1"/>
  <c r="AV2304" i="1"/>
  <c r="AV2368" i="1"/>
  <c r="AV1300" i="1"/>
  <c r="AV1389" i="1"/>
  <c r="AV1474" i="1"/>
  <c r="AV1560" i="1"/>
  <c r="AV1645" i="1"/>
  <c r="AV1730" i="1"/>
  <c r="AV1258" i="1"/>
  <c r="AV1358" i="1"/>
  <c r="AV1444" i="1"/>
  <c r="AV1529" i="1"/>
  <c r="AV1260" i="1"/>
  <c r="AV1360" i="1"/>
  <c r="AV1445" i="1"/>
  <c r="AV1530" i="1"/>
  <c r="AV1262" i="1"/>
  <c r="AV1361" i="1"/>
  <c r="AV1446" i="1"/>
  <c r="AV1267" i="1"/>
  <c r="AV1231" i="1"/>
  <c r="AV1295" i="1"/>
  <c r="AV1293" i="1"/>
  <c r="AV1363" i="1"/>
  <c r="AV1427" i="1"/>
  <c r="AV1491" i="1"/>
  <c r="AV1555" i="1"/>
  <c r="AV1619" i="1"/>
  <c r="AV1683" i="1"/>
  <c r="AV1747" i="1"/>
  <c r="AV1811" i="1"/>
  <c r="AV1875" i="1"/>
  <c r="AV1939" i="1"/>
  <c r="AV2003" i="1"/>
  <c r="AV2067" i="1"/>
  <c r="AV2131" i="1"/>
  <c r="AV2195" i="1"/>
  <c r="AV1245" i="1"/>
  <c r="AV1327" i="1"/>
  <c r="AV1391" i="1"/>
  <c r="AV1455" i="1"/>
  <c r="AV1519" i="1"/>
  <c r="AV1583" i="1"/>
  <c r="AV1647" i="1"/>
  <c r="AV1711" i="1"/>
  <c r="AV1775" i="1"/>
  <c r="AV1839" i="1"/>
  <c r="AV1903" i="1"/>
  <c r="AV1967" i="1"/>
  <c r="AV2031" i="1"/>
  <c r="AV2095" i="1"/>
  <c r="AV2159" i="1"/>
  <c r="AV2223" i="1"/>
  <c r="AV1319" i="1"/>
  <c r="AV1405" i="1"/>
  <c r="AV1490" i="1"/>
  <c r="AV1576" i="1"/>
  <c r="AV1661" i="1"/>
  <c r="AV1746" i="1"/>
  <c r="AV1280" i="1"/>
  <c r="AV1374" i="1"/>
  <c r="AV1460" i="1"/>
  <c r="AV1545" i="1"/>
  <c r="AV1238" i="1"/>
  <c r="AV1344" i="1"/>
  <c r="AV1429" i="1"/>
  <c r="AV1311" i="1"/>
  <c r="AV1398" i="1"/>
  <c r="AV1484" i="1"/>
  <c r="AV1569" i="1"/>
  <c r="AV1654" i="1"/>
  <c r="AV1740" i="1"/>
  <c r="AV1825" i="1"/>
  <c r="AV1910" i="1"/>
  <c r="AV1996" i="1"/>
  <c r="AV2081" i="1"/>
  <c r="AV2166" i="1"/>
  <c r="AV2248" i="1"/>
  <c r="AV2312" i="1"/>
  <c r="AV2376" i="1"/>
  <c r="AV1312" i="1"/>
  <c r="AV1400" i="1"/>
  <c r="AV1485" i="1"/>
  <c r="AV1570" i="1"/>
  <c r="AV1656" i="1"/>
  <c r="AV1741" i="1"/>
  <c r="AV1273" i="1"/>
  <c r="AV1369" i="1"/>
  <c r="AV1454" i="1"/>
  <c r="AV1540" i="1"/>
  <c r="AV1274" i="1"/>
  <c r="AV1370" i="1"/>
  <c r="AV1456" i="1"/>
  <c r="AV1541" i="1"/>
  <c r="AV1276" i="1"/>
  <c r="AV1372" i="1"/>
  <c r="AV1457" i="1"/>
  <c r="AV1542" i="1"/>
  <c r="AV1275" i="1"/>
  <c r="AV1239" i="1"/>
  <c r="AV1303" i="1"/>
  <c r="AV1304" i="1"/>
  <c r="AV1371" i="1"/>
  <c r="AV1435" i="1"/>
  <c r="AV1499" i="1"/>
  <c r="AV1563" i="1"/>
  <c r="AV1627" i="1"/>
  <c r="AV1691" i="1"/>
  <c r="AV1755" i="1"/>
  <c r="AV1819" i="1"/>
  <c r="AV1883" i="1"/>
  <c r="AV1947" i="1"/>
  <c r="AV2011" i="1"/>
  <c r="AV2075" i="1"/>
  <c r="AV2139" i="1"/>
  <c r="AV2203" i="1"/>
  <c r="AV1256" i="1"/>
  <c r="AV1335" i="1"/>
  <c r="AV1399" i="1"/>
  <c r="AV1463" i="1"/>
  <c r="AV1527" i="1"/>
  <c r="AV1591" i="1"/>
  <c r="AV1655" i="1"/>
  <c r="AV1719" i="1"/>
  <c r="AV1783" i="1"/>
  <c r="AV1847" i="1"/>
  <c r="AV1911" i="1"/>
  <c r="AV1975" i="1"/>
  <c r="AV2039" i="1"/>
  <c r="AV2103" i="1"/>
  <c r="AV2167" i="1"/>
  <c r="AV2231" i="1"/>
  <c r="AV1330" i="1"/>
  <c r="AV1416" i="1"/>
  <c r="AV1501" i="1"/>
  <c r="AV1586" i="1"/>
  <c r="AV1672" i="1"/>
  <c r="AV1757" i="1"/>
  <c r="AV1294" i="1"/>
  <c r="AV1385" i="1"/>
  <c r="AV1470" i="1"/>
  <c r="AV1556" i="1"/>
  <c r="AV1253" i="1"/>
  <c r="AV1354" i="1"/>
  <c r="AV1440" i="1"/>
  <c r="AV1324" i="1"/>
  <c r="AV1409" i="1"/>
  <c r="AV1494" i="1"/>
  <c r="AV1580" i="1"/>
  <c r="AV1665" i="1"/>
  <c r="AV1750" i="1"/>
  <c r="AV1836" i="1"/>
  <c r="AV1921" i="1"/>
  <c r="AV2006" i="1"/>
  <c r="AV2092" i="1"/>
  <c r="AV2177" i="1"/>
  <c r="AV2256" i="1"/>
  <c r="AV2320" i="1"/>
  <c r="AV2384" i="1"/>
  <c r="AV1325" i="1"/>
  <c r="AV1410" i="1"/>
  <c r="AV1496" i="1"/>
  <c r="AV1581" i="1"/>
  <c r="AV1666" i="1"/>
  <c r="AV1752" i="1"/>
  <c r="AV1286" i="1"/>
  <c r="AV1380" i="1"/>
  <c r="AV1465" i="1"/>
  <c r="AV1550" i="1"/>
  <c r="AV1289" i="1"/>
  <c r="AV1381" i="1"/>
  <c r="AV1466" i="1"/>
  <c r="AV1552" i="1"/>
  <c r="AV1283" i="1"/>
  <c r="AV1247" i="1"/>
  <c r="AV1229" i="1"/>
  <c r="AV1313" i="1"/>
  <c r="AV1379" i="1"/>
  <c r="AV1443" i="1"/>
  <c r="AV1507" i="1"/>
  <c r="AV1571" i="1"/>
  <c r="AV1635" i="1"/>
  <c r="AV1699" i="1"/>
  <c r="AV1763" i="1"/>
  <c r="AV1827" i="1"/>
  <c r="AV1891" i="1"/>
  <c r="AV1955" i="1"/>
  <c r="AV2019" i="1"/>
  <c r="AV2083" i="1"/>
  <c r="AV2147" i="1"/>
  <c r="AV2211" i="1"/>
  <c r="AV1266" i="1"/>
  <c r="AV1343" i="1"/>
  <c r="AV1407" i="1"/>
  <c r="AV1471" i="1"/>
  <c r="AV1535" i="1"/>
  <c r="AV1599" i="1"/>
  <c r="AV1663" i="1"/>
  <c r="AV1727" i="1"/>
  <c r="AV1791" i="1"/>
  <c r="AV1855" i="1"/>
  <c r="AV1919" i="1"/>
  <c r="AV1983" i="1"/>
  <c r="AV2047" i="1"/>
  <c r="AV2111" i="1"/>
  <c r="AV2175" i="1"/>
  <c r="AV1236" i="1"/>
  <c r="AV1341" i="1"/>
  <c r="AV1426" i="1"/>
  <c r="AV1512" i="1"/>
  <c r="AV1597" i="1"/>
  <c r="AV1682" i="1"/>
  <c r="AV1768" i="1"/>
  <c r="AV1308" i="1"/>
  <c r="AV1396" i="1"/>
  <c r="AV1481" i="1"/>
  <c r="AV1566" i="1"/>
  <c r="AV1268" i="1"/>
  <c r="AV1365" i="1"/>
  <c r="AV1226" i="1"/>
  <c r="AV1334" i="1"/>
  <c r="AV1420" i="1"/>
  <c r="AV1505" i="1"/>
  <c r="AV1590" i="1"/>
  <c r="AV1676" i="1"/>
  <c r="AV1761" i="1"/>
  <c r="AV1846" i="1"/>
  <c r="AV1932" i="1"/>
  <c r="AV2017" i="1"/>
  <c r="AV2102" i="1"/>
  <c r="AV2188" i="1"/>
  <c r="AV2264" i="1"/>
  <c r="AV2328" i="1"/>
  <c r="AV1228" i="1"/>
  <c r="AV1336" i="1"/>
  <c r="AV1421" i="1"/>
  <c r="AV1506" i="1"/>
  <c r="AV1592" i="1"/>
  <c r="AV1677" i="1"/>
  <c r="AV1762" i="1"/>
  <c r="AV1301" i="1"/>
  <c r="AV1227" i="1"/>
  <c r="AV1291" i="1"/>
  <c r="AV1255" i="1"/>
  <c r="AV1240" i="1"/>
  <c r="AV1322" i="1"/>
  <c r="AV1387" i="1"/>
  <c r="AV1451" i="1"/>
  <c r="AV1515" i="1"/>
  <c r="AV1579" i="1"/>
  <c r="AV1643" i="1"/>
  <c r="AV1707" i="1"/>
  <c r="AV1771" i="1"/>
  <c r="AV1835" i="1"/>
  <c r="AV1899" i="1"/>
  <c r="AV1963" i="1"/>
  <c r="AV2027" i="1"/>
  <c r="AV2091" i="1"/>
  <c r="AV2155" i="1"/>
  <c r="AV2219" i="1"/>
  <c r="AV1277" i="1"/>
  <c r="AV1351" i="1"/>
  <c r="AV1415" i="1"/>
  <c r="AV1479" i="1"/>
  <c r="AV1543" i="1"/>
  <c r="AV1607" i="1"/>
  <c r="AV1671" i="1"/>
  <c r="AV1735" i="1"/>
  <c r="AV1799" i="1"/>
  <c r="AV1863" i="1"/>
  <c r="AV1927" i="1"/>
  <c r="AV1991" i="1"/>
  <c r="AV2055" i="1"/>
  <c r="AV2119" i="1"/>
  <c r="AV2183" i="1"/>
  <c r="AV1249" i="1"/>
  <c r="AV1352" i="1"/>
  <c r="AV1437" i="1"/>
  <c r="AV1522" i="1"/>
  <c r="AV1608" i="1"/>
  <c r="AV1693" i="1"/>
  <c r="AV1778" i="1"/>
  <c r="AV1320" i="1"/>
  <c r="AV1406" i="1"/>
  <c r="AV1492" i="1"/>
  <c r="AV1577" i="1"/>
  <c r="AV1281" i="1"/>
  <c r="AV1376" i="1"/>
  <c r="AV1241" i="1"/>
  <c r="AV1345" i="1"/>
  <c r="AV1430" i="1"/>
  <c r="AV1516" i="1"/>
  <c r="AV1601" i="1"/>
  <c r="AV1686" i="1"/>
  <c r="AV1772" i="1"/>
  <c r="AV1857" i="1"/>
  <c r="AV1942" i="1"/>
  <c r="AV2028" i="1"/>
  <c r="AV2113" i="1"/>
  <c r="AV2198" i="1"/>
  <c r="AV2272" i="1"/>
  <c r="AV2336" i="1"/>
  <c r="AV1242" i="1"/>
  <c r="AV1346" i="1"/>
  <c r="AV1432" i="1"/>
  <c r="AV1517" i="1"/>
  <c r="AV1602" i="1"/>
  <c r="AV1688" i="1"/>
  <c r="AV1773" i="1"/>
  <c r="AV1314" i="1"/>
  <c r="AV1401" i="1"/>
  <c r="AV1486" i="1"/>
  <c r="AV1572" i="1"/>
  <c r="AV1316" i="1"/>
  <c r="AV1402" i="1"/>
  <c r="AV1488" i="1"/>
  <c r="AV1573" i="1"/>
  <c r="AV1317" i="1"/>
  <c r="AV1404" i="1"/>
  <c r="AV1489" i="1"/>
  <c r="AV1574" i="1"/>
  <c r="AV1263" i="1"/>
  <c r="AV1715" i="1"/>
  <c r="AV2227" i="1"/>
  <c r="AV1743" i="1"/>
  <c r="AV1264" i="1"/>
  <c r="AV1417" i="1"/>
  <c r="AV1526" i="1"/>
  <c r="AV2209" i="1"/>
  <c r="AV1698" i="1"/>
  <c r="AV1497" i="1"/>
  <c r="AV1392" i="1"/>
  <c r="AV1248" i="1"/>
  <c r="AV1414" i="1"/>
  <c r="AV1532" i="1"/>
  <c r="AV1638" i="1"/>
  <c r="AV1724" i="1"/>
  <c r="AV1809" i="1"/>
  <c r="AV1894" i="1"/>
  <c r="AV1980" i="1"/>
  <c r="AV2065" i="1"/>
  <c r="AV2150" i="1"/>
  <c r="AV2236" i="1"/>
  <c r="AV2300" i="1"/>
  <c r="AV2364" i="1"/>
  <c r="AV1653" i="1"/>
  <c r="AV1813" i="1"/>
  <c r="AV1928" i="1"/>
  <c r="AV2041" i="1"/>
  <c r="AV2154" i="1"/>
  <c r="AV2261" i="1"/>
  <c r="AV2346" i="1"/>
  <c r="AV88" i="1"/>
  <c r="AV152" i="1"/>
  <c r="AV216" i="1"/>
  <c r="AV280" i="1"/>
  <c r="AV344" i="1"/>
  <c r="AV408" i="1"/>
  <c r="AV472" i="1"/>
  <c r="AV536" i="1"/>
  <c r="AV600" i="1"/>
  <c r="AV664" i="1"/>
  <c r="AV728" i="1"/>
  <c r="AV792" i="1"/>
  <c r="AV856" i="1"/>
  <c r="AV1620" i="1"/>
  <c r="AV1790" i="1"/>
  <c r="AV1904" i="1"/>
  <c r="AV2018" i="1"/>
  <c r="AV2132" i="1"/>
  <c r="AV2243" i="1"/>
  <c r="AV2329" i="1"/>
  <c r="AV75" i="1"/>
  <c r="AV139" i="1"/>
  <c r="AV203" i="1"/>
  <c r="AV267" i="1"/>
  <c r="AV331" i="1"/>
  <c r="AV395" i="1"/>
  <c r="AV459" i="1"/>
  <c r="AV523" i="1"/>
  <c r="AV587" i="1"/>
  <c r="AV651" i="1"/>
  <c r="AV715" i="1"/>
  <c r="AV779" i="1"/>
  <c r="AV843" i="1"/>
  <c r="AV1546" i="1"/>
  <c r="AV1806" i="1"/>
  <c r="AV1957" i="1"/>
  <c r="AV2109" i="1"/>
  <c r="AV2255" i="1"/>
  <c r="AV2369" i="1"/>
  <c r="AV148" i="1"/>
  <c r="AV233" i="1"/>
  <c r="AV318" i="1"/>
  <c r="AV404" i="1"/>
  <c r="AV489" i="1"/>
  <c r="AV574" i="1"/>
  <c r="AV660" i="1"/>
  <c r="AV745" i="1"/>
  <c r="AV1701" i="1"/>
  <c r="AV1882" i="1"/>
  <c r="AV2036" i="1"/>
  <c r="AV2186" i="1"/>
  <c r="AV2313" i="1"/>
  <c r="AV106" i="1"/>
  <c r="AV191" i="1"/>
  <c r="AV277" i="1"/>
  <c r="AV362" i="1"/>
  <c r="AV1461" i="1"/>
  <c r="AV1792" i="1"/>
  <c r="AV1944" i="1"/>
  <c r="AV2094" i="1"/>
  <c r="AV2245" i="1"/>
  <c r="AV2358" i="1"/>
  <c r="AV140" i="1"/>
  <c r="AV225" i="1"/>
  <c r="AV310" i="1"/>
  <c r="AV396" i="1"/>
  <c r="AV1765" i="1"/>
  <c r="AV1925" i="1"/>
  <c r="AV2078" i="1"/>
  <c r="AV2229" i="1"/>
  <c r="AV2345" i="1"/>
  <c r="AV130" i="1"/>
  <c r="AV215" i="1"/>
  <c r="AV301" i="1"/>
  <c r="AV386" i="1"/>
  <c r="AV1742" i="1"/>
  <c r="AV1909" i="1"/>
  <c r="AV2062" i="1"/>
  <c r="AV2213" i="1"/>
  <c r="AV2333" i="1"/>
  <c r="AV121" i="1"/>
  <c r="AV206" i="1"/>
  <c r="AV292" i="1"/>
  <c r="AV377" i="1"/>
  <c r="AV462" i="1"/>
  <c r="AV548" i="1"/>
  <c r="AV633" i="1"/>
  <c r="AV718" i="1"/>
  <c r="AV804" i="1"/>
  <c r="AV889" i="1"/>
  <c r="AV956" i="1"/>
  <c r="AV1020" i="1"/>
  <c r="AV1084" i="1"/>
  <c r="AV1148" i="1"/>
  <c r="AV1716" i="1"/>
  <c r="AV1893" i="1"/>
  <c r="AV2045" i="1"/>
  <c r="AV1250" i="1"/>
  <c r="AV1779" i="1"/>
  <c r="AV1288" i="1"/>
  <c r="AV1807" i="1"/>
  <c r="AV1362" i="1"/>
  <c r="AV1502" i="1"/>
  <c r="AV1612" i="1"/>
  <c r="AV2280" i="1"/>
  <c r="AV1784" i="1"/>
  <c r="AV1518" i="1"/>
  <c r="AV1413" i="1"/>
  <c r="AV1290" i="1"/>
  <c r="AV1425" i="1"/>
  <c r="AV1553" i="1"/>
  <c r="AV1649" i="1"/>
  <c r="AV1734" i="1"/>
  <c r="AV1820" i="1"/>
  <c r="AV1905" i="1"/>
  <c r="AV1990" i="1"/>
  <c r="AV2076" i="1"/>
  <c r="AV2161" i="1"/>
  <c r="AV2244" i="1"/>
  <c r="AV2308" i="1"/>
  <c r="AV2372" i="1"/>
  <c r="AV1674" i="1"/>
  <c r="AV1828" i="1"/>
  <c r="AV1941" i="1"/>
  <c r="AV2056" i="1"/>
  <c r="AV2169" i="1"/>
  <c r="AV2271" i="1"/>
  <c r="AV2357" i="1"/>
  <c r="AV96" i="1"/>
  <c r="AV160" i="1"/>
  <c r="AV224" i="1"/>
  <c r="AV288" i="1"/>
  <c r="AV352" i="1"/>
  <c r="AV416" i="1"/>
  <c r="AV480" i="1"/>
  <c r="AV544" i="1"/>
  <c r="AV608" i="1"/>
  <c r="AV672" i="1"/>
  <c r="AV736" i="1"/>
  <c r="AV800" i="1"/>
  <c r="AV864" i="1"/>
  <c r="AV1641" i="1"/>
  <c r="AV1805" i="1"/>
  <c r="AV1918" i="1"/>
  <c r="AV2032" i="1"/>
  <c r="AV2146" i="1"/>
  <c r="AV2254" i="1"/>
  <c r="AV2339" i="1"/>
  <c r="AV83" i="1"/>
  <c r="AV147" i="1"/>
  <c r="AV211" i="1"/>
  <c r="AV275" i="1"/>
  <c r="AV339" i="1"/>
  <c r="AV403" i="1"/>
  <c r="AV467" i="1"/>
  <c r="AV531" i="1"/>
  <c r="AV595" i="1"/>
  <c r="AV659" i="1"/>
  <c r="AV723" i="1"/>
  <c r="AV787" i="1"/>
  <c r="AV851" i="1"/>
  <c r="AV1614" i="1"/>
  <c r="AV1824" i="1"/>
  <c r="AV1977" i="1"/>
  <c r="AV2128" i="1"/>
  <c r="AV2269" i="1"/>
  <c r="AV2383" i="1"/>
  <c r="AV158" i="1"/>
  <c r="AV244" i="1"/>
  <c r="AV329" i="1"/>
  <c r="AV414" i="1"/>
  <c r="AV500" i="1"/>
  <c r="AV585" i="1"/>
  <c r="AV670" i="1"/>
  <c r="AV756" i="1"/>
  <c r="AV1732" i="1"/>
  <c r="AV1902" i="1"/>
  <c r="AV2053" i="1"/>
  <c r="AV2206" i="1"/>
  <c r="AV2327" i="1"/>
  <c r="AV117" i="1"/>
  <c r="AV202" i="1"/>
  <c r="AV287" i="1"/>
  <c r="AV373" i="1"/>
  <c r="AV1578" i="1"/>
  <c r="AV1810" i="1"/>
  <c r="AV1962" i="1"/>
  <c r="AV2114" i="1"/>
  <c r="AV2258" i="1"/>
  <c r="AV2373" i="1"/>
  <c r="AV150" i="1"/>
  <c r="AV236" i="1"/>
  <c r="AV321" i="1"/>
  <c r="AV1472" i="1"/>
  <c r="AV1794" i="1"/>
  <c r="AV1945" i="1"/>
  <c r="AV2096" i="1"/>
  <c r="AV2246" i="1"/>
  <c r="AV2359" i="1"/>
  <c r="AV141" i="1"/>
  <c r="AV226" i="1"/>
  <c r="AV311" i="1"/>
  <c r="AV397" i="1"/>
  <c r="AV1770" i="1"/>
  <c r="AV1929" i="1"/>
  <c r="AV2080" i="1"/>
  <c r="AV2233" i="1"/>
  <c r="AV2347" i="1"/>
  <c r="AV132" i="1"/>
  <c r="AV217" i="1"/>
  <c r="AV302" i="1"/>
  <c r="AV388" i="1"/>
  <c r="AV473" i="1"/>
  <c r="AV558" i="1"/>
  <c r="AV644" i="1"/>
  <c r="AV729" i="1"/>
  <c r="AV814" i="1"/>
  <c r="AV900" i="1"/>
  <c r="AV964" i="1"/>
  <c r="AV1028" i="1"/>
  <c r="AV1092" i="1"/>
  <c r="AV1156" i="1"/>
  <c r="AV1744" i="1"/>
  <c r="AV1912" i="1"/>
  <c r="AV2064" i="1"/>
  <c r="AV2216" i="1"/>
  <c r="AV2334" i="1"/>
  <c r="AV122" i="1"/>
  <c r="AV207" i="1"/>
  <c r="AV293" i="1"/>
  <c r="AV378" i="1"/>
  <c r="AV463" i="1"/>
  <c r="AV549" i="1"/>
  <c r="AV634" i="1"/>
  <c r="AV1331" i="1"/>
  <c r="AV1843" i="1"/>
  <c r="AV1359" i="1"/>
  <c r="AV1871" i="1"/>
  <c r="AV1448" i="1"/>
  <c r="AV1588" i="1"/>
  <c r="AV1697" i="1"/>
  <c r="AV2344" i="1"/>
  <c r="AV1326" i="1"/>
  <c r="AV1561" i="1"/>
  <c r="AV1434" i="1"/>
  <c r="AV1305" i="1"/>
  <c r="AV1436" i="1"/>
  <c r="AV1564" i="1"/>
  <c r="AV1660" i="1"/>
  <c r="AV1745" i="1"/>
  <c r="AV1830" i="1"/>
  <c r="AV1916" i="1"/>
  <c r="AV2001" i="1"/>
  <c r="AV2086" i="1"/>
  <c r="AV2172" i="1"/>
  <c r="AV2252" i="1"/>
  <c r="AV2316" i="1"/>
  <c r="AV1696" i="1"/>
  <c r="AV1842" i="1"/>
  <c r="AV1956" i="1"/>
  <c r="AV2069" i="1"/>
  <c r="AV2184" i="1"/>
  <c r="AV2282" i="1"/>
  <c r="AV2367" i="1"/>
  <c r="AV104" i="1"/>
  <c r="AV168" i="1"/>
  <c r="AV232" i="1"/>
  <c r="AV296" i="1"/>
  <c r="AV360" i="1"/>
  <c r="AV424" i="1"/>
  <c r="AV488" i="1"/>
  <c r="AV552" i="1"/>
  <c r="AV616" i="1"/>
  <c r="AV680" i="1"/>
  <c r="AV744" i="1"/>
  <c r="AV808" i="1"/>
  <c r="AV872" i="1"/>
  <c r="AV1662" i="1"/>
  <c r="AV1818" i="1"/>
  <c r="AV1933" i="1"/>
  <c r="AV2046" i="1"/>
  <c r="AV2160" i="1"/>
  <c r="AV2265" i="1"/>
  <c r="AV2350" i="1"/>
  <c r="AV91" i="1"/>
  <c r="AV155" i="1"/>
  <c r="AV219" i="1"/>
  <c r="AV283" i="1"/>
  <c r="AV347" i="1"/>
  <c r="AV411" i="1"/>
  <c r="AV475" i="1"/>
  <c r="AV539" i="1"/>
  <c r="AV603" i="1"/>
  <c r="AV667" i="1"/>
  <c r="AV731" i="1"/>
  <c r="AV795" i="1"/>
  <c r="AV859" i="1"/>
  <c r="AV1642" i="1"/>
  <c r="AV1844" i="1"/>
  <c r="AV1994" i="1"/>
  <c r="AV2148" i="1"/>
  <c r="AV2283" i="1"/>
  <c r="AV2395" i="1"/>
  <c r="AV84" i="1"/>
  <c r="AV169" i="1"/>
  <c r="AV254" i="1"/>
  <c r="AV340" i="1"/>
  <c r="AV425" i="1"/>
  <c r="AV510" i="1"/>
  <c r="AV596" i="1"/>
  <c r="AV681" i="1"/>
  <c r="AV766" i="1"/>
  <c r="AV1758" i="1"/>
  <c r="AV1922" i="1"/>
  <c r="AV2073" i="1"/>
  <c r="AV2224" i="1"/>
  <c r="AV2342" i="1"/>
  <c r="AV127" i="1"/>
  <c r="AV213" i="1"/>
  <c r="AV298" i="1"/>
  <c r="AV383" i="1"/>
  <c r="AV1621" i="1"/>
  <c r="AV1829" i="1"/>
  <c r="AV1981" i="1"/>
  <c r="AV2133" i="1"/>
  <c r="AV2273" i="1"/>
  <c r="AV2386" i="1"/>
  <c r="AV76" i="1"/>
  <c r="AV161" i="1"/>
  <c r="AV246" i="1"/>
  <c r="AV332" i="1"/>
  <c r="AV1589" i="1"/>
  <c r="AV1812" i="1"/>
  <c r="AV1965" i="1"/>
  <c r="AV2116" i="1"/>
  <c r="AV2259" i="1"/>
  <c r="AV2374" i="1"/>
  <c r="AV151" i="1"/>
  <c r="AV237" i="1"/>
  <c r="AV322" i="1"/>
  <c r="AV1493" i="1"/>
  <c r="AV1796" i="1"/>
  <c r="AV1949" i="1"/>
  <c r="AV2100" i="1"/>
  <c r="AV2247" i="1"/>
  <c r="AV2362" i="1"/>
  <c r="AV142" i="1"/>
  <c r="AV228" i="1"/>
  <c r="AV313" i="1"/>
  <c r="AV398" i="1"/>
  <c r="AV484" i="1"/>
  <c r="AV569" i="1"/>
  <c r="AV654" i="1"/>
  <c r="AV740" i="1"/>
  <c r="AV825" i="1"/>
  <c r="AV908" i="1"/>
  <c r="AV972" i="1"/>
  <c r="AV1036" i="1"/>
  <c r="AV1100" i="1"/>
  <c r="AV1164" i="1"/>
  <c r="AV1774" i="1"/>
  <c r="AV1930" i="1"/>
  <c r="AV2082" i="1"/>
  <c r="AV2234" i="1"/>
  <c r="AV2349" i="1"/>
  <c r="AV133" i="1"/>
  <c r="AV218" i="1"/>
  <c r="AV303" i="1"/>
  <c r="AV389" i="1"/>
  <c r="AV474" i="1"/>
  <c r="AV559" i="1"/>
  <c r="AV645" i="1"/>
  <c r="AV730" i="1"/>
  <c r="AV1749" i="1"/>
  <c r="AV1914" i="1"/>
  <c r="AV2066" i="1"/>
  <c r="AV2218" i="1"/>
  <c r="AV2337" i="1"/>
  <c r="AV124" i="1"/>
  <c r="AV209" i="1"/>
  <c r="AV294" i="1"/>
  <c r="AV380" i="1"/>
  <c r="AV1605" i="1"/>
  <c r="AV1822" i="1"/>
  <c r="AV1973" i="1"/>
  <c r="AV2125" i="1"/>
  <c r="AV2267" i="1"/>
  <c r="AV2381" i="1"/>
  <c r="AV157" i="1"/>
  <c r="AV242" i="1"/>
  <c r="AV327" i="1"/>
  <c r="AV413" i="1"/>
  <c r="AV1395" i="1"/>
  <c r="AV1907" i="1"/>
  <c r="AV1423" i="1"/>
  <c r="AV1935" i="1"/>
  <c r="AV1533" i="1"/>
  <c r="AV1296" i="1"/>
  <c r="AV1782" i="1"/>
  <c r="AV1257" i="1"/>
  <c r="AV1348" i="1"/>
  <c r="AV1582" i="1"/>
  <c r="AV1477" i="1"/>
  <c r="AV1329" i="1"/>
  <c r="AV1468" i="1"/>
  <c r="AV1585" i="1"/>
  <c r="AV1670" i="1"/>
  <c r="AV1756" i="1"/>
  <c r="AV1841" i="1"/>
  <c r="AV1926" i="1"/>
  <c r="AV2012" i="1"/>
  <c r="AV2097" i="1"/>
  <c r="AV2182" i="1"/>
  <c r="AV2260" i="1"/>
  <c r="AV2324" i="1"/>
  <c r="AV2388" i="1"/>
  <c r="AV1717" i="1"/>
  <c r="AV1856" i="1"/>
  <c r="AV1970" i="1"/>
  <c r="AV2084" i="1"/>
  <c r="AV2197" i="1"/>
  <c r="AV2293" i="1"/>
  <c r="AV2378" i="1"/>
  <c r="AV112" i="1"/>
  <c r="AV176" i="1"/>
  <c r="AV240" i="1"/>
  <c r="AV304" i="1"/>
  <c r="AV368" i="1"/>
  <c r="AV432" i="1"/>
  <c r="AV496" i="1"/>
  <c r="AV560" i="1"/>
  <c r="AV624" i="1"/>
  <c r="AV688" i="1"/>
  <c r="AV752" i="1"/>
  <c r="AV816" i="1"/>
  <c r="AV880" i="1"/>
  <c r="AV1684" i="1"/>
  <c r="AV1833" i="1"/>
  <c r="AV1946" i="1"/>
  <c r="AV2061" i="1"/>
  <c r="AV2174" i="1"/>
  <c r="AV2275" i="1"/>
  <c r="AV2361" i="1"/>
  <c r="AV99" i="1"/>
  <c r="AV163" i="1"/>
  <c r="AV227" i="1"/>
  <c r="AV291" i="1"/>
  <c r="AV355" i="1"/>
  <c r="AV419" i="1"/>
  <c r="AV483" i="1"/>
  <c r="AV547" i="1"/>
  <c r="AV611" i="1"/>
  <c r="AV675" i="1"/>
  <c r="AV739" i="1"/>
  <c r="AV803" i="1"/>
  <c r="AV867" i="1"/>
  <c r="AV1669" i="1"/>
  <c r="AV1864" i="1"/>
  <c r="AV2014" i="1"/>
  <c r="AV2165" i="1"/>
  <c r="AV2298" i="1"/>
  <c r="AV94" i="1"/>
  <c r="AV180" i="1"/>
  <c r="AV265" i="1"/>
  <c r="AV350" i="1"/>
  <c r="AV436" i="1"/>
  <c r="AV521" i="1"/>
  <c r="AV606" i="1"/>
  <c r="AV692" i="1"/>
  <c r="AV1450" i="1"/>
  <c r="AV1786" i="1"/>
  <c r="AV1940" i="1"/>
  <c r="AV2093" i="1"/>
  <c r="AV2242" i="1"/>
  <c r="AV2355" i="1"/>
  <c r="AV138" i="1"/>
  <c r="AV223" i="1"/>
  <c r="AV309" i="1"/>
  <c r="AV394" i="1"/>
  <c r="AV1648" i="1"/>
  <c r="AV1849" i="1"/>
  <c r="AV2000" i="1"/>
  <c r="AV2152" i="1"/>
  <c r="AV2287" i="1"/>
  <c r="AV2398" i="1"/>
  <c r="AV86" i="1"/>
  <c r="AV172" i="1"/>
  <c r="AV257" i="1"/>
  <c r="AV342" i="1"/>
  <c r="AV1625" i="1"/>
  <c r="AV1832" i="1"/>
  <c r="AV1982" i="1"/>
  <c r="AV2136" i="1"/>
  <c r="AV2274" i="1"/>
  <c r="AV2387" i="1"/>
  <c r="AV77" i="1"/>
  <c r="AV162" i="1"/>
  <c r="AV247" i="1"/>
  <c r="AV333" i="1"/>
  <c r="AV1594" i="1"/>
  <c r="AV1816" i="1"/>
  <c r="AV1966" i="1"/>
  <c r="AV2120" i="1"/>
  <c r="AV2262" i="1"/>
  <c r="AV2375" i="1"/>
  <c r="AV153" i="1"/>
  <c r="AV238" i="1"/>
  <c r="AV324" i="1"/>
  <c r="AV409" i="1"/>
  <c r="AV494" i="1"/>
  <c r="AV580" i="1"/>
  <c r="AV665" i="1"/>
  <c r="AV750" i="1"/>
  <c r="AV836" i="1"/>
  <c r="AV916" i="1"/>
  <c r="AV980" i="1"/>
  <c r="AV1044" i="1"/>
  <c r="AV1108" i="1"/>
  <c r="AV1504" i="1"/>
  <c r="AV1797" i="1"/>
  <c r="AV1950" i="1"/>
  <c r="AV2101" i="1"/>
  <c r="AV2249" i="1"/>
  <c r="AV2363" i="1"/>
  <c r="AV143" i="1"/>
  <c r="AV229" i="1"/>
  <c r="AV314" i="1"/>
  <c r="AV399" i="1"/>
  <c r="AV485" i="1"/>
  <c r="AV570" i="1"/>
  <c r="AV655" i="1"/>
  <c r="AV741" i="1"/>
  <c r="AV1776" i="1"/>
  <c r="AV1934" i="1"/>
  <c r="AV2085" i="1"/>
  <c r="AV2237" i="1"/>
  <c r="AV2351" i="1"/>
  <c r="AV134" i="1"/>
  <c r="AV220" i="1"/>
  <c r="AV305" i="1"/>
  <c r="AV390" i="1"/>
  <c r="AV1637" i="1"/>
  <c r="AV1840" i="1"/>
  <c r="AV1993" i="1"/>
  <c r="AV2144" i="1"/>
  <c r="AV2281" i="1"/>
  <c r="AV2394" i="1"/>
  <c r="AV82" i="1"/>
  <c r="AV167" i="1"/>
  <c r="AV253" i="1"/>
  <c r="AV338" i="1"/>
  <c r="AV423" i="1"/>
  <c r="AV509" i="1"/>
  <c r="AV594" i="1"/>
  <c r="AV679" i="1"/>
  <c r="AV765" i="1"/>
  <c r="AV850" i="1"/>
  <c r="AV927" i="1"/>
  <c r="AV991" i="1"/>
  <c r="AV1055" i="1"/>
  <c r="AV1119" i="1"/>
  <c r="AV1183" i="1"/>
  <c r="AV490" i="1"/>
  <c r="AV1459" i="1"/>
  <c r="AV1971" i="1"/>
  <c r="AV1487" i="1"/>
  <c r="AV1999" i="1"/>
  <c r="AV1618" i="1"/>
  <c r="AV1386" i="1"/>
  <c r="AV1868" i="1"/>
  <c r="AV1357" i="1"/>
  <c r="AV1390" i="1"/>
  <c r="AV1246" i="1"/>
  <c r="AV1498" i="1"/>
  <c r="AV1340" i="1"/>
  <c r="AV1478" i="1"/>
  <c r="AV1596" i="1"/>
  <c r="AV1681" i="1"/>
  <c r="AV1766" i="1"/>
  <c r="AV1852" i="1"/>
  <c r="AV1937" i="1"/>
  <c r="AV2022" i="1"/>
  <c r="AV2108" i="1"/>
  <c r="AV2193" i="1"/>
  <c r="AV2268" i="1"/>
  <c r="AV2332" i="1"/>
  <c r="AV1482" i="1"/>
  <c r="AV1738" i="1"/>
  <c r="AV1870" i="1"/>
  <c r="AV1984" i="1"/>
  <c r="AV2098" i="1"/>
  <c r="AV2212" i="1"/>
  <c r="AV2303" i="1"/>
  <c r="AV2389" i="1"/>
  <c r="AV120" i="1"/>
  <c r="AV184" i="1"/>
  <c r="AV248" i="1"/>
  <c r="AV312" i="1"/>
  <c r="AV376" i="1"/>
  <c r="AV440" i="1"/>
  <c r="AV504" i="1"/>
  <c r="AV568" i="1"/>
  <c r="AV632" i="1"/>
  <c r="AV696" i="1"/>
  <c r="AV760" i="1"/>
  <c r="AV824" i="1"/>
  <c r="AV888" i="1"/>
  <c r="AV1705" i="1"/>
  <c r="AV1848" i="1"/>
  <c r="AV1961" i="1"/>
  <c r="AV2074" i="1"/>
  <c r="AV2189" i="1"/>
  <c r="AV2286" i="1"/>
  <c r="AV2371" i="1"/>
  <c r="AV107" i="1"/>
  <c r="AV171" i="1"/>
  <c r="AV235" i="1"/>
  <c r="AV299" i="1"/>
  <c r="AV363" i="1"/>
  <c r="AV427" i="1"/>
  <c r="AV491" i="1"/>
  <c r="AV555" i="1"/>
  <c r="AV619" i="1"/>
  <c r="AV683" i="1"/>
  <c r="AV747" i="1"/>
  <c r="AV811" i="1"/>
  <c r="AV875" i="1"/>
  <c r="AV1700" i="1"/>
  <c r="AV1881" i="1"/>
  <c r="AV2034" i="1"/>
  <c r="AV2185" i="1"/>
  <c r="AV2311" i="1"/>
  <c r="AV105" i="1"/>
  <c r="AV190" i="1"/>
  <c r="AV276" i="1"/>
  <c r="AV361" i="1"/>
  <c r="AV446" i="1"/>
  <c r="AV532" i="1"/>
  <c r="AV617" i="1"/>
  <c r="AV702" i="1"/>
  <c r="AV1557" i="1"/>
  <c r="AV1808" i="1"/>
  <c r="AV1960" i="1"/>
  <c r="AV2110" i="1"/>
  <c r="AV2257" i="1"/>
  <c r="AV2370" i="1"/>
  <c r="AV149" i="1"/>
  <c r="AV234" i="1"/>
  <c r="AV319" i="1"/>
  <c r="AV405" i="1"/>
  <c r="AV1678" i="1"/>
  <c r="AV1866" i="1"/>
  <c r="AV2020" i="1"/>
  <c r="AV2170" i="1"/>
  <c r="AV2301" i="1"/>
  <c r="AV97" i="1"/>
  <c r="AV182" i="1"/>
  <c r="AV268" i="1"/>
  <c r="AV353" i="1"/>
  <c r="AV1652" i="1"/>
  <c r="AV1850" i="1"/>
  <c r="AV2002" i="1"/>
  <c r="AV2153" i="1"/>
  <c r="AV2289" i="1"/>
  <c r="AV2399" i="1"/>
  <c r="AV87" i="1"/>
  <c r="AV173" i="1"/>
  <c r="AV258" i="1"/>
  <c r="AV343" i="1"/>
  <c r="AV1626" i="1"/>
  <c r="AV1834" i="1"/>
  <c r="AV1986" i="1"/>
  <c r="AV2137" i="1"/>
  <c r="AV2277" i="1"/>
  <c r="AV2390" i="1"/>
  <c r="AV78" i="1"/>
  <c r="AV164" i="1"/>
  <c r="AV249" i="1"/>
  <c r="AV334" i="1"/>
  <c r="AV420" i="1"/>
  <c r="AV505" i="1"/>
  <c r="AV590" i="1"/>
  <c r="AV676" i="1"/>
  <c r="AV761" i="1"/>
  <c r="AV846" i="1"/>
  <c r="AV924" i="1"/>
  <c r="AV988" i="1"/>
  <c r="AV1052" i="1"/>
  <c r="AV1116" i="1"/>
  <c r="AV1600" i="1"/>
  <c r="AV1817" i="1"/>
  <c r="AV1968" i="1"/>
  <c r="AV1523" i="1"/>
  <c r="AV2035" i="1"/>
  <c r="AV1551" i="1"/>
  <c r="AV2063" i="1"/>
  <c r="AV1704" i="1"/>
  <c r="AV1254" i="1"/>
  <c r="AV1953" i="1"/>
  <c r="AV1442" i="1"/>
  <c r="AV1412" i="1"/>
  <c r="AV1302" i="1"/>
  <c r="AV1520" i="1"/>
  <c r="AV1350" i="1"/>
  <c r="AV1500" i="1"/>
  <c r="AV1606" i="1"/>
  <c r="AV1692" i="1"/>
  <c r="AV1777" i="1"/>
  <c r="AV1862" i="1"/>
  <c r="AV1948" i="1"/>
  <c r="AV2033" i="1"/>
  <c r="AV2118" i="1"/>
  <c r="AV2204" i="1"/>
  <c r="AV2276" i="1"/>
  <c r="AV2340" i="1"/>
  <c r="AV1568" i="1"/>
  <c r="AV1760" i="1"/>
  <c r="AV1885" i="1"/>
  <c r="AV1998" i="1"/>
  <c r="AV2112" i="1"/>
  <c r="AV2226" i="1"/>
  <c r="AV2314" i="1"/>
  <c r="AV2397" i="1"/>
  <c r="AV128" i="1"/>
  <c r="AV192" i="1"/>
  <c r="AV256" i="1"/>
  <c r="AV320" i="1"/>
  <c r="AV384" i="1"/>
  <c r="AV448" i="1"/>
  <c r="AV512" i="1"/>
  <c r="AV576" i="1"/>
  <c r="AV640" i="1"/>
  <c r="AV704" i="1"/>
  <c r="AV768" i="1"/>
  <c r="AV832" i="1"/>
  <c r="AV896" i="1"/>
  <c r="AV1726" i="1"/>
  <c r="AV1861" i="1"/>
  <c r="AV1976" i="1"/>
  <c r="AV2089" i="1"/>
  <c r="AV2202" i="1"/>
  <c r="AV2297" i="1"/>
  <c r="AV2382" i="1"/>
  <c r="AV115" i="1"/>
  <c r="AV179" i="1"/>
  <c r="AV243" i="1"/>
  <c r="AV307" i="1"/>
  <c r="AV371" i="1"/>
  <c r="AV435" i="1"/>
  <c r="AV499" i="1"/>
  <c r="AV563" i="1"/>
  <c r="AV627" i="1"/>
  <c r="AV691" i="1"/>
  <c r="AV755" i="1"/>
  <c r="AV819" i="1"/>
  <c r="AV883" i="1"/>
  <c r="AV1728" i="1"/>
  <c r="AV1901" i="1"/>
  <c r="AV2052" i="1"/>
  <c r="AV2205" i="1"/>
  <c r="AV2326" i="1"/>
  <c r="AV116" i="1"/>
  <c r="AV201" i="1"/>
  <c r="AV286" i="1"/>
  <c r="AV372" i="1"/>
  <c r="AV457" i="1"/>
  <c r="AV542" i="1"/>
  <c r="AV628" i="1"/>
  <c r="AV713" i="1"/>
  <c r="AV1616" i="1"/>
  <c r="AV1826" i="1"/>
  <c r="AV1978" i="1"/>
  <c r="AV2130" i="1"/>
  <c r="AV2270" i="1"/>
  <c r="AV2385" i="1"/>
  <c r="AV74" i="1"/>
  <c r="AV159" i="1"/>
  <c r="AV245" i="1"/>
  <c r="AV330" i="1"/>
  <c r="AV415" i="1"/>
  <c r="AV1706" i="1"/>
  <c r="AV1886" i="1"/>
  <c r="AV2037" i="1"/>
  <c r="AV2190" i="1"/>
  <c r="AV2315" i="1"/>
  <c r="AV108" i="1"/>
  <c r="AV193" i="1"/>
  <c r="AV278" i="1"/>
  <c r="AV364" i="1"/>
  <c r="AV1680" i="1"/>
  <c r="AV1869" i="1"/>
  <c r="AV2021" i="1"/>
  <c r="AV2173" i="1"/>
  <c r="AV2302" i="1"/>
  <c r="AV98" i="1"/>
  <c r="AV183" i="1"/>
  <c r="AV269" i="1"/>
  <c r="AV354" i="1"/>
  <c r="AV1657" i="1"/>
  <c r="AV1853" i="1"/>
  <c r="AV2005" i="1"/>
  <c r="AV2157" i="1"/>
  <c r="AV2290" i="1"/>
  <c r="AV2401" i="1"/>
  <c r="AV89" i="1"/>
  <c r="AV174" i="1"/>
  <c r="AV260" i="1"/>
  <c r="AV345" i="1"/>
  <c r="AV430" i="1"/>
  <c r="AV516" i="1"/>
  <c r="AV601" i="1"/>
  <c r="AV686" i="1"/>
  <c r="AV772" i="1"/>
  <c r="AV857" i="1"/>
  <c r="AV932" i="1"/>
  <c r="AV996" i="1"/>
  <c r="AV1060" i="1"/>
  <c r="AV1124" i="1"/>
  <c r="AV1630" i="1"/>
  <c r="AV1837" i="1"/>
  <c r="AV1988" i="1"/>
  <c r="AV2138" i="1"/>
  <c r="AV2278" i="1"/>
  <c r="AV2391" i="1"/>
  <c r="AV79" i="1"/>
  <c r="AV165" i="1"/>
  <c r="AV250" i="1"/>
  <c r="AV335" i="1"/>
  <c r="AV421" i="1"/>
  <c r="AV506" i="1"/>
  <c r="AV591" i="1"/>
  <c r="AV677" i="1"/>
  <c r="AV1235" i="1"/>
  <c r="AV1587" i="1"/>
  <c r="AV2099" i="1"/>
  <c r="AV1615" i="1"/>
  <c r="AV2127" i="1"/>
  <c r="AV1789" i="1"/>
  <c r="AV1356" i="1"/>
  <c r="AV2038" i="1"/>
  <c r="AV1528" i="1"/>
  <c r="AV1433" i="1"/>
  <c r="AV1328" i="1"/>
  <c r="AV1562" i="1"/>
  <c r="AV1382" i="1"/>
  <c r="AV1510" i="1"/>
  <c r="AV1617" i="1"/>
  <c r="AV1702" i="1"/>
  <c r="AV1788" i="1"/>
  <c r="AV1873" i="1"/>
  <c r="AV1958" i="1"/>
  <c r="AV2044" i="1"/>
  <c r="AV2129" i="1"/>
  <c r="AV2214" i="1"/>
  <c r="AV2284" i="1"/>
  <c r="AV2348" i="1"/>
  <c r="AV1610" i="1"/>
  <c r="AV1781" i="1"/>
  <c r="AV1898" i="1"/>
  <c r="AV2013" i="1"/>
  <c r="AV2126" i="1"/>
  <c r="AV2239" i="1"/>
  <c r="AV2325" i="1"/>
  <c r="AV136" i="1"/>
  <c r="AV200" i="1"/>
  <c r="AV264" i="1"/>
  <c r="AV328" i="1"/>
  <c r="AV392" i="1"/>
  <c r="AV456" i="1"/>
  <c r="AV520" i="1"/>
  <c r="AV584" i="1"/>
  <c r="AV648" i="1"/>
  <c r="AV712" i="1"/>
  <c r="AV776" i="1"/>
  <c r="AV840" i="1"/>
  <c r="AV1514" i="1"/>
  <c r="AV1748" i="1"/>
  <c r="AV1876" i="1"/>
  <c r="AV1989" i="1"/>
  <c r="AV2104" i="1"/>
  <c r="AV2217" i="1"/>
  <c r="AV2307" i="1"/>
  <c r="AV2392" i="1"/>
  <c r="AV123" i="1"/>
  <c r="AV187" i="1"/>
  <c r="AV251" i="1"/>
  <c r="AV315" i="1"/>
  <c r="AV379" i="1"/>
  <c r="AV443" i="1"/>
  <c r="AV507" i="1"/>
  <c r="AV571" i="1"/>
  <c r="AV635" i="1"/>
  <c r="AV699" i="1"/>
  <c r="AV763" i="1"/>
  <c r="AV827" i="1"/>
  <c r="AV891" i="1"/>
  <c r="AV1754" i="1"/>
  <c r="AV1920" i="1"/>
  <c r="AV2072" i="1"/>
  <c r="AV2222" i="1"/>
  <c r="AV2341" i="1"/>
  <c r="AV126" i="1"/>
  <c r="AV212" i="1"/>
  <c r="AV297" i="1"/>
  <c r="AV382" i="1"/>
  <c r="AV468" i="1"/>
  <c r="AV553" i="1"/>
  <c r="AV638" i="1"/>
  <c r="AV724" i="1"/>
  <c r="AV1646" i="1"/>
  <c r="AV1845" i="1"/>
  <c r="AV1997" i="1"/>
  <c r="AV2149" i="1"/>
  <c r="AV2285" i="1"/>
  <c r="AV2396" i="1"/>
  <c r="AV85" i="1"/>
  <c r="AV170" i="1"/>
  <c r="AV255" i="1"/>
  <c r="AV341" i="1"/>
  <c r="AV426" i="1"/>
  <c r="AV1733" i="1"/>
  <c r="AV1906" i="1"/>
  <c r="AV2057" i="1"/>
  <c r="AV2208" i="1"/>
  <c r="AV2330" i="1"/>
  <c r="AV118" i="1"/>
  <c r="AV204" i="1"/>
  <c r="AV289" i="1"/>
  <c r="AV374" i="1"/>
  <c r="AV1710" i="1"/>
  <c r="AV1888" i="1"/>
  <c r="AV2040" i="1"/>
  <c r="AV2192" i="1"/>
  <c r="AV2317" i="1"/>
  <c r="AV109" i="1"/>
  <c r="AV194" i="1"/>
  <c r="AV279" i="1"/>
  <c r="AV365" i="1"/>
  <c r="AV1685" i="1"/>
  <c r="AV1872" i="1"/>
  <c r="AV2024" i="1"/>
  <c r="AV2176" i="1"/>
  <c r="AV2305" i="1"/>
  <c r="AV100" i="1"/>
  <c r="AV185" i="1"/>
  <c r="AV270" i="1"/>
  <c r="AV356" i="1"/>
  <c r="AV441" i="1"/>
  <c r="AV526" i="1"/>
  <c r="AV612" i="1"/>
  <c r="AV697" i="1"/>
  <c r="AV782" i="1"/>
  <c r="AV868" i="1"/>
  <c r="AV940" i="1"/>
  <c r="AV1004" i="1"/>
  <c r="AV1068" i="1"/>
  <c r="AV1132" i="1"/>
  <c r="AV1658" i="1"/>
  <c r="AV1854" i="1"/>
  <c r="AV2008" i="1"/>
  <c r="AV2158" i="1"/>
  <c r="AV2291" i="1"/>
  <c r="AV2402" i="1"/>
  <c r="AV90" i="1"/>
  <c r="AV175" i="1"/>
  <c r="AV261" i="1"/>
  <c r="AV346" i="1"/>
  <c r="AV431" i="1"/>
  <c r="AV517" i="1"/>
  <c r="AV602" i="1"/>
  <c r="AV687" i="1"/>
  <c r="AV1636" i="1"/>
  <c r="AV1838" i="1"/>
  <c r="AV1992" i="1"/>
  <c r="AV2142" i="1"/>
  <c r="AV2279" i="1"/>
  <c r="AV2393" i="1"/>
  <c r="AV81" i="1"/>
  <c r="AV166" i="1"/>
  <c r="AV252" i="1"/>
  <c r="AV337" i="1"/>
  <c r="AV422" i="1"/>
  <c r="AV1722" i="1"/>
  <c r="AV1897" i="1"/>
  <c r="AV2050" i="1"/>
  <c r="AV2201" i="1"/>
  <c r="AV2323" i="1"/>
  <c r="AV114" i="1"/>
  <c r="AV199" i="1"/>
  <c r="AV285" i="1"/>
  <c r="AV370" i="1"/>
  <c r="AV455" i="1"/>
  <c r="AV541" i="1"/>
  <c r="AV626" i="1"/>
  <c r="AV711" i="1"/>
  <c r="AV797" i="1"/>
  <c r="AV882" i="1"/>
  <c r="AV951" i="1"/>
  <c r="AV1015" i="1"/>
  <c r="AV1079" i="1"/>
  <c r="AV1143" i="1"/>
  <c r="AV915" i="1"/>
  <c r="AV1299" i="1"/>
  <c r="AV1613" i="1"/>
  <c r="AV1798" i="1"/>
  <c r="AV1632" i="1"/>
  <c r="AV80" i="1"/>
  <c r="AV592" i="1"/>
  <c r="AV2004" i="1"/>
  <c r="AV323" i="1"/>
  <c r="AV835" i="1"/>
  <c r="AV308" i="1"/>
  <c r="AV2016" i="1"/>
  <c r="AV2077" i="1"/>
  <c r="AV2210" i="1"/>
  <c r="AV119" i="1"/>
  <c r="AV2319" i="1"/>
  <c r="AV196" i="1"/>
  <c r="AV878" i="1"/>
  <c r="AV2121" i="1"/>
  <c r="AV186" i="1"/>
  <c r="AV410" i="1"/>
  <c r="AV623" i="1"/>
  <c r="AV1690" i="1"/>
  <c r="AV1972" i="1"/>
  <c r="AV2200" i="1"/>
  <c r="AV2403" i="1"/>
  <c r="AV102" i="1"/>
  <c r="AV241" i="1"/>
  <c r="AV369" i="1"/>
  <c r="AV1753" i="1"/>
  <c r="AV2010" i="1"/>
  <c r="AV2238" i="1"/>
  <c r="AV125" i="1"/>
  <c r="AV263" i="1"/>
  <c r="AV391" i="1"/>
  <c r="AV519" i="1"/>
  <c r="AV637" i="1"/>
  <c r="AV743" i="1"/>
  <c r="AV861" i="1"/>
  <c r="AV959" i="1"/>
  <c r="AV1039" i="1"/>
  <c r="AV1127" i="1"/>
  <c r="AV1139" i="1"/>
  <c r="AV725" i="1"/>
  <c r="AV958" i="1"/>
  <c r="AV1150" i="1"/>
  <c r="AV513" i="1"/>
  <c r="AV684" i="1"/>
  <c r="AV822" i="1"/>
  <c r="AV928" i="1"/>
  <c r="AV1013" i="1"/>
  <c r="AV1098" i="1"/>
  <c r="AV1181" i="1"/>
  <c r="AV471" i="1"/>
  <c r="AV642" i="1"/>
  <c r="AV796" i="1"/>
  <c r="AV907" i="1"/>
  <c r="AV993" i="1"/>
  <c r="AV1078" i="1"/>
  <c r="AV1163" i="1"/>
  <c r="AV454" i="1"/>
  <c r="AV625" i="1"/>
  <c r="AV783" i="1"/>
  <c r="AV897" i="1"/>
  <c r="AV984" i="1"/>
  <c r="AV1069" i="1"/>
  <c r="AV1154" i="1"/>
  <c r="AV428" i="1"/>
  <c r="AV607" i="1"/>
  <c r="AV770" i="1"/>
  <c r="AV885" i="1"/>
  <c r="AV974" i="1"/>
  <c r="AV1059" i="1"/>
  <c r="AV1145" i="1"/>
  <c r="AV1219" i="1"/>
  <c r="AV773" i="1"/>
  <c r="AV976" i="1"/>
  <c r="AV1157" i="1"/>
  <c r="AV460" i="1"/>
  <c r="AV788" i="1"/>
  <c r="AV1008" i="1"/>
  <c r="AV1186" i="1"/>
  <c r="AV567" i="1"/>
  <c r="AV738" i="1"/>
  <c r="AV860" i="1"/>
  <c r="AV955" i="1"/>
  <c r="AV1041" i="1"/>
  <c r="AV1126" i="1"/>
  <c r="AV1205" i="1"/>
  <c r="AV550" i="1"/>
  <c r="AV721" i="1"/>
  <c r="AV847" i="1"/>
  <c r="AV946" i="1"/>
  <c r="AV1032" i="1"/>
  <c r="AV1117" i="1"/>
  <c r="AV1197" i="1"/>
  <c r="AV639" i="1"/>
  <c r="AV892" i="1"/>
  <c r="AV1075" i="1"/>
  <c r="AV1651" i="1"/>
  <c r="AV1476" i="1"/>
  <c r="AV1884" i="1"/>
  <c r="AV1800" i="1"/>
  <c r="AV144" i="1"/>
  <c r="AV656" i="1"/>
  <c r="AV2117" i="1"/>
  <c r="AV387" i="1"/>
  <c r="AV899" i="1"/>
  <c r="AV393" i="1"/>
  <c r="AV2168" i="1"/>
  <c r="AV95" i="1"/>
  <c r="AV2228" i="1"/>
  <c r="AV129" i="1"/>
  <c r="AV2331" i="1"/>
  <c r="AV205" i="1"/>
  <c r="AV281" i="1"/>
  <c r="AV948" i="1"/>
  <c r="AV2178" i="1"/>
  <c r="AV197" i="1"/>
  <c r="AV442" i="1"/>
  <c r="AV666" i="1"/>
  <c r="AV1721" i="1"/>
  <c r="AV2009" i="1"/>
  <c r="AV2251" i="1"/>
  <c r="AV113" i="1"/>
  <c r="AV262" i="1"/>
  <c r="AV401" i="1"/>
  <c r="AV1780" i="1"/>
  <c r="AV2030" i="1"/>
  <c r="AV2253" i="1"/>
  <c r="AV135" i="1"/>
  <c r="AV274" i="1"/>
  <c r="AV402" i="1"/>
  <c r="AV530" i="1"/>
  <c r="AV647" i="1"/>
  <c r="AV754" i="1"/>
  <c r="AV871" i="1"/>
  <c r="AV967" i="1"/>
  <c r="AV1047" i="1"/>
  <c r="AV1135" i="1"/>
  <c r="AV1198" i="1"/>
  <c r="AV746" i="1"/>
  <c r="AV979" i="1"/>
  <c r="AV1171" i="1"/>
  <c r="AV534" i="1"/>
  <c r="AV705" i="1"/>
  <c r="AV837" i="1"/>
  <c r="AV938" i="1"/>
  <c r="AV1024" i="1"/>
  <c r="AV1109" i="1"/>
  <c r="AV1190" i="1"/>
  <c r="AV493" i="1"/>
  <c r="AV663" i="1"/>
  <c r="AV810" i="1"/>
  <c r="AV918" i="1"/>
  <c r="AV1003" i="1"/>
  <c r="AV1089" i="1"/>
  <c r="AV1173" i="1"/>
  <c r="AV476" i="1"/>
  <c r="AV646" i="1"/>
  <c r="AV798" i="1"/>
  <c r="AV909" i="1"/>
  <c r="AV994" i="1"/>
  <c r="AV1080" i="1"/>
  <c r="AV1165" i="1"/>
  <c r="AV458" i="1"/>
  <c r="AV629" i="1"/>
  <c r="AV785" i="1"/>
  <c r="AV898" i="1"/>
  <c r="AV985" i="1"/>
  <c r="AV1070" i="1"/>
  <c r="AV1155" i="1"/>
  <c r="AV481" i="1"/>
  <c r="AV801" i="1"/>
  <c r="AV997" i="1"/>
  <c r="AV1177" i="1"/>
  <c r="AV502" i="1"/>
  <c r="AV815" i="1"/>
  <c r="AV1029" i="1"/>
  <c r="AV1212" i="1"/>
  <c r="AV589" i="1"/>
  <c r="AV758" i="1"/>
  <c r="AV874" i="1"/>
  <c r="AV966" i="1"/>
  <c r="AV1051" i="1"/>
  <c r="AV1137" i="1"/>
  <c r="AV1213" i="1"/>
  <c r="AV572" i="1"/>
  <c r="AV742" i="1"/>
  <c r="AV862" i="1"/>
  <c r="AV957" i="1"/>
  <c r="AV1042" i="1"/>
  <c r="AV1128" i="1"/>
  <c r="AV1206" i="1"/>
  <c r="AV682" i="1"/>
  <c r="AV926" i="1"/>
  <c r="AV1086" i="1"/>
  <c r="AV2163" i="1"/>
  <c r="AV1349" i="1"/>
  <c r="AV1969" i="1"/>
  <c r="AV1913" i="1"/>
  <c r="AV208" i="1"/>
  <c r="AV720" i="1"/>
  <c r="AV2232" i="1"/>
  <c r="AV451" i="1"/>
  <c r="AV1785" i="1"/>
  <c r="AV478" i="1"/>
  <c r="AV2299" i="1"/>
  <c r="AV181" i="1"/>
  <c r="AV2343" i="1"/>
  <c r="AV214" i="1"/>
  <c r="AV290" i="1"/>
  <c r="AV366" i="1"/>
  <c r="AV1012" i="1"/>
  <c r="AV2196" i="1"/>
  <c r="AV239" i="1"/>
  <c r="AV453" i="1"/>
  <c r="AV698" i="1"/>
  <c r="AV1801" i="1"/>
  <c r="AV2029" i="1"/>
  <c r="AV2266" i="1"/>
  <c r="AV145" i="1"/>
  <c r="AV273" i="1"/>
  <c r="AV412" i="1"/>
  <c r="AV1802" i="1"/>
  <c r="AV2068" i="1"/>
  <c r="AV2295" i="1"/>
  <c r="AV146" i="1"/>
  <c r="AV295" i="1"/>
  <c r="AV434" i="1"/>
  <c r="AV551" i="1"/>
  <c r="AV658" i="1"/>
  <c r="AV775" i="1"/>
  <c r="AV893" i="1"/>
  <c r="AV975" i="1"/>
  <c r="AV1063" i="1"/>
  <c r="AV1151" i="1"/>
  <c r="AV406" i="1"/>
  <c r="AV791" i="1"/>
  <c r="AV1001" i="1"/>
  <c r="AV1189" i="1"/>
  <c r="AV556" i="1"/>
  <c r="AV726" i="1"/>
  <c r="AV852" i="1"/>
  <c r="AV949" i="1"/>
  <c r="AV1034" i="1"/>
  <c r="AV1120" i="1"/>
  <c r="AV1200" i="1"/>
  <c r="AV514" i="1"/>
  <c r="AV685" i="1"/>
  <c r="AV823" i="1"/>
  <c r="AV929" i="1"/>
  <c r="AV1014" i="1"/>
  <c r="AV1099" i="1"/>
  <c r="AV1182" i="1"/>
  <c r="AV497" i="1"/>
  <c r="AV668" i="1"/>
  <c r="AV812" i="1"/>
  <c r="AV920" i="1"/>
  <c r="AV1005" i="1"/>
  <c r="AV1090" i="1"/>
  <c r="AV1174" i="1"/>
  <c r="AV479" i="1"/>
  <c r="AV650" i="1"/>
  <c r="AV799" i="1"/>
  <c r="AV910" i="1"/>
  <c r="AV995" i="1"/>
  <c r="AV1081" i="1"/>
  <c r="AV1166" i="1"/>
  <c r="AV524" i="1"/>
  <c r="AV830" i="1"/>
  <c r="AV1018" i="1"/>
  <c r="AV1195" i="1"/>
  <c r="AV545" i="1"/>
  <c r="AV858" i="1"/>
  <c r="AV1050" i="1"/>
  <c r="AV438" i="1"/>
  <c r="AV610" i="1"/>
  <c r="AV774" i="1"/>
  <c r="AV887" i="1"/>
  <c r="AV977" i="1"/>
  <c r="AV1062" i="1"/>
  <c r="AV1147" i="1"/>
  <c r="AV1221" i="1"/>
  <c r="AV593" i="1"/>
  <c r="AV759" i="1"/>
  <c r="AV876" i="1"/>
  <c r="AV968" i="1"/>
  <c r="AV1053" i="1"/>
  <c r="AV1138" i="1"/>
  <c r="AV1214" i="1"/>
  <c r="AV703" i="1"/>
  <c r="AV947" i="1"/>
  <c r="AV1107" i="1"/>
  <c r="AV1679" i="1"/>
  <c r="AV1584" i="1"/>
  <c r="AV2054" i="1"/>
  <c r="AV2026" i="1"/>
  <c r="AV272" i="1"/>
  <c r="AV784" i="1"/>
  <c r="AV2318" i="1"/>
  <c r="AV515" i="1"/>
  <c r="AV1938" i="1"/>
  <c r="AV564" i="1"/>
  <c r="AV266" i="1"/>
  <c r="AV300" i="1"/>
  <c r="AV375" i="1"/>
  <c r="AV452" i="1"/>
  <c r="AV1076" i="1"/>
  <c r="AV2263" i="1"/>
  <c r="AV271" i="1"/>
  <c r="AV495" i="1"/>
  <c r="AV709" i="1"/>
  <c r="AV1821" i="1"/>
  <c r="AV2048" i="1"/>
  <c r="AV2294" i="1"/>
  <c r="AV156" i="1"/>
  <c r="AV284" i="1"/>
  <c r="AV433" i="1"/>
  <c r="AV1860" i="1"/>
  <c r="AV2088" i="1"/>
  <c r="AV2310" i="1"/>
  <c r="AV178" i="1"/>
  <c r="AV306" i="1"/>
  <c r="AV445" i="1"/>
  <c r="AV562" i="1"/>
  <c r="AV669" i="1"/>
  <c r="AV786" i="1"/>
  <c r="AV903" i="1"/>
  <c r="AV983" i="1"/>
  <c r="AV1071" i="1"/>
  <c r="AV1159" i="1"/>
  <c r="AV447" i="1"/>
  <c r="AV821" i="1"/>
  <c r="AV1022" i="1"/>
  <c r="AV1215" i="1"/>
  <c r="AV577" i="1"/>
  <c r="AV748" i="1"/>
  <c r="AV865" i="1"/>
  <c r="AV960" i="1"/>
  <c r="AV1045" i="1"/>
  <c r="AV1130" i="1"/>
  <c r="AV1208" i="1"/>
  <c r="AV535" i="1"/>
  <c r="AV706" i="1"/>
  <c r="AV838" i="1"/>
  <c r="AV939" i="1"/>
  <c r="AV1025" i="1"/>
  <c r="AV1110" i="1"/>
  <c r="AV1192" i="1"/>
  <c r="AV518" i="1"/>
  <c r="AV689" i="1"/>
  <c r="AV826" i="1"/>
  <c r="AV930" i="1"/>
  <c r="AV1016" i="1"/>
  <c r="AV1101" i="1"/>
  <c r="AV1184" i="1"/>
  <c r="AV501" i="1"/>
  <c r="AV671" i="1"/>
  <c r="AV813" i="1"/>
  <c r="AV921" i="1"/>
  <c r="AV1006" i="1"/>
  <c r="AV1091" i="1"/>
  <c r="AV1176" i="1"/>
  <c r="AV566" i="1"/>
  <c r="AV844" i="1"/>
  <c r="AV1040" i="1"/>
  <c r="AV1220" i="1"/>
  <c r="AV588" i="1"/>
  <c r="AV886" i="1"/>
  <c r="AV1072" i="1"/>
  <c r="AV461" i="1"/>
  <c r="AV631" i="1"/>
  <c r="AV789" i="1"/>
  <c r="AV902" i="1"/>
  <c r="AV987" i="1"/>
  <c r="AV1073" i="1"/>
  <c r="AV1158" i="1"/>
  <c r="AV439" i="1"/>
  <c r="AV614" i="1"/>
  <c r="AV777" i="1"/>
  <c r="AV890" i="1"/>
  <c r="AV978" i="1"/>
  <c r="AV1064" i="1"/>
  <c r="AV1149" i="1"/>
  <c r="AV1222" i="1"/>
  <c r="AV762" i="1"/>
  <c r="AV969" i="1"/>
  <c r="AV1129" i="1"/>
  <c r="AV2191" i="1"/>
  <c r="AV1393" i="1"/>
  <c r="AV2140" i="1"/>
  <c r="AV2141" i="1"/>
  <c r="AV336" i="1"/>
  <c r="AV848" i="1"/>
  <c r="AV2400" i="1"/>
  <c r="AV579" i="1"/>
  <c r="AV2090" i="1"/>
  <c r="AV649" i="1"/>
  <c r="AV351" i="1"/>
  <c r="AV385" i="1"/>
  <c r="AV1712" i="1"/>
  <c r="AV537" i="1"/>
  <c r="AV1140" i="1"/>
  <c r="AV2306" i="1"/>
  <c r="AV282" i="1"/>
  <c r="AV527" i="1"/>
  <c r="AV719" i="1"/>
  <c r="AV1858" i="1"/>
  <c r="AV2105" i="1"/>
  <c r="AV2309" i="1"/>
  <c r="AV177" i="1"/>
  <c r="AV316" i="1"/>
  <c r="AV444" i="1"/>
  <c r="AV1880" i="1"/>
  <c r="AV2106" i="1"/>
  <c r="AV2338" i="1"/>
  <c r="AV189" i="1"/>
  <c r="AV317" i="1"/>
  <c r="AV466" i="1"/>
  <c r="AV573" i="1"/>
  <c r="AV690" i="1"/>
  <c r="AV807" i="1"/>
  <c r="AV911" i="1"/>
  <c r="AV999" i="1"/>
  <c r="AV1087" i="1"/>
  <c r="AV1167" i="1"/>
  <c r="AV533" i="1"/>
  <c r="AV849" i="1"/>
  <c r="AV1043" i="1"/>
  <c r="AV407" i="1"/>
  <c r="AV598" i="1"/>
  <c r="AV764" i="1"/>
  <c r="AV879" i="1"/>
  <c r="AV970" i="1"/>
  <c r="AV1056" i="1"/>
  <c r="AV1141" i="1"/>
  <c r="AV1216" i="1"/>
  <c r="AV557" i="1"/>
  <c r="AV727" i="1"/>
  <c r="AV853" i="1"/>
  <c r="AV950" i="1"/>
  <c r="AV1035" i="1"/>
  <c r="AV1121" i="1"/>
  <c r="AV1201" i="1"/>
  <c r="AV540" i="1"/>
  <c r="AV710" i="1"/>
  <c r="AV841" i="1"/>
  <c r="AV941" i="1"/>
  <c r="AV1026" i="1"/>
  <c r="AV1112" i="1"/>
  <c r="AV1193" i="1"/>
  <c r="AV522" i="1"/>
  <c r="AV693" i="1"/>
  <c r="AV828" i="1"/>
  <c r="AV931" i="1"/>
  <c r="AV1017" i="1"/>
  <c r="AV1102" i="1"/>
  <c r="AV1185" i="1"/>
  <c r="AV609" i="1"/>
  <c r="AV873" i="1"/>
  <c r="AV1061" i="1"/>
  <c r="AV912" i="1"/>
  <c r="AV630" i="1"/>
  <c r="AV922" i="1"/>
  <c r="AV1093" i="1"/>
  <c r="AV482" i="1"/>
  <c r="AV653" i="1"/>
  <c r="AV802" i="1"/>
  <c r="AV913" i="1"/>
  <c r="AV998" i="1"/>
  <c r="AV1083" i="1"/>
  <c r="AV1169" i="1"/>
  <c r="AV465" i="1"/>
  <c r="AV636" i="1"/>
  <c r="AV790" i="1"/>
  <c r="AV904" i="1"/>
  <c r="AV989" i="1"/>
  <c r="AV1074" i="1"/>
  <c r="AV1160" i="1"/>
  <c r="AV469" i="1"/>
  <c r="AV778" i="1"/>
  <c r="AV990" i="1"/>
  <c r="AV1161" i="1"/>
  <c r="AV1332" i="1"/>
  <c r="AV1521" i="1"/>
  <c r="AV2225" i="1"/>
  <c r="AV2250" i="1"/>
  <c r="AV400" i="1"/>
  <c r="AV1593" i="1"/>
  <c r="AV131" i="1"/>
  <c r="AV643" i="1"/>
  <c r="AV2241" i="1"/>
  <c r="AV734" i="1"/>
  <c r="AV437" i="1"/>
  <c r="AV1737" i="1"/>
  <c r="AV1892" i="1"/>
  <c r="AV622" i="1"/>
  <c r="AV1689" i="1"/>
  <c r="AV2321" i="1"/>
  <c r="AV101" i="1"/>
  <c r="AV325" i="1"/>
  <c r="AV538" i="1"/>
  <c r="AV1525" i="1"/>
  <c r="AV1877" i="1"/>
  <c r="AV2122" i="1"/>
  <c r="AV2322" i="1"/>
  <c r="AV188" i="1"/>
  <c r="AV326" i="1"/>
  <c r="AV1536" i="1"/>
  <c r="AV1917" i="1"/>
  <c r="AV2164" i="1"/>
  <c r="AV2353" i="1"/>
  <c r="AV210" i="1"/>
  <c r="AV349" i="1"/>
  <c r="AV477" i="1"/>
  <c r="AV583" i="1"/>
  <c r="AV701" i="1"/>
  <c r="AV818" i="1"/>
  <c r="AV919" i="1"/>
  <c r="AV1007" i="1"/>
  <c r="AV1095" i="1"/>
  <c r="AV1175" i="1"/>
  <c r="AV575" i="1"/>
  <c r="AV877" i="1"/>
  <c r="AV1065" i="1"/>
  <c r="AV449" i="1"/>
  <c r="AV620" i="1"/>
  <c r="AV780" i="1"/>
  <c r="AV894" i="1"/>
  <c r="AV981" i="1"/>
  <c r="AV1066" i="1"/>
  <c r="AV1152" i="1"/>
  <c r="AV578" i="1"/>
  <c r="AV749" i="1"/>
  <c r="AV866" i="1"/>
  <c r="AV961" i="1"/>
  <c r="AV1046" i="1"/>
  <c r="AV1131" i="1"/>
  <c r="AV1209" i="1"/>
  <c r="AV561" i="1"/>
  <c r="AV732" i="1"/>
  <c r="AV854" i="1"/>
  <c r="AV952" i="1"/>
  <c r="AV1037" i="1"/>
  <c r="AV1122" i="1"/>
  <c r="AV1202" i="1"/>
  <c r="AV543" i="1"/>
  <c r="AV714" i="1"/>
  <c r="AV842" i="1"/>
  <c r="AV942" i="1"/>
  <c r="AV1027" i="1"/>
  <c r="AV1113" i="1"/>
  <c r="AV1194" i="1"/>
  <c r="AV652" i="1"/>
  <c r="AV901" i="1"/>
  <c r="AV1082" i="1"/>
  <c r="AV1125" i="1"/>
  <c r="AV673" i="1"/>
  <c r="AV944" i="1"/>
  <c r="AV1114" i="1"/>
  <c r="AV503" i="1"/>
  <c r="AV674" i="1"/>
  <c r="AV817" i="1"/>
  <c r="AV923" i="1"/>
  <c r="AV1009" i="1"/>
  <c r="AV1094" i="1"/>
  <c r="AV1178" i="1"/>
  <c r="AV486" i="1"/>
  <c r="AV657" i="1"/>
  <c r="AV805" i="1"/>
  <c r="AV914" i="1"/>
  <c r="AV1000" i="1"/>
  <c r="AV1085" i="1"/>
  <c r="AV1170" i="1"/>
  <c r="AV511" i="1"/>
  <c r="AV806" i="1"/>
  <c r="AV1011" i="1"/>
  <c r="AV1180" i="1"/>
  <c r="AV1441" i="1"/>
  <c r="AV1628" i="1"/>
  <c r="AV2292" i="1"/>
  <c r="AV2335" i="1"/>
  <c r="AV464" i="1"/>
  <c r="AV1769" i="1"/>
  <c r="AV195" i="1"/>
  <c r="AV707" i="1"/>
  <c r="AV2354" i="1"/>
  <c r="AV137" i="1"/>
  <c r="AV1673" i="1"/>
  <c r="AV1764" i="1"/>
  <c r="AV1908" i="1"/>
  <c r="AV2042" i="1"/>
  <c r="AV708" i="1"/>
  <c r="AV1874" i="1"/>
  <c r="AV2377" i="1"/>
  <c r="AV111" i="1"/>
  <c r="AV357" i="1"/>
  <c r="AV581" i="1"/>
  <c r="AV1604" i="1"/>
  <c r="AV1896" i="1"/>
  <c r="AV2162" i="1"/>
  <c r="AV2365" i="1"/>
  <c r="AV198" i="1"/>
  <c r="AV348" i="1"/>
  <c r="AV1668" i="1"/>
  <c r="AV1936" i="1"/>
  <c r="AV2181" i="1"/>
  <c r="AV2366" i="1"/>
  <c r="AV93" i="1"/>
  <c r="AV221" i="1"/>
  <c r="AV359" i="1"/>
  <c r="AV487" i="1"/>
  <c r="AV605" i="1"/>
  <c r="AV722" i="1"/>
  <c r="AV829" i="1"/>
  <c r="AV935" i="1"/>
  <c r="AV1023" i="1"/>
  <c r="AV1103" i="1"/>
  <c r="AV1191" i="1"/>
  <c r="AV618" i="1"/>
  <c r="AV905" i="1"/>
  <c r="AV1097" i="1"/>
  <c r="AV470" i="1"/>
  <c r="AV641" i="1"/>
  <c r="AV794" i="1"/>
  <c r="AV906" i="1"/>
  <c r="AV992" i="1"/>
  <c r="AV1077" i="1"/>
  <c r="AV1162" i="1"/>
  <c r="AV417" i="1"/>
  <c r="AV599" i="1"/>
  <c r="AV767" i="1"/>
  <c r="AV881" i="1"/>
  <c r="AV971" i="1"/>
  <c r="AV1057" i="1"/>
  <c r="AV1142" i="1"/>
  <c r="AV1217" i="1"/>
  <c r="AV582" i="1"/>
  <c r="AV751" i="1"/>
  <c r="AV869" i="1"/>
  <c r="AV962" i="1"/>
  <c r="AV1048" i="1"/>
  <c r="AV1133" i="1"/>
  <c r="AV1210" i="1"/>
  <c r="AV565" i="1"/>
  <c r="AV735" i="1"/>
  <c r="AV855" i="1"/>
  <c r="AV953" i="1"/>
  <c r="AV1038" i="1"/>
  <c r="AV1123" i="1"/>
  <c r="AV1203" i="1"/>
  <c r="AV694" i="1"/>
  <c r="AV933" i="1"/>
  <c r="AV1104" i="1"/>
  <c r="AV1204" i="1"/>
  <c r="AV716" i="1"/>
  <c r="AV965" i="1"/>
  <c r="AV1146" i="1"/>
  <c r="AV525" i="1"/>
  <c r="AV695" i="1"/>
  <c r="AV831" i="1"/>
  <c r="AV934" i="1"/>
  <c r="AV1019" i="1"/>
  <c r="AV1105" i="1"/>
  <c r="AV1187" i="1"/>
  <c r="AV508" i="1"/>
  <c r="AV678" i="1"/>
  <c r="AV820" i="1"/>
  <c r="AV925" i="1"/>
  <c r="AV1010" i="1"/>
  <c r="AV1096" i="1"/>
  <c r="AV1179" i="1"/>
  <c r="AV554" i="1"/>
  <c r="AV834" i="1"/>
  <c r="AV1033" i="1"/>
  <c r="AV1207" i="1"/>
  <c r="AV2124" i="1"/>
  <c r="AV1865" i="1"/>
  <c r="AV1664" i="1"/>
  <c r="AV2404" i="1"/>
  <c r="AV231" i="1"/>
  <c r="AV1111" i="1"/>
  <c r="AV917" i="1"/>
  <c r="AV895" i="1"/>
  <c r="AV973" i="1"/>
  <c r="AV1049" i="1"/>
  <c r="AV986" i="1"/>
  <c r="AV1196" i="1"/>
  <c r="AV597" i="1"/>
  <c r="AV1713" i="1"/>
  <c r="AV1952" i="1"/>
  <c r="AV381" i="1"/>
  <c r="AV1199" i="1"/>
  <c r="AV1002" i="1"/>
  <c r="AV982" i="1"/>
  <c r="AV1058" i="1"/>
  <c r="AV1134" i="1"/>
  <c r="AV1168" i="1"/>
  <c r="AV529" i="1"/>
  <c r="AV863" i="1"/>
  <c r="AV2356" i="1"/>
  <c r="AV2180" i="1"/>
  <c r="AV92" i="1"/>
  <c r="AV498" i="1"/>
  <c r="AV661" i="1"/>
  <c r="AV1088" i="1"/>
  <c r="AV1067" i="1"/>
  <c r="AV1144" i="1"/>
  <c r="AV1211" i="1"/>
  <c r="AV546" i="1"/>
  <c r="AV700" i="1"/>
  <c r="AV1054" i="1"/>
  <c r="AV2379" i="1"/>
  <c r="AV230" i="1"/>
  <c r="AV615" i="1"/>
  <c r="AV937" i="1"/>
  <c r="AV1172" i="1"/>
  <c r="AV1153" i="1"/>
  <c r="AV1218" i="1"/>
  <c r="AV737" i="1"/>
  <c r="AV717" i="1"/>
  <c r="AV833" i="1"/>
  <c r="AV1223" i="1"/>
  <c r="AV528" i="1"/>
  <c r="AV110" i="1"/>
  <c r="AV358" i="1"/>
  <c r="AV733" i="1"/>
  <c r="AV1118" i="1"/>
  <c r="AV418" i="1"/>
  <c r="AV586" i="1"/>
  <c r="AV954" i="1"/>
  <c r="AV845" i="1"/>
  <c r="AV936" i="1"/>
  <c r="AV1890" i="1"/>
  <c r="AV2194" i="1"/>
  <c r="AV793" i="1"/>
  <c r="AV154" i="1"/>
  <c r="AV1694" i="1"/>
  <c r="AV839" i="1"/>
  <c r="AV492" i="1"/>
  <c r="AV450" i="1"/>
  <c r="AV604" i="1"/>
  <c r="AV753" i="1"/>
  <c r="AV1136" i="1"/>
  <c r="AV945" i="1"/>
  <c r="AV1021" i="1"/>
  <c r="AV259" i="1"/>
  <c r="AV2058" i="1"/>
  <c r="AV2025" i="1"/>
  <c r="AV367" i="1"/>
  <c r="AV1954" i="1"/>
  <c r="AV943" i="1"/>
  <c r="AV662" i="1"/>
  <c r="AV621" i="1"/>
  <c r="AV769" i="1"/>
  <c r="AV870" i="1"/>
  <c r="AV429" i="1"/>
  <c r="AV1030" i="1"/>
  <c r="AV1106" i="1"/>
  <c r="AW1532" i="1"/>
  <c r="AW1393" i="1"/>
  <c r="AW1224" i="1"/>
  <c r="AW1552" i="1"/>
  <c r="AW1420" i="1"/>
  <c r="AW1134" i="1"/>
  <c r="AW1572" i="1"/>
  <c r="AW1283" i="1"/>
  <c r="AW1430" i="1"/>
  <c r="AW1119" i="1"/>
  <c r="AW1534" i="1"/>
  <c r="AW1159" i="1"/>
  <c r="AW1447" i="1"/>
  <c r="AW810" i="1"/>
  <c r="AW1199" i="1"/>
  <c r="AW863" i="1"/>
  <c r="AW875" i="1"/>
  <c r="AW1320" i="1"/>
  <c r="AW686" i="1"/>
  <c r="AW322" i="1"/>
  <c r="AV1188" i="1"/>
  <c r="AV1031" i="1"/>
  <c r="AV2221" i="1"/>
  <c r="AV1924" i="1"/>
  <c r="G1651" i="1"/>
  <c r="AR1646" i="1"/>
  <c r="AD1646" i="1"/>
  <c r="G1500" i="1"/>
  <c r="BB2363" i="1"/>
  <c r="G2364" i="1"/>
  <c r="G2381" i="1"/>
  <c r="AM33" i="1"/>
  <c r="AM32" i="1" s="1"/>
  <c r="AM31" i="1" s="1"/>
  <c r="AM30" i="1" s="1"/>
  <c r="AM29" i="1" s="1"/>
  <c r="AM28" i="1" s="1"/>
  <c r="AM27" i="1" s="1"/>
  <c r="AM26" i="1" s="1"/>
  <c r="BB1869" i="1"/>
  <c r="G1869" i="1" s="1"/>
  <c r="G1928" i="1"/>
  <c r="BB1926" i="1"/>
  <c r="G1926" i="1" s="1"/>
  <c r="AO24" i="1"/>
  <c r="AO23" i="1" s="1"/>
  <c r="AO22" i="1" s="1"/>
  <c r="AO21" i="1" s="1"/>
  <c r="AO20" i="1" s="1"/>
  <c r="AO19" i="1" s="1"/>
  <c r="AO18" i="1" s="1"/>
  <c r="AO17" i="1" s="1"/>
  <c r="G1115" i="1"/>
  <c r="G2343" i="1"/>
  <c r="BB1619" i="1"/>
  <c r="BB2166" i="1"/>
  <c r="G2167" i="1"/>
  <c r="BB1334" i="1"/>
  <c r="AI20" i="1"/>
  <c r="AJ20" i="1" s="1"/>
  <c r="AJ21" i="1"/>
  <c r="BB2341" i="1"/>
  <c r="G2341" i="1" s="1"/>
  <c r="BB1719" i="1"/>
  <c r="BB1718" i="1" s="1"/>
  <c r="G1721" i="1"/>
  <c r="G2298" i="1"/>
  <c r="BB2297" i="1"/>
  <c r="G2066" i="1"/>
  <c r="BB2065" i="1"/>
  <c r="G1527" i="1"/>
  <c r="BB1526" i="1"/>
  <c r="BB2055" i="1"/>
  <c r="G2056" i="1"/>
  <c r="G1773" i="1"/>
  <c r="BB1772" i="1"/>
  <c r="BB2333" i="1"/>
  <c r="G2334" i="1"/>
  <c r="G1204" i="1"/>
  <c r="BB1203" i="1"/>
  <c r="G1376" i="1"/>
  <c r="BB1375" i="1"/>
  <c r="G1764" i="1"/>
  <c r="BB1763" i="1"/>
  <c r="BB1690" i="1"/>
  <c r="BB1689" i="1" s="1"/>
  <c r="BB1688" i="1" s="1"/>
  <c r="BB1687" i="1" s="1"/>
  <c r="BB1686" i="1" s="1"/>
  <c r="BB1685" i="1" s="1"/>
  <c r="G1691" i="1"/>
  <c r="BB1230" i="1"/>
  <c r="G1231" i="1"/>
  <c r="G1114" i="1"/>
  <c r="BB1113" i="1"/>
  <c r="G1705" i="1"/>
  <c r="BB1704" i="1"/>
  <c r="G1667" i="1"/>
  <c r="BB1666" i="1"/>
  <c r="G1214" i="1"/>
  <c r="BB1213" i="1"/>
  <c r="G2080" i="1"/>
  <c r="G1298" i="1"/>
  <c r="BB1297" i="1"/>
  <c r="AL19" i="1"/>
  <c r="AK18" i="1"/>
  <c r="BB1499" i="1"/>
  <c r="AO25" i="1"/>
  <c r="AO33" i="1"/>
  <c r="AO32" i="1" s="1"/>
  <c r="AO31" i="1" s="1"/>
  <c r="AO30" i="1" s="1"/>
  <c r="AO29" i="1" s="1"/>
  <c r="AO28" i="1" s="1"/>
  <c r="AO27" i="1" s="1"/>
  <c r="AO26" i="1" s="1"/>
  <c r="G1655" i="1"/>
  <c r="G1644" i="1"/>
  <c r="BB1643" i="1"/>
  <c r="AK33" i="1"/>
  <c r="AK25" i="1"/>
  <c r="AI32" i="1"/>
  <c r="AJ33" i="1"/>
  <c r="BB1592" i="1"/>
  <c r="G1593" i="1"/>
  <c r="G1400" i="1"/>
  <c r="G1399" i="1"/>
  <c r="BB2075" i="1" l="1"/>
  <c r="BB2074" i="1" s="1"/>
  <c r="BB2073" i="1" s="1"/>
  <c r="BB2072" i="1" s="1"/>
  <c r="BB2071" i="1" s="1"/>
  <c r="G2076" i="1"/>
  <c r="G1649" i="1"/>
  <c r="G1650" i="1"/>
  <c r="G1652" i="1"/>
  <c r="G1653" i="1"/>
  <c r="BB1333" i="1"/>
  <c r="G1685" i="1"/>
  <c r="BB1684" i="1"/>
  <c r="G1499" i="1"/>
  <c r="G2363" i="1"/>
  <c r="BB2362" i="1"/>
  <c r="G1213" i="1"/>
  <c r="BB1212" i="1"/>
  <c r="G1212" i="1" s="1"/>
  <c r="G1619" i="1"/>
  <c r="BB1618" i="1"/>
  <c r="G1689" i="1"/>
  <c r="BB2378" i="1"/>
  <c r="G2379" i="1"/>
  <c r="AI19" i="1"/>
  <c r="AI18" i="1" s="1"/>
  <c r="AJ18" i="1" s="1"/>
  <c r="BB1868" i="1"/>
  <c r="G1868" i="1" s="1"/>
  <c r="BB1925" i="1"/>
  <c r="BB1924" i="1" s="1"/>
  <c r="G1924" i="1" s="1"/>
  <c r="G1719" i="1"/>
  <c r="BB2165" i="1"/>
  <c r="G2166" i="1"/>
  <c r="G1334" i="1"/>
  <c r="BB2296" i="1"/>
  <c r="G2297" i="1"/>
  <c r="BB1112" i="1"/>
  <c r="G1113" i="1"/>
  <c r="BB1762" i="1"/>
  <c r="G1763" i="1"/>
  <c r="BB1374" i="1"/>
  <c r="G1375" i="1"/>
  <c r="BB2054" i="1"/>
  <c r="G2055" i="1"/>
  <c r="G1230" i="1"/>
  <c r="BB1229" i="1"/>
  <c r="G1203" i="1"/>
  <c r="BB1202" i="1"/>
  <c r="BB1525" i="1"/>
  <c r="G1526" i="1"/>
  <c r="G1690" i="1"/>
  <c r="BB2064" i="1"/>
  <c r="G2065" i="1"/>
  <c r="BB1703" i="1"/>
  <c r="G1704" i="1"/>
  <c r="G2333" i="1"/>
  <c r="BB2332" i="1"/>
  <c r="G2332" i="1" s="1"/>
  <c r="BB1498" i="1"/>
  <c r="AI31" i="1"/>
  <c r="AJ32" i="1"/>
  <c r="G1718" i="1"/>
  <c r="BB1717" i="1"/>
  <c r="G1654" i="1"/>
  <c r="G1648" i="1"/>
  <c r="G1666" i="1"/>
  <c r="BB1665" i="1"/>
  <c r="G1665" i="1" s="1"/>
  <c r="AI43" i="1"/>
  <c r="AI42" i="1" s="1"/>
  <c r="AI41" i="1" s="1"/>
  <c r="AI40" i="1" s="1"/>
  <c r="AI39" i="1" s="1"/>
  <c r="AI38" i="1" s="1"/>
  <c r="AI37" i="1" s="1"/>
  <c r="AI36" i="1" s="1"/>
  <c r="AI34" i="1"/>
  <c r="AK34" i="1" s="1"/>
  <c r="AI35" i="1" s="1"/>
  <c r="AL18" i="1"/>
  <c r="AK17" i="1"/>
  <c r="AL17" i="1" s="1"/>
  <c r="G2079" i="1"/>
  <c r="G1592" i="1"/>
  <c r="BB1591" i="1"/>
  <c r="AL33" i="1"/>
  <c r="AK32" i="1"/>
  <c r="AM34" i="1"/>
  <c r="AO34" i="1" s="1"/>
  <c r="AM35" i="1" s="1"/>
  <c r="AM43" i="1"/>
  <c r="AM42" i="1" s="1"/>
  <c r="AM41" i="1" s="1"/>
  <c r="AM40" i="1" s="1"/>
  <c r="AM39" i="1" s="1"/>
  <c r="AM38" i="1" s="1"/>
  <c r="AM37" i="1" s="1"/>
  <c r="AM36" i="1" s="1"/>
  <c r="G1643" i="1"/>
  <c r="BB1642" i="1"/>
  <c r="G1297" i="1"/>
  <c r="BB1296" i="1"/>
  <c r="G1333" i="1" l="1"/>
  <c r="BB1332" i="1"/>
  <c r="BB1331" i="1" s="1"/>
  <c r="BB1330" i="1" s="1"/>
  <c r="BB1329" i="1" s="1"/>
  <c r="BB1328" i="1" s="1"/>
  <c r="BB1327" i="1" s="1"/>
  <c r="BB1326" i="1" s="1"/>
  <c r="G1498" i="1"/>
  <c r="G2362" i="1"/>
  <c r="BB2361" i="1"/>
  <c r="BB1617" i="1"/>
  <c r="G1618" i="1"/>
  <c r="G1525" i="1"/>
  <c r="BB1524" i="1"/>
  <c r="BB1761" i="1"/>
  <c r="G1688" i="1"/>
  <c r="G2078" i="1"/>
  <c r="BB2377" i="1"/>
  <c r="G2378" i="1"/>
  <c r="AJ19" i="1"/>
  <c r="G1229" i="1"/>
  <c r="BB1228" i="1"/>
  <c r="AI17" i="1"/>
  <c r="AJ17" i="1" s="1"/>
  <c r="BB1923" i="1"/>
  <c r="G1923" i="1" s="1"/>
  <c r="BB1867" i="1"/>
  <c r="G1867" i="1" s="1"/>
  <c r="G1925" i="1"/>
  <c r="BB2164" i="1"/>
  <c r="G2165" i="1"/>
  <c r="G2296" i="1"/>
  <c r="BB2295" i="1"/>
  <c r="BB2063" i="1"/>
  <c r="G2063" i="1" s="1"/>
  <c r="G2064" i="1"/>
  <c r="BB2053" i="1"/>
  <c r="G2054" i="1"/>
  <c r="BB1111" i="1"/>
  <c r="G1112" i="1"/>
  <c r="G1374" i="1"/>
  <c r="BB1373" i="1"/>
  <c r="G1202" i="1"/>
  <c r="BB1201" i="1"/>
  <c r="G1703" i="1"/>
  <c r="BB1702" i="1"/>
  <c r="BB1701" i="1" s="1"/>
  <c r="G1591" i="1"/>
  <c r="BB1590" i="1"/>
  <c r="AI30" i="1"/>
  <c r="AJ31" i="1"/>
  <c r="G1296" i="1"/>
  <c r="BB1295" i="1"/>
  <c r="BB1497" i="1"/>
  <c r="AO35" i="1"/>
  <c r="AO43" i="1"/>
  <c r="AO42" i="1" s="1"/>
  <c r="AO41" i="1" s="1"/>
  <c r="AO40" i="1" s="1"/>
  <c r="AO39" i="1" s="1"/>
  <c r="AO38" i="1" s="1"/>
  <c r="AO37" i="1" s="1"/>
  <c r="AO36" i="1" s="1"/>
  <c r="G1642" i="1"/>
  <c r="BB1641" i="1"/>
  <c r="BB1640" i="1" s="1"/>
  <c r="AK31" i="1"/>
  <c r="AL32" i="1"/>
  <c r="AK35" i="1"/>
  <c r="AK43" i="1"/>
  <c r="AK42" i="1" s="1"/>
  <c r="AK41" i="1" s="1"/>
  <c r="AK40" i="1" s="1"/>
  <c r="AK39" i="1" s="1"/>
  <c r="AK38" i="1" s="1"/>
  <c r="AK37" i="1" s="1"/>
  <c r="AK36" i="1" s="1"/>
  <c r="G1717" i="1"/>
  <c r="BB1716" i="1"/>
  <c r="G1332" i="1" l="1"/>
  <c r="G1331" i="1"/>
  <c r="G1330" i="1"/>
  <c r="G1761" i="1"/>
  <c r="BB1760" i="1"/>
  <c r="G1497" i="1"/>
  <c r="BB2360" i="1"/>
  <c r="G2360" i="1" s="1"/>
  <c r="G2361" i="1"/>
  <c r="BB1616" i="1"/>
  <c r="G1616" i="1" s="1"/>
  <c r="G1617" i="1"/>
  <c r="BB1523" i="1"/>
  <c r="G1524" i="1"/>
  <c r="BB1700" i="1"/>
  <c r="G1701" i="1"/>
  <c r="G1702" i="1"/>
  <c r="G2075" i="1"/>
  <c r="G2077" i="1"/>
  <c r="G1687" i="1"/>
  <c r="BB1639" i="1"/>
  <c r="G1639" i="1" s="1"/>
  <c r="BB1227" i="1"/>
  <c r="G1227" i="1" s="1"/>
  <c r="G1228" i="1"/>
  <c r="BB2376" i="1"/>
  <c r="G2377" i="1"/>
  <c r="BB1922" i="1"/>
  <c r="G1922" i="1" s="1"/>
  <c r="G1641" i="1"/>
  <c r="BB1866" i="1"/>
  <c r="G1866" i="1" s="1"/>
  <c r="BB2163" i="1"/>
  <c r="G2164" i="1"/>
  <c r="G2295" i="1"/>
  <c r="BB2294" i="1"/>
  <c r="BB1372" i="1"/>
  <c r="G1373" i="1"/>
  <c r="G2053" i="1"/>
  <c r="BB2052" i="1"/>
  <c r="G1111" i="1"/>
  <c r="BB1110" i="1"/>
  <c r="G1201" i="1"/>
  <c r="BB1200" i="1"/>
  <c r="AI63" i="1"/>
  <c r="AI62" i="1" s="1"/>
  <c r="AI61" i="1" s="1"/>
  <c r="AI60" i="1" s="1"/>
  <c r="AI59" i="1" s="1"/>
  <c r="AI58" i="1" s="1"/>
  <c r="AI57" i="1" s="1"/>
  <c r="AI56" i="1" s="1"/>
  <c r="AI44" i="1"/>
  <c r="AK44" i="1" s="1"/>
  <c r="AI45" i="1" s="1"/>
  <c r="AK45" i="1" s="1"/>
  <c r="AI46" i="1" s="1"/>
  <c r="AK46" i="1" s="1"/>
  <c r="AI47" i="1" s="1"/>
  <c r="AK47" i="1" s="1"/>
  <c r="AI48" i="1" s="1"/>
  <c r="AK48" i="1" s="1"/>
  <c r="AI49" i="1" s="1"/>
  <c r="AK49" i="1" s="1"/>
  <c r="AI50" i="1" s="1"/>
  <c r="AK50" i="1" s="1"/>
  <c r="AI51" i="1" s="1"/>
  <c r="AK51" i="1" s="1"/>
  <c r="AI52" i="1" s="1"/>
  <c r="AK52" i="1" s="1"/>
  <c r="AI53" i="1" s="1"/>
  <c r="AK53" i="1" s="1"/>
  <c r="AI54" i="1" s="1"/>
  <c r="AK54" i="1" s="1"/>
  <c r="AI55" i="1" s="1"/>
  <c r="G1329" i="1"/>
  <c r="BB1715" i="1"/>
  <c r="G1716" i="1"/>
  <c r="AM44" i="1"/>
  <c r="AO44" i="1" s="1"/>
  <c r="AM45" i="1" s="1"/>
  <c r="AO45" i="1" s="1"/>
  <c r="AM46" i="1" s="1"/>
  <c r="AO46" i="1" s="1"/>
  <c r="AM47" i="1" s="1"/>
  <c r="AO47" i="1" s="1"/>
  <c r="AM48" i="1" s="1"/>
  <c r="AO48" i="1" s="1"/>
  <c r="AM49" i="1" s="1"/>
  <c r="AO49" i="1" s="1"/>
  <c r="AM50" i="1" s="1"/>
  <c r="AO50" i="1" s="1"/>
  <c r="AM51" i="1" s="1"/>
  <c r="AO51" i="1" s="1"/>
  <c r="AM52" i="1" s="1"/>
  <c r="AO52" i="1" s="1"/>
  <c r="AM53" i="1" s="1"/>
  <c r="AO53" i="1" s="1"/>
  <c r="AM54" i="1" s="1"/>
  <c r="AO54" i="1" s="1"/>
  <c r="AM55" i="1" s="1"/>
  <c r="AM63" i="1"/>
  <c r="AM62" i="1" s="1"/>
  <c r="AM61" i="1" s="1"/>
  <c r="AM60" i="1" s="1"/>
  <c r="AM59" i="1" s="1"/>
  <c r="AM58" i="1" s="1"/>
  <c r="AM57" i="1" s="1"/>
  <c r="AM56" i="1" s="1"/>
  <c r="AK30" i="1"/>
  <c r="AL31" i="1"/>
  <c r="AI29" i="1"/>
  <c r="AJ30" i="1"/>
  <c r="G1590" i="1"/>
  <c r="BB1589" i="1"/>
  <c r="BB1496" i="1"/>
  <c r="BB1294" i="1"/>
  <c r="G1295" i="1"/>
  <c r="BB1759" i="1" l="1"/>
  <c r="G1759" i="1" s="1"/>
  <c r="G1760" i="1"/>
  <c r="G2073" i="1"/>
  <c r="G2072" i="1"/>
  <c r="BB2359" i="1"/>
  <c r="G1328" i="1"/>
  <c r="BB1522" i="1"/>
  <c r="G1523" i="1"/>
  <c r="BB1699" i="1"/>
  <c r="G1700" i="1"/>
  <c r="BB1921" i="1"/>
  <c r="G2071" i="1"/>
  <c r="G2074" i="1"/>
  <c r="G1686" i="1"/>
  <c r="G2294" i="1"/>
  <c r="BB2293" i="1"/>
  <c r="BB1226" i="1"/>
  <c r="BB2375" i="1"/>
  <c r="G2376" i="1"/>
  <c r="G1372" i="1"/>
  <c r="BB1371" i="1"/>
  <c r="BB1865" i="1"/>
  <c r="BB1864" i="1" s="1"/>
  <c r="BB2162" i="1"/>
  <c r="G2163" i="1"/>
  <c r="BB1199" i="1"/>
  <c r="G1110" i="1"/>
  <c r="BB1109" i="1"/>
  <c r="G2052" i="1"/>
  <c r="BB2051" i="1"/>
  <c r="AO55" i="1"/>
  <c r="AO63" i="1"/>
  <c r="AO62" i="1" s="1"/>
  <c r="AO61" i="1" s="1"/>
  <c r="AO60" i="1" s="1"/>
  <c r="AO59" i="1" s="1"/>
  <c r="AO58" i="1" s="1"/>
  <c r="AO57" i="1" s="1"/>
  <c r="AO56" i="1" s="1"/>
  <c r="G1294" i="1"/>
  <c r="BB1293" i="1"/>
  <c r="G1715" i="1"/>
  <c r="BB1714" i="1"/>
  <c r="BB1495" i="1"/>
  <c r="AI28" i="1"/>
  <c r="AI27" i="1" s="1"/>
  <c r="AI26" i="1" s="1"/>
  <c r="AJ29" i="1"/>
  <c r="G1589" i="1"/>
  <c r="BB1588" i="1"/>
  <c r="AK29" i="1"/>
  <c r="AL30" i="1"/>
  <c r="AK63" i="1"/>
  <c r="AK62" i="1" s="1"/>
  <c r="AK61" i="1" s="1"/>
  <c r="AK60" i="1" s="1"/>
  <c r="AK59" i="1" s="1"/>
  <c r="AK58" i="1" s="1"/>
  <c r="AK57" i="1" s="1"/>
  <c r="AK56" i="1" s="1"/>
  <c r="AK55" i="1"/>
  <c r="G1714" i="1" l="1"/>
  <c r="BB1713" i="1"/>
  <c r="G1495" i="1"/>
  <c r="BB2358" i="1"/>
  <c r="G2359" i="1"/>
  <c r="G2293" i="1"/>
  <c r="BB2292" i="1"/>
  <c r="G1327" i="1"/>
  <c r="G1522" i="1"/>
  <c r="BB1521" i="1"/>
  <c r="BB1225" i="1"/>
  <c r="G1226" i="1"/>
  <c r="G1699" i="1"/>
  <c r="BB1698" i="1"/>
  <c r="G1698" i="1" s="1"/>
  <c r="BB1920" i="1"/>
  <c r="G1921" i="1"/>
  <c r="BB2374" i="1"/>
  <c r="G2375" i="1"/>
  <c r="BB1370" i="1"/>
  <c r="G1371" i="1"/>
  <c r="G1865" i="1"/>
  <c r="BB2161" i="1"/>
  <c r="G2162" i="1"/>
  <c r="G2051" i="1"/>
  <c r="BB2050" i="1"/>
  <c r="BB1108" i="1"/>
  <c r="G1109" i="1"/>
  <c r="G1199" i="1"/>
  <c r="BB1198" i="1"/>
  <c r="BB1197" i="1" s="1"/>
  <c r="AM64" i="1"/>
  <c r="AO64" i="1" s="1"/>
  <c r="AM65" i="1" s="1"/>
  <c r="AO65" i="1" s="1"/>
  <c r="AM66" i="1" s="1"/>
  <c r="AO66" i="1" s="1"/>
  <c r="AM67" i="1" s="1"/>
  <c r="AO67" i="1" s="1"/>
  <c r="AM68" i="1" s="1"/>
  <c r="AO68" i="1" s="1"/>
  <c r="AM69" i="1" s="1"/>
  <c r="AO69" i="1" s="1"/>
  <c r="AM70" i="1" s="1"/>
  <c r="AO70" i="1" s="1"/>
  <c r="AM71" i="1" s="1"/>
  <c r="AO71" i="1" s="1"/>
  <c r="AM72" i="1" s="1"/>
  <c r="AO72" i="1" s="1"/>
  <c r="AM73" i="1" s="1"/>
  <c r="AO73" i="1" s="1"/>
  <c r="AM74" i="1" s="1"/>
  <c r="AM116" i="1"/>
  <c r="AM115" i="1" s="1"/>
  <c r="AM114" i="1" s="1"/>
  <c r="AM113" i="1" s="1"/>
  <c r="AM112" i="1" s="1"/>
  <c r="AM111" i="1" s="1"/>
  <c r="AM110" i="1" s="1"/>
  <c r="AM109" i="1" s="1"/>
  <c r="AM108" i="1" s="1"/>
  <c r="AM107" i="1" s="1"/>
  <c r="AM106" i="1" s="1"/>
  <c r="AM105" i="1" s="1"/>
  <c r="AM104" i="1" s="1"/>
  <c r="AM103" i="1" s="1"/>
  <c r="AM102" i="1" s="1"/>
  <c r="AM101" i="1" s="1"/>
  <c r="AM100" i="1" s="1"/>
  <c r="AI116" i="1"/>
  <c r="AI64" i="1"/>
  <c r="AK64" i="1" s="1"/>
  <c r="AI65" i="1" s="1"/>
  <c r="AK65" i="1" s="1"/>
  <c r="AI66" i="1" s="1"/>
  <c r="AK66" i="1" s="1"/>
  <c r="AI67" i="1" s="1"/>
  <c r="AK67" i="1" s="1"/>
  <c r="AI68" i="1" s="1"/>
  <c r="AK68" i="1" s="1"/>
  <c r="AI69" i="1" s="1"/>
  <c r="AK69" i="1" s="1"/>
  <c r="AI70" i="1" s="1"/>
  <c r="AK70" i="1" s="1"/>
  <c r="AI71" i="1" s="1"/>
  <c r="AK71" i="1" s="1"/>
  <c r="AI72" i="1" s="1"/>
  <c r="AK72" i="1" s="1"/>
  <c r="AI73" i="1" s="1"/>
  <c r="AK73" i="1" s="1"/>
  <c r="AI74" i="1" s="1"/>
  <c r="BB1587" i="1"/>
  <c r="G1588" i="1"/>
  <c r="AK28" i="1"/>
  <c r="AK27" i="1" s="1"/>
  <c r="AK26" i="1" s="1"/>
  <c r="AL29" i="1"/>
  <c r="BB1494" i="1"/>
  <c r="BB1863" i="1"/>
  <c r="G1864" i="1"/>
  <c r="G1293" i="1"/>
  <c r="BB1292" i="1"/>
  <c r="BB1712" i="1" l="1"/>
  <c r="G1713" i="1"/>
  <c r="G1494" i="1"/>
  <c r="BB2357" i="1"/>
  <c r="BB2356" i="1" s="1"/>
  <c r="G2358" i="1"/>
  <c r="BB2291" i="1"/>
  <c r="G2292" i="1"/>
  <c r="G1225" i="1"/>
  <c r="BB1224" i="1"/>
  <c r="BB1325" i="1"/>
  <c r="G1326" i="1"/>
  <c r="G1521" i="1"/>
  <c r="BB1520" i="1"/>
  <c r="BB1697" i="1"/>
  <c r="G1920" i="1"/>
  <c r="BB1919" i="1"/>
  <c r="G2374" i="1"/>
  <c r="BB2373" i="1"/>
  <c r="BB1369" i="1"/>
  <c r="G1370" i="1"/>
  <c r="AM99" i="1"/>
  <c r="AM98" i="1" s="1"/>
  <c r="AM97" i="1"/>
  <c r="AM96" i="1" s="1"/>
  <c r="G2161" i="1"/>
  <c r="BB2160" i="1"/>
  <c r="G1198" i="1"/>
  <c r="BB1107" i="1"/>
  <c r="G1108" i="1"/>
  <c r="BB2049" i="1"/>
  <c r="G2050" i="1"/>
  <c r="AO74" i="1"/>
  <c r="AO116" i="1"/>
  <c r="AO115" i="1" s="1"/>
  <c r="AO114" i="1" s="1"/>
  <c r="AO113" i="1" s="1"/>
  <c r="AO112" i="1" s="1"/>
  <c r="AO111" i="1" s="1"/>
  <c r="AO110" i="1" s="1"/>
  <c r="AO109" i="1" s="1"/>
  <c r="AO108" i="1" s="1"/>
  <c r="AO107" i="1" s="1"/>
  <c r="AO106" i="1" s="1"/>
  <c r="AO105" i="1" s="1"/>
  <c r="AO104" i="1" s="1"/>
  <c r="AO103" i="1" s="1"/>
  <c r="AO102" i="1" s="1"/>
  <c r="AO101" i="1" s="1"/>
  <c r="AO100" i="1" s="1"/>
  <c r="G1863" i="1"/>
  <c r="BB1862" i="1"/>
  <c r="BB1586" i="1"/>
  <c r="G1292" i="1"/>
  <c r="BB1291" i="1"/>
  <c r="BB1493" i="1"/>
  <c r="AK116" i="1"/>
  <c r="AK115" i="1" s="1"/>
  <c r="AK114" i="1" s="1"/>
  <c r="AK113" i="1" s="1"/>
  <c r="AK112" i="1" s="1"/>
  <c r="AK111" i="1" s="1"/>
  <c r="AK110" i="1" s="1"/>
  <c r="AK109" i="1" s="1"/>
  <c r="AK108" i="1" s="1"/>
  <c r="AK107" i="1" s="1"/>
  <c r="AK106" i="1" s="1"/>
  <c r="AK105" i="1" s="1"/>
  <c r="AK104" i="1" s="1"/>
  <c r="AK103" i="1" s="1"/>
  <c r="AK102" i="1" s="1"/>
  <c r="AK101" i="1" s="1"/>
  <c r="AK100" i="1" s="1"/>
  <c r="AK74" i="1"/>
  <c r="AJ116" i="1"/>
  <c r="AI115" i="1"/>
  <c r="AI114" i="1" s="1"/>
  <c r="AI113" i="1" s="1"/>
  <c r="AI112" i="1" s="1"/>
  <c r="AI111" i="1" s="1"/>
  <c r="AI110" i="1" s="1"/>
  <c r="AI109" i="1" s="1"/>
  <c r="AI108" i="1" s="1"/>
  <c r="AI107" i="1" s="1"/>
  <c r="AI106" i="1" s="1"/>
  <c r="AI105" i="1" s="1"/>
  <c r="AI104" i="1" s="1"/>
  <c r="AI103" i="1" s="1"/>
  <c r="AI102" i="1" s="1"/>
  <c r="AI101" i="1" s="1"/>
  <c r="AI100" i="1" s="1"/>
  <c r="AI99" i="1" s="1"/>
  <c r="AI98" i="1" s="1"/>
  <c r="AI97" i="1" s="1"/>
  <c r="AI96" i="1" s="1"/>
  <c r="AI95" i="1" s="1"/>
  <c r="AI94" i="1" s="1"/>
  <c r="AI93" i="1" s="1"/>
  <c r="AI92" i="1" s="1"/>
  <c r="AI91" i="1" s="1"/>
  <c r="AI90" i="1" s="1"/>
  <c r="AI89" i="1" s="1"/>
  <c r="AI88" i="1" s="1"/>
  <c r="AI87" i="1" s="1"/>
  <c r="AI86" i="1" s="1"/>
  <c r="AI85" i="1" s="1"/>
  <c r="AI84" i="1" s="1"/>
  <c r="AI83" i="1" s="1"/>
  <c r="AI82" i="1" s="1"/>
  <c r="AI81" i="1" s="1"/>
  <c r="AI80" i="1" s="1"/>
  <c r="AI79" i="1" s="1"/>
  <c r="AI78" i="1" s="1"/>
  <c r="BB1711" i="1" l="1"/>
  <c r="G1712" i="1"/>
  <c r="G1520" i="1"/>
  <c r="BB1519" i="1"/>
  <c r="BB2355" i="1"/>
  <c r="G2356" i="1"/>
  <c r="G1919" i="1"/>
  <c r="BB1918" i="1"/>
  <c r="G1493" i="1"/>
  <c r="G2357" i="1"/>
  <c r="BB2290" i="1"/>
  <c r="G2291" i="1"/>
  <c r="BB1223" i="1"/>
  <c r="G1223" i="1" s="1"/>
  <c r="G1224" i="1"/>
  <c r="G1325" i="1"/>
  <c r="BB1324" i="1"/>
  <c r="G1369" i="1"/>
  <c r="BB1368" i="1"/>
  <c r="BB1696" i="1"/>
  <c r="G1697" i="1"/>
  <c r="G2373" i="1"/>
  <c r="BB2372" i="1"/>
  <c r="G2372" i="1" s="1"/>
  <c r="AM95" i="1"/>
  <c r="AM94" i="1" s="1"/>
  <c r="AM90" i="1" s="1"/>
  <c r="AM89" i="1" s="1"/>
  <c r="AM88" i="1" s="1"/>
  <c r="AM82" i="1" s="1"/>
  <c r="AM81" i="1" s="1"/>
  <c r="AM80" i="1" s="1"/>
  <c r="AM79" i="1" s="1"/>
  <c r="AM78" i="1" s="1"/>
  <c r="AM77" i="1" s="1"/>
  <c r="AM76" i="1" s="1"/>
  <c r="AM75" i="1" s="1"/>
  <c r="AM87" i="1"/>
  <c r="AM86" i="1" s="1"/>
  <c r="AM85" i="1" s="1"/>
  <c r="AM84" i="1" s="1"/>
  <c r="AM83" i="1" s="1"/>
  <c r="AO99" i="1"/>
  <c r="AO93" i="1" s="1"/>
  <c r="AO92" i="1" s="1"/>
  <c r="AO91" i="1" s="1"/>
  <c r="AO97" i="1"/>
  <c r="AO96" i="1" s="1"/>
  <c r="AK99" i="1"/>
  <c r="AK98" i="1" s="1"/>
  <c r="AK95" i="1" s="1"/>
  <c r="AK97" i="1"/>
  <c r="AM93" i="1"/>
  <c r="AM92" i="1" s="1"/>
  <c r="AM91" i="1" s="1"/>
  <c r="BB2159" i="1"/>
  <c r="G2160" i="1"/>
  <c r="G2049" i="1"/>
  <c r="BB2048" i="1"/>
  <c r="BB1106" i="1"/>
  <c r="G1106" i="1" s="1"/>
  <c r="G1107" i="1"/>
  <c r="G1197" i="1"/>
  <c r="BB1196" i="1"/>
  <c r="G1291" i="1"/>
  <c r="BB1290" i="1"/>
  <c r="AM129" i="1"/>
  <c r="AM128" i="1" s="1"/>
  <c r="AM127" i="1" s="1"/>
  <c r="AM126" i="1" s="1"/>
  <c r="AM125" i="1" s="1"/>
  <c r="AM124" i="1" s="1"/>
  <c r="AM123" i="1" s="1"/>
  <c r="AM122" i="1" s="1"/>
  <c r="AM117" i="1"/>
  <c r="AO117" i="1" s="1"/>
  <c r="AM118" i="1" s="1"/>
  <c r="AO118" i="1" s="1"/>
  <c r="AM119" i="1" s="1"/>
  <c r="AO119" i="1" s="1"/>
  <c r="AM120" i="1" s="1"/>
  <c r="AO120" i="1" s="1"/>
  <c r="AM121" i="1" s="1"/>
  <c r="G1586" i="1"/>
  <c r="BB1585" i="1"/>
  <c r="G1585" i="1" s="1"/>
  <c r="BB1492" i="1"/>
  <c r="AI117" i="1"/>
  <c r="AK117" i="1" s="1"/>
  <c r="AI118" i="1" s="1"/>
  <c r="AK118" i="1" s="1"/>
  <c r="AI119" i="1" s="1"/>
  <c r="AK119" i="1" s="1"/>
  <c r="AI120" i="1" s="1"/>
  <c r="AK120" i="1" s="1"/>
  <c r="AI121" i="1" s="1"/>
  <c r="AI129" i="1"/>
  <c r="AJ115" i="1"/>
  <c r="G1862" i="1"/>
  <c r="BB1861" i="1"/>
  <c r="BB1710" i="1" l="1"/>
  <c r="BB1709" i="1" s="1"/>
  <c r="G1711" i="1"/>
  <c r="BB1518" i="1"/>
  <c r="G1518" i="1" s="1"/>
  <c r="G1519" i="1"/>
  <c r="G2355" i="1"/>
  <c r="BB2354" i="1"/>
  <c r="G2290" i="1"/>
  <c r="BB2289" i="1"/>
  <c r="G1918" i="1"/>
  <c r="BB1917" i="1"/>
  <c r="G1492" i="1"/>
  <c r="G1324" i="1"/>
  <c r="BB1323" i="1"/>
  <c r="G1368" i="1"/>
  <c r="BB1367" i="1"/>
  <c r="G1696" i="1"/>
  <c r="BB1695" i="1"/>
  <c r="G1695" i="1" s="1"/>
  <c r="AO98" i="1"/>
  <c r="AO95" i="1" s="1"/>
  <c r="AO94" i="1" s="1"/>
  <c r="AO90" i="1" s="1"/>
  <c r="AO89" i="1" s="1"/>
  <c r="AO88" i="1" s="1"/>
  <c r="AO82" i="1" s="1"/>
  <c r="AO81" i="1" s="1"/>
  <c r="AO80" i="1" s="1"/>
  <c r="AO79" i="1" s="1"/>
  <c r="AO78" i="1" s="1"/>
  <c r="AO77" i="1" s="1"/>
  <c r="AO76" i="1" s="1"/>
  <c r="AO75" i="1" s="1"/>
  <c r="AK93" i="1"/>
  <c r="AK92" i="1" s="1"/>
  <c r="AK94" i="1"/>
  <c r="AK90" i="1" s="1"/>
  <c r="AL95" i="1"/>
  <c r="AK87" i="1"/>
  <c r="AK86" i="1" s="1"/>
  <c r="AK96" i="1"/>
  <c r="AL96" i="1" s="1"/>
  <c r="AL97" i="1"/>
  <c r="AL93" i="1"/>
  <c r="AL87" i="1"/>
  <c r="BB2158" i="1"/>
  <c r="G2159" i="1"/>
  <c r="BB1195" i="1"/>
  <c r="G1196" i="1"/>
  <c r="BB1105" i="1"/>
  <c r="BB2047" i="1"/>
  <c r="G2048" i="1"/>
  <c r="AI128" i="1"/>
  <c r="AI127" i="1" s="1"/>
  <c r="AI126" i="1" s="1"/>
  <c r="AI125" i="1" s="1"/>
  <c r="AI124" i="1" s="1"/>
  <c r="AJ129" i="1"/>
  <c r="AO129" i="1"/>
  <c r="AO128" i="1" s="1"/>
  <c r="AO127" i="1" s="1"/>
  <c r="AO126" i="1" s="1"/>
  <c r="AO125" i="1" s="1"/>
  <c r="AO124" i="1" s="1"/>
  <c r="AO123" i="1" s="1"/>
  <c r="AO122" i="1" s="1"/>
  <c r="AO121" i="1"/>
  <c r="AK121" i="1"/>
  <c r="AK129" i="1"/>
  <c r="BB1584" i="1"/>
  <c r="BB1583" i="1" s="1"/>
  <c r="BB1582" i="1" s="1"/>
  <c r="BB1581" i="1" s="1"/>
  <c r="BB1580" i="1" s="1"/>
  <c r="BB1579" i="1" s="1"/>
  <c r="BB1578" i="1" s="1"/>
  <c r="BB1577" i="1" s="1"/>
  <c r="AJ114" i="1"/>
  <c r="G1861" i="1"/>
  <c r="BB1860" i="1"/>
  <c r="BB1491" i="1"/>
  <c r="G1290" i="1"/>
  <c r="BB1289" i="1"/>
  <c r="G1289" i="1" l="1"/>
  <c r="BB1287" i="1"/>
  <c r="G1287" i="1" s="1"/>
  <c r="BB1916" i="1"/>
  <c r="G1917" i="1"/>
  <c r="BB1517" i="1"/>
  <c r="BB2353" i="1"/>
  <c r="G2354" i="1"/>
  <c r="G2289" i="1"/>
  <c r="BB2288" i="1"/>
  <c r="G2288" i="1" s="1"/>
  <c r="G1491" i="1"/>
  <c r="G1367" i="1"/>
  <c r="BB1366" i="1"/>
  <c r="G1366" i="1" s="1"/>
  <c r="G1323" i="1"/>
  <c r="BB1322" i="1"/>
  <c r="G1105" i="1"/>
  <c r="BB1104" i="1"/>
  <c r="AO87" i="1"/>
  <c r="AO86" i="1" s="1"/>
  <c r="AO85" i="1" s="1"/>
  <c r="AO84" i="1" s="1"/>
  <c r="AO83" i="1" s="1"/>
  <c r="AL94" i="1"/>
  <c r="AK91" i="1"/>
  <c r="AL91" i="1" s="1"/>
  <c r="AL92" i="1"/>
  <c r="AK85" i="1"/>
  <c r="AL86" i="1"/>
  <c r="G2158" i="1"/>
  <c r="BB2157" i="1"/>
  <c r="G2047" i="1"/>
  <c r="BB2046" i="1"/>
  <c r="BB1194" i="1"/>
  <c r="G1195" i="1"/>
  <c r="AL90" i="1"/>
  <c r="AK89" i="1"/>
  <c r="BB1490" i="1"/>
  <c r="AK128" i="1"/>
  <c r="AK127" i="1" s="1"/>
  <c r="AK126" i="1" s="1"/>
  <c r="AK125" i="1" s="1"/>
  <c r="AK124" i="1" s="1"/>
  <c r="AL129" i="1"/>
  <c r="AI146" i="1"/>
  <c r="AI130" i="1"/>
  <c r="G1860" i="1"/>
  <c r="BB1859" i="1"/>
  <c r="BB1288" i="1"/>
  <c r="G1288" i="1" s="1"/>
  <c r="G1584" i="1"/>
  <c r="AM130" i="1"/>
  <c r="AM146" i="1"/>
  <c r="AM145" i="1" s="1"/>
  <c r="AM144" i="1" s="1"/>
  <c r="AM143" i="1" s="1"/>
  <c r="AM142" i="1" s="1"/>
  <c r="AM141" i="1" s="1"/>
  <c r="AM140" i="1" s="1"/>
  <c r="AM139" i="1" s="1"/>
  <c r="AM138" i="1" s="1"/>
  <c r="AM137" i="1" s="1"/>
  <c r="AM136" i="1" s="1"/>
  <c r="AM135" i="1" s="1"/>
  <c r="AM134" i="1" s="1"/>
  <c r="AM133" i="1" s="1"/>
  <c r="AM132" i="1" s="1"/>
  <c r="AM131" i="1" s="1"/>
  <c r="AJ113" i="1"/>
  <c r="AI123" i="1"/>
  <c r="AJ124" i="1"/>
  <c r="BB1915" i="1" l="1"/>
  <c r="G1915" i="1" s="1"/>
  <c r="G1916" i="1"/>
  <c r="G1104" i="1"/>
  <c r="BB1103" i="1"/>
  <c r="BB1516" i="1"/>
  <c r="G1516" i="1" s="1"/>
  <c r="G1517" i="1"/>
  <c r="G2353" i="1"/>
  <c r="BB2352" i="1"/>
  <c r="BB2287" i="1"/>
  <c r="BB2286" i="1" s="1"/>
  <c r="BB2285" i="1" s="1"/>
  <c r="BB2284" i="1" s="1"/>
  <c r="G1490" i="1"/>
  <c r="BB1321" i="1"/>
  <c r="G1322" i="1"/>
  <c r="AL85" i="1"/>
  <c r="AK84" i="1"/>
  <c r="G2157" i="1"/>
  <c r="BB2156" i="1"/>
  <c r="G1194" i="1"/>
  <c r="BB1193" i="1"/>
  <c r="G2046" i="1"/>
  <c r="BB2045" i="1"/>
  <c r="AJ112" i="1"/>
  <c r="BB1858" i="1"/>
  <c r="G1859" i="1"/>
  <c r="AK88" i="1"/>
  <c r="AL89" i="1"/>
  <c r="AO130" i="1"/>
  <c r="AO146" i="1"/>
  <c r="AO145" i="1" s="1"/>
  <c r="AO144" i="1" s="1"/>
  <c r="AO143" i="1" s="1"/>
  <c r="AO142" i="1" s="1"/>
  <c r="AO141" i="1" s="1"/>
  <c r="AO140" i="1" s="1"/>
  <c r="AO139" i="1" s="1"/>
  <c r="AO138" i="1" s="1"/>
  <c r="AO137" i="1" s="1"/>
  <c r="AO136" i="1" s="1"/>
  <c r="AO135" i="1" s="1"/>
  <c r="AO134" i="1" s="1"/>
  <c r="AO133" i="1" s="1"/>
  <c r="AO132" i="1" s="1"/>
  <c r="AO131" i="1" s="1"/>
  <c r="G1583" i="1"/>
  <c r="G1581" i="1"/>
  <c r="AK146" i="1"/>
  <c r="AK130" i="1"/>
  <c r="BB1286" i="1"/>
  <c r="G1286" i="1" s="1"/>
  <c r="BB1489" i="1"/>
  <c r="AJ146" i="1"/>
  <c r="AI145" i="1"/>
  <c r="AI122" i="1"/>
  <c r="AJ122" i="1" s="1"/>
  <c r="AJ123" i="1"/>
  <c r="AK123" i="1"/>
  <c r="AL124" i="1"/>
  <c r="G1321" i="1" l="1"/>
  <c r="BB1320" i="1"/>
  <c r="G1320" i="1" s="1"/>
  <c r="BB1102" i="1"/>
  <c r="G1103" i="1"/>
  <c r="BB1515" i="1"/>
  <c r="G2352" i="1"/>
  <c r="BB2351" i="1"/>
  <c r="G1489" i="1"/>
  <c r="BB2044" i="1"/>
  <c r="G2045" i="1"/>
  <c r="G1858" i="1"/>
  <c r="BB1857" i="1"/>
  <c r="AL84" i="1"/>
  <c r="AK83" i="1"/>
  <c r="AL83" i="1" s="1"/>
  <c r="BB2155" i="1"/>
  <c r="G2156" i="1"/>
  <c r="G1193" i="1"/>
  <c r="BB1192" i="1"/>
  <c r="AI144" i="1"/>
  <c r="AJ145" i="1"/>
  <c r="G1582" i="1"/>
  <c r="AJ111" i="1"/>
  <c r="BB1488" i="1"/>
  <c r="AK145" i="1"/>
  <c r="AL146" i="1"/>
  <c r="AL123" i="1"/>
  <c r="AK122" i="1"/>
  <c r="AL122" i="1" s="1"/>
  <c r="AM147" i="1"/>
  <c r="AM163" i="1"/>
  <c r="AM162" i="1" s="1"/>
  <c r="AM161" i="1" s="1"/>
  <c r="AM160" i="1" s="1"/>
  <c r="AM159" i="1" s="1"/>
  <c r="AM158" i="1" s="1"/>
  <c r="AM157" i="1" s="1"/>
  <c r="AM156" i="1" s="1"/>
  <c r="AM155" i="1" s="1"/>
  <c r="AM154" i="1" s="1"/>
  <c r="AM153" i="1" s="1"/>
  <c r="AM152" i="1" s="1"/>
  <c r="AM151" i="1" s="1"/>
  <c r="AM150" i="1" s="1"/>
  <c r="AM149" i="1" s="1"/>
  <c r="AM148" i="1" s="1"/>
  <c r="BB1285" i="1"/>
  <c r="G1285" i="1" s="1"/>
  <c r="AK82" i="1"/>
  <c r="AL88" i="1"/>
  <c r="AI147" i="1"/>
  <c r="AI163" i="1"/>
  <c r="BB1319" i="1" l="1"/>
  <c r="G1319" i="1" s="1"/>
  <c r="BB1101" i="1"/>
  <c r="G1102" i="1"/>
  <c r="BB1514" i="1"/>
  <c r="G1514" i="1" s="1"/>
  <c r="G1515" i="1"/>
  <c r="BB2350" i="1"/>
  <c r="G2351" i="1"/>
  <c r="G1488" i="1"/>
  <c r="BB2043" i="1"/>
  <c r="G2043" i="1" s="1"/>
  <c r="G2044" i="1"/>
  <c r="BB1856" i="1"/>
  <c r="G1857" i="1"/>
  <c r="G2155" i="1"/>
  <c r="BB2154" i="1"/>
  <c r="G1192" i="1"/>
  <c r="BB1191" i="1"/>
  <c r="G1191" i="1" s="1"/>
  <c r="AK81" i="1"/>
  <c r="AL82" i="1"/>
  <c r="AK144" i="1"/>
  <c r="AL145" i="1"/>
  <c r="AI143" i="1"/>
  <c r="AJ144" i="1"/>
  <c r="BB1487" i="1"/>
  <c r="BB1284" i="1"/>
  <c r="G1284" i="1" s="1"/>
  <c r="AI162" i="1"/>
  <c r="AJ163" i="1"/>
  <c r="AK147" i="1"/>
  <c r="AK163" i="1"/>
  <c r="AO163" i="1"/>
  <c r="AO162" i="1" s="1"/>
  <c r="AO161" i="1" s="1"/>
  <c r="AO160" i="1" s="1"/>
  <c r="AO159" i="1" s="1"/>
  <c r="AO158" i="1" s="1"/>
  <c r="AO157" i="1" s="1"/>
  <c r="AO156" i="1" s="1"/>
  <c r="AO155" i="1" s="1"/>
  <c r="AO154" i="1" s="1"/>
  <c r="AO153" i="1" s="1"/>
  <c r="AO152" i="1" s="1"/>
  <c r="AO151" i="1" s="1"/>
  <c r="AO150" i="1" s="1"/>
  <c r="AO149" i="1" s="1"/>
  <c r="AO148" i="1" s="1"/>
  <c r="AO147" i="1"/>
  <c r="AJ110" i="1"/>
  <c r="G1580" i="1"/>
  <c r="BB1318" i="1" l="1"/>
  <c r="BB1317" i="1" s="1"/>
  <c r="BB1100" i="1"/>
  <c r="G1101" i="1"/>
  <c r="BB1513" i="1"/>
  <c r="BB2349" i="1"/>
  <c r="G2350" i="1"/>
  <c r="G1487" i="1"/>
  <c r="BB1855" i="1"/>
  <c r="G1856" i="1"/>
  <c r="BB2153" i="1"/>
  <c r="G2154" i="1"/>
  <c r="BB1190" i="1"/>
  <c r="AJ109" i="1"/>
  <c r="AK80" i="1"/>
  <c r="AL81" i="1"/>
  <c r="AM181" i="1"/>
  <c r="AM180" i="1" s="1"/>
  <c r="AM179" i="1" s="1"/>
  <c r="AM178" i="1" s="1"/>
  <c r="AM177" i="1" s="1"/>
  <c r="AM176" i="1" s="1"/>
  <c r="AM175" i="1" s="1"/>
  <c r="AM174" i="1" s="1"/>
  <c r="AM173" i="1" s="1"/>
  <c r="AM172" i="1" s="1"/>
  <c r="AM171" i="1" s="1"/>
  <c r="AM170" i="1" s="1"/>
  <c r="AM169" i="1" s="1"/>
  <c r="AM168" i="1" s="1"/>
  <c r="AM167" i="1" s="1"/>
  <c r="AM166" i="1" s="1"/>
  <c r="AM164" i="1"/>
  <c r="AO164" i="1" s="1"/>
  <c r="AM165" i="1" s="1"/>
  <c r="BB1486" i="1"/>
  <c r="AI181" i="1"/>
  <c r="AI164" i="1"/>
  <c r="AK164" i="1" s="1"/>
  <c r="AI165" i="1" s="1"/>
  <c r="AJ143" i="1"/>
  <c r="AI142" i="1"/>
  <c r="AK162" i="1"/>
  <c r="AL163" i="1"/>
  <c r="AI161" i="1"/>
  <c r="AJ162" i="1"/>
  <c r="AL144" i="1"/>
  <c r="AK143" i="1"/>
  <c r="G1579" i="1"/>
  <c r="BB1283" i="1"/>
  <c r="G1100" i="1" l="1"/>
  <c r="BB1099" i="1"/>
  <c r="G1318" i="1"/>
  <c r="BB1316" i="1"/>
  <c r="G1317" i="1"/>
  <c r="G1283" i="1"/>
  <c r="BB1282" i="1"/>
  <c r="BB1512" i="1"/>
  <c r="G1513" i="1"/>
  <c r="BB2348" i="1"/>
  <c r="G2348" i="1" s="1"/>
  <c r="G2349" i="1"/>
  <c r="G1486" i="1"/>
  <c r="G1855" i="1"/>
  <c r="BB1854" i="1"/>
  <c r="BB2152" i="1"/>
  <c r="G2153" i="1"/>
  <c r="G1190" i="1"/>
  <c r="BB1189" i="1"/>
  <c r="AL80" i="1"/>
  <c r="AK79" i="1"/>
  <c r="AK165" i="1"/>
  <c r="AK181" i="1"/>
  <c r="AI160" i="1"/>
  <c r="AJ161" i="1"/>
  <c r="AI180" i="1"/>
  <c r="AJ181" i="1"/>
  <c r="AJ108" i="1"/>
  <c r="BB1485" i="1"/>
  <c r="AO165" i="1"/>
  <c r="AO181" i="1"/>
  <c r="AO180" i="1" s="1"/>
  <c r="AO179" i="1" s="1"/>
  <c r="AO178" i="1" s="1"/>
  <c r="AO177" i="1" s="1"/>
  <c r="AO176" i="1" s="1"/>
  <c r="AO175" i="1" s="1"/>
  <c r="AO174" i="1" s="1"/>
  <c r="AO173" i="1" s="1"/>
  <c r="AO172" i="1" s="1"/>
  <c r="AO171" i="1" s="1"/>
  <c r="AO170" i="1" s="1"/>
  <c r="AO169" i="1" s="1"/>
  <c r="AO168" i="1" s="1"/>
  <c r="AO167" i="1" s="1"/>
  <c r="AO166" i="1" s="1"/>
  <c r="G1578" i="1"/>
  <c r="AL162" i="1"/>
  <c r="AK161" i="1"/>
  <c r="AK142" i="1"/>
  <c r="AL143" i="1"/>
  <c r="AI141" i="1"/>
  <c r="AJ142" i="1"/>
  <c r="G1099" i="1" l="1"/>
  <c r="BB1098" i="1"/>
  <c r="BB1315" i="1"/>
  <c r="G1316" i="1"/>
  <c r="G1282" i="1"/>
  <c r="BB1281" i="1"/>
  <c r="G1512" i="1"/>
  <c r="BB1511" i="1"/>
  <c r="BB1510" i="1" s="1"/>
  <c r="G1485" i="1"/>
  <c r="BB1853" i="1"/>
  <c r="G1853" i="1" s="1"/>
  <c r="G1854" i="1"/>
  <c r="BB2151" i="1"/>
  <c r="G2152" i="1"/>
  <c r="BB1188" i="1"/>
  <c r="BB1187" i="1" s="1"/>
  <c r="G1189" i="1"/>
  <c r="AK141" i="1"/>
  <c r="AL142" i="1"/>
  <c r="AI159" i="1"/>
  <c r="AJ160" i="1"/>
  <c r="AK160" i="1"/>
  <c r="AL161" i="1"/>
  <c r="BB1484" i="1"/>
  <c r="G1577" i="1"/>
  <c r="G1576" i="1"/>
  <c r="AJ107" i="1"/>
  <c r="AK78" i="1"/>
  <c r="AL79" i="1"/>
  <c r="AK180" i="1"/>
  <c r="AL181" i="1"/>
  <c r="AI182" i="1"/>
  <c r="AI198" i="1"/>
  <c r="AI140" i="1"/>
  <c r="AJ141" i="1"/>
  <c r="AM198" i="1"/>
  <c r="AM197" i="1" s="1"/>
  <c r="AM196" i="1" s="1"/>
  <c r="AM195" i="1" s="1"/>
  <c r="AM194" i="1" s="1"/>
  <c r="AM193" i="1" s="1"/>
  <c r="AM192" i="1" s="1"/>
  <c r="AM191" i="1" s="1"/>
  <c r="AM190" i="1" s="1"/>
  <c r="AM189" i="1" s="1"/>
  <c r="AM188" i="1" s="1"/>
  <c r="AM187" i="1" s="1"/>
  <c r="AM186" i="1" s="1"/>
  <c r="AM185" i="1" s="1"/>
  <c r="AM184" i="1" s="1"/>
  <c r="AM183" i="1" s="1"/>
  <c r="AM182" i="1"/>
  <c r="AI179" i="1"/>
  <c r="AJ180" i="1"/>
  <c r="BB1852" i="1" l="1"/>
  <c r="BB1314" i="1"/>
  <c r="BB1313" i="1" s="1"/>
  <c r="BB1312" i="1" s="1"/>
  <c r="BB1311" i="1" s="1"/>
  <c r="BB1310" i="1" s="1"/>
  <c r="G1315" i="1"/>
  <c r="BB1097" i="1"/>
  <c r="G1098" i="1"/>
  <c r="G1281" i="1"/>
  <c r="BB1280" i="1"/>
  <c r="G1484" i="1"/>
  <c r="G1187" i="1"/>
  <c r="BB1186" i="1"/>
  <c r="BB2150" i="1"/>
  <c r="BB2149" i="1" s="1"/>
  <c r="BB2148" i="1" s="1"/>
  <c r="BB2147" i="1" s="1"/>
  <c r="BB2146" i="1" s="1"/>
  <c r="BB2145" i="1" s="1"/>
  <c r="G2151" i="1"/>
  <c r="G1188" i="1"/>
  <c r="AK198" i="1"/>
  <c r="AK182" i="1"/>
  <c r="AL141" i="1"/>
  <c r="AK140" i="1"/>
  <c r="BB1483" i="1"/>
  <c r="AJ179" i="1"/>
  <c r="AI178" i="1"/>
  <c r="AK179" i="1"/>
  <c r="AL180" i="1"/>
  <c r="AO182" i="1"/>
  <c r="AO198" i="1"/>
  <c r="AO197" i="1" s="1"/>
  <c r="AO196" i="1" s="1"/>
  <c r="AO195" i="1" s="1"/>
  <c r="AO194" i="1" s="1"/>
  <c r="AO193" i="1" s="1"/>
  <c r="AO192" i="1" s="1"/>
  <c r="AO191" i="1" s="1"/>
  <c r="AO190" i="1" s="1"/>
  <c r="AO189" i="1" s="1"/>
  <c r="AO188" i="1" s="1"/>
  <c r="AO187" i="1" s="1"/>
  <c r="AO186" i="1" s="1"/>
  <c r="AO185" i="1" s="1"/>
  <c r="AO184" i="1" s="1"/>
  <c r="AO183" i="1" s="1"/>
  <c r="AL78" i="1"/>
  <c r="AK77" i="1"/>
  <c r="AK76" i="1" s="1"/>
  <c r="AK75" i="1" s="1"/>
  <c r="AK159" i="1"/>
  <c r="AL160" i="1"/>
  <c r="AI139" i="1"/>
  <c r="AJ140" i="1"/>
  <c r="AJ106" i="1"/>
  <c r="AJ159" i="1"/>
  <c r="AI158" i="1"/>
  <c r="AI197" i="1"/>
  <c r="AJ198" i="1"/>
  <c r="BB1851" i="1" l="1"/>
  <c r="G1852" i="1"/>
  <c r="BB1096" i="1"/>
  <c r="G1097" i="1"/>
  <c r="BB1279" i="1"/>
  <c r="G1280" i="1"/>
  <c r="G2145" i="1"/>
  <c r="BB2144" i="1"/>
  <c r="G2147" i="1"/>
  <c r="G1483" i="1"/>
  <c r="BB1185" i="1"/>
  <c r="G1186" i="1"/>
  <c r="G2149" i="1"/>
  <c r="G2150" i="1"/>
  <c r="AI177" i="1"/>
  <c r="AJ178" i="1"/>
  <c r="AI215" i="1"/>
  <c r="AI199" i="1"/>
  <c r="AJ197" i="1"/>
  <c r="AI196" i="1"/>
  <c r="AK158" i="1"/>
  <c r="AL159" i="1"/>
  <c r="AL198" i="1"/>
  <c r="AK197" i="1"/>
  <c r="AI157" i="1"/>
  <c r="AJ158" i="1"/>
  <c r="BB1482" i="1"/>
  <c r="AJ105" i="1"/>
  <c r="AM199" i="1"/>
  <c r="AM215" i="1"/>
  <c r="AM214" i="1" s="1"/>
  <c r="AM213" i="1" s="1"/>
  <c r="AM212" i="1" s="1"/>
  <c r="AM211" i="1" s="1"/>
  <c r="AM210" i="1" s="1"/>
  <c r="AM209" i="1" s="1"/>
  <c r="AM208" i="1" s="1"/>
  <c r="AM207" i="1" s="1"/>
  <c r="AM206" i="1" s="1"/>
  <c r="AM205" i="1" s="1"/>
  <c r="AM204" i="1" s="1"/>
  <c r="AM203" i="1" s="1"/>
  <c r="AM202" i="1" s="1"/>
  <c r="AM201" i="1" s="1"/>
  <c r="AM200" i="1" s="1"/>
  <c r="AK139" i="1"/>
  <c r="AL140" i="1"/>
  <c r="AI138" i="1"/>
  <c r="AJ139" i="1"/>
  <c r="AK178" i="1"/>
  <c r="AL179" i="1"/>
  <c r="BB2143" i="1" l="1"/>
  <c r="BB2142" i="1" s="1"/>
  <c r="BB1095" i="1"/>
  <c r="G1096" i="1"/>
  <c r="BB1278" i="1"/>
  <c r="G1279" i="1"/>
  <c r="G2144" i="1"/>
  <c r="G1482" i="1"/>
  <c r="G2148" i="1"/>
  <c r="BB2132" i="1"/>
  <c r="G2133" i="1"/>
  <c r="AJ138" i="1"/>
  <c r="AI137" i="1"/>
  <c r="AO199" i="1"/>
  <c r="AO215" i="1"/>
  <c r="AO214" i="1" s="1"/>
  <c r="AO213" i="1" s="1"/>
  <c r="AO212" i="1" s="1"/>
  <c r="AO211" i="1" s="1"/>
  <c r="AO210" i="1" s="1"/>
  <c r="AO209" i="1" s="1"/>
  <c r="AO208" i="1" s="1"/>
  <c r="AO207" i="1" s="1"/>
  <c r="AO206" i="1" s="1"/>
  <c r="AO205" i="1" s="1"/>
  <c r="AO204" i="1" s="1"/>
  <c r="AO203" i="1" s="1"/>
  <c r="AO202" i="1" s="1"/>
  <c r="AO201" i="1" s="1"/>
  <c r="AO200" i="1" s="1"/>
  <c r="AI156" i="1"/>
  <c r="AJ157" i="1"/>
  <c r="AI214" i="1"/>
  <c r="AJ215" i="1"/>
  <c r="BB1481" i="1"/>
  <c r="AK157" i="1"/>
  <c r="AL158" i="1"/>
  <c r="AI195" i="1"/>
  <c r="AJ196" i="1"/>
  <c r="AK138" i="1"/>
  <c r="AL139" i="1"/>
  <c r="AK199" i="1"/>
  <c r="AK215" i="1"/>
  <c r="AJ104" i="1"/>
  <c r="AK196" i="1"/>
  <c r="AL197" i="1"/>
  <c r="AK177" i="1"/>
  <c r="AL178" i="1"/>
  <c r="AI176" i="1"/>
  <c r="AJ177" i="1"/>
  <c r="G2142" i="1" l="1"/>
  <c r="BB2141" i="1"/>
  <c r="BB2140" i="1" s="1"/>
  <c r="BB1094" i="1"/>
  <c r="G1095" i="1"/>
  <c r="BB1277" i="1"/>
  <c r="G1278" i="1"/>
  <c r="G2143" i="1"/>
  <c r="G2146" i="1"/>
  <c r="G1481" i="1"/>
  <c r="BB1480" i="1"/>
  <c r="BB2131" i="1"/>
  <c r="G2132" i="1"/>
  <c r="AI232" i="1"/>
  <c r="AI231" i="1" s="1"/>
  <c r="AI230" i="1" s="1"/>
  <c r="AI229" i="1" s="1"/>
  <c r="AI228" i="1" s="1"/>
  <c r="AI216" i="1"/>
  <c r="G1185" i="1"/>
  <c r="BB1184" i="1"/>
  <c r="BB1183" i="1" s="1"/>
  <c r="AM216" i="1"/>
  <c r="AM232" i="1"/>
  <c r="AM231" i="1" s="1"/>
  <c r="AM230" i="1" s="1"/>
  <c r="AM229" i="1" s="1"/>
  <c r="AM228" i="1" s="1"/>
  <c r="AM227" i="1" s="1"/>
  <c r="AM226" i="1" s="1"/>
  <c r="AM225" i="1" s="1"/>
  <c r="AM224" i="1" s="1"/>
  <c r="AM223" i="1" s="1"/>
  <c r="AM222" i="1" s="1"/>
  <c r="AM221" i="1" s="1"/>
  <c r="AM220" i="1" s="1"/>
  <c r="AM219" i="1" s="1"/>
  <c r="AM218" i="1" s="1"/>
  <c r="AM217" i="1" s="1"/>
  <c r="AK195" i="1"/>
  <c r="AL196" i="1"/>
  <c r="AI194" i="1"/>
  <c r="AJ195" i="1"/>
  <c r="AI213" i="1"/>
  <c r="AJ214" i="1"/>
  <c r="AJ103" i="1"/>
  <c r="AJ156" i="1"/>
  <c r="AI155" i="1"/>
  <c r="AJ176" i="1"/>
  <c r="AI175" i="1"/>
  <c r="AL157" i="1"/>
  <c r="AK156" i="1"/>
  <c r="AK214" i="1"/>
  <c r="AL215" i="1"/>
  <c r="AI136" i="1"/>
  <c r="AJ137" i="1"/>
  <c r="AL177" i="1"/>
  <c r="AK176" i="1"/>
  <c r="AK137" i="1"/>
  <c r="AL138" i="1"/>
  <c r="BB2139" i="1" l="1"/>
  <c r="G2140" i="1"/>
  <c r="G2141" i="1"/>
  <c r="BB1093" i="1"/>
  <c r="G1094" i="1"/>
  <c r="G1277" i="1"/>
  <c r="BB1276" i="1"/>
  <c r="G1480" i="1"/>
  <c r="BB1479" i="1"/>
  <c r="AI227" i="1"/>
  <c r="AI226" i="1" s="1"/>
  <c r="AI225" i="1" s="1"/>
  <c r="AI224" i="1" s="1"/>
  <c r="AI223" i="1" s="1"/>
  <c r="AI222" i="1" s="1"/>
  <c r="AI221" i="1" s="1"/>
  <c r="AI220" i="1" s="1"/>
  <c r="AI219" i="1" s="1"/>
  <c r="AI218" i="1" s="1"/>
  <c r="AI217" i="1" s="1"/>
  <c r="AJ228" i="1"/>
  <c r="G1183" i="1"/>
  <c r="BB1182" i="1"/>
  <c r="G1182" i="1" s="1"/>
  <c r="G2131" i="1"/>
  <c r="BB2130" i="1"/>
  <c r="G1184" i="1"/>
  <c r="AI193" i="1"/>
  <c r="AJ194" i="1"/>
  <c r="AO216" i="1"/>
  <c r="AO232" i="1"/>
  <c r="AO231" i="1" s="1"/>
  <c r="AO230" i="1" s="1"/>
  <c r="AO229" i="1" s="1"/>
  <c r="AO228" i="1" s="1"/>
  <c r="AO227" i="1" s="1"/>
  <c r="AO226" i="1" s="1"/>
  <c r="AO225" i="1" s="1"/>
  <c r="AO224" i="1" s="1"/>
  <c r="AO223" i="1" s="1"/>
  <c r="AO222" i="1" s="1"/>
  <c r="AO221" i="1" s="1"/>
  <c r="AO220" i="1" s="1"/>
  <c r="AO219" i="1" s="1"/>
  <c r="AO218" i="1" s="1"/>
  <c r="AO217" i="1" s="1"/>
  <c r="AI154" i="1"/>
  <c r="AJ155" i="1"/>
  <c r="AL195" i="1"/>
  <c r="AK194" i="1"/>
  <c r="AK232" i="1"/>
  <c r="AK216" i="1"/>
  <c r="AI135" i="1"/>
  <c r="AI134" i="1" s="1"/>
  <c r="AI133" i="1" s="1"/>
  <c r="AI132" i="1" s="1"/>
  <c r="AI131" i="1" s="1"/>
  <c r="AJ136" i="1"/>
  <c r="AK136" i="1"/>
  <c r="AL137" i="1"/>
  <c r="AK213" i="1"/>
  <c r="AL214" i="1"/>
  <c r="AJ102" i="1"/>
  <c r="AJ232" i="1"/>
  <c r="AK175" i="1"/>
  <c r="AL176" i="1"/>
  <c r="AK155" i="1"/>
  <c r="AL156" i="1"/>
  <c r="AJ213" i="1"/>
  <c r="AI212" i="1"/>
  <c r="AI174" i="1"/>
  <c r="AJ175" i="1"/>
  <c r="BB2138" i="1" l="1"/>
  <c r="G2139" i="1"/>
  <c r="G1276" i="1"/>
  <c r="BB1275" i="1"/>
  <c r="G1275" i="1" s="1"/>
  <c r="G1479" i="1"/>
  <c r="BB1478" i="1"/>
  <c r="BB2129" i="1"/>
  <c r="G2130" i="1"/>
  <c r="AI233" i="1"/>
  <c r="AI249" i="1"/>
  <c r="AI248" i="1" s="1"/>
  <c r="AI247" i="1" s="1"/>
  <c r="AI246" i="1" s="1"/>
  <c r="AI245" i="1" s="1"/>
  <c r="AI244" i="1" s="1"/>
  <c r="AI243" i="1" s="1"/>
  <c r="AI242" i="1" s="1"/>
  <c r="AI241" i="1" s="1"/>
  <c r="AI240" i="1" s="1"/>
  <c r="AI239" i="1" s="1"/>
  <c r="AI238" i="1" s="1"/>
  <c r="AI237" i="1" s="1"/>
  <c r="AI236" i="1" s="1"/>
  <c r="AI235" i="1" s="1"/>
  <c r="AI234" i="1" s="1"/>
  <c r="AK174" i="1"/>
  <c r="AL175" i="1"/>
  <c r="AL136" i="1"/>
  <c r="AK135" i="1"/>
  <c r="AK134" i="1" s="1"/>
  <c r="AK133" i="1" s="1"/>
  <c r="AK132" i="1" s="1"/>
  <c r="AK131" i="1" s="1"/>
  <c r="AI153" i="1"/>
  <c r="AI152" i="1" s="1"/>
  <c r="AI151" i="1" s="1"/>
  <c r="AI150" i="1" s="1"/>
  <c r="AI149" i="1" s="1"/>
  <c r="AI148" i="1" s="1"/>
  <c r="AJ154" i="1"/>
  <c r="AI211" i="1"/>
  <c r="AJ212" i="1"/>
  <c r="AI173" i="1"/>
  <c r="AJ174" i="1"/>
  <c r="AJ231" i="1"/>
  <c r="AL232" i="1"/>
  <c r="AK231" i="1"/>
  <c r="AM233" i="1"/>
  <c r="AM249" i="1"/>
  <c r="AM248" i="1" s="1"/>
  <c r="AM247" i="1" s="1"/>
  <c r="AM246" i="1" s="1"/>
  <c r="AM245" i="1" s="1"/>
  <c r="AM244" i="1" s="1"/>
  <c r="AM243" i="1" s="1"/>
  <c r="AM242" i="1" s="1"/>
  <c r="AM241" i="1" s="1"/>
  <c r="AM240" i="1" s="1"/>
  <c r="AM239" i="1" s="1"/>
  <c r="AM238" i="1" s="1"/>
  <c r="AM237" i="1" s="1"/>
  <c r="AM236" i="1" s="1"/>
  <c r="AM235" i="1" s="1"/>
  <c r="AM234" i="1" s="1"/>
  <c r="AK193" i="1"/>
  <c r="AL194" i="1"/>
  <c r="AJ101" i="1"/>
  <c r="AK154" i="1"/>
  <c r="AL155" i="1"/>
  <c r="AK212" i="1"/>
  <c r="AL213" i="1"/>
  <c r="AI192" i="1"/>
  <c r="AJ193" i="1"/>
  <c r="BB2137" i="1" l="1"/>
  <c r="G2138" i="1"/>
  <c r="BB1274" i="1"/>
  <c r="G1478" i="1"/>
  <c r="BB1477" i="1"/>
  <c r="AJ96" i="1"/>
  <c r="AJ97" i="1"/>
  <c r="BB2128" i="1"/>
  <c r="G2129" i="1"/>
  <c r="BB1181" i="1"/>
  <c r="G1181" i="1" s="1"/>
  <c r="AK211" i="1"/>
  <c r="AL212" i="1"/>
  <c r="AK233" i="1"/>
  <c r="AK249" i="1"/>
  <c r="AL174" i="1"/>
  <c r="AK173" i="1"/>
  <c r="AJ100" i="1"/>
  <c r="AI172" i="1"/>
  <c r="AJ173" i="1"/>
  <c r="AJ192" i="1"/>
  <c r="AI191" i="1"/>
  <c r="AK192" i="1"/>
  <c r="AL193" i="1"/>
  <c r="AI210" i="1"/>
  <c r="AJ211" i="1"/>
  <c r="AO233" i="1"/>
  <c r="AO249" i="1"/>
  <c r="AO248" i="1" s="1"/>
  <c r="AO247" i="1" s="1"/>
  <c r="AO246" i="1" s="1"/>
  <c r="AO245" i="1" s="1"/>
  <c r="AO244" i="1" s="1"/>
  <c r="AO243" i="1" s="1"/>
  <c r="AO242" i="1" s="1"/>
  <c r="AO241" i="1" s="1"/>
  <c r="AO240" i="1" s="1"/>
  <c r="AO239" i="1" s="1"/>
  <c r="AO238" i="1" s="1"/>
  <c r="AO237" i="1" s="1"/>
  <c r="AO236" i="1" s="1"/>
  <c r="AO235" i="1" s="1"/>
  <c r="AO234" i="1" s="1"/>
  <c r="AK230" i="1"/>
  <c r="AL231" i="1"/>
  <c r="AL154" i="1"/>
  <c r="AK153" i="1"/>
  <c r="AK152" i="1" s="1"/>
  <c r="AK151" i="1" s="1"/>
  <c r="AK150" i="1" s="1"/>
  <c r="AK149" i="1" s="1"/>
  <c r="AK148" i="1" s="1"/>
  <c r="AJ230" i="1"/>
  <c r="AJ249" i="1"/>
  <c r="BB2136" i="1" l="1"/>
  <c r="G2137" i="1"/>
  <c r="BB1273" i="1"/>
  <c r="BB1272" i="1" s="1"/>
  <c r="BB1271" i="1" s="1"/>
  <c r="BB1270" i="1" s="1"/>
  <c r="BB1269" i="1" s="1"/>
  <c r="G1274" i="1"/>
  <c r="G1477" i="1"/>
  <c r="BB1476" i="1"/>
  <c r="AJ93" i="1"/>
  <c r="BB2127" i="1"/>
  <c r="G2128" i="1"/>
  <c r="AI266" i="1"/>
  <c r="AI265" i="1" s="1"/>
  <c r="AI264" i="1" s="1"/>
  <c r="AI263" i="1" s="1"/>
  <c r="AI262" i="1" s="1"/>
  <c r="AI261" i="1" s="1"/>
  <c r="AI260" i="1" s="1"/>
  <c r="AI259" i="1" s="1"/>
  <c r="AI258" i="1" s="1"/>
  <c r="AI257" i="1" s="1"/>
  <c r="AI256" i="1" s="1"/>
  <c r="AI255" i="1" s="1"/>
  <c r="AI254" i="1" s="1"/>
  <c r="AI253" i="1" s="1"/>
  <c r="AI252" i="1" s="1"/>
  <c r="AI251" i="1" s="1"/>
  <c r="AI250" i="1"/>
  <c r="BB1180" i="1"/>
  <c r="G1180" i="1" s="1"/>
  <c r="AK229" i="1"/>
  <c r="AL230" i="1"/>
  <c r="AI190" i="1"/>
  <c r="AJ191" i="1"/>
  <c r="AK172" i="1"/>
  <c r="AL173" i="1"/>
  <c r="AJ248" i="1"/>
  <c r="AM266" i="1"/>
  <c r="AM265" i="1" s="1"/>
  <c r="AM264" i="1" s="1"/>
  <c r="AM263" i="1" s="1"/>
  <c r="AM262" i="1" s="1"/>
  <c r="AM261" i="1" s="1"/>
  <c r="AM260" i="1" s="1"/>
  <c r="AM259" i="1" s="1"/>
  <c r="AM258" i="1" s="1"/>
  <c r="AM257" i="1" s="1"/>
  <c r="AM256" i="1" s="1"/>
  <c r="AM255" i="1" s="1"/>
  <c r="AM254" i="1" s="1"/>
  <c r="AM253" i="1" s="1"/>
  <c r="AM252" i="1" s="1"/>
  <c r="AM251" i="1" s="1"/>
  <c r="AM250" i="1"/>
  <c r="AK191" i="1"/>
  <c r="AL192" i="1"/>
  <c r="AK248" i="1"/>
  <c r="AL249" i="1"/>
  <c r="AJ210" i="1"/>
  <c r="AI209" i="1"/>
  <c r="AJ99" i="1"/>
  <c r="AJ229" i="1"/>
  <c r="AI171" i="1"/>
  <c r="AJ172" i="1"/>
  <c r="AL211" i="1"/>
  <c r="AK210" i="1"/>
  <c r="G2136" i="1" l="1"/>
  <c r="BB2135" i="1"/>
  <c r="BB1179" i="1"/>
  <c r="G1179" i="1" s="1"/>
  <c r="G1476" i="1"/>
  <c r="BB1475" i="1"/>
  <c r="AJ91" i="1"/>
  <c r="AJ92" i="1"/>
  <c r="AJ87" i="1"/>
  <c r="BB2126" i="1"/>
  <c r="G2127" i="1"/>
  <c r="AK190" i="1"/>
  <c r="AL191" i="1"/>
  <c r="AO266" i="1"/>
  <c r="AO265" i="1" s="1"/>
  <c r="AO264" i="1" s="1"/>
  <c r="AO263" i="1" s="1"/>
  <c r="AO262" i="1" s="1"/>
  <c r="AO261" i="1" s="1"/>
  <c r="AO260" i="1" s="1"/>
  <c r="AO259" i="1" s="1"/>
  <c r="AO258" i="1" s="1"/>
  <c r="AO257" i="1" s="1"/>
  <c r="AO256" i="1" s="1"/>
  <c r="AO255" i="1" s="1"/>
  <c r="AO254" i="1" s="1"/>
  <c r="AO253" i="1" s="1"/>
  <c r="AO252" i="1" s="1"/>
  <c r="AO251" i="1" s="1"/>
  <c r="AO250" i="1"/>
  <c r="AI189" i="1"/>
  <c r="AJ190" i="1"/>
  <c r="AJ98" i="1"/>
  <c r="AK209" i="1"/>
  <c r="AL210" i="1"/>
  <c r="AI208" i="1"/>
  <c r="AJ209" i="1"/>
  <c r="AK266" i="1"/>
  <c r="AK250" i="1"/>
  <c r="AJ247" i="1"/>
  <c r="AJ266" i="1"/>
  <c r="AJ171" i="1"/>
  <c r="AI170" i="1"/>
  <c r="AI169" i="1" s="1"/>
  <c r="AI168" i="1" s="1"/>
  <c r="AI167" i="1" s="1"/>
  <c r="AI166" i="1" s="1"/>
  <c r="AL248" i="1"/>
  <c r="AK247" i="1"/>
  <c r="AK171" i="1"/>
  <c r="AL172" i="1"/>
  <c r="AK228" i="1"/>
  <c r="AL229" i="1"/>
  <c r="G2135" i="1" l="1"/>
  <c r="BB2134" i="1"/>
  <c r="BB1178" i="1"/>
  <c r="G1178" i="1" s="1"/>
  <c r="G1475" i="1"/>
  <c r="BB1474" i="1"/>
  <c r="AK227" i="1"/>
  <c r="AK226" i="1" s="1"/>
  <c r="AK225" i="1" s="1"/>
  <c r="AK224" i="1" s="1"/>
  <c r="AK223" i="1" s="1"/>
  <c r="AK222" i="1" s="1"/>
  <c r="AK221" i="1" s="1"/>
  <c r="AK220" i="1" s="1"/>
  <c r="AK219" i="1" s="1"/>
  <c r="AK218" i="1" s="1"/>
  <c r="AK217" i="1" s="1"/>
  <c r="AL228" i="1"/>
  <c r="AJ86" i="1"/>
  <c r="G2126" i="1"/>
  <c r="BB2125" i="1"/>
  <c r="AI284" i="1"/>
  <c r="AI283" i="1" s="1"/>
  <c r="AI282" i="1" s="1"/>
  <c r="AI281" i="1" s="1"/>
  <c r="AI280" i="1" s="1"/>
  <c r="AI279" i="1" s="1"/>
  <c r="AI278" i="1" s="1"/>
  <c r="AI277" i="1" s="1"/>
  <c r="AI276" i="1" s="1"/>
  <c r="AI275" i="1" s="1"/>
  <c r="AI274" i="1" s="1"/>
  <c r="AI273" i="1" s="1"/>
  <c r="AI272" i="1" s="1"/>
  <c r="AI271" i="1" s="1"/>
  <c r="AI270" i="1" s="1"/>
  <c r="AI269" i="1" s="1"/>
  <c r="AI267" i="1"/>
  <c r="AK267" i="1" s="1"/>
  <c r="AI268" i="1" s="1"/>
  <c r="AK246" i="1"/>
  <c r="AL247" i="1"/>
  <c r="AL266" i="1"/>
  <c r="AK265" i="1"/>
  <c r="AJ189" i="1"/>
  <c r="AI188" i="1"/>
  <c r="AI207" i="1"/>
  <c r="AJ208" i="1"/>
  <c r="AM284" i="1"/>
  <c r="AM283" i="1" s="1"/>
  <c r="AM282" i="1" s="1"/>
  <c r="AM281" i="1" s="1"/>
  <c r="AM280" i="1" s="1"/>
  <c r="AM279" i="1" s="1"/>
  <c r="AM278" i="1" s="1"/>
  <c r="AM277" i="1" s="1"/>
  <c r="AM276" i="1" s="1"/>
  <c r="AM275" i="1" s="1"/>
  <c r="AM274" i="1" s="1"/>
  <c r="AM273" i="1" s="1"/>
  <c r="AM272" i="1" s="1"/>
  <c r="AM271" i="1" s="1"/>
  <c r="AM270" i="1" s="1"/>
  <c r="AM269" i="1" s="1"/>
  <c r="AM267" i="1"/>
  <c r="AO267" i="1" s="1"/>
  <c r="AM268" i="1" s="1"/>
  <c r="AJ246" i="1"/>
  <c r="AJ265" i="1"/>
  <c r="AK208" i="1"/>
  <c r="AL209" i="1"/>
  <c r="AK170" i="1"/>
  <c r="AK169" i="1" s="1"/>
  <c r="AK168" i="1" s="1"/>
  <c r="AK167" i="1" s="1"/>
  <c r="AK166" i="1" s="1"/>
  <c r="AL171" i="1"/>
  <c r="AJ95" i="1"/>
  <c r="AL190" i="1"/>
  <c r="AK189" i="1"/>
  <c r="BB1177" i="1" l="1"/>
  <c r="G1177" i="1" s="1"/>
  <c r="G1474" i="1"/>
  <c r="BB1473" i="1"/>
  <c r="AJ85" i="1"/>
  <c r="BB2124" i="1"/>
  <c r="G2125" i="1"/>
  <c r="AK188" i="1"/>
  <c r="AL189" i="1"/>
  <c r="AJ94" i="1"/>
  <c r="AI187" i="1"/>
  <c r="AI186" i="1" s="1"/>
  <c r="AI185" i="1" s="1"/>
  <c r="AI184" i="1" s="1"/>
  <c r="AI183" i="1" s="1"/>
  <c r="AJ188" i="1"/>
  <c r="AJ245" i="1"/>
  <c r="AO284" i="1"/>
  <c r="AO283" i="1" s="1"/>
  <c r="AO282" i="1" s="1"/>
  <c r="AO281" i="1" s="1"/>
  <c r="AO280" i="1" s="1"/>
  <c r="AO279" i="1" s="1"/>
  <c r="AO278" i="1" s="1"/>
  <c r="AO277" i="1" s="1"/>
  <c r="AO276" i="1" s="1"/>
  <c r="AO275" i="1" s="1"/>
  <c r="AO274" i="1" s="1"/>
  <c r="AO273" i="1" s="1"/>
  <c r="AO272" i="1" s="1"/>
  <c r="AO271" i="1" s="1"/>
  <c r="AO270" i="1" s="1"/>
  <c r="AO269" i="1" s="1"/>
  <c r="AO268" i="1"/>
  <c r="AL265" i="1"/>
  <c r="AK264" i="1"/>
  <c r="AK263" i="1" s="1"/>
  <c r="AK262" i="1" s="1"/>
  <c r="AK261" i="1" s="1"/>
  <c r="AK260" i="1" s="1"/>
  <c r="AK259" i="1" s="1"/>
  <c r="AK258" i="1" s="1"/>
  <c r="AK257" i="1" s="1"/>
  <c r="AK256" i="1" s="1"/>
  <c r="AK255" i="1" s="1"/>
  <c r="AK254" i="1" s="1"/>
  <c r="AK253" i="1" s="1"/>
  <c r="AK252" i="1" s="1"/>
  <c r="AK251" i="1" s="1"/>
  <c r="AJ284" i="1"/>
  <c r="AL208" i="1"/>
  <c r="AK207" i="1"/>
  <c r="AI206" i="1"/>
  <c r="AJ207" i="1"/>
  <c r="AK284" i="1"/>
  <c r="AK268" i="1"/>
  <c r="AI285" i="1" s="1"/>
  <c r="AK245" i="1"/>
  <c r="AL246" i="1"/>
  <c r="BB1176" i="1" l="1"/>
  <c r="G1176" i="1" s="1"/>
  <c r="G1473" i="1"/>
  <c r="BB1472" i="1"/>
  <c r="AJ84" i="1"/>
  <c r="AJ83" i="1"/>
  <c r="BB2123" i="1"/>
  <c r="G2124" i="1"/>
  <c r="AK206" i="1"/>
  <c r="AL207" i="1"/>
  <c r="AL245" i="1"/>
  <c r="AK244" i="1"/>
  <c r="AJ244" i="1"/>
  <c r="AJ283" i="1"/>
  <c r="AI308" i="1"/>
  <c r="AK285" i="1"/>
  <c r="AJ90" i="1"/>
  <c r="AK283" i="1"/>
  <c r="AL284" i="1"/>
  <c r="AM308" i="1"/>
  <c r="AM307" i="1" s="1"/>
  <c r="AM306" i="1" s="1"/>
  <c r="AM305" i="1" s="1"/>
  <c r="AM304" i="1" s="1"/>
  <c r="AM303" i="1" s="1"/>
  <c r="AM302" i="1" s="1"/>
  <c r="AM301" i="1" s="1"/>
  <c r="AM300" i="1" s="1"/>
  <c r="AM299" i="1" s="1"/>
  <c r="AM298" i="1" s="1"/>
  <c r="AM297" i="1" s="1"/>
  <c r="AM296" i="1" s="1"/>
  <c r="AM295" i="1" s="1"/>
  <c r="AM294" i="1" s="1"/>
  <c r="AM293" i="1" s="1"/>
  <c r="AM285" i="1"/>
  <c r="AO285" i="1" s="1"/>
  <c r="AM286" i="1" s="1"/>
  <c r="AO286" i="1" s="1"/>
  <c r="AM287" i="1" s="1"/>
  <c r="AO287" i="1" s="1"/>
  <c r="AM288" i="1" s="1"/>
  <c r="AO288" i="1" s="1"/>
  <c r="AM289" i="1" s="1"/>
  <c r="AO289" i="1" s="1"/>
  <c r="AM290" i="1" s="1"/>
  <c r="AO290" i="1" s="1"/>
  <c r="AM291" i="1" s="1"/>
  <c r="AO291" i="1" s="1"/>
  <c r="AM292" i="1" s="1"/>
  <c r="AI205" i="1"/>
  <c r="AJ206" i="1"/>
  <c r="AK187" i="1"/>
  <c r="AK186" i="1" s="1"/>
  <c r="AK185" i="1" s="1"/>
  <c r="AK184" i="1" s="1"/>
  <c r="AK183" i="1" s="1"/>
  <c r="AL188" i="1"/>
  <c r="BB1175" i="1" l="1"/>
  <c r="BB1471" i="1"/>
  <c r="G1472" i="1"/>
  <c r="BB2122" i="1"/>
  <c r="G2123" i="1"/>
  <c r="AI286" i="1"/>
  <c r="AK286" i="1" s="1"/>
  <c r="AK243" i="1"/>
  <c r="AK242" i="1" s="1"/>
  <c r="AK241" i="1" s="1"/>
  <c r="AK240" i="1" s="1"/>
  <c r="AK239" i="1" s="1"/>
  <c r="AK238" i="1" s="1"/>
  <c r="AK237" i="1" s="1"/>
  <c r="AK236" i="1" s="1"/>
  <c r="AK235" i="1" s="1"/>
  <c r="AK234" i="1" s="1"/>
  <c r="AL244" i="1"/>
  <c r="AJ205" i="1"/>
  <c r="AI204" i="1"/>
  <c r="AI203" i="1" s="1"/>
  <c r="AI202" i="1" s="1"/>
  <c r="AI201" i="1" s="1"/>
  <c r="AI200" i="1" s="1"/>
  <c r="AI307" i="1"/>
  <c r="AJ308" i="1"/>
  <c r="AO308" i="1"/>
  <c r="AO307" i="1" s="1"/>
  <c r="AO306" i="1" s="1"/>
  <c r="AO305" i="1" s="1"/>
  <c r="AO304" i="1" s="1"/>
  <c r="AO303" i="1" s="1"/>
  <c r="AO302" i="1" s="1"/>
  <c r="AO301" i="1" s="1"/>
  <c r="AO300" i="1" s="1"/>
  <c r="AO299" i="1" s="1"/>
  <c r="AO298" i="1" s="1"/>
  <c r="AO297" i="1" s="1"/>
  <c r="AO296" i="1" s="1"/>
  <c r="AO295" i="1" s="1"/>
  <c r="AO294" i="1" s="1"/>
  <c r="AO293" i="1" s="1"/>
  <c r="AO292" i="1"/>
  <c r="AK282" i="1"/>
  <c r="AL283" i="1"/>
  <c r="AJ89" i="1"/>
  <c r="AJ282" i="1"/>
  <c r="AK205" i="1"/>
  <c r="AL206" i="1"/>
  <c r="BB1174" i="1" l="1"/>
  <c r="G1175" i="1"/>
  <c r="BB1470" i="1"/>
  <c r="G1471" i="1"/>
  <c r="BB2121" i="1"/>
  <c r="G2122" i="1"/>
  <c r="AI287" i="1"/>
  <c r="AK287" i="1" s="1"/>
  <c r="AJ88" i="1"/>
  <c r="AJ307" i="1"/>
  <c r="AI306" i="1"/>
  <c r="AL282" i="1"/>
  <c r="AK281" i="1"/>
  <c r="AM309" i="1"/>
  <c r="AM317" i="1"/>
  <c r="AM316" i="1" s="1"/>
  <c r="AM315" i="1" s="1"/>
  <c r="AM314" i="1" s="1"/>
  <c r="AM313" i="1" s="1"/>
  <c r="AM312" i="1" s="1"/>
  <c r="AM311" i="1" s="1"/>
  <c r="AM310" i="1" s="1"/>
  <c r="AK204" i="1"/>
  <c r="AK203" i="1" s="1"/>
  <c r="AK202" i="1" s="1"/>
  <c r="AK201" i="1" s="1"/>
  <c r="AK200" i="1" s="1"/>
  <c r="AL205" i="1"/>
  <c r="AJ281" i="1"/>
  <c r="BB1173" i="1" l="1"/>
  <c r="BB1172" i="1" s="1"/>
  <c r="G1174" i="1"/>
  <c r="G1470" i="1"/>
  <c r="BB1469" i="1"/>
  <c r="BB2120" i="1"/>
  <c r="G2121" i="1"/>
  <c r="AI288" i="1"/>
  <c r="AK288" i="1" s="1"/>
  <c r="AI289" i="1" s="1"/>
  <c r="AK289" i="1" s="1"/>
  <c r="AI290" i="1" s="1"/>
  <c r="AK290" i="1" s="1"/>
  <c r="AI291" i="1" s="1"/>
  <c r="AK291" i="1" s="1"/>
  <c r="AI292" i="1" s="1"/>
  <c r="AO309" i="1"/>
  <c r="AO317" i="1"/>
  <c r="AO316" i="1" s="1"/>
  <c r="AO315" i="1" s="1"/>
  <c r="AO314" i="1" s="1"/>
  <c r="AO313" i="1" s="1"/>
  <c r="AO312" i="1" s="1"/>
  <c r="AO311" i="1" s="1"/>
  <c r="AO310" i="1" s="1"/>
  <c r="AK280" i="1"/>
  <c r="AL281" i="1"/>
  <c r="AJ280" i="1"/>
  <c r="AI305" i="1"/>
  <c r="AJ306" i="1"/>
  <c r="AJ82" i="1"/>
  <c r="G1469" i="1" l="1"/>
  <c r="BB1468" i="1"/>
  <c r="BB2119" i="1"/>
  <c r="G2120" i="1"/>
  <c r="AK292" i="1"/>
  <c r="AK308" i="1"/>
  <c r="AJ81" i="1"/>
  <c r="AI304" i="1"/>
  <c r="AJ305" i="1"/>
  <c r="AK279" i="1"/>
  <c r="AL280" i="1"/>
  <c r="AJ279" i="1"/>
  <c r="AM334" i="1"/>
  <c r="AM333" i="1" s="1"/>
  <c r="AM332" i="1" s="1"/>
  <c r="AM331" i="1" s="1"/>
  <c r="AM330" i="1" s="1"/>
  <c r="AM329" i="1" s="1"/>
  <c r="AM328" i="1" s="1"/>
  <c r="AM327" i="1" s="1"/>
  <c r="AM326" i="1" s="1"/>
  <c r="AM325" i="1" s="1"/>
  <c r="AM324" i="1" s="1"/>
  <c r="AM323" i="1" s="1"/>
  <c r="AM322" i="1" s="1"/>
  <c r="AM321" i="1" s="1"/>
  <c r="AM320" i="1" s="1"/>
  <c r="AM319" i="1" s="1"/>
  <c r="AM318" i="1"/>
  <c r="BB2118" i="1" l="1"/>
  <c r="G2119" i="1"/>
  <c r="BB1467" i="1"/>
  <c r="G1468" i="1"/>
  <c r="BB2099" i="1"/>
  <c r="AL308" i="1"/>
  <c r="AK307" i="1"/>
  <c r="AI317" i="1"/>
  <c r="AI316" i="1" s="1"/>
  <c r="AI315" i="1" s="1"/>
  <c r="AI314" i="1" s="1"/>
  <c r="AI313" i="1" s="1"/>
  <c r="AI312" i="1" s="1"/>
  <c r="AI311" i="1" s="1"/>
  <c r="AI310" i="1" s="1"/>
  <c r="AI309" i="1"/>
  <c r="AJ304" i="1"/>
  <c r="AI303" i="1"/>
  <c r="AI302" i="1" s="1"/>
  <c r="AI301" i="1" s="1"/>
  <c r="AI300" i="1" s="1"/>
  <c r="AI299" i="1" s="1"/>
  <c r="AI298" i="1" s="1"/>
  <c r="AI297" i="1" s="1"/>
  <c r="AI296" i="1" s="1"/>
  <c r="AI295" i="1" s="1"/>
  <c r="AI294" i="1" s="1"/>
  <c r="AI293" i="1" s="1"/>
  <c r="AJ278" i="1"/>
  <c r="AK278" i="1"/>
  <c r="AL279" i="1"/>
  <c r="AO334" i="1"/>
  <c r="AO333" i="1" s="1"/>
  <c r="AO332" i="1" s="1"/>
  <c r="AO331" i="1" s="1"/>
  <c r="AO330" i="1" s="1"/>
  <c r="AO329" i="1" s="1"/>
  <c r="AO328" i="1" s="1"/>
  <c r="AO327" i="1" s="1"/>
  <c r="AO326" i="1" s="1"/>
  <c r="AO325" i="1" s="1"/>
  <c r="AO324" i="1" s="1"/>
  <c r="AO323" i="1" s="1"/>
  <c r="AO322" i="1" s="1"/>
  <c r="AO321" i="1" s="1"/>
  <c r="AO320" i="1" s="1"/>
  <c r="AO319" i="1" s="1"/>
  <c r="AO318" i="1"/>
  <c r="AJ80" i="1"/>
  <c r="BB2117" i="1" l="1"/>
  <c r="BB2116" i="1" s="1"/>
  <c r="BB2115" i="1" s="1"/>
  <c r="BB2114" i="1" s="1"/>
  <c r="BB2113" i="1" s="1"/>
  <c r="BB2112" i="1" s="1"/>
  <c r="BB2111" i="1" s="1"/>
  <c r="BB2110" i="1" s="1"/>
  <c r="BB2109" i="1" s="1"/>
  <c r="BB2108" i="1" s="1"/>
  <c r="BB2107" i="1" s="1"/>
  <c r="BB2106" i="1" s="1"/>
  <c r="BB2105" i="1" s="1"/>
  <c r="BB2104" i="1" s="1"/>
  <c r="BB2103" i="1" s="1"/>
  <c r="BB2102" i="1" s="1"/>
  <c r="G2100" i="1" s="1"/>
  <c r="G2118" i="1"/>
  <c r="G2099" i="1"/>
  <c r="BB2098" i="1"/>
  <c r="BB1466" i="1"/>
  <c r="G1467" i="1"/>
  <c r="AK317" i="1"/>
  <c r="AK316" i="1" s="1"/>
  <c r="AK315" i="1" s="1"/>
  <c r="AK314" i="1" s="1"/>
  <c r="AK313" i="1" s="1"/>
  <c r="AK312" i="1" s="1"/>
  <c r="AK311" i="1" s="1"/>
  <c r="AK310" i="1" s="1"/>
  <c r="AK309" i="1"/>
  <c r="AL307" i="1"/>
  <c r="AK306" i="1"/>
  <c r="AM335" i="1"/>
  <c r="AO335" i="1" s="1"/>
  <c r="AM336" i="1" s="1"/>
  <c r="AO336" i="1" s="1"/>
  <c r="AM337" i="1" s="1"/>
  <c r="AM433" i="1"/>
  <c r="AM432" i="1" s="1"/>
  <c r="AM431" i="1" s="1"/>
  <c r="AM430" i="1" s="1"/>
  <c r="AM429" i="1" s="1"/>
  <c r="AM428" i="1" s="1"/>
  <c r="AM427" i="1" s="1"/>
  <c r="AM426" i="1" s="1"/>
  <c r="AM425" i="1" s="1"/>
  <c r="AM424" i="1" s="1"/>
  <c r="AM423" i="1" s="1"/>
  <c r="AM422" i="1" s="1"/>
  <c r="AM421" i="1" s="1"/>
  <c r="AM420" i="1" s="1"/>
  <c r="AM419" i="1" s="1"/>
  <c r="AM418" i="1" s="1"/>
  <c r="AM417" i="1" s="1"/>
  <c r="AM416" i="1" s="1"/>
  <c r="AM415" i="1" s="1"/>
  <c r="AM414" i="1" s="1"/>
  <c r="AM413" i="1" s="1"/>
  <c r="AM412" i="1" s="1"/>
  <c r="AM411" i="1" s="1"/>
  <c r="AM410" i="1" s="1"/>
  <c r="AM409" i="1" s="1"/>
  <c r="AM408" i="1" s="1"/>
  <c r="AM407" i="1" s="1"/>
  <c r="AM406" i="1" s="1"/>
  <c r="AM405" i="1" s="1"/>
  <c r="AM404" i="1" s="1"/>
  <c r="AM403" i="1" s="1"/>
  <c r="AM402" i="1" s="1"/>
  <c r="AM401" i="1" s="1"/>
  <c r="AM400" i="1" s="1"/>
  <c r="AM399" i="1" s="1"/>
  <c r="AM398" i="1" s="1"/>
  <c r="AM397" i="1" s="1"/>
  <c r="AM396" i="1" s="1"/>
  <c r="AM395" i="1" s="1"/>
  <c r="AM394" i="1" s="1"/>
  <c r="AM393" i="1" s="1"/>
  <c r="AM392" i="1" s="1"/>
  <c r="AM391" i="1" s="1"/>
  <c r="AM390" i="1" s="1"/>
  <c r="AM389" i="1" s="1"/>
  <c r="AM388" i="1" s="1"/>
  <c r="AM387" i="1" s="1"/>
  <c r="AM386" i="1" s="1"/>
  <c r="AM385" i="1" s="1"/>
  <c r="AM384" i="1" s="1"/>
  <c r="AM383" i="1" s="1"/>
  <c r="AM382" i="1" s="1"/>
  <c r="AM381" i="1" s="1"/>
  <c r="AM380" i="1" s="1"/>
  <c r="AM379" i="1" s="1"/>
  <c r="AM378" i="1" s="1"/>
  <c r="AM377" i="1" s="1"/>
  <c r="AM376" i="1" s="1"/>
  <c r="AM375" i="1" s="1"/>
  <c r="AM374" i="1" s="1"/>
  <c r="AM373" i="1" s="1"/>
  <c r="AM372" i="1" s="1"/>
  <c r="AM371" i="1" s="1"/>
  <c r="AM370" i="1" s="1"/>
  <c r="AM369" i="1" s="1"/>
  <c r="AM368" i="1" s="1"/>
  <c r="AM367" i="1" s="1"/>
  <c r="AM366" i="1" s="1"/>
  <c r="AM365" i="1" s="1"/>
  <c r="AM364" i="1" s="1"/>
  <c r="AM363" i="1" s="1"/>
  <c r="AM362" i="1" s="1"/>
  <c r="AM361" i="1" s="1"/>
  <c r="AM360" i="1" s="1"/>
  <c r="AM359" i="1" s="1"/>
  <c r="AM358" i="1" s="1"/>
  <c r="AM357" i="1" s="1"/>
  <c r="AM356" i="1" s="1"/>
  <c r="AM355" i="1" s="1"/>
  <c r="AM354" i="1" s="1"/>
  <c r="AM353" i="1" s="1"/>
  <c r="AM352" i="1" s="1"/>
  <c r="AM351" i="1" s="1"/>
  <c r="AM350" i="1" s="1"/>
  <c r="AM349" i="1" s="1"/>
  <c r="AM348" i="1" s="1"/>
  <c r="AM347" i="1" s="1"/>
  <c r="AM346" i="1" s="1"/>
  <c r="AM345" i="1" s="1"/>
  <c r="AM344" i="1" s="1"/>
  <c r="AM343" i="1" s="1"/>
  <c r="AM342" i="1" s="1"/>
  <c r="AM341" i="1" s="1"/>
  <c r="AM340" i="1" s="1"/>
  <c r="AM339" i="1" s="1"/>
  <c r="AM338" i="1" s="1"/>
  <c r="AJ277" i="1"/>
  <c r="AL278" i="1"/>
  <c r="AK277" i="1"/>
  <c r="AJ79" i="1"/>
  <c r="G2098" i="1" l="1"/>
  <c r="BB2097" i="1"/>
  <c r="BB2096" i="1" s="1"/>
  <c r="G1466" i="1"/>
  <c r="BB1465" i="1"/>
  <c r="AK305" i="1"/>
  <c r="AL306" i="1"/>
  <c r="AI318" i="1"/>
  <c r="AI334" i="1"/>
  <c r="AK276" i="1"/>
  <c r="AL277" i="1"/>
  <c r="AJ276" i="1"/>
  <c r="AO337" i="1"/>
  <c r="AO433" i="1"/>
  <c r="AO432" i="1" s="1"/>
  <c r="AO431" i="1" s="1"/>
  <c r="AO430" i="1" s="1"/>
  <c r="AO429" i="1" s="1"/>
  <c r="AO428" i="1" s="1"/>
  <c r="AO427" i="1" s="1"/>
  <c r="AO426" i="1" s="1"/>
  <c r="AO425" i="1" s="1"/>
  <c r="AO424" i="1" s="1"/>
  <c r="AO423" i="1" s="1"/>
  <c r="AO422" i="1" s="1"/>
  <c r="AO421" i="1" s="1"/>
  <c r="AO420" i="1" s="1"/>
  <c r="AO419" i="1" s="1"/>
  <c r="AO418" i="1" s="1"/>
  <c r="AO417" i="1" s="1"/>
  <c r="AO416" i="1" s="1"/>
  <c r="AO415" i="1" s="1"/>
  <c r="AO414" i="1" s="1"/>
  <c r="AO413" i="1" s="1"/>
  <c r="AO412" i="1" s="1"/>
  <c r="AO411" i="1" s="1"/>
  <c r="AO410" i="1" s="1"/>
  <c r="AO409" i="1" s="1"/>
  <c r="AO408" i="1" s="1"/>
  <c r="AO407" i="1" s="1"/>
  <c r="AO406" i="1" s="1"/>
  <c r="AO405" i="1" s="1"/>
  <c r="AO404" i="1" s="1"/>
  <c r="AO403" i="1" s="1"/>
  <c r="AO402" i="1" s="1"/>
  <c r="AO401" i="1" s="1"/>
  <c r="AO400" i="1" s="1"/>
  <c r="AO399" i="1" s="1"/>
  <c r="AO398" i="1" s="1"/>
  <c r="AO397" i="1" s="1"/>
  <c r="AO396" i="1" s="1"/>
  <c r="AO395" i="1" s="1"/>
  <c r="AO394" i="1" s="1"/>
  <c r="AO393" i="1" s="1"/>
  <c r="AO392" i="1" s="1"/>
  <c r="AO391" i="1" s="1"/>
  <c r="AO390" i="1" s="1"/>
  <c r="AO389" i="1" s="1"/>
  <c r="AO388" i="1" s="1"/>
  <c r="AO387" i="1" s="1"/>
  <c r="AO386" i="1" s="1"/>
  <c r="AO385" i="1" s="1"/>
  <c r="AO384" i="1" s="1"/>
  <c r="AO383" i="1" s="1"/>
  <c r="AO382" i="1" s="1"/>
  <c r="AO381" i="1" s="1"/>
  <c r="AO380" i="1" s="1"/>
  <c r="AO379" i="1" s="1"/>
  <c r="AO378" i="1" s="1"/>
  <c r="AO377" i="1" s="1"/>
  <c r="AO376" i="1" s="1"/>
  <c r="AO375" i="1" s="1"/>
  <c r="AO374" i="1" s="1"/>
  <c r="AO373" i="1" s="1"/>
  <c r="AO372" i="1" s="1"/>
  <c r="AO371" i="1" s="1"/>
  <c r="AO370" i="1" s="1"/>
  <c r="AO369" i="1" s="1"/>
  <c r="AO368" i="1" s="1"/>
  <c r="AO367" i="1" s="1"/>
  <c r="AO366" i="1" s="1"/>
  <c r="AO365" i="1" s="1"/>
  <c r="AO364" i="1" s="1"/>
  <c r="AO363" i="1" s="1"/>
  <c r="AO362" i="1" s="1"/>
  <c r="AO361" i="1" s="1"/>
  <c r="AO360" i="1" s="1"/>
  <c r="AO359" i="1" s="1"/>
  <c r="AO358" i="1" s="1"/>
  <c r="AO357" i="1" s="1"/>
  <c r="AO356" i="1" s="1"/>
  <c r="AO355" i="1" s="1"/>
  <c r="AO354" i="1" s="1"/>
  <c r="AO353" i="1" s="1"/>
  <c r="AO352" i="1" s="1"/>
  <c r="AO351" i="1" s="1"/>
  <c r="AO350" i="1" s="1"/>
  <c r="AO349" i="1" s="1"/>
  <c r="AO348" i="1" s="1"/>
  <c r="AO347" i="1" s="1"/>
  <c r="AO346" i="1" s="1"/>
  <c r="AO345" i="1" s="1"/>
  <c r="AO344" i="1" s="1"/>
  <c r="AO343" i="1" s="1"/>
  <c r="AO342" i="1" s="1"/>
  <c r="AO341" i="1" s="1"/>
  <c r="AO340" i="1" s="1"/>
  <c r="AO339" i="1" s="1"/>
  <c r="AO338" i="1" s="1"/>
  <c r="AI77" i="1"/>
  <c r="AI76" i="1" s="1"/>
  <c r="AI75" i="1" s="1"/>
  <c r="AJ78" i="1"/>
  <c r="BB1464" i="1" l="1"/>
  <c r="G1465" i="1"/>
  <c r="AI333" i="1"/>
  <c r="AJ334" i="1"/>
  <c r="AK334" i="1"/>
  <c r="AK333" i="1" s="1"/>
  <c r="AK332" i="1" s="1"/>
  <c r="AK331" i="1" s="1"/>
  <c r="AK330" i="1" s="1"/>
  <c r="AK329" i="1" s="1"/>
  <c r="AK328" i="1" s="1"/>
  <c r="AK327" i="1" s="1"/>
  <c r="AK326" i="1" s="1"/>
  <c r="AK325" i="1" s="1"/>
  <c r="AK324" i="1" s="1"/>
  <c r="AK323" i="1" s="1"/>
  <c r="AK322" i="1" s="1"/>
  <c r="AK321" i="1" s="1"/>
  <c r="AK320" i="1" s="1"/>
  <c r="AK319" i="1" s="1"/>
  <c r="AK318" i="1"/>
  <c r="AL305" i="1"/>
  <c r="AK304" i="1"/>
  <c r="AM530" i="1"/>
  <c r="AM529" i="1" s="1"/>
  <c r="AM528" i="1" s="1"/>
  <c r="AM527" i="1" s="1"/>
  <c r="AM526" i="1" s="1"/>
  <c r="AM525" i="1" s="1"/>
  <c r="AM524" i="1" s="1"/>
  <c r="AM523" i="1" s="1"/>
  <c r="AM522" i="1" s="1"/>
  <c r="AM521" i="1" s="1"/>
  <c r="AM520" i="1" s="1"/>
  <c r="AM519" i="1" s="1"/>
  <c r="AM518" i="1" s="1"/>
  <c r="AM517" i="1" s="1"/>
  <c r="AM516" i="1" s="1"/>
  <c r="AM515" i="1" s="1"/>
  <c r="AM514" i="1" s="1"/>
  <c r="AM513" i="1" s="1"/>
  <c r="AM512" i="1" s="1"/>
  <c r="AM511" i="1" s="1"/>
  <c r="AM510" i="1" s="1"/>
  <c r="AM509" i="1" s="1"/>
  <c r="AM508" i="1" s="1"/>
  <c r="AM507" i="1" s="1"/>
  <c r="AM506" i="1" s="1"/>
  <c r="AM505" i="1" s="1"/>
  <c r="AM504" i="1" s="1"/>
  <c r="AM503" i="1" s="1"/>
  <c r="AM502" i="1" s="1"/>
  <c r="AM501" i="1" s="1"/>
  <c r="AM500" i="1" s="1"/>
  <c r="AM499" i="1" s="1"/>
  <c r="AM498" i="1" s="1"/>
  <c r="AM497" i="1" s="1"/>
  <c r="AM496" i="1" s="1"/>
  <c r="AM495" i="1" s="1"/>
  <c r="AM494" i="1" s="1"/>
  <c r="AM493" i="1" s="1"/>
  <c r="AM492" i="1" s="1"/>
  <c r="AM491" i="1" s="1"/>
  <c r="AM490" i="1" s="1"/>
  <c r="AM489" i="1" s="1"/>
  <c r="AM488" i="1" s="1"/>
  <c r="AM487" i="1" s="1"/>
  <c r="AM486" i="1" s="1"/>
  <c r="AM485" i="1" s="1"/>
  <c r="AM484" i="1" s="1"/>
  <c r="AM483" i="1" s="1"/>
  <c r="AM482" i="1" s="1"/>
  <c r="AM481" i="1" s="1"/>
  <c r="AM480" i="1" s="1"/>
  <c r="AM479" i="1" s="1"/>
  <c r="AM478" i="1" s="1"/>
  <c r="AM477" i="1" s="1"/>
  <c r="AM476" i="1" s="1"/>
  <c r="AM475" i="1" s="1"/>
  <c r="AM474" i="1" s="1"/>
  <c r="AM473" i="1" s="1"/>
  <c r="AM472" i="1" s="1"/>
  <c r="AM471" i="1" s="1"/>
  <c r="AM470" i="1" s="1"/>
  <c r="AM469" i="1" s="1"/>
  <c r="AM468" i="1" s="1"/>
  <c r="AM467" i="1" s="1"/>
  <c r="AM466" i="1" s="1"/>
  <c r="AM465" i="1" s="1"/>
  <c r="AM464" i="1" s="1"/>
  <c r="AM463" i="1" s="1"/>
  <c r="AM462" i="1" s="1"/>
  <c r="AM461" i="1" s="1"/>
  <c r="AM460" i="1" s="1"/>
  <c r="AM459" i="1" s="1"/>
  <c r="AM458" i="1" s="1"/>
  <c r="AM457" i="1" s="1"/>
  <c r="AM456" i="1" s="1"/>
  <c r="AM455" i="1" s="1"/>
  <c r="AM454" i="1" s="1"/>
  <c r="AM453" i="1" s="1"/>
  <c r="AM452" i="1" s="1"/>
  <c r="AM451" i="1" s="1"/>
  <c r="AM450" i="1" s="1"/>
  <c r="AM449" i="1" s="1"/>
  <c r="AM448" i="1" s="1"/>
  <c r="AM447" i="1" s="1"/>
  <c r="AM446" i="1" s="1"/>
  <c r="AM445" i="1" s="1"/>
  <c r="AM444" i="1" s="1"/>
  <c r="AM443" i="1" s="1"/>
  <c r="AM442" i="1" s="1"/>
  <c r="AM441" i="1" s="1"/>
  <c r="AM440" i="1" s="1"/>
  <c r="AM439" i="1" s="1"/>
  <c r="AM438" i="1" s="1"/>
  <c r="AM437" i="1" s="1"/>
  <c r="AM436" i="1" s="1"/>
  <c r="AM435" i="1" s="1"/>
  <c r="AM434" i="1"/>
  <c r="AK275" i="1"/>
  <c r="AL276" i="1"/>
  <c r="AJ275" i="1"/>
  <c r="G1464" i="1" l="1"/>
  <c r="BB1463" i="1"/>
  <c r="AK303" i="1"/>
  <c r="AK302" i="1" s="1"/>
  <c r="AK301" i="1" s="1"/>
  <c r="AK300" i="1" s="1"/>
  <c r="AK299" i="1" s="1"/>
  <c r="AK298" i="1" s="1"/>
  <c r="AK297" i="1" s="1"/>
  <c r="AK296" i="1" s="1"/>
  <c r="AK295" i="1" s="1"/>
  <c r="AK294" i="1" s="1"/>
  <c r="AK293" i="1" s="1"/>
  <c r="AL304" i="1"/>
  <c r="AI433" i="1"/>
  <c r="AI335" i="1"/>
  <c r="AK335" i="1" s="1"/>
  <c r="AI336" i="1" s="1"/>
  <c r="AK336" i="1" s="1"/>
  <c r="AI337" i="1" s="1"/>
  <c r="AJ333" i="1"/>
  <c r="AI332" i="1"/>
  <c r="AO530" i="1"/>
  <c r="AO529" i="1" s="1"/>
  <c r="AO528" i="1" s="1"/>
  <c r="AO527" i="1" s="1"/>
  <c r="AO526" i="1" s="1"/>
  <c r="AO525" i="1" s="1"/>
  <c r="AO524" i="1" s="1"/>
  <c r="AO523" i="1" s="1"/>
  <c r="AO522" i="1" s="1"/>
  <c r="AO521" i="1" s="1"/>
  <c r="AO520" i="1" s="1"/>
  <c r="AO519" i="1" s="1"/>
  <c r="AO518" i="1" s="1"/>
  <c r="AO517" i="1" s="1"/>
  <c r="AO516" i="1" s="1"/>
  <c r="AO515" i="1" s="1"/>
  <c r="AO514" i="1" s="1"/>
  <c r="AO513" i="1" s="1"/>
  <c r="AO512" i="1" s="1"/>
  <c r="AO511" i="1" s="1"/>
  <c r="AO510" i="1" s="1"/>
  <c r="AO509" i="1" s="1"/>
  <c r="AO508" i="1" s="1"/>
  <c r="AO507" i="1" s="1"/>
  <c r="AO506" i="1" s="1"/>
  <c r="AO505" i="1" s="1"/>
  <c r="AO504" i="1" s="1"/>
  <c r="AO503" i="1" s="1"/>
  <c r="AO502" i="1" s="1"/>
  <c r="AO501" i="1" s="1"/>
  <c r="AO500" i="1" s="1"/>
  <c r="AO499" i="1" s="1"/>
  <c r="AO498" i="1" s="1"/>
  <c r="AO497" i="1" s="1"/>
  <c r="AO496" i="1" s="1"/>
  <c r="AO495" i="1" s="1"/>
  <c r="AO494" i="1" s="1"/>
  <c r="AO493" i="1" s="1"/>
  <c r="AO492" i="1" s="1"/>
  <c r="AO491" i="1" s="1"/>
  <c r="AO490" i="1" s="1"/>
  <c r="AO489" i="1" s="1"/>
  <c r="AO488" i="1" s="1"/>
  <c r="AO487" i="1" s="1"/>
  <c r="AO486" i="1" s="1"/>
  <c r="AO485" i="1" s="1"/>
  <c r="AO484" i="1" s="1"/>
  <c r="AO483" i="1" s="1"/>
  <c r="AO482" i="1" s="1"/>
  <c r="AO481" i="1" s="1"/>
  <c r="AO480" i="1" s="1"/>
  <c r="AO479" i="1" s="1"/>
  <c r="AO478" i="1" s="1"/>
  <c r="AO477" i="1" s="1"/>
  <c r="AO476" i="1" s="1"/>
  <c r="AO475" i="1" s="1"/>
  <c r="AO474" i="1" s="1"/>
  <c r="AO473" i="1" s="1"/>
  <c r="AO472" i="1" s="1"/>
  <c r="AO471" i="1" s="1"/>
  <c r="AO470" i="1" s="1"/>
  <c r="AO469" i="1" s="1"/>
  <c r="AO468" i="1" s="1"/>
  <c r="AO467" i="1" s="1"/>
  <c r="AO466" i="1" s="1"/>
  <c r="AO465" i="1" s="1"/>
  <c r="AO464" i="1" s="1"/>
  <c r="AO463" i="1" s="1"/>
  <c r="AO462" i="1" s="1"/>
  <c r="AO461" i="1" s="1"/>
  <c r="AO460" i="1" s="1"/>
  <c r="AO459" i="1" s="1"/>
  <c r="AO458" i="1" s="1"/>
  <c r="AO457" i="1" s="1"/>
  <c r="AO456" i="1" s="1"/>
  <c r="AO455" i="1" s="1"/>
  <c r="AO454" i="1" s="1"/>
  <c r="AO453" i="1" s="1"/>
  <c r="AO452" i="1" s="1"/>
  <c r="AO451" i="1" s="1"/>
  <c r="AO450" i="1" s="1"/>
  <c r="AO449" i="1" s="1"/>
  <c r="AO448" i="1" s="1"/>
  <c r="AO447" i="1" s="1"/>
  <c r="AO446" i="1" s="1"/>
  <c r="AO445" i="1" s="1"/>
  <c r="AO444" i="1" s="1"/>
  <c r="AO443" i="1" s="1"/>
  <c r="AO442" i="1" s="1"/>
  <c r="AO441" i="1" s="1"/>
  <c r="AO440" i="1" s="1"/>
  <c r="AO439" i="1" s="1"/>
  <c r="AO438" i="1" s="1"/>
  <c r="AO437" i="1" s="1"/>
  <c r="AO436" i="1" s="1"/>
  <c r="AO435" i="1" s="1"/>
  <c r="AO434" i="1"/>
  <c r="AJ274" i="1"/>
  <c r="AL275" i="1"/>
  <c r="AK274" i="1"/>
  <c r="BB1462" i="1" l="1"/>
  <c r="G1463" i="1"/>
  <c r="AI331" i="1"/>
  <c r="AJ332" i="1"/>
  <c r="AK433" i="1"/>
  <c r="AK337" i="1"/>
  <c r="AI432" i="1"/>
  <c r="AJ433" i="1"/>
  <c r="AL274" i="1"/>
  <c r="AK273" i="1"/>
  <c r="AK272" i="1" s="1"/>
  <c r="AK271" i="1" s="1"/>
  <c r="AK270" i="1" s="1"/>
  <c r="AK269" i="1" s="1"/>
  <c r="AM553" i="1"/>
  <c r="AM552" i="1" s="1"/>
  <c r="AM551" i="1" s="1"/>
  <c r="AM550" i="1" s="1"/>
  <c r="AM549" i="1" s="1"/>
  <c r="AM548" i="1" s="1"/>
  <c r="AM547" i="1" s="1"/>
  <c r="AM546" i="1" s="1"/>
  <c r="AM545" i="1" s="1"/>
  <c r="AM544" i="1" s="1"/>
  <c r="AM543" i="1" s="1"/>
  <c r="AM542" i="1" s="1"/>
  <c r="AM541" i="1" s="1"/>
  <c r="AM540" i="1" s="1"/>
  <c r="AM539" i="1" s="1"/>
  <c r="AM538" i="1" s="1"/>
  <c r="AM531" i="1"/>
  <c r="AO531" i="1" s="1"/>
  <c r="AM532" i="1" s="1"/>
  <c r="AO532" i="1" s="1"/>
  <c r="AM533" i="1" s="1"/>
  <c r="AO533" i="1" s="1"/>
  <c r="AM534" i="1" s="1"/>
  <c r="AO534" i="1" s="1"/>
  <c r="AM535" i="1" s="1"/>
  <c r="AO535" i="1" s="1"/>
  <c r="AM536" i="1" s="1"/>
  <c r="AO536" i="1" s="1"/>
  <c r="AM537" i="1" s="1"/>
  <c r="AK432" i="1" l="1"/>
  <c r="AL433" i="1"/>
  <c r="G1462" i="1"/>
  <c r="BB1461" i="1"/>
  <c r="AE1437" i="1" s="1"/>
  <c r="AI431" i="1"/>
  <c r="AJ432" i="1"/>
  <c r="AI530" i="1"/>
  <c r="AI434" i="1"/>
  <c r="AI330" i="1"/>
  <c r="AI329" i="1" s="1"/>
  <c r="AI328" i="1" s="1"/>
  <c r="AI327" i="1" s="1"/>
  <c r="AI326" i="1" s="1"/>
  <c r="AI325" i="1" s="1"/>
  <c r="AI324" i="1" s="1"/>
  <c r="AI323" i="1" s="1"/>
  <c r="AI322" i="1" s="1"/>
  <c r="AI321" i="1" s="1"/>
  <c r="AI320" i="1" s="1"/>
  <c r="AI319" i="1" s="1"/>
  <c r="AJ331" i="1"/>
  <c r="AO553" i="1"/>
  <c r="AO552" i="1" s="1"/>
  <c r="AO551" i="1" s="1"/>
  <c r="AO550" i="1" s="1"/>
  <c r="AO549" i="1" s="1"/>
  <c r="AO548" i="1" s="1"/>
  <c r="AO547" i="1" s="1"/>
  <c r="AO546" i="1" s="1"/>
  <c r="AO545" i="1" s="1"/>
  <c r="AO544" i="1" s="1"/>
  <c r="AO543" i="1" s="1"/>
  <c r="AO542" i="1" s="1"/>
  <c r="AO541" i="1" s="1"/>
  <c r="AO540" i="1" s="1"/>
  <c r="AO539" i="1" s="1"/>
  <c r="AO538" i="1" s="1"/>
  <c r="AO537" i="1"/>
  <c r="AK431" i="1" l="1"/>
  <c r="AL432" i="1"/>
  <c r="BB1460" i="1"/>
  <c r="G1461" i="1"/>
  <c r="AK530" i="1"/>
  <c r="AK434" i="1"/>
  <c r="AI529" i="1"/>
  <c r="AJ530" i="1"/>
  <c r="AI430" i="1"/>
  <c r="AJ431" i="1"/>
  <c r="AM562" i="1"/>
  <c r="AM561" i="1" s="1"/>
  <c r="AM560" i="1" s="1"/>
  <c r="AM559" i="1" s="1"/>
  <c r="AM558" i="1" s="1"/>
  <c r="AM557" i="1" s="1"/>
  <c r="AM556" i="1" s="1"/>
  <c r="AM555" i="1" s="1"/>
  <c r="AM554" i="1"/>
  <c r="AK529" i="1" l="1"/>
  <c r="AL530" i="1"/>
  <c r="AK430" i="1"/>
  <c r="AL431" i="1"/>
  <c r="G1460" i="1"/>
  <c r="BB1459" i="1"/>
  <c r="AJ430" i="1"/>
  <c r="AI429" i="1"/>
  <c r="AJ529" i="1"/>
  <c r="AI528" i="1"/>
  <c r="AI553" i="1"/>
  <c r="AI531" i="1"/>
  <c r="AK531" i="1" s="1"/>
  <c r="AI532" i="1" s="1"/>
  <c r="AK532" i="1" s="1"/>
  <c r="AI533" i="1" s="1"/>
  <c r="AK533" i="1" s="1"/>
  <c r="AI534" i="1" s="1"/>
  <c r="AK534" i="1" s="1"/>
  <c r="AI535" i="1" s="1"/>
  <c r="AK535" i="1" s="1"/>
  <c r="AI536" i="1" s="1"/>
  <c r="AK536" i="1" s="1"/>
  <c r="AI537" i="1" s="1"/>
  <c r="AO562" i="1"/>
  <c r="AO561" i="1" s="1"/>
  <c r="AO560" i="1" s="1"/>
  <c r="AO559" i="1" s="1"/>
  <c r="AO558" i="1" s="1"/>
  <c r="AO557" i="1" s="1"/>
  <c r="AO556" i="1" s="1"/>
  <c r="AO555" i="1" s="1"/>
  <c r="AO554" i="1"/>
  <c r="AK528" i="1" l="1"/>
  <c r="AL529" i="1"/>
  <c r="AK429" i="1"/>
  <c r="AL430" i="1"/>
  <c r="G1459" i="1"/>
  <c r="BB1458" i="1"/>
  <c r="AK537" i="1"/>
  <c r="AK553" i="1"/>
  <c r="AI552" i="1"/>
  <c r="AJ553" i="1"/>
  <c r="AI527" i="1"/>
  <c r="AJ528" i="1"/>
  <c r="AI428" i="1"/>
  <c r="AJ429" i="1"/>
  <c r="AM563" i="1"/>
  <c r="AO563" i="1" s="1"/>
  <c r="AM564" i="1" s="1"/>
  <c r="AO564" i="1" s="1"/>
  <c r="AM565" i="1" s="1"/>
  <c r="AM581" i="1"/>
  <c r="AM580" i="1" s="1"/>
  <c r="AM579" i="1" s="1"/>
  <c r="AM578" i="1" s="1"/>
  <c r="AM577" i="1" s="1"/>
  <c r="AM576" i="1" s="1"/>
  <c r="AM575" i="1" s="1"/>
  <c r="AM574" i="1" s="1"/>
  <c r="AM573" i="1" s="1"/>
  <c r="AM572" i="1" s="1"/>
  <c r="AM571" i="1" s="1"/>
  <c r="AM570" i="1" s="1"/>
  <c r="AM569" i="1" s="1"/>
  <c r="AM568" i="1" s="1"/>
  <c r="AM567" i="1" s="1"/>
  <c r="AM566" i="1" s="1"/>
  <c r="AK527" i="1" l="1"/>
  <c r="AL528" i="1"/>
  <c r="AK428" i="1"/>
  <c r="AL429" i="1"/>
  <c r="G1458" i="1"/>
  <c r="BB1457" i="1"/>
  <c r="AJ428" i="1"/>
  <c r="AI427" i="1"/>
  <c r="AI526" i="1"/>
  <c r="AJ527" i="1"/>
  <c r="AI551" i="1"/>
  <c r="AJ552" i="1"/>
  <c r="AK552" i="1"/>
  <c r="AL553" i="1"/>
  <c r="AI562" i="1"/>
  <c r="AI554" i="1"/>
  <c r="AO565" i="1"/>
  <c r="AO581" i="1"/>
  <c r="AO580" i="1" s="1"/>
  <c r="AO579" i="1" s="1"/>
  <c r="AO578" i="1" s="1"/>
  <c r="AO577" i="1" s="1"/>
  <c r="AO576" i="1" s="1"/>
  <c r="AO575" i="1" s="1"/>
  <c r="AO574" i="1" s="1"/>
  <c r="AO573" i="1" s="1"/>
  <c r="AO572" i="1" s="1"/>
  <c r="AO571" i="1" s="1"/>
  <c r="AO570" i="1" s="1"/>
  <c r="AO569" i="1" s="1"/>
  <c r="AO568" i="1" s="1"/>
  <c r="AO567" i="1" s="1"/>
  <c r="AO566" i="1" s="1"/>
  <c r="AK526" i="1" l="1"/>
  <c r="AL527" i="1"/>
  <c r="AK427" i="1"/>
  <c r="AL428" i="1"/>
  <c r="G1457" i="1"/>
  <c r="BB1456" i="1"/>
  <c r="AI550" i="1"/>
  <c r="AI549" i="1" s="1"/>
  <c r="AI548" i="1" s="1"/>
  <c r="AI547" i="1" s="1"/>
  <c r="AI546" i="1" s="1"/>
  <c r="AI545" i="1" s="1"/>
  <c r="AI544" i="1" s="1"/>
  <c r="AI543" i="1" s="1"/>
  <c r="AI542" i="1" s="1"/>
  <c r="AI541" i="1" s="1"/>
  <c r="AI540" i="1" s="1"/>
  <c r="AI539" i="1" s="1"/>
  <c r="AI538" i="1" s="1"/>
  <c r="AJ551" i="1"/>
  <c r="AK551" i="1"/>
  <c r="AL552" i="1"/>
  <c r="AJ526" i="1"/>
  <c r="AI525" i="1"/>
  <c r="AK562" i="1"/>
  <c r="AK554" i="1"/>
  <c r="AJ427" i="1"/>
  <c r="AI426" i="1"/>
  <c r="AI561" i="1"/>
  <c r="AJ562" i="1"/>
  <c r="AM582" i="1"/>
  <c r="AM590" i="1"/>
  <c r="AM589" i="1" s="1"/>
  <c r="AM588" i="1" s="1"/>
  <c r="AM587" i="1" s="1"/>
  <c r="AM586" i="1" s="1"/>
  <c r="AM585" i="1" s="1"/>
  <c r="AM584" i="1" s="1"/>
  <c r="AM583" i="1" s="1"/>
  <c r="AK525" i="1" l="1"/>
  <c r="AL526" i="1"/>
  <c r="AK426" i="1"/>
  <c r="AL427" i="1"/>
  <c r="BB1455" i="1"/>
  <c r="G1456" i="1"/>
  <c r="AK550" i="1"/>
  <c r="AK549" i="1" s="1"/>
  <c r="AK548" i="1" s="1"/>
  <c r="AK547" i="1" s="1"/>
  <c r="AK546" i="1" s="1"/>
  <c r="AK545" i="1" s="1"/>
  <c r="AK544" i="1" s="1"/>
  <c r="AK543" i="1" s="1"/>
  <c r="AK542" i="1" s="1"/>
  <c r="AK541" i="1" s="1"/>
  <c r="AK540" i="1" s="1"/>
  <c r="AK539" i="1" s="1"/>
  <c r="AK538" i="1" s="1"/>
  <c r="AL551" i="1"/>
  <c r="AI425" i="1"/>
  <c r="AJ426" i="1"/>
  <c r="AI563" i="1"/>
  <c r="AK563" i="1" s="1"/>
  <c r="AI564" i="1" s="1"/>
  <c r="AK564" i="1" s="1"/>
  <c r="AI565" i="1" s="1"/>
  <c r="AI581" i="1"/>
  <c r="AL562" i="1"/>
  <c r="AK561" i="1"/>
  <c r="AI524" i="1"/>
  <c r="AJ525" i="1"/>
  <c r="AJ561" i="1"/>
  <c r="AI560" i="1"/>
  <c r="AO590" i="1"/>
  <c r="AO589" i="1" s="1"/>
  <c r="AO588" i="1" s="1"/>
  <c r="AO587" i="1" s="1"/>
  <c r="AO586" i="1" s="1"/>
  <c r="AO585" i="1" s="1"/>
  <c r="AO584" i="1" s="1"/>
  <c r="AO583" i="1" s="1"/>
  <c r="AO582" i="1"/>
  <c r="AK524" i="1" l="1"/>
  <c r="AL525" i="1"/>
  <c r="AK425" i="1"/>
  <c r="AL426" i="1"/>
  <c r="G1455" i="1"/>
  <c r="BB1454" i="1"/>
  <c r="AI523" i="1"/>
  <c r="AJ524" i="1"/>
  <c r="AK560" i="1"/>
  <c r="AL561" i="1"/>
  <c r="AI580" i="1"/>
  <c r="AJ581" i="1"/>
  <c r="AK581" i="1"/>
  <c r="AK565" i="1"/>
  <c r="AI559" i="1"/>
  <c r="AJ560" i="1"/>
  <c r="AI424" i="1"/>
  <c r="AJ425" i="1"/>
  <c r="AM600" i="1"/>
  <c r="AM599" i="1" s="1"/>
  <c r="AM598" i="1" s="1"/>
  <c r="AM597" i="1" s="1"/>
  <c r="AM596" i="1" s="1"/>
  <c r="AM595" i="1" s="1"/>
  <c r="AM594" i="1" s="1"/>
  <c r="AM593" i="1" s="1"/>
  <c r="AM591" i="1"/>
  <c r="AO591" i="1" s="1"/>
  <c r="AM592" i="1" s="1"/>
  <c r="AK523" i="1" l="1"/>
  <c r="AL524" i="1"/>
  <c r="AK424" i="1"/>
  <c r="AL425" i="1"/>
  <c r="BB1453" i="1"/>
  <c r="G1454" i="1"/>
  <c r="AL581" i="1"/>
  <c r="AK580" i="1"/>
  <c r="AI579" i="1"/>
  <c r="AJ580" i="1"/>
  <c r="AI423" i="1"/>
  <c r="AJ424" i="1"/>
  <c r="AK559" i="1"/>
  <c r="AL560" i="1"/>
  <c r="AI582" i="1"/>
  <c r="AI590" i="1"/>
  <c r="AJ559" i="1"/>
  <c r="AI558" i="1"/>
  <c r="AJ523" i="1"/>
  <c r="AI522" i="1"/>
  <c r="AO600" i="1"/>
  <c r="AO599" i="1" s="1"/>
  <c r="AO598" i="1" s="1"/>
  <c r="AO597" i="1" s="1"/>
  <c r="AO596" i="1" s="1"/>
  <c r="AO595" i="1" s="1"/>
  <c r="AO594" i="1" s="1"/>
  <c r="AO593" i="1" s="1"/>
  <c r="AO592" i="1"/>
  <c r="AK522" i="1" l="1"/>
  <c r="AL523" i="1"/>
  <c r="AK423" i="1"/>
  <c r="AL424" i="1"/>
  <c r="BB1452" i="1"/>
  <c r="G1453" i="1"/>
  <c r="AI578" i="1"/>
  <c r="AI577" i="1" s="1"/>
  <c r="AI576" i="1" s="1"/>
  <c r="AI575" i="1" s="1"/>
  <c r="AI574" i="1" s="1"/>
  <c r="AI573" i="1" s="1"/>
  <c r="AI572" i="1" s="1"/>
  <c r="AI571" i="1" s="1"/>
  <c r="AI570" i="1" s="1"/>
  <c r="AI569" i="1" s="1"/>
  <c r="AI568" i="1" s="1"/>
  <c r="AI567" i="1" s="1"/>
  <c r="AI566" i="1" s="1"/>
  <c r="AJ579" i="1"/>
  <c r="AL559" i="1"/>
  <c r="AK558" i="1"/>
  <c r="AI521" i="1"/>
  <c r="AJ522" i="1"/>
  <c r="AI422" i="1"/>
  <c r="AJ423" i="1"/>
  <c r="AJ558" i="1"/>
  <c r="AI557" i="1"/>
  <c r="AI589" i="1"/>
  <c r="AJ590" i="1"/>
  <c r="AK579" i="1"/>
  <c r="AL580" i="1"/>
  <c r="AK590" i="1"/>
  <c r="AK582" i="1"/>
  <c r="AM601" i="1"/>
  <c r="AO601" i="1" s="1"/>
  <c r="AM602" i="1" s="1"/>
  <c r="AO602" i="1" s="1"/>
  <c r="AM603" i="1" s="1"/>
  <c r="AO603" i="1" s="1"/>
  <c r="AM604" i="1" s="1"/>
  <c r="AO604" i="1" s="1"/>
  <c r="AM605" i="1" s="1"/>
  <c r="AO605" i="1" s="1"/>
  <c r="AM606" i="1" s="1"/>
  <c r="AO606" i="1" s="1"/>
  <c r="AM607" i="1" s="1"/>
  <c r="AO607" i="1" s="1"/>
  <c r="AM608" i="1" s="1"/>
  <c r="AO608" i="1" s="1"/>
  <c r="AM609" i="1" s="1"/>
  <c r="AM617" i="1"/>
  <c r="AM616" i="1" s="1"/>
  <c r="AM615" i="1" s="1"/>
  <c r="AM614" i="1" s="1"/>
  <c r="AM613" i="1" s="1"/>
  <c r="AM612" i="1" s="1"/>
  <c r="AM611" i="1" s="1"/>
  <c r="AM610" i="1" s="1"/>
  <c r="AK521" i="1" l="1"/>
  <c r="AL522" i="1"/>
  <c r="AK422" i="1"/>
  <c r="AL423" i="1"/>
  <c r="BB1451" i="1"/>
  <c r="G1452" i="1"/>
  <c r="AK578" i="1"/>
  <c r="AK577" i="1" s="1"/>
  <c r="AK576" i="1" s="1"/>
  <c r="AK575" i="1" s="1"/>
  <c r="AK574" i="1" s="1"/>
  <c r="AK573" i="1" s="1"/>
  <c r="AK572" i="1" s="1"/>
  <c r="AK571" i="1" s="1"/>
  <c r="AK570" i="1" s="1"/>
  <c r="AK569" i="1" s="1"/>
  <c r="AK568" i="1" s="1"/>
  <c r="AK567" i="1" s="1"/>
  <c r="AK566" i="1" s="1"/>
  <c r="AL579" i="1"/>
  <c r="AI600" i="1"/>
  <c r="AI591" i="1"/>
  <c r="AK591" i="1" s="1"/>
  <c r="AI592" i="1" s="1"/>
  <c r="AK589" i="1"/>
  <c r="AL590" i="1"/>
  <c r="AJ422" i="1"/>
  <c r="AI421" i="1"/>
  <c r="AJ521" i="1"/>
  <c r="AI520" i="1"/>
  <c r="AK557" i="1"/>
  <c r="AL558" i="1"/>
  <c r="AJ557" i="1"/>
  <c r="AI556" i="1"/>
  <c r="AI588" i="1"/>
  <c r="AJ589" i="1"/>
  <c r="AO617" i="1"/>
  <c r="AO616" i="1" s="1"/>
  <c r="AO615" i="1" s="1"/>
  <c r="AO614" i="1" s="1"/>
  <c r="AO613" i="1" s="1"/>
  <c r="AO612" i="1" s="1"/>
  <c r="AO611" i="1" s="1"/>
  <c r="AO610" i="1" s="1"/>
  <c r="AO609" i="1"/>
  <c r="AK520" i="1" l="1"/>
  <c r="AK519" i="1" s="1"/>
  <c r="AK518" i="1" s="1"/>
  <c r="AK517" i="1" s="1"/>
  <c r="AK516" i="1" s="1"/>
  <c r="AK515" i="1" s="1"/>
  <c r="AK514" i="1" s="1"/>
  <c r="AK513" i="1" s="1"/>
  <c r="AK512" i="1" s="1"/>
  <c r="AK511" i="1" s="1"/>
  <c r="AK510" i="1" s="1"/>
  <c r="AK509" i="1" s="1"/>
  <c r="AK508" i="1" s="1"/>
  <c r="AK507" i="1" s="1"/>
  <c r="AK506" i="1" s="1"/>
  <c r="AK505" i="1" s="1"/>
  <c r="AK504" i="1" s="1"/>
  <c r="AK503" i="1" s="1"/>
  <c r="AK502" i="1" s="1"/>
  <c r="AK501" i="1" s="1"/>
  <c r="AK500" i="1" s="1"/>
  <c r="AK499" i="1" s="1"/>
  <c r="AK498" i="1" s="1"/>
  <c r="AK497" i="1" s="1"/>
  <c r="AK496" i="1" s="1"/>
  <c r="AK495" i="1" s="1"/>
  <c r="AK494" i="1" s="1"/>
  <c r="AK493" i="1" s="1"/>
  <c r="AK492" i="1" s="1"/>
  <c r="AK491" i="1" s="1"/>
  <c r="AK490" i="1" s="1"/>
  <c r="AK489" i="1" s="1"/>
  <c r="AK488" i="1" s="1"/>
  <c r="AK487" i="1" s="1"/>
  <c r="AK486" i="1" s="1"/>
  <c r="AK485" i="1" s="1"/>
  <c r="AK484" i="1" s="1"/>
  <c r="AK483" i="1" s="1"/>
  <c r="AK482" i="1" s="1"/>
  <c r="AK481" i="1" s="1"/>
  <c r="AK480" i="1" s="1"/>
  <c r="AK479" i="1" s="1"/>
  <c r="AK478" i="1" s="1"/>
  <c r="AK477" i="1" s="1"/>
  <c r="AK476" i="1" s="1"/>
  <c r="AK475" i="1" s="1"/>
  <c r="AK474" i="1" s="1"/>
  <c r="AK473" i="1" s="1"/>
  <c r="AK472" i="1" s="1"/>
  <c r="AK471" i="1" s="1"/>
  <c r="AK470" i="1" s="1"/>
  <c r="AK469" i="1" s="1"/>
  <c r="AK468" i="1" s="1"/>
  <c r="AK467" i="1" s="1"/>
  <c r="AK466" i="1" s="1"/>
  <c r="AK465" i="1" s="1"/>
  <c r="AK464" i="1" s="1"/>
  <c r="AK463" i="1" s="1"/>
  <c r="AK462" i="1" s="1"/>
  <c r="AK461" i="1" s="1"/>
  <c r="AK460" i="1" s="1"/>
  <c r="AK459" i="1" s="1"/>
  <c r="AK458" i="1" s="1"/>
  <c r="AK457" i="1" s="1"/>
  <c r="AK456" i="1" s="1"/>
  <c r="AK455" i="1" s="1"/>
  <c r="AK454" i="1" s="1"/>
  <c r="AK453" i="1" s="1"/>
  <c r="AK452" i="1" s="1"/>
  <c r="AK451" i="1" s="1"/>
  <c r="AK450" i="1" s="1"/>
  <c r="AK449" i="1" s="1"/>
  <c r="AK448" i="1" s="1"/>
  <c r="AK447" i="1" s="1"/>
  <c r="AK446" i="1" s="1"/>
  <c r="AK445" i="1" s="1"/>
  <c r="AK444" i="1" s="1"/>
  <c r="AK443" i="1" s="1"/>
  <c r="AK442" i="1" s="1"/>
  <c r="AK441" i="1" s="1"/>
  <c r="AK440" i="1" s="1"/>
  <c r="AK439" i="1" s="1"/>
  <c r="AK438" i="1" s="1"/>
  <c r="AK437" i="1" s="1"/>
  <c r="AK436" i="1" s="1"/>
  <c r="AK435" i="1" s="1"/>
  <c r="AL521" i="1"/>
  <c r="AK421" i="1"/>
  <c r="AL422" i="1"/>
  <c r="G1451" i="1"/>
  <c r="BB1450" i="1"/>
  <c r="AJ520" i="1"/>
  <c r="AI519" i="1"/>
  <c r="AI420" i="1"/>
  <c r="AJ421" i="1"/>
  <c r="AI587" i="1"/>
  <c r="AJ588" i="1"/>
  <c r="AJ556" i="1"/>
  <c r="AI555" i="1"/>
  <c r="AJ555" i="1" s="1"/>
  <c r="AK588" i="1"/>
  <c r="AL589" i="1"/>
  <c r="AK592" i="1"/>
  <c r="AK600" i="1"/>
  <c r="AL557" i="1"/>
  <c r="AK556" i="1"/>
  <c r="AI599" i="1"/>
  <c r="AJ600" i="1"/>
  <c r="AM638" i="1"/>
  <c r="AM637" i="1" s="1"/>
  <c r="AM636" i="1" s="1"/>
  <c r="AM635" i="1" s="1"/>
  <c r="AM634" i="1" s="1"/>
  <c r="AM633" i="1" s="1"/>
  <c r="AM632" i="1" s="1"/>
  <c r="AM631" i="1" s="1"/>
  <c r="AM630" i="1" s="1"/>
  <c r="AM629" i="1" s="1"/>
  <c r="AM628" i="1" s="1"/>
  <c r="AM627" i="1" s="1"/>
  <c r="AM626" i="1" s="1"/>
  <c r="AM625" i="1" s="1"/>
  <c r="AM624" i="1" s="1"/>
  <c r="AM623" i="1" s="1"/>
  <c r="AM618" i="1"/>
  <c r="AO618" i="1" s="1"/>
  <c r="AM619" i="1" s="1"/>
  <c r="AO619" i="1" s="1"/>
  <c r="AM620" i="1" s="1"/>
  <c r="AO620" i="1" s="1"/>
  <c r="AM621" i="1" s="1"/>
  <c r="AO621" i="1" s="1"/>
  <c r="AM622" i="1" s="1"/>
  <c r="AK420" i="1" l="1"/>
  <c r="AL421" i="1"/>
  <c r="BB1449" i="1"/>
  <c r="G1450" i="1"/>
  <c r="AK555" i="1"/>
  <c r="AL555" i="1" s="1"/>
  <c r="AL556" i="1"/>
  <c r="AI598" i="1"/>
  <c r="AJ599" i="1"/>
  <c r="AI586" i="1"/>
  <c r="AJ587" i="1"/>
  <c r="AK599" i="1"/>
  <c r="AL600" i="1"/>
  <c r="AI601" i="1"/>
  <c r="AK601" i="1" s="1"/>
  <c r="AI602" i="1" s="1"/>
  <c r="AK602" i="1" s="1"/>
  <c r="AI603" i="1" s="1"/>
  <c r="AK603" i="1" s="1"/>
  <c r="AI604" i="1" s="1"/>
  <c r="AK604" i="1" s="1"/>
  <c r="AI605" i="1" s="1"/>
  <c r="AK605" i="1" s="1"/>
  <c r="AI606" i="1" s="1"/>
  <c r="AK606" i="1" s="1"/>
  <c r="AI607" i="1" s="1"/>
  <c r="AK607" i="1" s="1"/>
  <c r="AI608" i="1" s="1"/>
  <c r="AK608" i="1" s="1"/>
  <c r="AI609" i="1" s="1"/>
  <c r="AI617" i="1"/>
  <c r="AI419" i="1"/>
  <c r="AJ420" i="1"/>
  <c r="AJ519" i="1"/>
  <c r="AI518" i="1"/>
  <c r="AK587" i="1"/>
  <c r="AL588" i="1"/>
  <c r="AO622" i="1"/>
  <c r="AO638" i="1"/>
  <c r="AO637" i="1" s="1"/>
  <c r="AO636" i="1" s="1"/>
  <c r="AO635" i="1" s="1"/>
  <c r="AO634" i="1" s="1"/>
  <c r="AO633" i="1" s="1"/>
  <c r="AO632" i="1" s="1"/>
  <c r="AO631" i="1" s="1"/>
  <c r="AO630" i="1" s="1"/>
  <c r="AO629" i="1" s="1"/>
  <c r="AO628" i="1" s="1"/>
  <c r="AO627" i="1" s="1"/>
  <c r="AO626" i="1" s="1"/>
  <c r="AO625" i="1" s="1"/>
  <c r="AO624" i="1" s="1"/>
  <c r="AO623" i="1" s="1"/>
  <c r="AK419" i="1" l="1"/>
  <c r="AL420" i="1"/>
  <c r="G1449" i="1"/>
  <c r="BB1448" i="1"/>
  <c r="AK586" i="1"/>
  <c r="AL587" i="1"/>
  <c r="AK598" i="1"/>
  <c r="AL599" i="1"/>
  <c r="AI517" i="1"/>
  <c r="AJ518" i="1"/>
  <c r="AJ586" i="1"/>
  <c r="AI585" i="1"/>
  <c r="AI418" i="1"/>
  <c r="AJ419" i="1"/>
  <c r="AJ598" i="1"/>
  <c r="AI597" i="1"/>
  <c r="AI616" i="1"/>
  <c r="AJ617" i="1"/>
  <c r="AK617" i="1"/>
  <c r="AK609" i="1"/>
  <c r="AM639" i="1"/>
  <c r="AM647" i="1"/>
  <c r="AM646" i="1" s="1"/>
  <c r="AM645" i="1" s="1"/>
  <c r="AM644" i="1" s="1"/>
  <c r="AM643" i="1" s="1"/>
  <c r="AM642" i="1" s="1"/>
  <c r="AM641" i="1" s="1"/>
  <c r="AM640" i="1" s="1"/>
  <c r="AK418" i="1" l="1"/>
  <c r="AL419" i="1"/>
  <c r="G1448" i="1"/>
  <c r="BB1447" i="1"/>
  <c r="AI618" i="1"/>
  <c r="AK618" i="1" s="1"/>
  <c r="AI619" i="1" s="1"/>
  <c r="AK619" i="1" s="1"/>
  <c r="AI620" i="1" s="1"/>
  <c r="AK620" i="1" s="1"/>
  <c r="AI621" i="1" s="1"/>
  <c r="AK621" i="1" s="1"/>
  <c r="AI622" i="1" s="1"/>
  <c r="AI638" i="1"/>
  <c r="AI584" i="1"/>
  <c r="AJ585" i="1"/>
  <c r="AK616" i="1"/>
  <c r="AL617" i="1"/>
  <c r="AI615" i="1"/>
  <c r="AJ616" i="1"/>
  <c r="AI516" i="1"/>
  <c r="AJ517" i="1"/>
  <c r="AJ597" i="1"/>
  <c r="AI596" i="1"/>
  <c r="AK597" i="1"/>
  <c r="AL598" i="1"/>
  <c r="AI417" i="1"/>
  <c r="AJ418" i="1"/>
  <c r="AK585" i="1"/>
  <c r="AL586" i="1"/>
  <c r="AO647" i="1"/>
  <c r="AO646" i="1" s="1"/>
  <c r="AO645" i="1" s="1"/>
  <c r="AO644" i="1" s="1"/>
  <c r="AO643" i="1" s="1"/>
  <c r="AO642" i="1" s="1"/>
  <c r="AO641" i="1" s="1"/>
  <c r="AO640" i="1" s="1"/>
  <c r="AO639" i="1"/>
  <c r="AK417" i="1" l="1"/>
  <c r="AL418" i="1"/>
  <c r="BB1446" i="1"/>
  <c r="G1446" i="1" s="1"/>
  <c r="G1447" i="1"/>
  <c r="AI416" i="1"/>
  <c r="AJ417" i="1"/>
  <c r="AI614" i="1"/>
  <c r="AJ615" i="1"/>
  <c r="AK596" i="1"/>
  <c r="AL597" i="1"/>
  <c r="AL616" i="1"/>
  <c r="AK615" i="1"/>
  <c r="AI595" i="1"/>
  <c r="AJ596" i="1"/>
  <c r="AI583" i="1"/>
  <c r="AJ583" i="1" s="1"/>
  <c r="AJ584" i="1"/>
  <c r="AJ638" i="1"/>
  <c r="AI637" i="1"/>
  <c r="AL585" i="1"/>
  <c r="AK584" i="1"/>
  <c r="AI515" i="1"/>
  <c r="AJ516" i="1"/>
  <c r="AK638" i="1"/>
  <c r="AK637" i="1" s="1"/>
  <c r="AK636" i="1" s="1"/>
  <c r="AK635" i="1" s="1"/>
  <c r="AK634" i="1" s="1"/>
  <c r="AK633" i="1" s="1"/>
  <c r="AK632" i="1" s="1"/>
  <c r="AK631" i="1" s="1"/>
  <c r="AK630" i="1" s="1"/>
  <c r="AK629" i="1" s="1"/>
  <c r="AK628" i="1" s="1"/>
  <c r="AK627" i="1" s="1"/>
  <c r="AK626" i="1" s="1"/>
  <c r="AK625" i="1" s="1"/>
  <c r="AK624" i="1" s="1"/>
  <c r="AK623" i="1" s="1"/>
  <c r="AK622" i="1"/>
  <c r="AM665" i="1"/>
  <c r="AM664" i="1" s="1"/>
  <c r="AM663" i="1" s="1"/>
  <c r="AM662" i="1" s="1"/>
  <c r="AM661" i="1" s="1"/>
  <c r="AM660" i="1" s="1"/>
  <c r="AM659" i="1" s="1"/>
  <c r="AM658" i="1" s="1"/>
  <c r="AM657" i="1" s="1"/>
  <c r="AM656" i="1" s="1"/>
  <c r="AM655" i="1" s="1"/>
  <c r="AM654" i="1" s="1"/>
  <c r="AM653" i="1" s="1"/>
  <c r="AM652" i="1" s="1"/>
  <c r="AM651" i="1" s="1"/>
  <c r="AM650" i="1" s="1"/>
  <c r="AM648" i="1"/>
  <c r="AO648" i="1" s="1"/>
  <c r="AM649" i="1" s="1"/>
  <c r="AK416" i="1" l="1"/>
  <c r="AL417" i="1"/>
  <c r="AL584" i="1"/>
  <c r="AK583" i="1"/>
  <c r="AL583" i="1" s="1"/>
  <c r="AK614" i="1"/>
  <c r="AL615" i="1"/>
  <c r="AI636" i="1"/>
  <c r="AJ637" i="1"/>
  <c r="AL596" i="1"/>
  <c r="AK595" i="1"/>
  <c r="AI639" i="1"/>
  <c r="AI647" i="1"/>
  <c r="AI613" i="1"/>
  <c r="AJ614" i="1"/>
  <c r="AJ515" i="1"/>
  <c r="AI514" i="1"/>
  <c r="AI594" i="1"/>
  <c r="AJ595" i="1"/>
  <c r="AI415" i="1"/>
  <c r="AJ416" i="1"/>
  <c r="AO649" i="1"/>
  <c r="AO665" i="1"/>
  <c r="AO664" i="1" s="1"/>
  <c r="AO663" i="1" s="1"/>
  <c r="AO662" i="1" s="1"/>
  <c r="AO661" i="1" s="1"/>
  <c r="AO660" i="1" s="1"/>
  <c r="AO659" i="1" s="1"/>
  <c r="AO658" i="1" s="1"/>
  <c r="AO657" i="1" s="1"/>
  <c r="AO656" i="1" s="1"/>
  <c r="AO655" i="1" s="1"/>
  <c r="AO654" i="1" s="1"/>
  <c r="AO653" i="1" s="1"/>
  <c r="AO652" i="1" s="1"/>
  <c r="AO651" i="1" s="1"/>
  <c r="AO650" i="1" s="1"/>
  <c r="AK415" i="1" l="1"/>
  <c r="AK414" i="1" s="1"/>
  <c r="AK413" i="1" s="1"/>
  <c r="AK412" i="1" s="1"/>
  <c r="AK411" i="1" s="1"/>
  <c r="AK410" i="1" s="1"/>
  <c r="AK409" i="1" s="1"/>
  <c r="AK408" i="1" s="1"/>
  <c r="AK407" i="1" s="1"/>
  <c r="AK406" i="1" s="1"/>
  <c r="AK405" i="1" s="1"/>
  <c r="AK404" i="1" s="1"/>
  <c r="AK403" i="1" s="1"/>
  <c r="AK402" i="1" s="1"/>
  <c r="AK401" i="1" s="1"/>
  <c r="AK400" i="1" s="1"/>
  <c r="AK399" i="1" s="1"/>
  <c r="AK398" i="1" s="1"/>
  <c r="AK397" i="1" s="1"/>
  <c r="AK396" i="1" s="1"/>
  <c r="AK395" i="1" s="1"/>
  <c r="AK394" i="1" s="1"/>
  <c r="AK393" i="1" s="1"/>
  <c r="AK392" i="1" s="1"/>
  <c r="AK391" i="1" s="1"/>
  <c r="AK390" i="1" s="1"/>
  <c r="AK389" i="1" s="1"/>
  <c r="AK388" i="1" s="1"/>
  <c r="AK387" i="1" s="1"/>
  <c r="AK386" i="1" s="1"/>
  <c r="AK385" i="1" s="1"/>
  <c r="AK384" i="1" s="1"/>
  <c r="AK383" i="1" s="1"/>
  <c r="AK382" i="1" s="1"/>
  <c r="AK381" i="1" s="1"/>
  <c r="AK380" i="1" s="1"/>
  <c r="AK379" i="1" s="1"/>
  <c r="AK378" i="1" s="1"/>
  <c r="AK377" i="1" s="1"/>
  <c r="AK376" i="1" s="1"/>
  <c r="AK375" i="1" s="1"/>
  <c r="AK374" i="1" s="1"/>
  <c r="AK373" i="1" s="1"/>
  <c r="AK372" i="1" s="1"/>
  <c r="AK371" i="1" s="1"/>
  <c r="AK370" i="1" s="1"/>
  <c r="AK369" i="1" s="1"/>
  <c r="AK368" i="1" s="1"/>
  <c r="AK367" i="1" s="1"/>
  <c r="AK366" i="1" s="1"/>
  <c r="AK365" i="1" s="1"/>
  <c r="AK364" i="1" s="1"/>
  <c r="AK363" i="1" s="1"/>
  <c r="AK362" i="1" s="1"/>
  <c r="AK361" i="1" s="1"/>
  <c r="AK360" i="1" s="1"/>
  <c r="AK359" i="1" s="1"/>
  <c r="AK358" i="1" s="1"/>
  <c r="AK357" i="1" s="1"/>
  <c r="AK356" i="1" s="1"/>
  <c r="AK355" i="1" s="1"/>
  <c r="AK354" i="1" s="1"/>
  <c r="AK353" i="1" s="1"/>
  <c r="AK352" i="1" s="1"/>
  <c r="AK351" i="1" s="1"/>
  <c r="AK350" i="1" s="1"/>
  <c r="AK349" i="1" s="1"/>
  <c r="AK348" i="1" s="1"/>
  <c r="AK347" i="1" s="1"/>
  <c r="AK346" i="1" s="1"/>
  <c r="AK345" i="1" s="1"/>
  <c r="AK344" i="1" s="1"/>
  <c r="AK343" i="1" s="1"/>
  <c r="AK342" i="1" s="1"/>
  <c r="AK341" i="1" s="1"/>
  <c r="AK340" i="1" s="1"/>
  <c r="AK339" i="1" s="1"/>
  <c r="AK338" i="1" s="1"/>
  <c r="AL416" i="1"/>
  <c r="AK594" i="1"/>
  <c r="AL595" i="1"/>
  <c r="AI513" i="1"/>
  <c r="AJ514" i="1"/>
  <c r="AJ636" i="1"/>
  <c r="AI635" i="1"/>
  <c r="AI634" i="1" s="1"/>
  <c r="AI633" i="1" s="1"/>
  <c r="AI632" i="1" s="1"/>
  <c r="AI631" i="1" s="1"/>
  <c r="AI630" i="1" s="1"/>
  <c r="AI629" i="1" s="1"/>
  <c r="AI628" i="1" s="1"/>
  <c r="AI627" i="1" s="1"/>
  <c r="AI626" i="1" s="1"/>
  <c r="AI625" i="1" s="1"/>
  <c r="AI624" i="1" s="1"/>
  <c r="AI623" i="1" s="1"/>
  <c r="AJ613" i="1"/>
  <c r="AI612" i="1"/>
  <c r="AI646" i="1"/>
  <c r="AJ647" i="1"/>
  <c r="AI593" i="1"/>
  <c r="AJ593" i="1" s="1"/>
  <c r="AJ594" i="1"/>
  <c r="AK613" i="1"/>
  <c r="AL614" i="1"/>
  <c r="AJ415" i="1"/>
  <c r="AI414" i="1"/>
  <c r="AK647" i="1"/>
  <c r="AK646" i="1" s="1"/>
  <c r="AK645" i="1" s="1"/>
  <c r="AK644" i="1" s="1"/>
  <c r="AK643" i="1" s="1"/>
  <c r="AK642" i="1" s="1"/>
  <c r="AK641" i="1" s="1"/>
  <c r="AK640" i="1" s="1"/>
  <c r="AK639" i="1"/>
  <c r="AM682" i="1"/>
  <c r="AM681" i="1" s="1"/>
  <c r="AM680" i="1" s="1"/>
  <c r="AM679" i="1" s="1"/>
  <c r="AM678" i="1" s="1"/>
  <c r="AM677" i="1" s="1"/>
  <c r="AM676" i="1" s="1"/>
  <c r="AM675" i="1" s="1"/>
  <c r="AM674" i="1" s="1"/>
  <c r="AM673" i="1" s="1"/>
  <c r="AM672" i="1" s="1"/>
  <c r="AM671" i="1" s="1"/>
  <c r="AM670" i="1" s="1"/>
  <c r="AM669" i="1" s="1"/>
  <c r="AM668" i="1" s="1"/>
  <c r="AM667" i="1" s="1"/>
  <c r="AM666" i="1"/>
  <c r="AK612" i="1" l="1"/>
  <c r="AL613" i="1"/>
  <c r="AJ414" i="1"/>
  <c r="AI413" i="1"/>
  <c r="AI512" i="1"/>
  <c r="AJ513" i="1"/>
  <c r="AI665" i="1"/>
  <c r="AI664" i="1" s="1"/>
  <c r="AI663" i="1" s="1"/>
  <c r="AI662" i="1" s="1"/>
  <c r="AI661" i="1" s="1"/>
  <c r="AI660" i="1" s="1"/>
  <c r="AI659" i="1" s="1"/>
  <c r="AI658" i="1" s="1"/>
  <c r="AI657" i="1" s="1"/>
  <c r="AI656" i="1" s="1"/>
  <c r="AI655" i="1" s="1"/>
  <c r="AI654" i="1" s="1"/>
  <c r="AI653" i="1" s="1"/>
  <c r="AI652" i="1" s="1"/>
  <c r="AI651" i="1" s="1"/>
  <c r="AI650" i="1" s="1"/>
  <c r="AI648" i="1"/>
  <c r="AK648" i="1" s="1"/>
  <c r="AI649" i="1" s="1"/>
  <c r="AJ612" i="1"/>
  <c r="AI611" i="1"/>
  <c r="AI645" i="1"/>
  <c r="AJ646" i="1"/>
  <c r="AK593" i="1"/>
  <c r="AL593" i="1" s="1"/>
  <c r="AL594" i="1"/>
  <c r="AO666" i="1"/>
  <c r="AO682" i="1"/>
  <c r="AO681" i="1" s="1"/>
  <c r="AO680" i="1" s="1"/>
  <c r="AO679" i="1" s="1"/>
  <c r="AO678" i="1" s="1"/>
  <c r="AO677" i="1" s="1"/>
  <c r="AO676" i="1" s="1"/>
  <c r="AO675" i="1" s="1"/>
  <c r="AO674" i="1" s="1"/>
  <c r="AO673" i="1" s="1"/>
  <c r="AO672" i="1" s="1"/>
  <c r="AO671" i="1" s="1"/>
  <c r="AO670" i="1" s="1"/>
  <c r="AO669" i="1" s="1"/>
  <c r="AO668" i="1" s="1"/>
  <c r="AO667" i="1" s="1"/>
  <c r="AK649" i="1" l="1"/>
  <c r="AK665" i="1"/>
  <c r="AK664" i="1" s="1"/>
  <c r="AK663" i="1" s="1"/>
  <c r="AK662" i="1" s="1"/>
  <c r="AK661" i="1" s="1"/>
  <c r="AK660" i="1" s="1"/>
  <c r="AK659" i="1" s="1"/>
  <c r="AK658" i="1" s="1"/>
  <c r="AK657" i="1" s="1"/>
  <c r="AK656" i="1" s="1"/>
  <c r="AK655" i="1" s="1"/>
  <c r="AK654" i="1" s="1"/>
  <c r="AK653" i="1" s="1"/>
  <c r="AK652" i="1" s="1"/>
  <c r="AK651" i="1" s="1"/>
  <c r="AK650" i="1" s="1"/>
  <c r="AJ512" i="1"/>
  <c r="AI511" i="1"/>
  <c r="AI412" i="1"/>
  <c r="AJ413" i="1"/>
  <c r="AI644" i="1"/>
  <c r="AJ645" i="1"/>
  <c r="AI610" i="1"/>
  <c r="AJ610" i="1" s="1"/>
  <c r="AJ611" i="1"/>
  <c r="AK611" i="1"/>
  <c r="AL612" i="1"/>
  <c r="AM683" i="1"/>
  <c r="AM691" i="1"/>
  <c r="AM690" i="1" s="1"/>
  <c r="AM689" i="1" s="1"/>
  <c r="AM688" i="1" s="1"/>
  <c r="AM687" i="1" s="1"/>
  <c r="AM686" i="1" s="1"/>
  <c r="AM685" i="1" s="1"/>
  <c r="AM684" i="1" s="1"/>
  <c r="AI643" i="1" l="1"/>
  <c r="AJ644" i="1"/>
  <c r="AI411" i="1"/>
  <c r="AJ412" i="1"/>
  <c r="AI510" i="1"/>
  <c r="AJ511" i="1"/>
  <c r="AL611" i="1"/>
  <c r="AK610" i="1"/>
  <c r="AL610" i="1" s="1"/>
  <c r="AI682" i="1"/>
  <c r="AI666" i="1"/>
  <c r="AO691" i="1"/>
  <c r="AO690" i="1" s="1"/>
  <c r="AO689" i="1" s="1"/>
  <c r="AO688" i="1" s="1"/>
  <c r="AO687" i="1" s="1"/>
  <c r="AO686" i="1" s="1"/>
  <c r="AO685" i="1" s="1"/>
  <c r="AO684" i="1" s="1"/>
  <c r="AO683" i="1"/>
  <c r="AJ510" i="1" l="1"/>
  <c r="AI509" i="1"/>
  <c r="AJ411" i="1"/>
  <c r="AI410" i="1"/>
  <c r="AK682" i="1"/>
  <c r="AK681" i="1" s="1"/>
  <c r="AK680" i="1" s="1"/>
  <c r="AK679" i="1" s="1"/>
  <c r="AK678" i="1" s="1"/>
  <c r="AK677" i="1" s="1"/>
  <c r="AK676" i="1" s="1"/>
  <c r="AK675" i="1" s="1"/>
  <c r="AK674" i="1" s="1"/>
  <c r="AK673" i="1" s="1"/>
  <c r="AK672" i="1" s="1"/>
  <c r="AK671" i="1" s="1"/>
  <c r="AK670" i="1" s="1"/>
  <c r="AK669" i="1" s="1"/>
  <c r="AK668" i="1" s="1"/>
  <c r="AK667" i="1" s="1"/>
  <c r="AK666" i="1"/>
  <c r="AJ682" i="1"/>
  <c r="AI681" i="1"/>
  <c r="AJ643" i="1"/>
  <c r="AI642" i="1"/>
  <c r="AM692" i="1"/>
  <c r="AO692" i="1" s="1"/>
  <c r="AM693" i="1" s="1"/>
  <c r="AM701" i="1"/>
  <c r="AM700" i="1" s="1"/>
  <c r="AM699" i="1" s="1"/>
  <c r="AM698" i="1" s="1"/>
  <c r="AM697" i="1" s="1"/>
  <c r="AM696" i="1" s="1"/>
  <c r="AM695" i="1" s="1"/>
  <c r="AM694" i="1" s="1"/>
  <c r="AJ681" i="1" l="1"/>
  <c r="AI680" i="1"/>
  <c r="AI683" i="1"/>
  <c r="AI691" i="1"/>
  <c r="AJ410" i="1"/>
  <c r="AI409" i="1"/>
  <c r="AI641" i="1"/>
  <c r="AJ642" i="1"/>
  <c r="AJ509" i="1"/>
  <c r="AI508" i="1"/>
  <c r="AO701" i="1"/>
  <c r="AO700" i="1" s="1"/>
  <c r="AO699" i="1" s="1"/>
  <c r="AO698" i="1" s="1"/>
  <c r="AO697" i="1" s="1"/>
  <c r="AO696" i="1" s="1"/>
  <c r="AO695" i="1" s="1"/>
  <c r="AO694" i="1" s="1"/>
  <c r="AO693" i="1"/>
  <c r="AI640" i="1" l="1"/>
  <c r="AJ640" i="1" s="1"/>
  <c r="AJ641" i="1"/>
  <c r="AJ409" i="1"/>
  <c r="AI408" i="1"/>
  <c r="AJ691" i="1"/>
  <c r="AI690" i="1"/>
  <c r="AK691" i="1"/>
  <c r="AK690" i="1" s="1"/>
  <c r="AK689" i="1" s="1"/>
  <c r="AK688" i="1" s="1"/>
  <c r="AK687" i="1" s="1"/>
  <c r="AK686" i="1" s="1"/>
  <c r="AK685" i="1" s="1"/>
  <c r="AK684" i="1" s="1"/>
  <c r="AK683" i="1"/>
  <c r="AJ508" i="1"/>
  <c r="AI507" i="1"/>
  <c r="AI679" i="1"/>
  <c r="AJ680" i="1"/>
  <c r="AM702" i="1"/>
  <c r="AO702" i="1" s="1"/>
  <c r="AM703" i="1" s="1"/>
  <c r="AO703" i="1" s="1"/>
  <c r="AM704" i="1" s="1"/>
  <c r="AO704" i="1" s="1"/>
  <c r="AM705" i="1" s="1"/>
  <c r="AM721" i="1"/>
  <c r="AM720" i="1" s="1"/>
  <c r="AM719" i="1" s="1"/>
  <c r="AM718" i="1" s="1"/>
  <c r="AM717" i="1" s="1"/>
  <c r="AM716" i="1" s="1"/>
  <c r="AM715" i="1" s="1"/>
  <c r="AM714" i="1" s="1"/>
  <c r="AM713" i="1" s="1"/>
  <c r="AM712" i="1" s="1"/>
  <c r="AM711" i="1" s="1"/>
  <c r="AM710" i="1" s="1"/>
  <c r="AM709" i="1" s="1"/>
  <c r="AM708" i="1" s="1"/>
  <c r="AM707" i="1" s="1"/>
  <c r="AM706" i="1" s="1"/>
  <c r="AI701" i="1" l="1"/>
  <c r="AI692" i="1"/>
  <c r="AK692" i="1" s="1"/>
  <c r="AI693" i="1" s="1"/>
  <c r="AI689" i="1"/>
  <c r="AJ690" i="1"/>
  <c r="AI407" i="1"/>
  <c r="AJ408" i="1"/>
  <c r="AJ679" i="1"/>
  <c r="AI678" i="1"/>
  <c r="AI677" i="1" s="1"/>
  <c r="AI676" i="1" s="1"/>
  <c r="AI675" i="1" s="1"/>
  <c r="AI674" i="1" s="1"/>
  <c r="AI673" i="1" s="1"/>
  <c r="AI672" i="1" s="1"/>
  <c r="AI671" i="1" s="1"/>
  <c r="AI670" i="1" s="1"/>
  <c r="AI669" i="1" s="1"/>
  <c r="AI668" i="1" s="1"/>
  <c r="AI667" i="1" s="1"/>
  <c r="AJ507" i="1"/>
  <c r="AI506" i="1"/>
  <c r="AO721" i="1"/>
  <c r="AO720" i="1" s="1"/>
  <c r="AO719" i="1" s="1"/>
  <c r="AO718" i="1" s="1"/>
  <c r="AO717" i="1" s="1"/>
  <c r="AO716" i="1" s="1"/>
  <c r="AO715" i="1" s="1"/>
  <c r="AO714" i="1" s="1"/>
  <c r="AO713" i="1" s="1"/>
  <c r="AO712" i="1" s="1"/>
  <c r="AO711" i="1" s="1"/>
  <c r="AO710" i="1" s="1"/>
  <c r="AO709" i="1" s="1"/>
  <c r="AO708" i="1" s="1"/>
  <c r="AO707" i="1" s="1"/>
  <c r="AO706" i="1" s="1"/>
  <c r="AO705" i="1"/>
  <c r="AI406" i="1" l="1"/>
  <c r="AJ407" i="1"/>
  <c r="AJ689" i="1"/>
  <c r="AI688" i="1"/>
  <c r="AI505" i="1"/>
  <c r="AJ506" i="1"/>
  <c r="AK693" i="1"/>
  <c r="AK701" i="1"/>
  <c r="AK700" i="1" s="1"/>
  <c r="AK699" i="1" s="1"/>
  <c r="AK698" i="1" s="1"/>
  <c r="AK697" i="1" s="1"/>
  <c r="AK696" i="1" s="1"/>
  <c r="AK695" i="1" s="1"/>
  <c r="AK694" i="1" s="1"/>
  <c r="AI700" i="1"/>
  <c r="AJ701" i="1"/>
  <c r="AM739" i="1"/>
  <c r="AM738" i="1" s="1"/>
  <c r="AM737" i="1" s="1"/>
  <c r="AM736" i="1" s="1"/>
  <c r="AM735" i="1" s="1"/>
  <c r="AM734" i="1" s="1"/>
  <c r="AM733" i="1" s="1"/>
  <c r="AM732" i="1" s="1"/>
  <c r="AM731" i="1" s="1"/>
  <c r="AM730" i="1" s="1"/>
  <c r="AM729" i="1" s="1"/>
  <c r="AM728" i="1" s="1"/>
  <c r="AM727" i="1" s="1"/>
  <c r="AM726" i="1" s="1"/>
  <c r="AM725" i="1" s="1"/>
  <c r="AM724" i="1" s="1"/>
  <c r="AM722" i="1"/>
  <c r="AO722" i="1" s="1"/>
  <c r="AM723" i="1" s="1"/>
  <c r="AI702" i="1" l="1"/>
  <c r="AK702" i="1" s="1"/>
  <c r="AI703" i="1" s="1"/>
  <c r="AK703" i="1" s="1"/>
  <c r="AI704" i="1" s="1"/>
  <c r="AK704" i="1" s="1"/>
  <c r="AI705" i="1" s="1"/>
  <c r="AI721" i="1"/>
  <c r="AI504" i="1"/>
  <c r="AJ505" i="1"/>
  <c r="AI687" i="1"/>
  <c r="AJ688" i="1"/>
  <c r="AI699" i="1"/>
  <c r="AJ700" i="1"/>
  <c r="AJ406" i="1"/>
  <c r="AI405" i="1"/>
  <c r="AO739" i="1"/>
  <c r="AO738" i="1" s="1"/>
  <c r="AO737" i="1" s="1"/>
  <c r="AO736" i="1" s="1"/>
  <c r="AO735" i="1" s="1"/>
  <c r="AO734" i="1" s="1"/>
  <c r="AO733" i="1" s="1"/>
  <c r="AO732" i="1" s="1"/>
  <c r="AO731" i="1" s="1"/>
  <c r="AO730" i="1" s="1"/>
  <c r="AO729" i="1" s="1"/>
  <c r="AO728" i="1" s="1"/>
  <c r="AO727" i="1" s="1"/>
  <c r="AO726" i="1" s="1"/>
  <c r="AO725" i="1" s="1"/>
  <c r="AO724" i="1" s="1"/>
  <c r="AO723" i="1"/>
  <c r="AI698" i="1" l="1"/>
  <c r="AJ699" i="1"/>
  <c r="AI686" i="1"/>
  <c r="AJ687" i="1"/>
  <c r="AJ504" i="1"/>
  <c r="AI503" i="1"/>
  <c r="AI404" i="1"/>
  <c r="AJ405" i="1"/>
  <c r="AJ721" i="1"/>
  <c r="AI720" i="1"/>
  <c r="AK705" i="1"/>
  <c r="AK721" i="1"/>
  <c r="AM748" i="1"/>
  <c r="AM747" i="1" s="1"/>
  <c r="AM746" i="1" s="1"/>
  <c r="AM745" i="1" s="1"/>
  <c r="AM744" i="1" s="1"/>
  <c r="AM743" i="1" s="1"/>
  <c r="AM742" i="1" s="1"/>
  <c r="AM741" i="1" s="1"/>
  <c r="AM740" i="1"/>
  <c r="AI403" i="1" l="1"/>
  <c r="AJ404" i="1"/>
  <c r="AI502" i="1"/>
  <c r="AJ503" i="1"/>
  <c r="AI739" i="1"/>
  <c r="AI722" i="1"/>
  <c r="AK722" i="1" s="1"/>
  <c r="AI723" i="1" s="1"/>
  <c r="AJ686" i="1"/>
  <c r="AI685" i="1"/>
  <c r="AJ720" i="1"/>
  <c r="AI719" i="1"/>
  <c r="AK720" i="1"/>
  <c r="AL721" i="1"/>
  <c r="AI697" i="1"/>
  <c r="AJ698" i="1"/>
  <c r="AO740" i="1"/>
  <c r="AO748" i="1"/>
  <c r="AO747" i="1" s="1"/>
  <c r="AO746" i="1" s="1"/>
  <c r="AO745" i="1" s="1"/>
  <c r="AO744" i="1" s="1"/>
  <c r="AO743" i="1" s="1"/>
  <c r="AO742" i="1" s="1"/>
  <c r="AO741" i="1" s="1"/>
  <c r="AI684" i="1" l="1"/>
  <c r="AJ684" i="1" s="1"/>
  <c r="AJ685" i="1"/>
  <c r="AK723" i="1"/>
  <c r="AK739" i="1"/>
  <c r="AI696" i="1"/>
  <c r="AJ697" i="1"/>
  <c r="AI738" i="1"/>
  <c r="AJ739" i="1"/>
  <c r="AL720" i="1"/>
  <c r="AK719" i="1"/>
  <c r="AI501" i="1"/>
  <c r="AJ502" i="1"/>
  <c r="AJ719" i="1"/>
  <c r="AI718" i="1"/>
  <c r="AI717" i="1" s="1"/>
  <c r="AI716" i="1" s="1"/>
  <c r="AI715" i="1" s="1"/>
  <c r="AI714" i="1" s="1"/>
  <c r="AI713" i="1" s="1"/>
  <c r="AI712" i="1" s="1"/>
  <c r="AI711" i="1" s="1"/>
  <c r="AI710" i="1" s="1"/>
  <c r="AI709" i="1" s="1"/>
  <c r="AI708" i="1" s="1"/>
  <c r="AI707" i="1" s="1"/>
  <c r="AI706" i="1" s="1"/>
  <c r="AJ403" i="1"/>
  <c r="AI402" i="1"/>
  <c r="AM765" i="1"/>
  <c r="AM764" i="1" s="1"/>
  <c r="AM763" i="1" s="1"/>
  <c r="AM762" i="1" s="1"/>
  <c r="AM761" i="1" s="1"/>
  <c r="AM760" i="1" s="1"/>
  <c r="AM759" i="1" s="1"/>
  <c r="AM758" i="1" s="1"/>
  <c r="AM757" i="1" s="1"/>
  <c r="AM756" i="1" s="1"/>
  <c r="AM755" i="1" s="1"/>
  <c r="AM754" i="1" s="1"/>
  <c r="AM753" i="1" s="1"/>
  <c r="AM752" i="1" s="1"/>
  <c r="AM751" i="1" s="1"/>
  <c r="AM750" i="1" s="1"/>
  <c r="AM749" i="1"/>
  <c r="AI401" i="1" l="1"/>
  <c r="AJ402" i="1"/>
  <c r="AJ738" i="1"/>
  <c r="AI737" i="1"/>
  <c r="AI736" i="1" s="1"/>
  <c r="AI735" i="1" s="1"/>
  <c r="AI734" i="1" s="1"/>
  <c r="AI733" i="1" s="1"/>
  <c r="AI732" i="1" s="1"/>
  <c r="AI731" i="1" s="1"/>
  <c r="AI730" i="1" s="1"/>
  <c r="AI729" i="1" s="1"/>
  <c r="AI728" i="1" s="1"/>
  <c r="AI727" i="1" s="1"/>
  <c r="AI726" i="1" s="1"/>
  <c r="AI725" i="1" s="1"/>
  <c r="AI724" i="1" s="1"/>
  <c r="AI695" i="1"/>
  <c r="AJ696" i="1"/>
  <c r="AL739" i="1"/>
  <c r="AK738" i="1"/>
  <c r="AI500" i="1"/>
  <c r="AJ501" i="1"/>
  <c r="AI748" i="1"/>
  <c r="AI740" i="1"/>
  <c r="AK718" i="1"/>
  <c r="AK717" i="1" s="1"/>
  <c r="AK716" i="1" s="1"/>
  <c r="AK715" i="1" s="1"/>
  <c r="AK714" i="1" s="1"/>
  <c r="AK713" i="1" s="1"/>
  <c r="AK712" i="1" s="1"/>
  <c r="AK711" i="1" s="1"/>
  <c r="AK710" i="1" s="1"/>
  <c r="AK709" i="1" s="1"/>
  <c r="AK708" i="1" s="1"/>
  <c r="AK707" i="1" s="1"/>
  <c r="AK706" i="1" s="1"/>
  <c r="AL719" i="1"/>
  <c r="AO765" i="1"/>
  <c r="AO764" i="1" s="1"/>
  <c r="AO763" i="1" s="1"/>
  <c r="AO762" i="1" s="1"/>
  <c r="AO761" i="1" s="1"/>
  <c r="AO760" i="1" s="1"/>
  <c r="AO759" i="1" s="1"/>
  <c r="AO758" i="1" s="1"/>
  <c r="AO757" i="1" s="1"/>
  <c r="AO756" i="1" s="1"/>
  <c r="AO755" i="1" s="1"/>
  <c r="AO754" i="1" s="1"/>
  <c r="AO753" i="1" s="1"/>
  <c r="AO752" i="1" s="1"/>
  <c r="AO751" i="1" s="1"/>
  <c r="AO750" i="1" s="1"/>
  <c r="AO749" i="1"/>
  <c r="AK737" i="1" l="1"/>
  <c r="AK736" i="1" s="1"/>
  <c r="AK735" i="1" s="1"/>
  <c r="AK734" i="1" s="1"/>
  <c r="AK733" i="1" s="1"/>
  <c r="AK732" i="1" s="1"/>
  <c r="AK731" i="1" s="1"/>
  <c r="AK730" i="1" s="1"/>
  <c r="AK729" i="1" s="1"/>
  <c r="AK728" i="1" s="1"/>
  <c r="AK727" i="1" s="1"/>
  <c r="AK726" i="1" s="1"/>
  <c r="AK725" i="1" s="1"/>
  <c r="AK724" i="1" s="1"/>
  <c r="AL738" i="1"/>
  <c r="AJ695" i="1"/>
  <c r="AI694" i="1"/>
  <c r="AJ694" i="1" s="1"/>
  <c r="AI747" i="1"/>
  <c r="AJ748" i="1"/>
  <c r="AK740" i="1"/>
  <c r="AK748" i="1"/>
  <c r="AI499" i="1"/>
  <c r="AJ500" i="1"/>
  <c r="AI400" i="1"/>
  <c r="AJ401" i="1"/>
  <c r="AM766" i="1"/>
  <c r="AO766" i="1" s="1"/>
  <c r="AM767" i="1" s="1"/>
  <c r="AO767" i="1" s="1"/>
  <c r="AM768" i="1" s="1"/>
  <c r="AO768" i="1" s="1"/>
  <c r="AM769" i="1" s="1"/>
  <c r="AO769" i="1" s="1"/>
  <c r="AM770" i="1" s="1"/>
  <c r="AO770" i="1" s="1"/>
  <c r="AM771" i="1" s="1"/>
  <c r="AO771" i="1" s="1"/>
  <c r="AM772" i="1" s="1"/>
  <c r="AO772" i="1" s="1"/>
  <c r="AM773" i="1" s="1"/>
  <c r="AO773" i="1" s="1"/>
  <c r="AM774" i="1" s="1"/>
  <c r="AO774" i="1" s="1"/>
  <c r="AM775" i="1" s="1"/>
  <c r="AO775" i="1" s="1"/>
  <c r="AM776" i="1" s="1"/>
  <c r="AO776" i="1" s="1"/>
  <c r="AM777" i="1" s="1"/>
  <c r="AO777" i="1" s="1"/>
  <c r="AM778" i="1" s="1"/>
  <c r="AO778" i="1" s="1"/>
  <c r="AM779" i="1" s="1"/>
  <c r="AO779" i="1" s="1"/>
  <c r="AM780" i="1" s="1"/>
  <c r="AO780" i="1" s="1"/>
  <c r="AM781" i="1" s="1"/>
  <c r="AO781" i="1" s="1"/>
  <c r="AM782" i="1" s="1"/>
  <c r="AO782" i="1" s="1"/>
  <c r="AM783" i="1" s="1"/>
  <c r="AO783" i="1" s="1"/>
  <c r="AM784" i="1" s="1"/>
  <c r="AO784" i="1" s="1"/>
  <c r="AM785" i="1" s="1"/>
  <c r="AM793" i="1"/>
  <c r="AM792" i="1" s="1"/>
  <c r="AM791" i="1" s="1"/>
  <c r="AM790" i="1" s="1"/>
  <c r="AM789" i="1" s="1"/>
  <c r="AM788" i="1" s="1"/>
  <c r="AM787" i="1" s="1"/>
  <c r="AM786" i="1" s="1"/>
  <c r="AL748" i="1" l="1"/>
  <c r="AK747" i="1"/>
  <c r="AI749" i="1"/>
  <c r="AI765" i="1"/>
  <c r="AJ747" i="1"/>
  <c r="AI746" i="1"/>
  <c r="AI399" i="1"/>
  <c r="AJ400" i="1"/>
  <c r="AI498" i="1"/>
  <c r="AJ499" i="1"/>
  <c r="AO785" i="1"/>
  <c r="AO793" i="1"/>
  <c r="AO792" i="1" s="1"/>
  <c r="AO791" i="1" s="1"/>
  <c r="AO790" i="1" s="1"/>
  <c r="AO789" i="1" s="1"/>
  <c r="AO788" i="1" s="1"/>
  <c r="AO787" i="1" s="1"/>
  <c r="AO786" i="1" s="1"/>
  <c r="AI398" i="1" l="1"/>
  <c r="AJ399" i="1"/>
  <c r="AJ746" i="1"/>
  <c r="AI745" i="1"/>
  <c r="AI764" i="1"/>
  <c r="AJ765" i="1"/>
  <c r="AK749" i="1"/>
  <c r="AK765" i="1"/>
  <c r="AK746" i="1"/>
  <c r="AL747" i="1"/>
  <c r="AI497" i="1"/>
  <c r="AJ498" i="1"/>
  <c r="AM794" i="1"/>
  <c r="AM810" i="1"/>
  <c r="AM809" i="1" s="1"/>
  <c r="AM808" i="1" s="1"/>
  <c r="AM807" i="1" s="1"/>
  <c r="AM806" i="1" s="1"/>
  <c r="AM805" i="1" s="1"/>
  <c r="AM804" i="1" s="1"/>
  <c r="AM803" i="1" s="1"/>
  <c r="AM802" i="1" s="1"/>
  <c r="AM801" i="1" s="1"/>
  <c r="AM800" i="1" s="1"/>
  <c r="AM799" i="1" s="1"/>
  <c r="AM798" i="1" s="1"/>
  <c r="AM797" i="1" s="1"/>
  <c r="AM796" i="1" s="1"/>
  <c r="AM795" i="1" s="1"/>
  <c r="AL765" i="1" l="1"/>
  <c r="AK764" i="1"/>
  <c r="AI793" i="1"/>
  <c r="AI792" i="1" s="1"/>
  <c r="AI791" i="1" s="1"/>
  <c r="AI790" i="1" s="1"/>
  <c r="AI789" i="1" s="1"/>
  <c r="AI788" i="1" s="1"/>
  <c r="AI787" i="1" s="1"/>
  <c r="AI786" i="1" s="1"/>
  <c r="AI766" i="1"/>
  <c r="AK766" i="1" s="1"/>
  <c r="AI767" i="1" s="1"/>
  <c r="AK767" i="1" s="1"/>
  <c r="AI768" i="1" s="1"/>
  <c r="AK768" i="1" s="1"/>
  <c r="AI769" i="1" s="1"/>
  <c r="AK769" i="1" s="1"/>
  <c r="AI770" i="1" s="1"/>
  <c r="AK770" i="1" s="1"/>
  <c r="AI771" i="1" s="1"/>
  <c r="AK771" i="1" s="1"/>
  <c r="AI772" i="1" s="1"/>
  <c r="AK772" i="1" s="1"/>
  <c r="AI773" i="1" s="1"/>
  <c r="AK773" i="1" s="1"/>
  <c r="AI774" i="1" s="1"/>
  <c r="AK774" i="1" s="1"/>
  <c r="AI775" i="1" s="1"/>
  <c r="AK775" i="1" s="1"/>
  <c r="AI776" i="1" s="1"/>
  <c r="AK776" i="1" s="1"/>
  <c r="AI777" i="1" s="1"/>
  <c r="AK777" i="1" s="1"/>
  <c r="AI778" i="1" s="1"/>
  <c r="AK778" i="1" s="1"/>
  <c r="AI779" i="1" s="1"/>
  <c r="AK779" i="1" s="1"/>
  <c r="AI780" i="1" s="1"/>
  <c r="AK780" i="1" s="1"/>
  <c r="AI781" i="1" s="1"/>
  <c r="AK781" i="1" s="1"/>
  <c r="AI782" i="1" s="1"/>
  <c r="AK782" i="1" s="1"/>
  <c r="AI783" i="1" s="1"/>
  <c r="AK783" i="1" s="1"/>
  <c r="AI784" i="1" s="1"/>
  <c r="AK784" i="1" s="1"/>
  <c r="AI785" i="1" s="1"/>
  <c r="AJ764" i="1"/>
  <c r="AI763" i="1"/>
  <c r="AI744" i="1"/>
  <c r="AJ745" i="1"/>
  <c r="AI496" i="1"/>
  <c r="AJ497" i="1"/>
  <c r="AL746" i="1"/>
  <c r="AK745" i="1"/>
  <c r="AJ398" i="1"/>
  <c r="AI397" i="1"/>
  <c r="AO810" i="1"/>
  <c r="AO809" i="1" s="1"/>
  <c r="AO808" i="1" s="1"/>
  <c r="AO807" i="1" s="1"/>
  <c r="AO806" i="1" s="1"/>
  <c r="AO805" i="1" s="1"/>
  <c r="AO804" i="1" s="1"/>
  <c r="AO803" i="1" s="1"/>
  <c r="AO802" i="1" s="1"/>
  <c r="AO801" i="1" s="1"/>
  <c r="AO800" i="1" s="1"/>
  <c r="AO799" i="1" s="1"/>
  <c r="AO798" i="1" s="1"/>
  <c r="AO797" i="1" s="1"/>
  <c r="AO796" i="1" s="1"/>
  <c r="AO795" i="1" s="1"/>
  <c r="AO794" i="1"/>
  <c r="AJ744" i="1" l="1"/>
  <c r="AI743" i="1"/>
  <c r="AI396" i="1"/>
  <c r="AJ397" i="1"/>
  <c r="AI762" i="1"/>
  <c r="AI761" i="1" s="1"/>
  <c r="AI760" i="1" s="1"/>
  <c r="AI759" i="1" s="1"/>
  <c r="AI758" i="1" s="1"/>
  <c r="AI757" i="1" s="1"/>
  <c r="AI756" i="1" s="1"/>
  <c r="AI755" i="1" s="1"/>
  <c r="AI754" i="1" s="1"/>
  <c r="AI753" i="1" s="1"/>
  <c r="AI752" i="1" s="1"/>
  <c r="AI751" i="1" s="1"/>
  <c r="AI750" i="1" s="1"/>
  <c r="AJ763" i="1"/>
  <c r="AK785" i="1"/>
  <c r="AK793" i="1"/>
  <c r="AK792" i="1" s="1"/>
  <c r="AK791" i="1" s="1"/>
  <c r="AK790" i="1" s="1"/>
  <c r="AK789" i="1" s="1"/>
  <c r="AK788" i="1" s="1"/>
  <c r="AK787" i="1" s="1"/>
  <c r="AK786" i="1" s="1"/>
  <c r="AL745" i="1"/>
  <c r="AK744" i="1"/>
  <c r="AK763" i="1"/>
  <c r="AL764" i="1"/>
  <c r="AI495" i="1"/>
  <c r="AJ496" i="1"/>
  <c r="AM811" i="1"/>
  <c r="AM819" i="1"/>
  <c r="AM818" i="1" s="1"/>
  <c r="AM817" i="1" s="1"/>
  <c r="AM816" i="1" s="1"/>
  <c r="AM815" i="1" s="1"/>
  <c r="AM814" i="1" s="1"/>
  <c r="AM813" i="1" s="1"/>
  <c r="AM812" i="1" s="1"/>
  <c r="AI794" i="1" l="1"/>
  <c r="AI810" i="1"/>
  <c r="AI809" i="1" s="1"/>
  <c r="AI808" i="1" s="1"/>
  <c r="AI807" i="1" s="1"/>
  <c r="AI806" i="1" s="1"/>
  <c r="AI805" i="1" s="1"/>
  <c r="AI804" i="1" s="1"/>
  <c r="AI803" i="1" s="1"/>
  <c r="AI802" i="1" s="1"/>
  <c r="AI801" i="1" s="1"/>
  <c r="AI800" i="1" s="1"/>
  <c r="AI799" i="1" s="1"/>
  <c r="AI798" i="1" s="1"/>
  <c r="AI797" i="1" s="1"/>
  <c r="AI796" i="1" s="1"/>
  <c r="AI795" i="1" s="1"/>
  <c r="AI494" i="1"/>
  <c r="AJ495" i="1"/>
  <c r="AK762" i="1"/>
  <c r="AK761" i="1" s="1"/>
  <c r="AK760" i="1" s="1"/>
  <c r="AK759" i="1" s="1"/>
  <c r="AK758" i="1" s="1"/>
  <c r="AK757" i="1" s="1"/>
  <c r="AK756" i="1" s="1"/>
  <c r="AK755" i="1" s="1"/>
  <c r="AK754" i="1" s="1"/>
  <c r="AK753" i="1" s="1"/>
  <c r="AK752" i="1" s="1"/>
  <c r="AK751" i="1" s="1"/>
  <c r="AK750" i="1" s="1"/>
  <c r="AL763" i="1"/>
  <c r="AI395" i="1"/>
  <c r="AJ396" i="1"/>
  <c r="AL744" i="1"/>
  <c r="AK743" i="1"/>
  <c r="AI742" i="1"/>
  <c r="AJ743" i="1"/>
  <c r="AO811" i="1"/>
  <c r="AO819" i="1"/>
  <c r="AO818" i="1" s="1"/>
  <c r="AO817" i="1" s="1"/>
  <c r="AO816" i="1" s="1"/>
  <c r="AO815" i="1" s="1"/>
  <c r="AO814" i="1" s="1"/>
  <c r="AO813" i="1" s="1"/>
  <c r="AO812" i="1" s="1"/>
  <c r="AI394" i="1" l="1"/>
  <c r="AJ395" i="1"/>
  <c r="AI741" i="1"/>
  <c r="AJ741" i="1" s="1"/>
  <c r="AJ742" i="1"/>
  <c r="AI493" i="1"/>
  <c r="AJ494" i="1"/>
  <c r="AK742" i="1"/>
  <c r="AL743" i="1"/>
  <c r="AK794" i="1"/>
  <c r="AK810" i="1"/>
  <c r="AK809" i="1" s="1"/>
  <c r="AK808" i="1" s="1"/>
  <c r="AK807" i="1" s="1"/>
  <c r="AK806" i="1" s="1"/>
  <c r="AK805" i="1" s="1"/>
  <c r="AK804" i="1" s="1"/>
  <c r="AK803" i="1" s="1"/>
  <c r="AK802" i="1" s="1"/>
  <c r="AK801" i="1" s="1"/>
  <c r="AK800" i="1" s="1"/>
  <c r="AK799" i="1" s="1"/>
  <c r="AK798" i="1" s="1"/>
  <c r="AK797" i="1" s="1"/>
  <c r="AK796" i="1" s="1"/>
  <c r="AK795" i="1" s="1"/>
  <c r="AM820" i="1"/>
  <c r="AM828" i="1"/>
  <c r="AM827" i="1" s="1"/>
  <c r="AM826" i="1" s="1"/>
  <c r="AM825" i="1" s="1"/>
  <c r="AM824" i="1" s="1"/>
  <c r="AM823" i="1" s="1"/>
  <c r="AM822" i="1" s="1"/>
  <c r="AM821" i="1" s="1"/>
  <c r="AL742" i="1" l="1"/>
  <c r="AK741" i="1"/>
  <c r="AL741" i="1" s="1"/>
  <c r="AI492" i="1"/>
  <c r="AJ493" i="1"/>
  <c r="AI819" i="1"/>
  <c r="AI818" i="1" s="1"/>
  <c r="AI817" i="1" s="1"/>
  <c r="AI816" i="1" s="1"/>
  <c r="AI815" i="1" s="1"/>
  <c r="AI814" i="1" s="1"/>
  <c r="AI813" i="1" s="1"/>
  <c r="AI812" i="1" s="1"/>
  <c r="AI811" i="1"/>
  <c r="AI393" i="1"/>
  <c r="AJ394" i="1"/>
  <c r="AO828" i="1"/>
  <c r="AO827" i="1" s="1"/>
  <c r="AO826" i="1" s="1"/>
  <c r="AO825" i="1" s="1"/>
  <c r="AO824" i="1" s="1"/>
  <c r="AO823" i="1" s="1"/>
  <c r="AO822" i="1" s="1"/>
  <c r="AO821" i="1" s="1"/>
  <c r="AO820" i="1"/>
  <c r="AI392" i="1" l="1"/>
  <c r="AJ393" i="1"/>
  <c r="AK819" i="1"/>
  <c r="AK818" i="1" s="1"/>
  <c r="AK817" i="1" s="1"/>
  <c r="AK816" i="1" s="1"/>
  <c r="AK815" i="1" s="1"/>
  <c r="AK814" i="1" s="1"/>
  <c r="AK813" i="1" s="1"/>
  <c r="AK812" i="1" s="1"/>
  <c r="AK811" i="1"/>
  <c r="AJ492" i="1"/>
  <c r="AI491" i="1"/>
  <c r="AM829" i="1"/>
  <c r="AM837" i="1"/>
  <c r="AM836" i="1" s="1"/>
  <c r="AM835" i="1" s="1"/>
  <c r="AM834" i="1" s="1"/>
  <c r="AM833" i="1" s="1"/>
  <c r="AM832" i="1" s="1"/>
  <c r="AM831" i="1" s="1"/>
  <c r="AM830" i="1" s="1"/>
  <c r="AI490" i="1" l="1"/>
  <c r="AJ491" i="1"/>
  <c r="AI828" i="1"/>
  <c r="AI827" i="1" s="1"/>
  <c r="AI826" i="1" s="1"/>
  <c r="AI825" i="1" s="1"/>
  <c r="AI824" i="1" s="1"/>
  <c r="AI823" i="1" s="1"/>
  <c r="AI822" i="1" s="1"/>
  <c r="AI821" i="1" s="1"/>
  <c r="AI820" i="1"/>
  <c r="AJ392" i="1"/>
  <c r="AI391" i="1"/>
  <c r="AO829" i="1"/>
  <c r="AO837" i="1"/>
  <c r="AO836" i="1" s="1"/>
  <c r="AO835" i="1" s="1"/>
  <c r="AO834" i="1" s="1"/>
  <c r="AO833" i="1" s="1"/>
  <c r="AO832" i="1" s="1"/>
  <c r="AO831" i="1" s="1"/>
  <c r="AO830" i="1" s="1"/>
  <c r="AK828" i="1" l="1"/>
  <c r="AK827" i="1" s="1"/>
  <c r="AK826" i="1" s="1"/>
  <c r="AK825" i="1" s="1"/>
  <c r="AK824" i="1" s="1"/>
  <c r="AK823" i="1" s="1"/>
  <c r="AK822" i="1" s="1"/>
  <c r="AK821" i="1" s="1"/>
  <c r="AK820" i="1"/>
  <c r="AI390" i="1"/>
  <c r="AJ391" i="1"/>
  <c r="AI489" i="1"/>
  <c r="AJ490" i="1"/>
  <c r="AM838" i="1"/>
  <c r="AM846" i="1"/>
  <c r="AM845" i="1" s="1"/>
  <c r="AM844" i="1" s="1"/>
  <c r="AM843" i="1" s="1"/>
  <c r="AM842" i="1" s="1"/>
  <c r="AM841" i="1" s="1"/>
  <c r="AM840" i="1" s="1"/>
  <c r="AM839" i="1" s="1"/>
  <c r="AI488" i="1" l="1"/>
  <c r="AJ489" i="1"/>
  <c r="AJ390" i="1"/>
  <c r="AI389" i="1"/>
  <c r="AI837" i="1"/>
  <c r="AI836" i="1" s="1"/>
  <c r="AI835" i="1" s="1"/>
  <c r="AI834" i="1" s="1"/>
  <c r="AI833" i="1" s="1"/>
  <c r="AI832" i="1" s="1"/>
  <c r="AI831" i="1" s="1"/>
  <c r="AI830" i="1" s="1"/>
  <c r="AI829" i="1"/>
  <c r="AO846" i="1"/>
  <c r="AO845" i="1" s="1"/>
  <c r="AO844" i="1" s="1"/>
  <c r="AO843" i="1" s="1"/>
  <c r="AO842" i="1" s="1"/>
  <c r="AO841" i="1" s="1"/>
  <c r="AO840" i="1" s="1"/>
  <c r="AO839" i="1" s="1"/>
  <c r="AO838" i="1"/>
  <c r="AI388" i="1" l="1"/>
  <c r="AJ389" i="1"/>
  <c r="AK837" i="1"/>
  <c r="AK836" i="1" s="1"/>
  <c r="AK835" i="1" s="1"/>
  <c r="AK834" i="1" s="1"/>
  <c r="AK833" i="1" s="1"/>
  <c r="AK832" i="1" s="1"/>
  <c r="AK831" i="1" s="1"/>
  <c r="AK830" i="1" s="1"/>
  <c r="AK829" i="1"/>
  <c r="AJ488" i="1"/>
  <c r="AI487" i="1"/>
  <c r="AM847" i="1"/>
  <c r="AM855" i="1"/>
  <c r="AM854" i="1" s="1"/>
  <c r="AM853" i="1" s="1"/>
  <c r="AM852" i="1" s="1"/>
  <c r="AM851" i="1" s="1"/>
  <c r="AM850" i="1" s="1"/>
  <c r="AM849" i="1" s="1"/>
  <c r="AM848" i="1" s="1"/>
  <c r="AI486" i="1" l="1"/>
  <c r="AJ487" i="1"/>
  <c r="AI838" i="1"/>
  <c r="AI846" i="1"/>
  <c r="AI845" i="1" s="1"/>
  <c r="AI844" i="1" s="1"/>
  <c r="AI843" i="1" s="1"/>
  <c r="AI842" i="1" s="1"/>
  <c r="AI841" i="1" s="1"/>
  <c r="AI840" i="1" s="1"/>
  <c r="AI839" i="1" s="1"/>
  <c r="AI387" i="1"/>
  <c r="AJ388" i="1"/>
  <c r="AO847" i="1"/>
  <c r="AO855" i="1"/>
  <c r="AO854" i="1" s="1"/>
  <c r="AO853" i="1" s="1"/>
  <c r="AO852" i="1" s="1"/>
  <c r="AO851" i="1" s="1"/>
  <c r="AO850" i="1" s="1"/>
  <c r="AO849" i="1" s="1"/>
  <c r="AO848" i="1" s="1"/>
  <c r="AJ387" i="1" l="1"/>
  <c r="AI386" i="1"/>
  <c r="AK838" i="1"/>
  <c r="AK846" i="1"/>
  <c r="AK845" i="1" s="1"/>
  <c r="AK844" i="1" s="1"/>
  <c r="AK843" i="1" s="1"/>
  <c r="AK842" i="1" s="1"/>
  <c r="AK841" i="1" s="1"/>
  <c r="AK840" i="1" s="1"/>
  <c r="AK839" i="1" s="1"/>
  <c r="AI485" i="1"/>
  <c r="AJ486" i="1"/>
  <c r="AM856" i="1"/>
  <c r="AM864" i="1"/>
  <c r="AM863" i="1" s="1"/>
  <c r="AM862" i="1" s="1"/>
  <c r="AM861" i="1" s="1"/>
  <c r="AM860" i="1" s="1"/>
  <c r="AM859" i="1" s="1"/>
  <c r="AM858" i="1" s="1"/>
  <c r="AM857" i="1" s="1"/>
  <c r="AI484" i="1" l="1"/>
  <c r="AJ485" i="1"/>
  <c r="AI855" i="1"/>
  <c r="AI854" i="1" s="1"/>
  <c r="AI853" i="1" s="1"/>
  <c r="AI852" i="1" s="1"/>
  <c r="AI851" i="1" s="1"/>
  <c r="AI850" i="1" s="1"/>
  <c r="AI849" i="1" s="1"/>
  <c r="AI848" i="1" s="1"/>
  <c r="AI847" i="1"/>
  <c r="AI385" i="1"/>
  <c r="AJ386" i="1"/>
  <c r="AO864" i="1"/>
  <c r="AO863" i="1" s="1"/>
  <c r="AO862" i="1" s="1"/>
  <c r="AO861" i="1" s="1"/>
  <c r="AO860" i="1" s="1"/>
  <c r="AO859" i="1" s="1"/>
  <c r="AO858" i="1" s="1"/>
  <c r="AO857" i="1" s="1"/>
  <c r="AO856" i="1"/>
  <c r="AJ385" i="1" l="1"/>
  <c r="AI384" i="1"/>
  <c r="AK847" i="1"/>
  <c r="AK855" i="1"/>
  <c r="AK854" i="1" s="1"/>
  <c r="AK853" i="1" s="1"/>
  <c r="AK852" i="1" s="1"/>
  <c r="AK851" i="1" s="1"/>
  <c r="AK850" i="1" s="1"/>
  <c r="AK849" i="1" s="1"/>
  <c r="AK848" i="1" s="1"/>
  <c r="AI483" i="1"/>
  <c r="AJ484" i="1"/>
  <c r="AM865" i="1"/>
  <c r="AM873" i="1"/>
  <c r="AM872" i="1" s="1"/>
  <c r="AM871" i="1" s="1"/>
  <c r="AM870" i="1" s="1"/>
  <c r="AM869" i="1" s="1"/>
  <c r="AM868" i="1" s="1"/>
  <c r="AM867" i="1" s="1"/>
  <c r="AM866" i="1" s="1"/>
  <c r="AJ483" i="1" l="1"/>
  <c r="AI482" i="1"/>
  <c r="AI856" i="1"/>
  <c r="AI864" i="1"/>
  <c r="AI863" i="1" s="1"/>
  <c r="AI862" i="1" s="1"/>
  <c r="AI861" i="1" s="1"/>
  <c r="AI860" i="1" s="1"/>
  <c r="AI859" i="1" s="1"/>
  <c r="AI858" i="1" s="1"/>
  <c r="AI857" i="1" s="1"/>
  <c r="AI383" i="1"/>
  <c r="AJ384" i="1"/>
  <c r="AO865" i="1"/>
  <c r="AO873" i="1"/>
  <c r="AO872" i="1" s="1"/>
  <c r="AO871" i="1" s="1"/>
  <c r="AO870" i="1" s="1"/>
  <c r="AO869" i="1" s="1"/>
  <c r="AO868" i="1" s="1"/>
  <c r="AO867" i="1" s="1"/>
  <c r="AO866" i="1" s="1"/>
  <c r="AI382" i="1" l="1"/>
  <c r="AJ383" i="1"/>
  <c r="AK864" i="1"/>
  <c r="AK863" i="1" s="1"/>
  <c r="AK862" i="1" s="1"/>
  <c r="AK861" i="1" s="1"/>
  <c r="AK860" i="1" s="1"/>
  <c r="AK859" i="1" s="1"/>
  <c r="AK858" i="1" s="1"/>
  <c r="AK857" i="1" s="1"/>
  <c r="AK856" i="1"/>
  <c r="AI481" i="1"/>
  <c r="AJ482" i="1"/>
  <c r="AM914" i="1"/>
  <c r="AM913" i="1" s="1"/>
  <c r="AM912" i="1" s="1"/>
  <c r="AM911" i="1" s="1"/>
  <c r="AM910" i="1" s="1"/>
  <c r="AM909" i="1" s="1"/>
  <c r="AM908" i="1" s="1"/>
  <c r="AM907" i="1" s="1"/>
  <c r="AM906" i="1" s="1"/>
  <c r="AM905" i="1" s="1"/>
  <c r="AM904" i="1" s="1"/>
  <c r="AM903" i="1" s="1"/>
  <c r="AM902" i="1" s="1"/>
  <c r="AM901" i="1" s="1"/>
  <c r="AM900" i="1" s="1"/>
  <c r="AM899" i="1" s="1"/>
  <c r="AM874" i="1"/>
  <c r="AO874" i="1" s="1"/>
  <c r="AM875" i="1" s="1"/>
  <c r="AO875" i="1" s="1"/>
  <c r="AM876" i="1" s="1"/>
  <c r="AO876" i="1" s="1"/>
  <c r="AM877" i="1" s="1"/>
  <c r="AO877" i="1" s="1"/>
  <c r="AM878" i="1" s="1"/>
  <c r="AO878" i="1" s="1"/>
  <c r="AM879" i="1" s="1"/>
  <c r="AO879" i="1" s="1"/>
  <c r="AM880" i="1" s="1"/>
  <c r="AO880" i="1" s="1"/>
  <c r="AM881" i="1" s="1"/>
  <c r="AO881" i="1" s="1"/>
  <c r="AM882" i="1" s="1"/>
  <c r="AO882" i="1" s="1"/>
  <c r="AM883" i="1" s="1"/>
  <c r="AO883" i="1" s="1"/>
  <c r="AM884" i="1" s="1"/>
  <c r="AO884" i="1" s="1"/>
  <c r="AM885" i="1" s="1"/>
  <c r="AO885" i="1" s="1"/>
  <c r="AM886" i="1" s="1"/>
  <c r="AO886" i="1" s="1"/>
  <c r="AM887" i="1" s="1"/>
  <c r="AO887" i="1" s="1"/>
  <c r="AM888" i="1" s="1"/>
  <c r="AO888" i="1" s="1"/>
  <c r="AM889" i="1" s="1"/>
  <c r="AO889" i="1" s="1"/>
  <c r="AM890" i="1" s="1"/>
  <c r="AO890" i="1" s="1"/>
  <c r="AM891" i="1" s="1"/>
  <c r="AO891" i="1" s="1"/>
  <c r="AM892" i="1" s="1"/>
  <c r="AO892" i="1" s="1"/>
  <c r="AM893" i="1" s="1"/>
  <c r="AO893" i="1" s="1"/>
  <c r="AM894" i="1" s="1"/>
  <c r="AO894" i="1" s="1"/>
  <c r="AM895" i="1" s="1"/>
  <c r="AO895" i="1" s="1"/>
  <c r="AM896" i="1" s="1"/>
  <c r="AO896" i="1" s="1"/>
  <c r="AM897" i="1" s="1"/>
  <c r="AO897" i="1" s="1"/>
  <c r="AM898" i="1" s="1"/>
  <c r="AI480" i="1" l="1"/>
  <c r="AJ481" i="1"/>
  <c r="AI865" i="1"/>
  <c r="AI873" i="1"/>
  <c r="AI872" i="1" s="1"/>
  <c r="AI871" i="1" s="1"/>
  <c r="AI870" i="1" s="1"/>
  <c r="AI869" i="1" s="1"/>
  <c r="AI868" i="1" s="1"/>
  <c r="AI867" i="1" s="1"/>
  <c r="AI866" i="1" s="1"/>
  <c r="AJ382" i="1"/>
  <c r="AI381" i="1"/>
  <c r="AO914" i="1"/>
  <c r="AO913" i="1" s="1"/>
  <c r="AO912" i="1" s="1"/>
  <c r="AO911" i="1" s="1"/>
  <c r="AO910" i="1" s="1"/>
  <c r="AO909" i="1" s="1"/>
  <c r="AO908" i="1" s="1"/>
  <c r="AO907" i="1" s="1"/>
  <c r="AO906" i="1" s="1"/>
  <c r="AO905" i="1" s="1"/>
  <c r="AO904" i="1" s="1"/>
  <c r="AO903" i="1" s="1"/>
  <c r="AO902" i="1" s="1"/>
  <c r="AO901" i="1" s="1"/>
  <c r="AO900" i="1" s="1"/>
  <c r="AO899" i="1" s="1"/>
  <c r="AO898" i="1"/>
  <c r="AI380" i="1" l="1"/>
  <c r="AJ381" i="1"/>
  <c r="AK865" i="1"/>
  <c r="AK873" i="1"/>
  <c r="AK872" i="1" s="1"/>
  <c r="AK871" i="1" s="1"/>
  <c r="AK870" i="1" s="1"/>
  <c r="AK869" i="1" s="1"/>
  <c r="AK868" i="1" s="1"/>
  <c r="AK867" i="1" s="1"/>
  <c r="AK866" i="1" s="1"/>
  <c r="AJ480" i="1"/>
  <c r="AI479" i="1"/>
  <c r="AM915" i="1"/>
  <c r="AM931" i="1"/>
  <c r="AM930" i="1" s="1"/>
  <c r="AM929" i="1" s="1"/>
  <c r="AM928" i="1" s="1"/>
  <c r="AM927" i="1" s="1"/>
  <c r="AM926" i="1" s="1"/>
  <c r="AM925" i="1" s="1"/>
  <c r="AM924" i="1" s="1"/>
  <c r="AM923" i="1" s="1"/>
  <c r="AM922" i="1" s="1"/>
  <c r="AM921" i="1" s="1"/>
  <c r="AM920" i="1" s="1"/>
  <c r="AM919" i="1" s="1"/>
  <c r="AM918" i="1" s="1"/>
  <c r="AM917" i="1" s="1"/>
  <c r="AM916" i="1" s="1"/>
  <c r="AI478" i="1" l="1"/>
  <c r="AJ479" i="1"/>
  <c r="AI914" i="1"/>
  <c r="AI874" i="1"/>
  <c r="AK874" i="1" s="1"/>
  <c r="AI875" i="1" s="1"/>
  <c r="AK875" i="1" s="1"/>
  <c r="AI876" i="1" s="1"/>
  <c r="AK876" i="1" s="1"/>
  <c r="AI877" i="1" s="1"/>
  <c r="AK877" i="1" s="1"/>
  <c r="AI878" i="1" s="1"/>
  <c r="AK878" i="1" s="1"/>
  <c r="AI879" i="1" s="1"/>
  <c r="AK879" i="1" s="1"/>
  <c r="AI880" i="1" s="1"/>
  <c r="AK880" i="1" s="1"/>
  <c r="AI881" i="1" s="1"/>
  <c r="AK881" i="1" s="1"/>
  <c r="AI882" i="1" s="1"/>
  <c r="AK882" i="1" s="1"/>
  <c r="AI883" i="1" s="1"/>
  <c r="AK883" i="1" s="1"/>
  <c r="AI884" i="1" s="1"/>
  <c r="AK884" i="1" s="1"/>
  <c r="AI885" i="1" s="1"/>
  <c r="AK885" i="1" s="1"/>
  <c r="AI886" i="1" s="1"/>
  <c r="AK886" i="1" s="1"/>
  <c r="AI887" i="1" s="1"/>
  <c r="AK887" i="1" s="1"/>
  <c r="AI888" i="1" s="1"/>
  <c r="AK888" i="1" s="1"/>
  <c r="AI889" i="1" s="1"/>
  <c r="AK889" i="1" s="1"/>
  <c r="AI890" i="1" s="1"/>
  <c r="AK890" i="1" s="1"/>
  <c r="AI891" i="1" s="1"/>
  <c r="AK891" i="1" s="1"/>
  <c r="AI892" i="1" s="1"/>
  <c r="AK892" i="1" s="1"/>
  <c r="AI893" i="1" s="1"/>
  <c r="AK893" i="1" s="1"/>
  <c r="AI894" i="1" s="1"/>
  <c r="AK894" i="1" s="1"/>
  <c r="AI895" i="1" s="1"/>
  <c r="AK895" i="1" s="1"/>
  <c r="AI896" i="1" s="1"/>
  <c r="AK896" i="1" s="1"/>
  <c r="AI897" i="1" s="1"/>
  <c r="AK897" i="1" s="1"/>
  <c r="AI898" i="1" s="1"/>
  <c r="AI379" i="1"/>
  <c r="AJ380" i="1"/>
  <c r="AO931" i="1"/>
  <c r="AO930" i="1" s="1"/>
  <c r="AO929" i="1" s="1"/>
  <c r="AO928" i="1" s="1"/>
  <c r="AO927" i="1" s="1"/>
  <c r="AO926" i="1" s="1"/>
  <c r="AO925" i="1" s="1"/>
  <c r="AO924" i="1" s="1"/>
  <c r="AO923" i="1" s="1"/>
  <c r="AO922" i="1" s="1"/>
  <c r="AO921" i="1" s="1"/>
  <c r="AO920" i="1" s="1"/>
  <c r="AO919" i="1" s="1"/>
  <c r="AO918" i="1" s="1"/>
  <c r="AO917" i="1" s="1"/>
  <c r="AO916" i="1" s="1"/>
  <c r="AO915" i="1"/>
  <c r="AJ379" i="1" l="1"/>
  <c r="AI378" i="1"/>
  <c r="AK914" i="1"/>
  <c r="AK913" i="1" s="1"/>
  <c r="AK912" i="1" s="1"/>
  <c r="AK911" i="1" s="1"/>
  <c r="AK910" i="1" s="1"/>
  <c r="AK909" i="1" s="1"/>
  <c r="AK908" i="1" s="1"/>
  <c r="AK907" i="1" s="1"/>
  <c r="AK906" i="1" s="1"/>
  <c r="AK905" i="1" s="1"/>
  <c r="AK904" i="1" s="1"/>
  <c r="AK903" i="1" s="1"/>
  <c r="AK902" i="1" s="1"/>
  <c r="AK901" i="1" s="1"/>
  <c r="AK900" i="1" s="1"/>
  <c r="AK899" i="1" s="1"/>
  <c r="AK898" i="1"/>
  <c r="AI913" i="1"/>
  <c r="AJ914" i="1"/>
  <c r="AJ478" i="1"/>
  <c r="AI477" i="1"/>
  <c r="AM948" i="1"/>
  <c r="AM947" i="1" s="1"/>
  <c r="AM946" i="1" s="1"/>
  <c r="AM945" i="1" s="1"/>
  <c r="AM944" i="1" s="1"/>
  <c r="AM943" i="1" s="1"/>
  <c r="AM942" i="1" s="1"/>
  <c r="AM941" i="1" s="1"/>
  <c r="AM940" i="1" s="1"/>
  <c r="AM939" i="1" s="1"/>
  <c r="AM938" i="1" s="1"/>
  <c r="AM937" i="1" s="1"/>
  <c r="AM936" i="1" s="1"/>
  <c r="AM935" i="1" s="1"/>
  <c r="AM934" i="1" s="1"/>
  <c r="AM933" i="1" s="1"/>
  <c r="AM932" i="1"/>
  <c r="AJ477" i="1" l="1"/>
  <c r="AI476" i="1"/>
  <c r="AJ913" i="1"/>
  <c r="AI912" i="1"/>
  <c r="AI915" i="1"/>
  <c r="AI931" i="1"/>
  <c r="AI377" i="1"/>
  <c r="AJ378" i="1"/>
  <c r="AO948" i="1"/>
  <c r="AO947" i="1" s="1"/>
  <c r="AO946" i="1" s="1"/>
  <c r="AO945" i="1" s="1"/>
  <c r="AO944" i="1" s="1"/>
  <c r="AO943" i="1" s="1"/>
  <c r="AO942" i="1" s="1"/>
  <c r="AO941" i="1" s="1"/>
  <c r="AO940" i="1" s="1"/>
  <c r="AO939" i="1" s="1"/>
  <c r="AO938" i="1" s="1"/>
  <c r="AO937" i="1" s="1"/>
  <c r="AO936" i="1" s="1"/>
  <c r="AO935" i="1" s="1"/>
  <c r="AO934" i="1" s="1"/>
  <c r="AO933" i="1" s="1"/>
  <c r="AO932" i="1"/>
  <c r="AI376" i="1" l="1"/>
  <c r="AJ377" i="1"/>
  <c r="AI930" i="1"/>
  <c r="AJ931" i="1"/>
  <c r="AK931" i="1"/>
  <c r="AK930" i="1" s="1"/>
  <c r="AK929" i="1" s="1"/>
  <c r="AK928" i="1" s="1"/>
  <c r="AK927" i="1" s="1"/>
  <c r="AK926" i="1" s="1"/>
  <c r="AK925" i="1" s="1"/>
  <c r="AK924" i="1" s="1"/>
  <c r="AK923" i="1" s="1"/>
  <c r="AK922" i="1" s="1"/>
  <c r="AK921" i="1" s="1"/>
  <c r="AK920" i="1" s="1"/>
  <c r="AK919" i="1" s="1"/>
  <c r="AK918" i="1" s="1"/>
  <c r="AK917" i="1" s="1"/>
  <c r="AK916" i="1" s="1"/>
  <c r="AK915" i="1"/>
  <c r="AI911" i="1"/>
  <c r="AJ912" i="1"/>
  <c r="AI475" i="1"/>
  <c r="AJ476" i="1"/>
  <c r="AM949" i="1"/>
  <c r="AM965" i="1"/>
  <c r="AM964" i="1" s="1"/>
  <c r="AM963" i="1" s="1"/>
  <c r="AM962" i="1" s="1"/>
  <c r="AM961" i="1" s="1"/>
  <c r="AM960" i="1" s="1"/>
  <c r="AM959" i="1" s="1"/>
  <c r="AM958" i="1" s="1"/>
  <c r="AM957" i="1" s="1"/>
  <c r="AM956" i="1" s="1"/>
  <c r="AM955" i="1" s="1"/>
  <c r="AM954" i="1" s="1"/>
  <c r="AM953" i="1" s="1"/>
  <c r="AM952" i="1" s="1"/>
  <c r="AM951" i="1" s="1"/>
  <c r="AM950" i="1" s="1"/>
  <c r="AI910" i="1" l="1"/>
  <c r="AJ911" i="1"/>
  <c r="AI948" i="1"/>
  <c r="AI932" i="1"/>
  <c r="AI929" i="1"/>
  <c r="AJ930" i="1"/>
  <c r="AJ475" i="1"/>
  <c r="AI474" i="1"/>
  <c r="AI375" i="1"/>
  <c r="AJ376" i="1"/>
  <c r="AO965" i="1"/>
  <c r="AO964" i="1" s="1"/>
  <c r="AO963" i="1" s="1"/>
  <c r="AO962" i="1" s="1"/>
  <c r="AO961" i="1" s="1"/>
  <c r="AO960" i="1" s="1"/>
  <c r="AO959" i="1" s="1"/>
  <c r="AO958" i="1" s="1"/>
  <c r="AO957" i="1" s="1"/>
  <c r="AO956" i="1" s="1"/>
  <c r="AO955" i="1" s="1"/>
  <c r="AO954" i="1" s="1"/>
  <c r="AO953" i="1" s="1"/>
  <c r="AO952" i="1" s="1"/>
  <c r="AO951" i="1" s="1"/>
  <c r="AO950" i="1" s="1"/>
  <c r="AO949" i="1"/>
  <c r="AI473" i="1" l="1"/>
  <c r="AJ474" i="1"/>
  <c r="AJ929" i="1"/>
  <c r="AI928" i="1"/>
  <c r="AK948" i="1"/>
  <c r="AK947" i="1" s="1"/>
  <c r="AK946" i="1" s="1"/>
  <c r="AK945" i="1" s="1"/>
  <c r="AK944" i="1" s="1"/>
  <c r="AK943" i="1" s="1"/>
  <c r="AK942" i="1" s="1"/>
  <c r="AK941" i="1" s="1"/>
  <c r="AK940" i="1" s="1"/>
  <c r="AK939" i="1" s="1"/>
  <c r="AK938" i="1" s="1"/>
  <c r="AK937" i="1" s="1"/>
  <c r="AK936" i="1" s="1"/>
  <c r="AK935" i="1" s="1"/>
  <c r="AK934" i="1" s="1"/>
  <c r="AK933" i="1" s="1"/>
  <c r="AK932" i="1"/>
  <c r="AJ948" i="1"/>
  <c r="AI947" i="1"/>
  <c r="AI374" i="1"/>
  <c r="AJ375" i="1"/>
  <c r="AI909" i="1"/>
  <c r="AJ910" i="1"/>
  <c r="AM966" i="1"/>
  <c r="AM982" i="1"/>
  <c r="AM981" i="1" s="1"/>
  <c r="AM980" i="1" s="1"/>
  <c r="AM979" i="1" s="1"/>
  <c r="AM978" i="1" s="1"/>
  <c r="AM977" i="1" s="1"/>
  <c r="AM976" i="1" s="1"/>
  <c r="AM975" i="1" s="1"/>
  <c r="AM974" i="1" s="1"/>
  <c r="AM973" i="1" s="1"/>
  <c r="AM972" i="1" s="1"/>
  <c r="AM971" i="1" s="1"/>
  <c r="AM970" i="1" s="1"/>
  <c r="AM969" i="1" s="1"/>
  <c r="AM968" i="1" s="1"/>
  <c r="AM967" i="1" s="1"/>
  <c r="AI946" i="1" l="1"/>
  <c r="AJ947" i="1"/>
  <c r="AI949" i="1"/>
  <c r="AI965" i="1"/>
  <c r="AI927" i="1"/>
  <c r="AJ928" i="1"/>
  <c r="AJ909" i="1"/>
  <c r="AI908" i="1"/>
  <c r="AJ374" i="1"/>
  <c r="AI373" i="1"/>
  <c r="AI472" i="1"/>
  <c r="AJ473" i="1"/>
  <c r="AO982" i="1"/>
  <c r="AO981" i="1" s="1"/>
  <c r="AO980" i="1" s="1"/>
  <c r="AO979" i="1" s="1"/>
  <c r="AO978" i="1" s="1"/>
  <c r="AO977" i="1" s="1"/>
  <c r="AO976" i="1" s="1"/>
  <c r="AO975" i="1" s="1"/>
  <c r="AO974" i="1" s="1"/>
  <c r="AO973" i="1" s="1"/>
  <c r="AO972" i="1" s="1"/>
  <c r="AO971" i="1" s="1"/>
  <c r="AO970" i="1" s="1"/>
  <c r="AO969" i="1" s="1"/>
  <c r="AO968" i="1" s="1"/>
  <c r="AO967" i="1" s="1"/>
  <c r="AO966" i="1"/>
  <c r="AI907" i="1" l="1"/>
  <c r="AJ908" i="1"/>
  <c r="AI926" i="1"/>
  <c r="AJ927" i="1"/>
  <c r="AJ965" i="1"/>
  <c r="AI964" i="1"/>
  <c r="AJ472" i="1"/>
  <c r="AI471" i="1"/>
  <c r="AK949" i="1"/>
  <c r="AK965" i="1"/>
  <c r="AK964" i="1" s="1"/>
  <c r="AK963" i="1" s="1"/>
  <c r="AK962" i="1" s="1"/>
  <c r="AK961" i="1" s="1"/>
  <c r="AK960" i="1" s="1"/>
  <c r="AK959" i="1" s="1"/>
  <c r="AK958" i="1" s="1"/>
  <c r="AK957" i="1" s="1"/>
  <c r="AK956" i="1" s="1"/>
  <c r="AK955" i="1" s="1"/>
  <c r="AK954" i="1" s="1"/>
  <c r="AK953" i="1" s="1"/>
  <c r="AK952" i="1" s="1"/>
  <c r="AK951" i="1" s="1"/>
  <c r="AK950" i="1" s="1"/>
  <c r="AI372" i="1"/>
  <c r="AJ373" i="1"/>
  <c r="AI945" i="1"/>
  <c r="AJ946" i="1"/>
  <c r="AM999" i="1"/>
  <c r="AM998" i="1" s="1"/>
  <c r="AM997" i="1" s="1"/>
  <c r="AM996" i="1" s="1"/>
  <c r="AM995" i="1" s="1"/>
  <c r="AM994" i="1" s="1"/>
  <c r="AM993" i="1" s="1"/>
  <c r="AM992" i="1" s="1"/>
  <c r="AM991" i="1" s="1"/>
  <c r="AM990" i="1" s="1"/>
  <c r="AM989" i="1" s="1"/>
  <c r="AM988" i="1" s="1"/>
  <c r="AM987" i="1" s="1"/>
  <c r="AM986" i="1" s="1"/>
  <c r="AM985" i="1" s="1"/>
  <c r="AM984" i="1" s="1"/>
  <c r="AM983" i="1"/>
  <c r="AI470" i="1" l="1"/>
  <c r="AJ471" i="1"/>
  <c r="AI963" i="1"/>
  <c r="AJ964" i="1"/>
  <c r="AJ945" i="1"/>
  <c r="AI944" i="1"/>
  <c r="AI371" i="1"/>
  <c r="AJ372" i="1"/>
  <c r="AI925" i="1"/>
  <c r="AJ926" i="1"/>
  <c r="AI982" i="1"/>
  <c r="AI966" i="1"/>
  <c r="AJ907" i="1"/>
  <c r="AI906" i="1"/>
  <c r="AO999" i="1"/>
  <c r="AO998" i="1" s="1"/>
  <c r="AO997" i="1" s="1"/>
  <c r="AO996" i="1" s="1"/>
  <c r="AO995" i="1" s="1"/>
  <c r="AO994" i="1" s="1"/>
  <c r="AO993" i="1" s="1"/>
  <c r="AO992" i="1" s="1"/>
  <c r="AO991" i="1" s="1"/>
  <c r="AO990" i="1" s="1"/>
  <c r="AO989" i="1" s="1"/>
  <c r="AO988" i="1" s="1"/>
  <c r="AO987" i="1" s="1"/>
  <c r="AO986" i="1" s="1"/>
  <c r="AO985" i="1" s="1"/>
  <c r="AO984" i="1" s="1"/>
  <c r="AO983" i="1"/>
  <c r="AI370" i="1" l="1"/>
  <c r="AJ371" i="1"/>
  <c r="AI905" i="1"/>
  <c r="AJ906" i="1"/>
  <c r="AI943" i="1"/>
  <c r="AJ944" i="1"/>
  <c r="AK966" i="1"/>
  <c r="AK982" i="1"/>
  <c r="AK981" i="1" s="1"/>
  <c r="AK980" i="1" s="1"/>
  <c r="AK979" i="1" s="1"/>
  <c r="AK978" i="1" s="1"/>
  <c r="AK977" i="1" s="1"/>
  <c r="AK976" i="1" s="1"/>
  <c r="AK975" i="1" s="1"/>
  <c r="AK974" i="1" s="1"/>
  <c r="AK973" i="1" s="1"/>
  <c r="AK972" i="1" s="1"/>
  <c r="AK971" i="1" s="1"/>
  <c r="AK970" i="1" s="1"/>
  <c r="AK969" i="1" s="1"/>
  <c r="AK968" i="1" s="1"/>
  <c r="AK967" i="1" s="1"/>
  <c r="AJ982" i="1"/>
  <c r="AI981" i="1"/>
  <c r="AJ963" i="1"/>
  <c r="AI962" i="1"/>
  <c r="AJ925" i="1"/>
  <c r="AI924" i="1"/>
  <c r="AI469" i="1"/>
  <c r="AJ470" i="1"/>
  <c r="AM1000" i="1"/>
  <c r="AO1000" i="1" s="1"/>
  <c r="AM1001" i="1" s="1"/>
  <c r="AO1001" i="1" s="1"/>
  <c r="AM1002" i="1" s="1"/>
  <c r="AO1002" i="1" s="1"/>
  <c r="AM1003" i="1" s="1"/>
  <c r="AO1003" i="1" s="1"/>
  <c r="AM1004" i="1" s="1"/>
  <c r="AO1004" i="1" s="1"/>
  <c r="AM1005" i="1" s="1"/>
  <c r="AO1005" i="1" s="1"/>
  <c r="AM1006" i="1" s="1"/>
  <c r="AO1006" i="1" s="1"/>
  <c r="AM1007" i="1" s="1"/>
  <c r="AO1007" i="1" s="1"/>
  <c r="AM1008" i="1" s="1"/>
  <c r="AO1008" i="1" s="1"/>
  <c r="AM1009" i="1" s="1"/>
  <c r="AO1009" i="1" s="1"/>
  <c r="AM1010" i="1" s="1"/>
  <c r="AO1010" i="1" s="1"/>
  <c r="AM1011" i="1" s="1"/>
  <c r="AO1011" i="1" s="1"/>
  <c r="AM1012" i="1" s="1"/>
  <c r="AO1012" i="1" s="1"/>
  <c r="AM1013" i="1" s="1"/>
  <c r="AO1013" i="1" s="1"/>
  <c r="AM1014" i="1" s="1"/>
  <c r="AO1014" i="1" s="1"/>
  <c r="AM1015" i="1" s="1"/>
  <c r="AO1015" i="1" s="1"/>
  <c r="AM1016" i="1" s="1"/>
  <c r="AO1016" i="1" s="1"/>
  <c r="AM1017" i="1" s="1"/>
  <c r="AM1025" i="1"/>
  <c r="AM1024" i="1" s="1"/>
  <c r="AM1023" i="1" s="1"/>
  <c r="AM1022" i="1" s="1"/>
  <c r="AM1021" i="1" s="1"/>
  <c r="AM1020" i="1" s="1"/>
  <c r="AM1019" i="1" s="1"/>
  <c r="AM1018" i="1" s="1"/>
  <c r="AI468" i="1" l="1"/>
  <c r="AJ469" i="1"/>
  <c r="AI983" i="1"/>
  <c r="AI999" i="1"/>
  <c r="AJ924" i="1"/>
  <c r="AI923" i="1"/>
  <c r="AI942" i="1"/>
  <c r="AJ943" i="1"/>
  <c r="AI961" i="1"/>
  <c r="AJ962" i="1"/>
  <c r="AJ905" i="1"/>
  <c r="AI904" i="1"/>
  <c r="AI980" i="1"/>
  <c r="AJ981" i="1"/>
  <c r="AI369" i="1"/>
  <c r="AJ370" i="1"/>
  <c r="AO1017" i="1"/>
  <c r="AO1025" i="1"/>
  <c r="AO1024" i="1" s="1"/>
  <c r="AO1023" i="1" s="1"/>
  <c r="AO1022" i="1" s="1"/>
  <c r="AO1021" i="1" s="1"/>
  <c r="AO1020" i="1" s="1"/>
  <c r="AO1019" i="1" s="1"/>
  <c r="AO1018" i="1" s="1"/>
  <c r="AJ369" i="1" l="1"/>
  <c r="AI368" i="1"/>
  <c r="AJ942" i="1"/>
  <c r="AI941" i="1"/>
  <c r="AJ923" i="1"/>
  <c r="AI922" i="1"/>
  <c r="AI979" i="1"/>
  <c r="AJ980" i="1"/>
  <c r="AI903" i="1"/>
  <c r="AJ904" i="1"/>
  <c r="AI998" i="1"/>
  <c r="AJ999" i="1"/>
  <c r="AK999" i="1"/>
  <c r="AK998" i="1" s="1"/>
  <c r="AK997" i="1" s="1"/>
  <c r="AK996" i="1" s="1"/>
  <c r="AK995" i="1" s="1"/>
  <c r="AK994" i="1" s="1"/>
  <c r="AK993" i="1" s="1"/>
  <c r="AK992" i="1" s="1"/>
  <c r="AK991" i="1" s="1"/>
  <c r="AK990" i="1" s="1"/>
  <c r="AK989" i="1" s="1"/>
  <c r="AK988" i="1" s="1"/>
  <c r="AK987" i="1" s="1"/>
  <c r="AK986" i="1" s="1"/>
  <c r="AK985" i="1" s="1"/>
  <c r="AK984" i="1" s="1"/>
  <c r="AK983" i="1"/>
  <c r="AJ961" i="1"/>
  <c r="AI960" i="1"/>
  <c r="AI467" i="1"/>
  <c r="AJ468" i="1"/>
  <c r="AM1026" i="1"/>
  <c r="AM1034" i="1"/>
  <c r="AM1033" i="1" s="1"/>
  <c r="AM1032" i="1" s="1"/>
  <c r="AM1031" i="1" s="1"/>
  <c r="AM1030" i="1" s="1"/>
  <c r="AM1029" i="1" s="1"/>
  <c r="AM1028" i="1" s="1"/>
  <c r="AM1027" i="1" s="1"/>
  <c r="AI959" i="1" l="1"/>
  <c r="AJ960" i="1"/>
  <c r="AJ979" i="1"/>
  <c r="AI978" i="1"/>
  <c r="AI1000" i="1"/>
  <c r="AK1000" i="1" s="1"/>
  <c r="AI1001" i="1" s="1"/>
  <c r="AK1001" i="1" s="1"/>
  <c r="AI1002" i="1" s="1"/>
  <c r="AK1002" i="1" s="1"/>
  <c r="AI1003" i="1" s="1"/>
  <c r="AK1003" i="1" s="1"/>
  <c r="AI1004" i="1" s="1"/>
  <c r="AK1004" i="1" s="1"/>
  <c r="AI1005" i="1" s="1"/>
  <c r="AK1005" i="1" s="1"/>
  <c r="AI1006" i="1" s="1"/>
  <c r="AK1006" i="1" s="1"/>
  <c r="AI1007" i="1" s="1"/>
  <c r="AK1007" i="1" s="1"/>
  <c r="AI1008" i="1" s="1"/>
  <c r="AK1008" i="1" s="1"/>
  <c r="AI1009" i="1" s="1"/>
  <c r="AK1009" i="1" s="1"/>
  <c r="AI1010" i="1" s="1"/>
  <c r="AK1010" i="1" s="1"/>
  <c r="AI1011" i="1" s="1"/>
  <c r="AK1011" i="1" s="1"/>
  <c r="AI1012" i="1" s="1"/>
  <c r="AK1012" i="1" s="1"/>
  <c r="AI1013" i="1" s="1"/>
  <c r="AK1013" i="1" s="1"/>
  <c r="AI1014" i="1" s="1"/>
  <c r="AK1014" i="1" s="1"/>
  <c r="AI1015" i="1" s="1"/>
  <c r="AK1015" i="1" s="1"/>
  <c r="AI1016" i="1" s="1"/>
  <c r="AK1016" i="1" s="1"/>
  <c r="AI1017" i="1" s="1"/>
  <c r="AI1025" i="1"/>
  <c r="AI1024" i="1" s="1"/>
  <c r="AI1023" i="1" s="1"/>
  <c r="AI1022" i="1" s="1"/>
  <c r="AI1021" i="1" s="1"/>
  <c r="AI1020" i="1" s="1"/>
  <c r="AI1019" i="1" s="1"/>
  <c r="AI1018" i="1" s="1"/>
  <c r="AI921" i="1"/>
  <c r="AJ922" i="1"/>
  <c r="AI940" i="1"/>
  <c r="AJ941" i="1"/>
  <c r="AJ998" i="1"/>
  <c r="AI997" i="1"/>
  <c r="AI367" i="1"/>
  <c r="AJ368" i="1"/>
  <c r="AJ467" i="1"/>
  <c r="AI466" i="1"/>
  <c r="AI902" i="1"/>
  <c r="AJ903" i="1"/>
  <c r="AO1026" i="1"/>
  <c r="AO1034" i="1"/>
  <c r="AO1033" i="1" s="1"/>
  <c r="AO1032" i="1" s="1"/>
  <c r="AO1031" i="1" s="1"/>
  <c r="AO1030" i="1" s="1"/>
  <c r="AO1029" i="1" s="1"/>
  <c r="AO1028" i="1" s="1"/>
  <c r="AO1027" i="1" s="1"/>
  <c r="AJ921" i="1" l="1"/>
  <c r="AI920" i="1"/>
  <c r="AK1025" i="1"/>
  <c r="AK1024" i="1" s="1"/>
  <c r="AK1023" i="1" s="1"/>
  <c r="AK1022" i="1" s="1"/>
  <c r="AK1021" i="1" s="1"/>
  <c r="AK1020" i="1" s="1"/>
  <c r="AK1019" i="1" s="1"/>
  <c r="AK1018" i="1" s="1"/>
  <c r="AK1017" i="1"/>
  <c r="AI996" i="1"/>
  <c r="AJ997" i="1"/>
  <c r="AI977" i="1"/>
  <c r="AJ978" i="1"/>
  <c r="AJ466" i="1"/>
  <c r="AI465" i="1"/>
  <c r="AI366" i="1"/>
  <c r="AJ367" i="1"/>
  <c r="AJ902" i="1"/>
  <c r="AI901" i="1"/>
  <c r="AJ940" i="1"/>
  <c r="AI939" i="1"/>
  <c r="AI958" i="1"/>
  <c r="AJ959" i="1"/>
  <c r="AM1043" i="1"/>
  <c r="AM1042" i="1" s="1"/>
  <c r="AM1041" i="1" s="1"/>
  <c r="AM1040" i="1" s="1"/>
  <c r="AM1039" i="1" s="1"/>
  <c r="AM1038" i="1" s="1"/>
  <c r="AM1037" i="1" s="1"/>
  <c r="AM1036" i="1" s="1"/>
  <c r="AM1035" i="1"/>
  <c r="AJ977" i="1" l="1"/>
  <c r="AI976" i="1"/>
  <c r="AI900" i="1"/>
  <c r="AJ901" i="1"/>
  <c r="AI938" i="1"/>
  <c r="AJ939" i="1"/>
  <c r="AI995" i="1"/>
  <c r="AJ996" i="1"/>
  <c r="AI1034" i="1"/>
  <c r="AI1033" i="1" s="1"/>
  <c r="AI1032" i="1" s="1"/>
  <c r="AI1031" i="1" s="1"/>
  <c r="AI1030" i="1" s="1"/>
  <c r="AI1029" i="1" s="1"/>
  <c r="AI1028" i="1" s="1"/>
  <c r="AI1027" i="1" s="1"/>
  <c r="AI1026" i="1"/>
  <c r="AJ366" i="1"/>
  <c r="AI365" i="1"/>
  <c r="AI464" i="1"/>
  <c r="AJ465" i="1"/>
  <c r="AI919" i="1"/>
  <c r="AJ920" i="1"/>
  <c r="AJ958" i="1"/>
  <c r="AI957" i="1"/>
  <c r="AO1035" i="1"/>
  <c r="AO1043" i="1"/>
  <c r="AO1042" i="1" s="1"/>
  <c r="AO1041" i="1" s="1"/>
  <c r="AO1040" i="1" s="1"/>
  <c r="AO1039" i="1" s="1"/>
  <c r="AO1038" i="1" s="1"/>
  <c r="AO1037" i="1" s="1"/>
  <c r="AO1036" i="1" s="1"/>
  <c r="AJ919" i="1" l="1"/>
  <c r="AI918" i="1"/>
  <c r="AI994" i="1"/>
  <c r="AJ995" i="1"/>
  <c r="AI463" i="1"/>
  <c r="AJ464" i="1"/>
  <c r="AJ938" i="1"/>
  <c r="AI937" i="1"/>
  <c r="AJ365" i="1"/>
  <c r="AI364" i="1"/>
  <c r="AJ900" i="1"/>
  <c r="AI899" i="1"/>
  <c r="AJ899" i="1" s="1"/>
  <c r="AI956" i="1"/>
  <c r="AJ957" i="1"/>
  <c r="AK1026" i="1"/>
  <c r="AK1034" i="1"/>
  <c r="AK1033" i="1" s="1"/>
  <c r="AK1032" i="1" s="1"/>
  <c r="AK1031" i="1" s="1"/>
  <c r="AK1030" i="1" s="1"/>
  <c r="AK1029" i="1" s="1"/>
  <c r="AK1028" i="1" s="1"/>
  <c r="AK1027" i="1" s="1"/>
  <c r="AI975" i="1"/>
  <c r="AJ976" i="1"/>
  <c r="AM1073" i="1"/>
  <c r="AM1072" i="1" s="1"/>
  <c r="AM1071" i="1" s="1"/>
  <c r="AM1070" i="1" s="1"/>
  <c r="AM1069" i="1" s="1"/>
  <c r="AM1068" i="1" s="1"/>
  <c r="AM1067" i="1" s="1"/>
  <c r="AM1066" i="1" s="1"/>
  <c r="AM1065" i="1" s="1"/>
  <c r="AM1064" i="1" s="1"/>
  <c r="AM1063" i="1" s="1"/>
  <c r="AM1062" i="1" s="1"/>
  <c r="AM1061" i="1" s="1"/>
  <c r="AM1060" i="1" s="1"/>
  <c r="AM1059" i="1" s="1"/>
  <c r="AM1058" i="1" s="1"/>
  <c r="AM1044" i="1"/>
  <c r="AO1044" i="1" s="1"/>
  <c r="AM1045" i="1" s="1"/>
  <c r="AO1045" i="1" s="1"/>
  <c r="AM1046" i="1" s="1"/>
  <c r="AO1046" i="1" s="1"/>
  <c r="AM1047" i="1" s="1"/>
  <c r="AO1047" i="1" s="1"/>
  <c r="AM1048" i="1" s="1"/>
  <c r="AO1048" i="1" s="1"/>
  <c r="AM1049" i="1" s="1"/>
  <c r="AO1049" i="1" s="1"/>
  <c r="AM1050" i="1" s="1"/>
  <c r="AO1050" i="1" s="1"/>
  <c r="AM1051" i="1" s="1"/>
  <c r="AO1051" i="1" s="1"/>
  <c r="AM1052" i="1" s="1"/>
  <c r="AO1052" i="1" s="1"/>
  <c r="AM1053" i="1" s="1"/>
  <c r="AO1053" i="1" s="1"/>
  <c r="AM1054" i="1" s="1"/>
  <c r="AO1054" i="1" s="1"/>
  <c r="AM1055" i="1" s="1"/>
  <c r="AO1055" i="1" s="1"/>
  <c r="AM1056" i="1" s="1"/>
  <c r="AO1056" i="1" s="1"/>
  <c r="AM1057" i="1" s="1"/>
  <c r="AI936" i="1" l="1"/>
  <c r="AJ937" i="1"/>
  <c r="AI1035" i="1"/>
  <c r="AI1043" i="1"/>
  <c r="AI1042" i="1" s="1"/>
  <c r="AI1041" i="1" s="1"/>
  <c r="AI1040" i="1" s="1"/>
  <c r="AI1039" i="1" s="1"/>
  <c r="AI1038" i="1" s="1"/>
  <c r="AI1037" i="1" s="1"/>
  <c r="AI1036" i="1" s="1"/>
  <c r="AJ956" i="1"/>
  <c r="AI955" i="1"/>
  <c r="AI462" i="1"/>
  <c r="AJ463" i="1"/>
  <c r="AI993" i="1"/>
  <c r="AJ994" i="1"/>
  <c r="AJ364" i="1"/>
  <c r="AI363" i="1"/>
  <c r="AJ918" i="1"/>
  <c r="AI917" i="1"/>
  <c r="AJ975" i="1"/>
  <c r="AI974" i="1"/>
  <c r="AO1057" i="1"/>
  <c r="AO1073" i="1"/>
  <c r="AO1072" i="1" s="1"/>
  <c r="AO1071" i="1" s="1"/>
  <c r="AO1070" i="1" s="1"/>
  <c r="AO1069" i="1" s="1"/>
  <c r="AO1068" i="1" s="1"/>
  <c r="AO1067" i="1" s="1"/>
  <c r="AO1066" i="1" s="1"/>
  <c r="AO1065" i="1" s="1"/>
  <c r="AO1064" i="1" s="1"/>
  <c r="AO1063" i="1" s="1"/>
  <c r="AO1062" i="1" s="1"/>
  <c r="AO1061" i="1" s="1"/>
  <c r="AO1060" i="1" s="1"/>
  <c r="AO1059" i="1" s="1"/>
  <c r="AO1058" i="1" s="1"/>
  <c r="AJ974" i="1" l="1"/>
  <c r="AI973" i="1"/>
  <c r="AI461" i="1"/>
  <c r="AJ462" i="1"/>
  <c r="AI916" i="1"/>
  <c r="AJ916" i="1" s="1"/>
  <c r="AJ917" i="1"/>
  <c r="AI954" i="1"/>
  <c r="AJ955" i="1"/>
  <c r="AK1035" i="1"/>
  <c r="AK1043" i="1"/>
  <c r="AK1042" i="1" s="1"/>
  <c r="AK1041" i="1" s="1"/>
  <c r="AK1040" i="1" s="1"/>
  <c r="AK1039" i="1" s="1"/>
  <c r="AK1038" i="1" s="1"/>
  <c r="AK1037" i="1" s="1"/>
  <c r="AK1036" i="1" s="1"/>
  <c r="AJ363" i="1"/>
  <c r="AI362" i="1"/>
  <c r="AI992" i="1"/>
  <c r="AJ993" i="1"/>
  <c r="AJ936" i="1"/>
  <c r="AI935" i="1"/>
  <c r="AM1074" i="1"/>
  <c r="AO1074" i="1" s="1"/>
  <c r="AM1075" i="1" s="1"/>
  <c r="AO1075" i="1" s="1"/>
  <c r="AM1076" i="1" s="1"/>
  <c r="AO1076" i="1" s="1"/>
  <c r="AM1077" i="1" s="1"/>
  <c r="AM1117" i="1"/>
  <c r="AI934" i="1" l="1"/>
  <c r="AJ935" i="1"/>
  <c r="AI953" i="1"/>
  <c r="AJ954" i="1"/>
  <c r="AI991" i="1"/>
  <c r="AJ992" i="1"/>
  <c r="AI361" i="1"/>
  <c r="AJ362" i="1"/>
  <c r="AI460" i="1"/>
  <c r="AJ461" i="1"/>
  <c r="AI972" i="1"/>
  <c r="AJ973" i="1"/>
  <c r="AI1044" i="1"/>
  <c r="AK1044" i="1" s="1"/>
  <c r="AI1045" i="1" s="1"/>
  <c r="AK1045" i="1" s="1"/>
  <c r="AI1046" i="1" s="1"/>
  <c r="AK1046" i="1" s="1"/>
  <c r="AI1047" i="1" s="1"/>
  <c r="AK1047" i="1" s="1"/>
  <c r="AI1048" i="1" s="1"/>
  <c r="AK1048" i="1" s="1"/>
  <c r="AI1049" i="1" s="1"/>
  <c r="AK1049" i="1" s="1"/>
  <c r="AI1050" i="1" s="1"/>
  <c r="AK1050" i="1" s="1"/>
  <c r="AI1051" i="1" s="1"/>
  <c r="AK1051" i="1" s="1"/>
  <c r="AI1052" i="1" s="1"/>
  <c r="AK1052" i="1" s="1"/>
  <c r="AI1053" i="1" s="1"/>
  <c r="AK1053" i="1" s="1"/>
  <c r="AI1054" i="1" s="1"/>
  <c r="AK1054" i="1" s="1"/>
  <c r="AI1055" i="1" s="1"/>
  <c r="AK1055" i="1" s="1"/>
  <c r="AI1056" i="1" s="1"/>
  <c r="AK1056" i="1" s="1"/>
  <c r="AI1057" i="1" s="1"/>
  <c r="AI1073" i="1"/>
  <c r="AI1072" i="1" s="1"/>
  <c r="AI1071" i="1" s="1"/>
  <c r="AI1070" i="1" s="1"/>
  <c r="AI1069" i="1" s="1"/>
  <c r="AI1068" i="1" s="1"/>
  <c r="AI1067" i="1" s="1"/>
  <c r="AI1066" i="1" s="1"/>
  <c r="AI1065" i="1" s="1"/>
  <c r="AI1064" i="1" s="1"/>
  <c r="AI1063" i="1" s="1"/>
  <c r="AI1062" i="1" s="1"/>
  <c r="AI1061" i="1" s="1"/>
  <c r="AI1060" i="1" s="1"/>
  <c r="AI1059" i="1" s="1"/>
  <c r="AI1058" i="1" s="1"/>
  <c r="AO1117" i="1"/>
  <c r="AO1077" i="1"/>
  <c r="AN1117" i="1"/>
  <c r="AM1116" i="1"/>
  <c r="AI360" i="1" l="1"/>
  <c r="AJ361" i="1"/>
  <c r="AK1073" i="1"/>
  <c r="AK1072" i="1" s="1"/>
  <c r="AK1071" i="1" s="1"/>
  <c r="AK1070" i="1" s="1"/>
  <c r="AK1069" i="1" s="1"/>
  <c r="AK1068" i="1" s="1"/>
  <c r="AK1067" i="1" s="1"/>
  <c r="AK1066" i="1" s="1"/>
  <c r="AK1065" i="1" s="1"/>
  <c r="AK1064" i="1" s="1"/>
  <c r="AK1063" i="1" s="1"/>
  <c r="AK1062" i="1" s="1"/>
  <c r="AK1061" i="1" s="1"/>
  <c r="AK1060" i="1" s="1"/>
  <c r="AK1059" i="1" s="1"/>
  <c r="AK1058" i="1" s="1"/>
  <c r="AK1057" i="1"/>
  <c r="AJ991" i="1"/>
  <c r="AI990" i="1"/>
  <c r="AJ972" i="1"/>
  <c r="AI971" i="1"/>
  <c r="AJ953" i="1"/>
  <c r="AI952" i="1"/>
  <c r="AI459" i="1"/>
  <c r="AJ460" i="1"/>
  <c r="AJ934" i="1"/>
  <c r="AI933" i="1"/>
  <c r="AJ933" i="1" s="1"/>
  <c r="AP1117" i="1"/>
  <c r="AO1116" i="1"/>
  <c r="AN1116" i="1"/>
  <c r="AM1115" i="1"/>
  <c r="AM1206" i="1"/>
  <c r="AM1205" i="1" s="1"/>
  <c r="AM1204" i="1" s="1"/>
  <c r="AM1203" i="1" s="1"/>
  <c r="AM1202" i="1" s="1"/>
  <c r="AM1201" i="1" s="1"/>
  <c r="AM1200" i="1" s="1"/>
  <c r="AM1199" i="1" s="1"/>
  <c r="AM1198" i="1" s="1"/>
  <c r="AM1118" i="1"/>
  <c r="AM1197" i="1" l="1"/>
  <c r="AM1196" i="1" s="1"/>
  <c r="AM1195" i="1" s="1"/>
  <c r="AM1194" i="1" s="1"/>
  <c r="AM1193" i="1" s="1"/>
  <c r="AM1192" i="1" s="1"/>
  <c r="AM1191" i="1" s="1"/>
  <c r="AM1190" i="1" s="1"/>
  <c r="AM1189" i="1" s="1"/>
  <c r="AM1188" i="1" s="1"/>
  <c r="AM1187" i="1" s="1"/>
  <c r="AM1186" i="1" s="1"/>
  <c r="AM1185" i="1" s="1"/>
  <c r="AM1184" i="1" s="1"/>
  <c r="AM1183" i="1" s="1"/>
  <c r="AM1182" i="1" s="1"/>
  <c r="AM1181" i="1" s="1"/>
  <c r="AM1180" i="1" s="1"/>
  <c r="AM1179" i="1" s="1"/>
  <c r="AM1178" i="1" s="1"/>
  <c r="AM1177" i="1" s="1"/>
  <c r="AM1176" i="1" s="1"/>
  <c r="AM1175" i="1" s="1"/>
  <c r="AM1174" i="1" s="1"/>
  <c r="AM1173" i="1" s="1"/>
  <c r="AM1172" i="1" s="1"/>
  <c r="AM1171" i="1" s="1"/>
  <c r="AM1170" i="1" s="1"/>
  <c r="AM1169" i="1" s="1"/>
  <c r="AM1168" i="1" s="1"/>
  <c r="AM1167" i="1" s="1"/>
  <c r="AM1166" i="1" s="1"/>
  <c r="AM1165" i="1" s="1"/>
  <c r="AM1164" i="1" s="1"/>
  <c r="AM1163" i="1" s="1"/>
  <c r="AM1162" i="1" s="1"/>
  <c r="AM1161" i="1" s="1"/>
  <c r="AM1160" i="1" s="1"/>
  <c r="AM1159" i="1" s="1"/>
  <c r="AM1158" i="1" s="1"/>
  <c r="AM1157" i="1" s="1"/>
  <c r="AM1156" i="1" s="1"/>
  <c r="AM1155" i="1" s="1"/>
  <c r="AM1154" i="1" s="1"/>
  <c r="AM1153" i="1" s="1"/>
  <c r="AM1152" i="1" s="1"/>
  <c r="AM1151" i="1" s="1"/>
  <c r="AM1150" i="1" s="1"/>
  <c r="AM1149" i="1" s="1"/>
  <c r="AM1148" i="1" s="1"/>
  <c r="AM1147" i="1" s="1"/>
  <c r="AM1146" i="1" s="1"/>
  <c r="AM1145" i="1" s="1"/>
  <c r="AM1144" i="1" s="1"/>
  <c r="AM1143" i="1" s="1"/>
  <c r="AM1142" i="1" s="1"/>
  <c r="AM1141" i="1" s="1"/>
  <c r="AM1140" i="1" s="1"/>
  <c r="AM1139" i="1" s="1"/>
  <c r="AM1138" i="1" s="1"/>
  <c r="AM1137" i="1" s="1"/>
  <c r="AM1136" i="1" s="1"/>
  <c r="AM1135" i="1" s="1"/>
  <c r="AM1134" i="1" s="1"/>
  <c r="AM1133" i="1" s="1"/>
  <c r="AM1132" i="1" s="1"/>
  <c r="AM1131" i="1" s="1"/>
  <c r="AM1130" i="1" s="1"/>
  <c r="AM1129" i="1" s="1"/>
  <c r="AM1128" i="1" s="1"/>
  <c r="AM1127" i="1" s="1"/>
  <c r="AM1126" i="1" s="1"/>
  <c r="AM1125" i="1" s="1"/>
  <c r="AM1124" i="1" s="1"/>
  <c r="AM1123" i="1" s="1"/>
  <c r="AM1122" i="1" s="1"/>
  <c r="AM1121" i="1" s="1"/>
  <c r="AM1120" i="1" s="1"/>
  <c r="AM1119" i="1" s="1"/>
  <c r="AI970" i="1"/>
  <c r="AJ971" i="1"/>
  <c r="AJ990" i="1"/>
  <c r="AI989" i="1"/>
  <c r="AI1117" i="1"/>
  <c r="AI1116" i="1" s="1"/>
  <c r="AI1115" i="1" s="1"/>
  <c r="AI1114" i="1" s="1"/>
  <c r="AI1113" i="1" s="1"/>
  <c r="AI1112" i="1" s="1"/>
  <c r="AI1111" i="1" s="1"/>
  <c r="AI1110" i="1" s="1"/>
  <c r="AI1109" i="1" s="1"/>
  <c r="AI1108" i="1" s="1"/>
  <c r="AI1107" i="1" s="1"/>
  <c r="AI1106" i="1" s="1"/>
  <c r="AI1105" i="1" s="1"/>
  <c r="AI1104" i="1" s="1"/>
  <c r="AI1103" i="1" s="1"/>
  <c r="AI1102" i="1" s="1"/>
  <c r="AI1101" i="1" s="1"/>
  <c r="AI1100" i="1" s="1"/>
  <c r="AI1099" i="1" s="1"/>
  <c r="AI1098" i="1" s="1"/>
  <c r="AI1097" i="1" s="1"/>
  <c r="AI1096" i="1" s="1"/>
  <c r="AI1095" i="1" s="1"/>
  <c r="AI1094" i="1" s="1"/>
  <c r="AI1093" i="1" s="1"/>
  <c r="AI1092" i="1" s="1"/>
  <c r="AI1091" i="1" s="1"/>
  <c r="AI1090" i="1" s="1"/>
  <c r="AI1089" i="1" s="1"/>
  <c r="AI1088" i="1" s="1"/>
  <c r="AI1087" i="1" s="1"/>
  <c r="AI1086" i="1" s="1"/>
  <c r="AI1085" i="1" s="1"/>
  <c r="AI1084" i="1" s="1"/>
  <c r="AI1083" i="1" s="1"/>
  <c r="AI1082" i="1" s="1"/>
  <c r="AI1081" i="1" s="1"/>
  <c r="AI1080" i="1" s="1"/>
  <c r="AI1079" i="1" s="1"/>
  <c r="AI1078" i="1" s="1"/>
  <c r="AI1074" i="1"/>
  <c r="AK1074" i="1" s="1"/>
  <c r="AI1075" i="1" s="1"/>
  <c r="AK1075" i="1" s="1"/>
  <c r="AI1076" i="1" s="1"/>
  <c r="AK1076" i="1" s="1"/>
  <c r="AI1077" i="1" s="1"/>
  <c r="AJ459" i="1"/>
  <c r="AI458" i="1"/>
  <c r="AI951" i="1"/>
  <c r="AJ952" i="1"/>
  <c r="AI359" i="1"/>
  <c r="AJ360" i="1"/>
  <c r="AO1115" i="1"/>
  <c r="AP1116" i="1"/>
  <c r="AO1206" i="1"/>
  <c r="AO1118" i="1"/>
  <c r="AN1115" i="1"/>
  <c r="AM1114" i="1"/>
  <c r="AO1205" i="1" l="1"/>
  <c r="AO1204" i="1" s="1"/>
  <c r="AO1203" i="1" s="1"/>
  <c r="AO1202" i="1" s="1"/>
  <c r="AO1201" i="1" s="1"/>
  <c r="AO1200" i="1" s="1"/>
  <c r="AO1199" i="1" s="1"/>
  <c r="AO1198" i="1" s="1"/>
  <c r="AI457" i="1"/>
  <c r="AJ458" i="1"/>
  <c r="AK1077" i="1"/>
  <c r="AK1117" i="1"/>
  <c r="AK1116" i="1" s="1"/>
  <c r="AK1115" i="1" s="1"/>
  <c r="AK1114" i="1" s="1"/>
  <c r="AK1113" i="1" s="1"/>
  <c r="AK1112" i="1" s="1"/>
  <c r="AK1111" i="1" s="1"/>
  <c r="AK1110" i="1" s="1"/>
  <c r="AK1109" i="1" s="1"/>
  <c r="AK1108" i="1" s="1"/>
  <c r="AK1107" i="1" s="1"/>
  <c r="AK1106" i="1" s="1"/>
  <c r="AK1105" i="1" s="1"/>
  <c r="AK1104" i="1" s="1"/>
  <c r="AK1103" i="1" s="1"/>
  <c r="AK1102" i="1" s="1"/>
  <c r="AK1101" i="1" s="1"/>
  <c r="AK1100" i="1" s="1"/>
  <c r="AK1099" i="1" s="1"/>
  <c r="AK1098" i="1" s="1"/>
  <c r="AK1097" i="1" s="1"/>
  <c r="AK1096" i="1" s="1"/>
  <c r="AK1095" i="1" s="1"/>
  <c r="AK1094" i="1" s="1"/>
  <c r="AK1093" i="1" s="1"/>
  <c r="AK1092" i="1" s="1"/>
  <c r="AK1091" i="1" s="1"/>
  <c r="AK1090" i="1" s="1"/>
  <c r="AK1089" i="1" s="1"/>
  <c r="AK1088" i="1" s="1"/>
  <c r="AK1087" i="1" s="1"/>
  <c r="AK1086" i="1" s="1"/>
  <c r="AK1085" i="1" s="1"/>
  <c r="AK1084" i="1" s="1"/>
  <c r="AK1083" i="1" s="1"/>
  <c r="AK1082" i="1" s="1"/>
  <c r="AK1081" i="1" s="1"/>
  <c r="AK1080" i="1" s="1"/>
  <c r="AK1079" i="1" s="1"/>
  <c r="AK1078" i="1" s="1"/>
  <c r="AI988" i="1"/>
  <c r="AJ989" i="1"/>
  <c r="AI358" i="1"/>
  <c r="AJ359" i="1"/>
  <c r="AI950" i="1"/>
  <c r="AJ950" i="1" s="1"/>
  <c r="AJ951" i="1"/>
  <c r="AI969" i="1"/>
  <c r="AJ970" i="1"/>
  <c r="AN1114" i="1"/>
  <c r="AM1113" i="1"/>
  <c r="AM1207" i="1"/>
  <c r="AM1215" i="1"/>
  <c r="AM1214" i="1" s="1"/>
  <c r="AM1213" i="1" s="1"/>
  <c r="AM1212" i="1" s="1"/>
  <c r="AM1211" i="1" s="1"/>
  <c r="AM1210" i="1" s="1"/>
  <c r="AM1209" i="1" s="1"/>
  <c r="AM1208" i="1" s="1"/>
  <c r="AP1115" i="1"/>
  <c r="AO1114" i="1"/>
  <c r="AO1197" i="1" l="1"/>
  <c r="AO1196" i="1" s="1"/>
  <c r="AO1195" i="1" s="1"/>
  <c r="AO1194" i="1" s="1"/>
  <c r="AO1193" i="1" s="1"/>
  <c r="AO1192" i="1" s="1"/>
  <c r="AO1191" i="1" s="1"/>
  <c r="AO1190" i="1" s="1"/>
  <c r="AO1189" i="1" s="1"/>
  <c r="AO1188" i="1" s="1"/>
  <c r="AO1187" i="1" s="1"/>
  <c r="AO1186" i="1" s="1"/>
  <c r="AO1185" i="1" s="1"/>
  <c r="AO1184" i="1" s="1"/>
  <c r="AO1183" i="1" s="1"/>
  <c r="AO1182" i="1" s="1"/>
  <c r="AO1181" i="1" s="1"/>
  <c r="AO1180" i="1" s="1"/>
  <c r="AO1179" i="1" s="1"/>
  <c r="AO1178" i="1" s="1"/>
  <c r="AO1177" i="1" s="1"/>
  <c r="AO1176" i="1" s="1"/>
  <c r="AO1175" i="1" s="1"/>
  <c r="AO1174" i="1" s="1"/>
  <c r="AO1173" i="1" s="1"/>
  <c r="AO1172" i="1" s="1"/>
  <c r="AO1171" i="1" s="1"/>
  <c r="AO1170" i="1" s="1"/>
  <c r="AO1169" i="1" s="1"/>
  <c r="AO1168" i="1" s="1"/>
  <c r="AO1167" i="1" s="1"/>
  <c r="AO1166" i="1" s="1"/>
  <c r="AO1165" i="1" s="1"/>
  <c r="AO1164" i="1" s="1"/>
  <c r="AO1163" i="1" s="1"/>
  <c r="AO1162" i="1" s="1"/>
  <c r="AO1161" i="1" s="1"/>
  <c r="AO1160" i="1" s="1"/>
  <c r="AO1159" i="1" s="1"/>
  <c r="AO1158" i="1" s="1"/>
  <c r="AO1157" i="1" s="1"/>
  <c r="AO1156" i="1" s="1"/>
  <c r="AO1155" i="1" s="1"/>
  <c r="AO1154" i="1" s="1"/>
  <c r="AO1153" i="1" s="1"/>
  <c r="AO1152" i="1" s="1"/>
  <c r="AO1151" i="1" s="1"/>
  <c r="AO1150" i="1" s="1"/>
  <c r="AO1149" i="1" s="1"/>
  <c r="AO1148" i="1" s="1"/>
  <c r="AO1147" i="1" s="1"/>
  <c r="AO1146" i="1" s="1"/>
  <c r="AO1145" i="1" s="1"/>
  <c r="AO1144" i="1" s="1"/>
  <c r="AO1143" i="1" s="1"/>
  <c r="AO1142" i="1" s="1"/>
  <c r="AO1141" i="1" s="1"/>
  <c r="AO1140" i="1" s="1"/>
  <c r="AO1139" i="1" s="1"/>
  <c r="AO1138" i="1" s="1"/>
  <c r="AO1137" i="1" s="1"/>
  <c r="AO1136" i="1" s="1"/>
  <c r="AO1135" i="1" s="1"/>
  <c r="AO1134" i="1" s="1"/>
  <c r="AO1133" i="1" s="1"/>
  <c r="AO1132" i="1" s="1"/>
  <c r="AO1131" i="1" s="1"/>
  <c r="AO1130" i="1" s="1"/>
  <c r="AO1129" i="1" s="1"/>
  <c r="AO1128" i="1" s="1"/>
  <c r="AO1127" i="1" s="1"/>
  <c r="AO1126" i="1" s="1"/>
  <c r="AO1125" i="1" s="1"/>
  <c r="AO1124" i="1" s="1"/>
  <c r="AO1123" i="1" s="1"/>
  <c r="AO1122" i="1" s="1"/>
  <c r="AO1121" i="1" s="1"/>
  <c r="AO1120" i="1" s="1"/>
  <c r="AO1119" i="1" s="1"/>
  <c r="AJ358" i="1"/>
  <c r="AI357" i="1"/>
  <c r="AJ988" i="1"/>
  <c r="AI987" i="1"/>
  <c r="AJ969" i="1"/>
  <c r="AI968" i="1"/>
  <c r="AI1118" i="1"/>
  <c r="AI1206" i="1"/>
  <c r="AI456" i="1"/>
  <c r="AJ457" i="1"/>
  <c r="AO1207" i="1"/>
  <c r="AO1215" i="1"/>
  <c r="AO1214" i="1" s="1"/>
  <c r="AO1213" i="1" s="1"/>
  <c r="AO1212" i="1" s="1"/>
  <c r="AO1211" i="1" s="1"/>
  <c r="AO1210" i="1" s="1"/>
  <c r="AO1209" i="1" s="1"/>
  <c r="AO1208" i="1" s="1"/>
  <c r="AP1114" i="1"/>
  <c r="AO1113" i="1"/>
  <c r="AN1113" i="1"/>
  <c r="AM1112" i="1"/>
  <c r="AI1205" i="1" l="1"/>
  <c r="AJ1206" i="1"/>
  <c r="AK1206" i="1"/>
  <c r="AI1233" i="1" s="1"/>
  <c r="AK1118" i="1"/>
  <c r="AI967" i="1"/>
  <c r="AJ967" i="1" s="1"/>
  <c r="AJ968" i="1"/>
  <c r="AI986" i="1"/>
  <c r="AJ987" i="1"/>
  <c r="AI356" i="1"/>
  <c r="AJ357" i="1"/>
  <c r="AJ456" i="1"/>
  <c r="AI455" i="1"/>
  <c r="AM1234" i="1"/>
  <c r="AM1233" i="1" s="1"/>
  <c r="AM1216" i="1"/>
  <c r="AN1112" i="1"/>
  <c r="AM1111" i="1"/>
  <c r="AP1113" i="1"/>
  <c r="AO1112" i="1"/>
  <c r="AM1232" i="1" l="1"/>
  <c r="AM1231" i="1" s="1"/>
  <c r="AM1230" i="1" s="1"/>
  <c r="AM1229" i="1" s="1"/>
  <c r="AM1228" i="1" s="1"/>
  <c r="AM1227" i="1" s="1"/>
  <c r="AM1226" i="1" s="1"/>
  <c r="AN1233" i="1"/>
  <c r="AO1216" i="1"/>
  <c r="AM1217" i="1" s="1"/>
  <c r="AO1234" i="1" s="1"/>
  <c r="AO1232" i="1" s="1"/>
  <c r="AO1231" i="1" s="1"/>
  <c r="AO1230" i="1" s="1"/>
  <c r="AO1229" i="1" s="1"/>
  <c r="AO1228" i="1" s="1"/>
  <c r="AO1227" i="1" s="1"/>
  <c r="AO1226" i="1" s="1"/>
  <c r="AO1225" i="1" s="1"/>
  <c r="AO1224" i="1" s="1"/>
  <c r="AO1223" i="1" s="1"/>
  <c r="AO1222" i="1" s="1"/>
  <c r="AO1221" i="1" s="1"/>
  <c r="AO1220" i="1" s="1"/>
  <c r="AO1219" i="1" s="1"/>
  <c r="AO1218" i="1" s="1"/>
  <c r="AO1217" i="1" s="1"/>
  <c r="AO1233" i="1"/>
  <c r="AJ986" i="1"/>
  <c r="AI985" i="1"/>
  <c r="AI454" i="1"/>
  <c r="AJ455" i="1"/>
  <c r="AI1207" i="1"/>
  <c r="AI1215" i="1"/>
  <c r="AI1214" i="1" s="1"/>
  <c r="AI1213" i="1" s="1"/>
  <c r="AI1212" i="1" s="1"/>
  <c r="AI1211" i="1" s="1"/>
  <c r="AI1210" i="1" s="1"/>
  <c r="AI1209" i="1" s="1"/>
  <c r="AI1208" i="1" s="1"/>
  <c r="AL1206" i="1"/>
  <c r="AK1205" i="1"/>
  <c r="AI355" i="1"/>
  <c r="AJ356" i="1"/>
  <c r="AJ1205" i="1"/>
  <c r="AI1204" i="1"/>
  <c r="AN1111" i="1"/>
  <c r="AM1110" i="1"/>
  <c r="AP1112" i="1"/>
  <c r="AO1111" i="1"/>
  <c r="AN1234" i="1"/>
  <c r="AK1207" i="1" l="1"/>
  <c r="AK1215" i="1"/>
  <c r="AK1214" i="1" s="1"/>
  <c r="AK1213" i="1" s="1"/>
  <c r="AK1212" i="1" s="1"/>
  <c r="AK1211" i="1" s="1"/>
  <c r="AK1210" i="1" s="1"/>
  <c r="AK1209" i="1" s="1"/>
  <c r="AK1208" i="1" s="1"/>
  <c r="AL1205" i="1"/>
  <c r="AK1204" i="1"/>
  <c r="AJ1204" i="1"/>
  <c r="AI1203" i="1"/>
  <c r="AI453" i="1"/>
  <c r="AJ454" i="1"/>
  <c r="AJ985" i="1"/>
  <c r="AI984" i="1"/>
  <c r="AJ984" i="1" s="1"/>
  <c r="AI354" i="1"/>
  <c r="AJ355" i="1"/>
  <c r="AM1235" i="1"/>
  <c r="AM1300" i="1"/>
  <c r="AM1299" i="1" s="1"/>
  <c r="AM1298" i="1" s="1"/>
  <c r="AM1297" i="1" s="1"/>
  <c r="AM1296" i="1" s="1"/>
  <c r="AM1295" i="1" s="1"/>
  <c r="AM1294" i="1" s="1"/>
  <c r="AM1293" i="1" s="1"/>
  <c r="AM1292" i="1" s="1"/>
  <c r="AM1291" i="1" s="1"/>
  <c r="AM1290" i="1" s="1"/>
  <c r="AM1289" i="1" s="1"/>
  <c r="AO1110" i="1"/>
  <c r="AP1111" i="1"/>
  <c r="AN1110" i="1"/>
  <c r="AM1109" i="1"/>
  <c r="AN1232" i="1"/>
  <c r="AM1288" i="1" l="1"/>
  <c r="AM1286" i="1" s="1"/>
  <c r="AM1287" i="1"/>
  <c r="AM1285" i="1" s="1"/>
  <c r="AM1283" i="1" s="1"/>
  <c r="AM1281" i="1" s="1"/>
  <c r="AM1279" i="1" s="1"/>
  <c r="AI452" i="1"/>
  <c r="AJ453" i="1"/>
  <c r="AJ1203" i="1"/>
  <c r="AI1202" i="1"/>
  <c r="AK1203" i="1"/>
  <c r="AL1204" i="1"/>
  <c r="AI353" i="1"/>
  <c r="AJ354" i="1"/>
  <c r="AI1234" i="1"/>
  <c r="AI1232" i="1" s="1"/>
  <c r="AI1231" i="1" s="1"/>
  <c r="AI1230" i="1" s="1"/>
  <c r="AI1229" i="1" s="1"/>
  <c r="AI1228" i="1" s="1"/>
  <c r="AI1227" i="1" s="1"/>
  <c r="AI1226" i="1" s="1"/>
  <c r="AI1225" i="1" s="1"/>
  <c r="AI1224" i="1" s="1"/>
  <c r="AI1223" i="1" s="1"/>
  <c r="AI1222" i="1" s="1"/>
  <c r="AI1221" i="1" s="1"/>
  <c r="AI1220" i="1" s="1"/>
  <c r="AI1219" i="1" s="1"/>
  <c r="AI1218" i="1" s="1"/>
  <c r="AI1216" i="1"/>
  <c r="AN1109" i="1"/>
  <c r="AM1108" i="1"/>
  <c r="AP1110" i="1"/>
  <c r="AO1109" i="1"/>
  <c r="AN1231" i="1"/>
  <c r="AO1235" i="1"/>
  <c r="AO1300" i="1"/>
  <c r="AO1299" i="1" s="1"/>
  <c r="AO1298" i="1" s="1"/>
  <c r="AO1297" i="1" s="1"/>
  <c r="AO1296" i="1" s="1"/>
  <c r="AO1295" i="1" s="1"/>
  <c r="AO1294" i="1" s="1"/>
  <c r="AO1293" i="1" s="1"/>
  <c r="AO1292" i="1" s="1"/>
  <c r="AO1291" i="1" s="1"/>
  <c r="AO1290" i="1" s="1"/>
  <c r="AO1289" i="1" s="1"/>
  <c r="AM1284" i="1" l="1"/>
  <c r="AM1282" i="1" s="1"/>
  <c r="AM1280" i="1" s="1"/>
  <c r="AM1278" i="1" s="1"/>
  <c r="AM1277" i="1" s="1"/>
  <c r="AM1276" i="1" s="1"/>
  <c r="AM1275" i="1" s="1"/>
  <c r="AM1274" i="1" s="1"/>
  <c r="AM1273" i="1" s="1"/>
  <c r="AM1272" i="1" s="1"/>
  <c r="AM1271" i="1" s="1"/>
  <c r="AM1270" i="1" s="1"/>
  <c r="AM1269" i="1" s="1"/>
  <c r="AM1268" i="1" s="1"/>
  <c r="AM1267" i="1" s="1"/>
  <c r="AM1266" i="1" s="1"/>
  <c r="AM1265" i="1" s="1"/>
  <c r="AM1264" i="1" s="1"/>
  <c r="AM1263" i="1" s="1"/>
  <c r="AM1262" i="1" s="1"/>
  <c r="AM1261" i="1" s="1"/>
  <c r="AM1260" i="1" s="1"/>
  <c r="AM1259" i="1" s="1"/>
  <c r="AM1258" i="1" s="1"/>
  <c r="AM1257" i="1" s="1"/>
  <c r="AM1256" i="1" s="1"/>
  <c r="AM1255" i="1" s="1"/>
  <c r="AM1254" i="1" s="1"/>
  <c r="AM1253" i="1" s="1"/>
  <c r="AM1252" i="1" s="1"/>
  <c r="AM1251" i="1" s="1"/>
  <c r="AM1250" i="1" s="1"/>
  <c r="AM1249" i="1" s="1"/>
  <c r="AM1248" i="1" s="1"/>
  <c r="AM1247" i="1" s="1"/>
  <c r="AM1246" i="1" s="1"/>
  <c r="AM1245" i="1" s="1"/>
  <c r="AM1244" i="1" s="1"/>
  <c r="AM1243" i="1" s="1"/>
  <c r="AM1242" i="1" s="1"/>
  <c r="AM1241" i="1" s="1"/>
  <c r="AM1240" i="1" s="1"/>
  <c r="AM1239" i="1" s="1"/>
  <c r="AM1238" i="1" s="1"/>
  <c r="AM1237" i="1" s="1"/>
  <c r="AM1236" i="1" s="1"/>
  <c r="AO1288" i="1"/>
  <c r="AO1286" i="1" s="1"/>
  <c r="AO1285" i="1" s="1"/>
  <c r="AO1284" i="1" s="1"/>
  <c r="AO1283" i="1" s="1"/>
  <c r="AO1282" i="1" s="1"/>
  <c r="AO1281" i="1" s="1"/>
  <c r="AO1280" i="1" s="1"/>
  <c r="AO1279" i="1" s="1"/>
  <c r="AO1278" i="1" s="1"/>
  <c r="AO1277" i="1" s="1"/>
  <c r="AO1276" i="1" s="1"/>
  <c r="AO1275" i="1" s="1"/>
  <c r="AO1274" i="1" s="1"/>
  <c r="AO1273" i="1" s="1"/>
  <c r="AO1272" i="1" s="1"/>
  <c r="AO1271" i="1" s="1"/>
  <c r="AO1270" i="1" s="1"/>
  <c r="AO1269" i="1" s="1"/>
  <c r="AO1268" i="1" s="1"/>
  <c r="AO1267" i="1" s="1"/>
  <c r="AO1266" i="1" s="1"/>
  <c r="AO1265" i="1" s="1"/>
  <c r="AO1264" i="1" s="1"/>
  <c r="AO1263" i="1" s="1"/>
  <c r="AO1262" i="1" s="1"/>
  <c r="AO1261" i="1" s="1"/>
  <c r="AO1260" i="1" s="1"/>
  <c r="AO1259" i="1" s="1"/>
  <c r="AO1258" i="1" s="1"/>
  <c r="AO1257" i="1" s="1"/>
  <c r="AO1256" i="1" s="1"/>
  <c r="AO1255" i="1" s="1"/>
  <c r="AO1254" i="1" s="1"/>
  <c r="AO1253" i="1" s="1"/>
  <c r="AO1252" i="1" s="1"/>
  <c r="AO1251" i="1" s="1"/>
  <c r="AO1250" i="1" s="1"/>
  <c r="AO1249" i="1" s="1"/>
  <c r="AO1248" i="1" s="1"/>
  <c r="AO1247" i="1" s="1"/>
  <c r="AO1246" i="1" s="1"/>
  <c r="AO1245" i="1" s="1"/>
  <c r="AO1244" i="1" s="1"/>
  <c r="AO1243" i="1" s="1"/>
  <c r="AO1242" i="1" s="1"/>
  <c r="AO1241" i="1" s="1"/>
  <c r="AO1240" i="1" s="1"/>
  <c r="AO1239" i="1" s="1"/>
  <c r="AO1238" i="1" s="1"/>
  <c r="AO1237" i="1" s="1"/>
  <c r="AO1236" i="1" s="1"/>
  <c r="AO1287" i="1"/>
  <c r="AK1216" i="1"/>
  <c r="AI1217" i="1" s="1"/>
  <c r="AK1234" i="1" s="1"/>
  <c r="AK1232" i="1" s="1"/>
  <c r="AK1231" i="1" s="1"/>
  <c r="AK1230" i="1" s="1"/>
  <c r="AK1229" i="1" s="1"/>
  <c r="AK1228" i="1" s="1"/>
  <c r="AK1227" i="1" s="1"/>
  <c r="AK1226" i="1" s="1"/>
  <c r="AK1225" i="1" s="1"/>
  <c r="AK1224" i="1" s="1"/>
  <c r="AK1223" i="1" s="1"/>
  <c r="AK1222" i="1" s="1"/>
  <c r="AK1221" i="1" s="1"/>
  <c r="AK1220" i="1" s="1"/>
  <c r="AK1219" i="1" s="1"/>
  <c r="AK1218" i="1" s="1"/>
  <c r="AK1233" i="1"/>
  <c r="AJ353" i="1"/>
  <c r="AI352" i="1"/>
  <c r="AL1203" i="1"/>
  <c r="AK1202" i="1"/>
  <c r="AJ1202" i="1"/>
  <c r="AI1201" i="1"/>
  <c r="AJ452" i="1"/>
  <c r="AI451" i="1"/>
  <c r="AN1230" i="1"/>
  <c r="AM1336" i="1"/>
  <c r="AM1335" i="1" s="1"/>
  <c r="AM1334" i="1" s="1"/>
  <c r="AM1301" i="1"/>
  <c r="AO1301" i="1" s="1"/>
  <c r="AM1302" i="1" s="1"/>
  <c r="AP1109" i="1"/>
  <c r="AO1108" i="1"/>
  <c r="AN1108" i="1"/>
  <c r="AM1107" i="1"/>
  <c r="AK1217" i="1" l="1"/>
  <c r="AI1300" i="1" s="1"/>
  <c r="AM1333" i="1"/>
  <c r="AM1332" i="1" s="1"/>
  <c r="AM1329" i="1" s="1"/>
  <c r="AM1328" i="1" s="1"/>
  <c r="AM1327" i="1" s="1"/>
  <c r="AM1326" i="1" s="1"/>
  <c r="AM1325" i="1" s="1"/>
  <c r="AM1324" i="1" s="1"/>
  <c r="AM1323" i="1" s="1"/>
  <c r="AM1322" i="1" s="1"/>
  <c r="AM1321" i="1" s="1"/>
  <c r="AM1320" i="1" s="1"/>
  <c r="AM1319" i="1" s="1"/>
  <c r="AM1318" i="1" s="1"/>
  <c r="AM1317" i="1" s="1"/>
  <c r="AM1316" i="1" s="1"/>
  <c r="AM1315" i="1" s="1"/>
  <c r="AM1314" i="1" s="1"/>
  <c r="AM1313" i="1" s="1"/>
  <c r="AM1312" i="1" s="1"/>
  <c r="AM1311" i="1" s="1"/>
  <c r="AM1310" i="1" s="1"/>
  <c r="AM1309" i="1" s="1"/>
  <c r="AM1308" i="1" s="1"/>
  <c r="AM1307" i="1" s="1"/>
  <c r="AM1306" i="1" s="1"/>
  <c r="AM1305" i="1" s="1"/>
  <c r="AM1304" i="1" s="1"/>
  <c r="AM1303" i="1" s="1"/>
  <c r="AM1331" i="1"/>
  <c r="AM1330" i="1" s="1"/>
  <c r="AN1229" i="1"/>
  <c r="AJ1201" i="1"/>
  <c r="AI1200" i="1"/>
  <c r="AL1202" i="1"/>
  <c r="AK1201" i="1"/>
  <c r="AI450" i="1"/>
  <c r="AJ451" i="1"/>
  <c r="AI351" i="1"/>
  <c r="AJ352" i="1"/>
  <c r="AN1107" i="1"/>
  <c r="AM1106" i="1"/>
  <c r="AO1107" i="1"/>
  <c r="AP1108" i="1"/>
  <c r="AO1336" i="1"/>
  <c r="AO1335" i="1" s="1"/>
  <c r="AO1334" i="1" s="1"/>
  <c r="AO1302" i="1"/>
  <c r="AI1235" i="1" l="1"/>
  <c r="AK1300" i="1" s="1"/>
  <c r="AK1299" i="1" s="1"/>
  <c r="AK1298" i="1" s="1"/>
  <c r="AK1297" i="1" s="1"/>
  <c r="AK1296" i="1" s="1"/>
  <c r="AK1295" i="1" s="1"/>
  <c r="AK1294" i="1" s="1"/>
  <c r="AK1293" i="1" s="1"/>
  <c r="AK1292" i="1" s="1"/>
  <c r="AK1291" i="1" s="1"/>
  <c r="AK1290" i="1" s="1"/>
  <c r="AK1289" i="1" s="1"/>
  <c r="AO1333" i="1"/>
  <c r="AO1332" i="1" s="1"/>
  <c r="AO1329" i="1" s="1"/>
  <c r="AO1328" i="1" s="1"/>
  <c r="AO1327" i="1" s="1"/>
  <c r="AO1326" i="1" s="1"/>
  <c r="AO1325" i="1" s="1"/>
  <c r="AO1324" i="1" s="1"/>
  <c r="AO1323" i="1" s="1"/>
  <c r="AO1322" i="1" s="1"/>
  <c r="AO1321" i="1" s="1"/>
  <c r="AO1320" i="1" s="1"/>
  <c r="AO1319" i="1" s="1"/>
  <c r="AO1318" i="1" s="1"/>
  <c r="AO1317" i="1" s="1"/>
  <c r="AO1316" i="1" s="1"/>
  <c r="AO1315" i="1" s="1"/>
  <c r="AO1314" i="1" s="1"/>
  <c r="AO1313" i="1" s="1"/>
  <c r="AO1312" i="1" s="1"/>
  <c r="AO1311" i="1" s="1"/>
  <c r="AO1310" i="1" s="1"/>
  <c r="AO1309" i="1" s="1"/>
  <c r="AO1308" i="1" s="1"/>
  <c r="AO1307" i="1" s="1"/>
  <c r="AO1306" i="1" s="1"/>
  <c r="AO1305" i="1" s="1"/>
  <c r="AO1304" i="1" s="1"/>
  <c r="AO1303" i="1" s="1"/>
  <c r="AO1331" i="1"/>
  <c r="AO1330" i="1" s="1"/>
  <c r="AN1228" i="1"/>
  <c r="AJ450" i="1"/>
  <c r="AI449" i="1"/>
  <c r="AK1200" i="1"/>
  <c r="AL1201" i="1"/>
  <c r="AI1199" i="1"/>
  <c r="AJ1200" i="1"/>
  <c r="AI350" i="1"/>
  <c r="AJ351" i="1"/>
  <c r="AI1299" i="1"/>
  <c r="AJ1300" i="1"/>
  <c r="AM1105" i="1"/>
  <c r="AN1106" i="1"/>
  <c r="AP1107" i="1"/>
  <c r="AO1106" i="1"/>
  <c r="AM1377" i="1"/>
  <c r="AM1337" i="1"/>
  <c r="AK1235" i="1" l="1"/>
  <c r="AI1301" i="1" s="1"/>
  <c r="AK1301" i="1" s="1"/>
  <c r="AI1302" i="1" s="1"/>
  <c r="AK1288" i="1"/>
  <c r="AN1227" i="1"/>
  <c r="AM1104" i="1"/>
  <c r="AN1105" i="1"/>
  <c r="AJ1199" i="1"/>
  <c r="AI1198" i="1"/>
  <c r="AI1197" i="1" s="1"/>
  <c r="AJ1197" i="1" s="1"/>
  <c r="AI1298" i="1"/>
  <c r="AJ1299" i="1"/>
  <c r="AL1200" i="1"/>
  <c r="AK1199" i="1"/>
  <c r="AI448" i="1"/>
  <c r="AJ449" i="1"/>
  <c r="AJ350" i="1"/>
  <c r="AI349" i="1"/>
  <c r="AN1377" i="1"/>
  <c r="AM1376" i="1"/>
  <c r="AO1337" i="1"/>
  <c r="AO1377" i="1"/>
  <c r="AO1376" i="1" s="1"/>
  <c r="AO1375" i="1" s="1"/>
  <c r="AO1374" i="1" s="1"/>
  <c r="AO1373" i="1" s="1"/>
  <c r="AO1372" i="1" s="1"/>
  <c r="AO1371" i="1" s="1"/>
  <c r="AO1370" i="1" s="1"/>
  <c r="AO1369" i="1" s="1"/>
  <c r="AO1368" i="1" s="1"/>
  <c r="AO1367" i="1" s="1"/>
  <c r="AO1366" i="1" s="1"/>
  <c r="AO1365" i="1" s="1"/>
  <c r="AO1364" i="1" s="1"/>
  <c r="AO1363" i="1" s="1"/>
  <c r="AO1362" i="1" s="1"/>
  <c r="AO1361" i="1" s="1"/>
  <c r="AO1360" i="1" s="1"/>
  <c r="AO1359" i="1" s="1"/>
  <c r="AO1358" i="1" s="1"/>
  <c r="AO1357" i="1" s="1"/>
  <c r="AO1356" i="1" s="1"/>
  <c r="AO1355" i="1" s="1"/>
  <c r="AO1354" i="1" s="1"/>
  <c r="AO1353" i="1" s="1"/>
  <c r="AO1352" i="1" s="1"/>
  <c r="AO1351" i="1" s="1"/>
  <c r="AO1350" i="1" s="1"/>
  <c r="AO1349" i="1" s="1"/>
  <c r="AO1348" i="1" s="1"/>
  <c r="AO1347" i="1" s="1"/>
  <c r="AO1346" i="1" s="1"/>
  <c r="AO1345" i="1" s="1"/>
  <c r="AO1344" i="1" s="1"/>
  <c r="AO1343" i="1" s="1"/>
  <c r="AO1342" i="1" s="1"/>
  <c r="AO1341" i="1" s="1"/>
  <c r="AO1340" i="1" s="1"/>
  <c r="AO1339" i="1" s="1"/>
  <c r="AO1338" i="1" s="1"/>
  <c r="AP1106" i="1"/>
  <c r="AO1105" i="1"/>
  <c r="AI1336" i="1" l="1"/>
  <c r="AI1335" i="1" s="1"/>
  <c r="AI1334" i="1" s="1"/>
  <c r="AI1333" i="1" s="1"/>
  <c r="AI1332" i="1" s="1"/>
  <c r="AI1329" i="1" s="1"/>
  <c r="AI1328" i="1" s="1"/>
  <c r="AI1327" i="1" s="1"/>
  <c r="AI1326" i="1" s="1"/>
  <c r="AI1325" i="1" s="1"/>
  <c r="AI1324" i="1" s="1"/>
  <c r="AI1323" i="1" s="1"/>
  <c r="AI1322" i="1" s="1"/>
  <c r="AI1321" i="1" s="1"/>
  <c r="AI1320" i="1" s="1"/>
  <c r="AI1319" i="1" s="1"/>
  <c r="AI1318" i="1" s="1"/>
  <c r="AI1317" i="1" s="1"/>
  <c r="AI1316" i="1" s="1"/>
  <c r="AI1315" i="1" s="1"/>
  <c r="AI1314" i="1" s="1"/>
  <c r="AI1313" i="1" s="1"/>
  <c r="AI1312" i="1" s="1"/>
  <c r="AI1311" i="1" s="1"/>
  <c r="AI1310" i="1" s="1"/>
  <c r="AI1309" i="1" s="1"/>
  <c r="AI1308" i="1" s="1"/>
  <c r="AI1307" i="1" s="1"/>
  <c r="AI1306" i="1" s="1"/>
  <c r="AI1305" i="1" s="1"/>
  <c r="AI1304" i="1" s="1"/>
  <c r="AI1303" i="1" s="1"/>
  <c r="AK1287" i="1"/>
  <c r="AK1286" i="1" s="1"/>
  <c r="AK1285" i="1" s="1"/>
  <c r="AK1284" i="1" s="1"/>
  <c r="AK1283" i="1" s="1"/>
  <c r="AK1282" i="1" s="1"/>
  <c r="AK1281" i="1" s="1"/>
  <c r="AK1280" i="1" s="1"/>
  <c r="AK1279" i="1" s="1"/>
  <c r="AK1278" i="1" s="1"/>
  <c r="AK1277" i="1" s="1"/>
  <c r="AK1276" i="1" s="1"/>
  <c r="AK1275" i="1" s="1"/>
  <c r="AK1274" i="1" s="1"/>
  <c r="AK1273" i="1" s="1"/>
  <c r="AK1272" i="1" s="1"/>
  <c r="AK1271" i="1" s="1"/>
  <c r="AK1270" i="1" s="1"/>
  <c r="AK1269" i="1" s="1"/>
  <c r="AK1268" i="1" s="1"/>
  <c r="AK1267" i="1" s="1"/>
  <c r="AK1266" i="1" s="1"/>
  <c r="AK1265" i="1" s="1"/>
  <c r="AK1264" i="1" s="1"/>
  <c r="AK1263" i="1" s="1"/>
  <c r="AK1262" i="1" s="1"/>
  <c r="AK1261" i="1" s="1"/>
  <c r="AK1260" i="1" s="1"/>
  <c r="AK1259" i="1" s="1"/>
  <c r="AK1258" i="1" s="1"/>
  <c r="AK1257" i="1" s="1"/>
  <c r="AK1256" i="1" s="1"/>
  <c r="AK1255" i="1" s="1"/>
  <c r="AK1254" i="1" s="1"/>
  <c r="AK1253" i="1" s="1"/>
  <c r="AK1252" i="1" s="1"/>
  <c r="AK1251" i="1" s="1"/>
  <c r="AK1250" i="1" s="1"/>
  <c r="AK1249" i="1" s="1"/>
  <c r="AK1248" i="1" s="1"/>
  <c r="AK1247" i="1" s="1"/>
  <c r="AK1246" i="1" s="1"/>
  <c r="AK1245" i="1" s="1"/>
  <c r="AK1244" i="1" s="1"/>
  <c r="AK1243" i="1" s="1"/>
  <c r="AK1242" i="1" s="1"/>
  <c r="AK1241" i="1" s="1"/>
  <c r="AK1240" i="1" s="1"/>
  <c r="AK1239" i="1" s="1"/>
  <c r="AK1238" i="1" s="1"/>
  <c r="AK1237" i="1" s="1"/>
  <c r="AK1236" i="1" s="1"/>
  <c r="AM1103" i="1"/>
  <c r="AN1104" i="1"/>
  <c r="AM1225" i="1"/>
  <c r="AN1226" i="1"/>
  <c r="AO1104" i="1"/>
  <c r="AP1105" i="1"/>
  <c r="AL1199" i="1"/>
  <c r="AK1198" i="1"/>
  <c r="AK1197" i="1" s="1"/>
  <c r="AL1197" i="1" s="1"/>
  <c r="AJ448" i="1"/>
  <c r="AI447" i="1"/>
  <c r="AJ1298" i="1"/>
  <c r="AI1297" i="1"/>
  <c r="AI348" i="1"/>
  <c r="AJ349" i="1"/>
  <c r="AJ1198" i="1"/>
  <c r="AK1302" i="1"/>
  <c r="AK1336" i="1"/>
  <c r="AK1335" i="1" s="1"/>
  <c r="AK1334" i="1" s="1"/>
  <c r="AN1376" i="1"/>
  <c r="AM1375" i="1"/>
  <c r="AM1402" i="1"/>
  <c r="AM1401" i="1" s="1"/>
  <c r="AM1400" i="1" s="1"/>
  <c r="AM1399" i="1" s="1"/>
  <c r="AM1398" i="1" s="1"/>
  <c r="AM1397" i="1" s="1"/>
  <c r="AM1396" i="1" s="1"/>
  <c r="AM1395" i="1" s="1"/>
  <c r="AM1394" i="1" s="1"/>
  <c r="AM1393" i="1" s="1"/>
  <c r="AM1392" i="1" s="1"/>
  <c r="AM1391" i="1" s="1"/>
  <c r="AM1390" i="1" s="1"/>
  <c r="AM1389" i="1" s="1"/>
  <c r="AM1388" i="1" s="1"/>
  <c r="AM1387" i="1" s="1"/>
  <c r="AM1386" i="1" s="1"/>
  <c r="AM1385" i="1" s="1"/>
  <c r="AM1384" i="1" s="1"/>
  <c r="AM1383" i="1" s="1"/>
  <c r="AM1382" i="1" s="1"/>
  <c r="AM1381" i="1" s="1"/>
  <c r="AM1380" i="1" s="1"/>
  <c r="AM1379" i="1" s="1"/>
  <c r="AM1378" i="1"/>
  <c r="AI1331" i="1" l="1"/>
  <c r="AI1330" i="1" s="1"/>
  <c r="AK1333" i="1"/>
  <c r="AK1332" i="1" s="1"/>
  <c r="AK1329" i="1" s="1"/>
  <c r="AK1328" i="1" s="1"/>
  <c r="AK1327" i="1" s="1"/>
  <c r="AK1326" i="1" s="1"/>
  <c r="AK1325" i="1" s="1"/>
  <c r="AK1324" i="1" s="1"/>
  <c r="AK1323" i="1" s="1"/>
  <c r="AK1322" i="1" s="1"/>
  <c r="AK1321" i="1" s="1"/>
  <c r="AK1320" i="1" s="1"/>
  <c r="AK1319" i="1" s="1"/>
  <c r="AK1318" i="1" s="1"/>
  <c r="AK1317" i="1" s="1"/>
  <c r="AK1316" i="1" s="1"/>
  <c r="AK1315" i="1" s="1"/>
  <c r="AK1314" i="1" s="1"/>
  <c r="AK1313" i="1" s="1"/>
  <c r="AK1312" i="1" s="1"/>
  <c r="AK1311" i="1" s="1"/>
  <c r="AK1310" i="1" s="1"/>
  <c r="AK1309" i="1" s="1"/>
  <c r="AK1308" i="1" s="1"/>
  <c r="AK1307" i="1" s="1"/>
  <c r="AK1306" i="1" s="1"/>
  <c r="AK1305" i="1" s="1"/>
  <c r="AK1304" i="1" s="1"/>
  <c r="AK1303" i="1" s="1"/>
  <c r="AK1331" i="1"/>
  <c r="AK1330" i="1" s="1"/>
  <c r="AM1102" i="1"/>
  <c r="AN1103" i="1"/>
  <c r="AM1224" i="1"/>
  <c r="AN1225" i="1"/>
  <c r="AO1103" i="1"/>
  <c r="AP1104" i="1"/>
  <c r="AI347" i="1"/>
  <c r="AJ348" i="1"/>
  <c r="AI1296" i="1"/>
  <c r="AJ1297" i="1"/>
  <c r="AI446" i="1"/>
  <c r="AJ447" i="1"/>
  <c r="AI1377" i="1"/>
  <c r="AI1376" i="1" s="1"/>
  <c r="AI1375" i="1" s="1"/>
  <c r="AI1374" i="1" s="1"/>
  <c r="AI1373" i="1" s="1"/>
  <c r="AI1372" i="1" s="1"/>
  <c r="AI1371" i="1" s="1"/>
  <c r="AI1370" i="1" s="1"/>
  <c r="AI1369" i="1" s="1"/>
  <c r="AI1368" i="1" s="1"/>
  <c r="AI1367" i="1" s="1"/>
  <c r="AI1366" i="1" s="1"/>
  <c r="AI1365" i="1" s="1"/>
  <c r="AI1364" i="1" s="1"/>
  <c r="AI1363" i="1" s="1"/>
  <c r="AI1362" i="1" s="1"/>
  <c r="AI1361" i="1" s="1"/>
  <c r="AI1360" i="1" s="1"/>
  <c r="AI1359" i="1" s="1"/>
  <c r="AI1358" i="1" s="1"/>
  <c r="AI1357" i="1" s="1"/>
  <c r="AI1356" i="1" s="1"/>
  <c r="AI1355" i="1" s="1"/>
  <c r="AI1354" i="1" s="1"/>
  <c r="AI1353" i="1" s="1"/>
  <c r="AI1352" i="1" s="1"/>
  <c r="AI1351" i="1" s="1"/>
  <c r="AI1350" i="1" s="1"/>
  <c r="AI1349" i="1" s="1"/>
  <c r="AI1348" i="1" s="1"/>
  <c r="AI1347" i="1" s="1"/>
  <c r="AI1346" i="1" s="1"/>
  <c r="AI1345" i="1" s="1"/>
  <c r="AI1344" i="1" s="1"/>
  <c r="AI1343" i="1" s="1"/>
  <c r="AI1342" i="1" s="1"/>
  <c r="AI1341" i="1" s="1"/>
  <c r="AI1340" i="1" s="1"/>
  <c r="AI1339" i="1" s="1"/>
  <c r="AI1338" i="1" s="1"/>
  <c r="AI1337" i="1"/>
  <c r="AI1196" i="1"/>
  <c r="AL1198" i="1"/>
  <c r="AO1378" i="1"/>
  <c r="AO1402" i="1"/>
  <c r="AO1401" i="1" s="1"/>
  <c r="AO1400" i="1" s="1"/>
  <c r="AO1399" i="1" s="1"/>
  <c r="AO1398" i="1" s="1"/>
  <c r="AO1397" i="1" s="1"/>
  <c r="AO1396" i="1" s="1"/>
  <c r="AO1395" i="1" s="1"/>
  <c r="AO1394" i="1" s="1"/>
  <c r="AO1393" i="1" s="1"/>
  <c r="AO1392" i="1" s="1"/>
  <c r="AO1391" i="1" s="1"/>
  <c r="AO1390" i="1" s="1"/>
  <c r="AO1389" i="1" s="1"/>
  <c r="AO1388" i="1" s="1"/>
  <c r="AO1387" i="1" s="1"/>
  <c r="AO1386" i="1" s="1"/>
  <c r="AO1385" i="1" s="1"/>
  <c r="AO1384" i="1" s="1"/>
  <c r="AO1383" i="1" s="1"/>
  <c r="AO1382" i="1" s="1"/>
  <c r="AO1381" i="1" s="1"/>
  <c r="AO1380" i="1" s="1"/>
  <c r="AO1379" i="1" s="1"/>
  <c r="AN1375" i="1"/>
  <c r="AM1374" i="1"/>
  <c r="AM1101" i="1" l="1"/>
  <c r="AN1102" i="1"/>
  <c r="AO1102" i="1"/>
  <c r="AP1103" i="1"/>
  <c r="AM1223" i="1"/>
  <c r="AM1222" i="1" s="1"/>
  <c r="AM1221" i="1" s="1"/>
  <c r="AM1220" i="1" s="1"/>
  <c r="AM1219" i="1" s="1"/>
  <c r="AM1218" i="1" s="1"/>
  <c r="AN1224" i="1"/>
  <c r="AK1377" i="1"/>
  <c r="AK1376" i="1" s="1"/>
  <c r="AK1375" i="1" s="1"/>
  <c r="AK1374" i="1" s="1"/>
  <c r="AK1373" i="1" s="1"/>
  <c r="AK1372" i="1" s="1"/>
  <c r="AK1371" i="1" s="1"/>
  <c r="AK1370" i="1" s="1"/>
  <c r="AK1369" i="1" s="1"/>
  <c r="AK1368" i="1" s="1"/>
  <c r="AK1367" i="1" s="1"/>
  <c r="AK1366" i="1" s="1"/>
  <c r="AK1365" i="1" s="1"/>
  <c r="AK1364" i="1" s="1"/>
  <c r="AK1363" i="1" s="1"/>
  <c r="AK1362" i="1" s="1"/>
  <c r="AK1361" i="1" s="1"/>
  <c r="AK1360" i="1" s="1"/>
  <c r="AK1359" i="1" s="1"/>
  <c r="AK1358" i="1" s="1"/>
  <c r="AK1357" i="1" s="1"/>
  <c r="AK1356" i="1" s="1"/>
  <c r="AK1355" i="1" s="1"/>
  <c r="AK1354" i="1" s="1"/>
  <c r="AK1353" i="1" s="1"/>
  <c r="AK1352" i="1" s="1"/>
  <c r="AK1351" i="1" s="1"/>
  <c r="AK1350" i="1" s="1"/>
  <c r="AK1349" i="1" s="1"/>
  <c r="AK1348" i="1" s="1"/>
  <c r="AK1347" i="1" s="1"/>
  <c r="AK1346" i="1" s="1"/>
  <c r="AK1345" i="1" s="1"/>
  <c r="AK1344" i="1" s="1"/>
  <c r="AK1343" i="1" s="1"/>
  <c r="AK1342" i="1" s="1"/>
  <c r="AK1341" i="1" s="1"/>
  <c r="AK1340" i="1" s="1"/>
  <c r="AK1339" i="1" s="1"/>
  <c r="AK1338" i="1" s="1"/>
  <c r="AK1337" i="1"/>
  <c r="AI445" i="1"/>
  <c r="AJ446" i="1"/>
  <c r="AK1196" i="1"/>
  <c r="AJ1296" i="1"/>
  <c r="AI1295" i="1"/>
  <c r="AI1195" i="1"/>
  <c r="AJ1196" i="1"/>
  <c r="AJ347" i="1"/>
  <c r="AI346" i="1"/>
  <c r="AM1403" i="1"/>
  <c r="AM1411" i="1"/>
  <c r="AM1410" i="1" s="1"/>
  <c r="AM1409" i="1" s="1"/>
  <c r="AM1408" i="1" s="1"/>
  <c r="AM1407" i="1" s="1"/>
  <c r="AM1406" i="1" s="1"/>
  <c r="AM1405" i="1" s="1"/>
  <c r="AM1404" i="1" s="1"/>
  <c r="AN1374" i="1"/>
  <c r="AM1373" i="1"/>
  <c r="AM1100" i="1" l="1"/>
  <c r="AN1101" i="1"/>
  <c r="AO1101" i="1"/>
  <c r="AP1102" i="1"/>
  <c r="AN1223" i="1"/>
  <c r="AJ1195" i="1"/>
  <c r="AI1194" i="1"/>
  <c r="AI1294" i="1"/>
  <c r="AJ1295" i="1"/>
  <c r="AL1196" i="1"/>
  <c r="AK1195" i="1"/>
  <c r="AI345" i="1"/>
  <c r="AJ346" i="1"/>
  <c r="AI444" i="1"/>
  <c r="AJ445" i="1"/>
  <c r="AI1378" i="1"/>
  <c r="AI1402" i="1"/>
  <c r="AN1373" i="1"/>
  <c r="AM1372" i="1"/>
  <c r="AO1403" i="1"/>
  <c r="AO1411" i="1"/>
  <c r="AO1410" i="1" s="1"/>
  <c r="AO1409" i="1" s="1"/>
  <c r="AO1408" i="1" s="1"/>
  <c r="AO1407" i="1" s="1"/>
  <c r="AO1406" i="1" s="1"/>
  <c r="AO1405" i="1" s="1"/>
  <c r="AO1404" i="1" s="1"/>
  <c r="AM1099" i="1" l="1"/>
  <c r="AN1100" i="1"/>
  <c r="AO1100" i="1"/>
  <c r="AP1101" i="1"/>
  <c r="AM1371" i="1"/>
  <c r="AN1372" i="1"/>
  <c r="AI344" i="1"/>
  <c r="AJ345" i="1"/>
  <c r="AL1195" i="1"/>
  <c r="AK1194" i="1"/>
  <c r="AJ1402" i="1"/>
  <c r="AI1401" i="1"/>
  <c r="AK1378" i="1"/>
  <c r="AK1402" i="1"/>
  <c r="AK1401" i="1" s="1"/>
  <c r="AK1400" i="1" s="1"/>
  <c r="AK1399" i="1" s="1"/>
  <c r="AK1398" i="1" s="1"/>
  <c r="AK1397" i="1" s="1"/>
  <c r="AK1396" i="1" s="1"/>
  <c r="AK1395" i="1" s="1"/>
  <c r="AK1394" i="1" s="1"/>
  <c r="AK1393" i="1" s="1"/>
  <c r="AK1392" i="1" s="1"/>
  <c r="AK1391" i="1" s="1"/>
  <c r="AK1390" i="1" s="1"/>
  <c r="AK1389" i="1" s="1"/>
  <c r="AK1388" i="1" s="1"/>
  <c r="AK1387" i="1" s="1"/>
  <c r="AK1386" i="1" s="1"/>
  <c r="AK1385" i="1" s="1"/>
  <c r="AK1384" i="1" s="1"/>
  <c r="AK1383" i="1" s="1"/>
  <c r="AK1382" i="1" s="1"/>
  <c r="AK1381" i="1" s="1"/>
  <c r="AK1380" i="1" s="1"/>
  <c r="AK1379" i="1" s="1"/>
  <c r="AI1293" i="1"/>
  <c r="AJ1294" i="1"/>
  <c r="AJ1194" i="1"/>
  <c r="AI1193" i="1"/>
  <c r="AI443" i="1"/>
  <c r="AJ444" i="1"/>
  <c r="AM1412" i="1"/>
  <c r="AM1436" i="1"/>
  <c r="AM1435" i="1" s="1"/>
  <c r="AM1434" i="1" s="1"/>
  <c r="AM1433" i="1" s="1"/>
  <c r="AM1432" i="1" s="1"/>
  <c r="AM1431" i="1" s="1"/>
  <c r="AM1430" i="1" s="1"/>
  <c r="AM1429" i="1" s="1"/>
  <c r="AM1428" i="1" s="1"/>
  <c r="AM1427" i="1" s="1"/>
  <c r="AM1426" i="1" s="1"/>
  <c r="AM1425" i="1" s="1"/>
  <c r="AM1424" i="1" s="1"/>
  <c r="AM1423" i="1" s="1"/>
  <c r="AM1422" i="1" s="1"/>
  <c r="AM1421" i="1" s="1"/>
  <c r="AM1420" i="1" s="1"/>
  <c r="AM1419" i="1" s="1"/>
  <c r="AM1418" i="1" s="1"/>
  <c r="AM1417" i="1" s="1"/>
  <c r="AM1416" i="1" s="1"/>
  <c r="AM1415" i="1" s="1"/>
  <c r="AM1414" i="1" s="1"/>
  <c r="AM1413" i="1" s="1"/>
  <c r="AM1098" i="1" l="1"/>
  <c r="AN1099" i="1"/>
  <c r="AO1099" i="1"/>
  <c r="AP1100" i="1"/>
  <c r="AM1370" i="1"/>
  <c r="AN1371" i="1"/>
  <c r="AI1411" i="1"/>
  <c r="AI1410" i="1" s="1"/>
  <c r="AI1409" i="1" s="1"/>
  <c r="AI1408" i="1" s="1"/>
  <c r="AI1407" i="1" s="1"/>
  <c r="AI1406" i="1" s="1"/>
  <c r="AI1405" i="1" s="1"/>
  <c r="AI1404" i="1" s="1"/>
  <c r="AI1403" i="1"/>
  <c r="AI1400" i="1"/>
  <c r="AJ1401" i="1"/>
  <c r="AI442" i="1"/>
  <c r="AJ443" i="1"/>
  <c r="AJ1193" i="1"/>
  <c r="AI1192" i="1"/>
  <c r="AL1194" i="1"/>
  <c r="AK1193" i="1"/>
  <c r="AI1292" i="1"/>
  <c r="AJ1293" i="1"/>
  <c r="AJ344" i="1"/>
  <c r="AI343" i="1"/>
  <c r="AI342" i="1" s="1"/>
  <c r="AI341" i="1" s="1"/>
  <c r="AI340" i="1" s="1"/>
  <c r="AI339" i="1" s="1"/>
  <c r="AI338" i="1" s="1"/>
  <c r="AO1412" i="1"/>
  <c r="AO1436" i="1"/>
  <c r="AO1435" i="1" s="1"/>
  <c r="AO1434" i="1" s="1"/>
  <c r="AO1433" i="1" s="1"/>
  <c r="AO1432" i="1" s="1"/>
  <c r="AO1431" i="1" s="1"/>
  <c r="AO1430" i="1" s="1"/>
  <c r="AO1429" i="1" s="1"/>
  <c r="AO1428" i="1" s="1"/>
  <c r="AO1427" i="1" s="1"/>
  <c r="AO1426" i="1" s="1"/>
  <c r="AO1425" i="1" s="1"/>
  <c r="AO1424" i="1" s="1"/>
  <c r="AO1423" i="1" s="1"/>
  <c r="AO1422" i="1" s="1"/>
  <c r="AO1421" i="1" s="1"/>
  <c r="AO1420" i="1" s="1"/>
  <c r="AO1419" i="1" s="1"/>
  <c r="AO1418" i="1" s="1"/>
  <c r="AO1417" i="1" s="1"/>
  <c r="AO1416" i="1" s="1"/>
  <c r="AO1415" i="1" s="1"/>
  <c r="AO1414" i="1" s="1"/>
  <c r="AO1413" i="1" s="1"/>
  <c r="AM1097" i="1" l="1"/>
  <c r="AN1098" i="1"/>
  <c r="AO1098" i="1"/>
  <c r="AP1099" i="1"/>
  <c r="AM1369" i="1"/>
  <c r="AN1370" i="1"/>
  <c r="AJ1192" i="1"/>
  <c r="AI1191" i="1"/>
  <c r="AI441" i="1"/>
  <c r="AJ442" i="1"/>
  <c r="AJ1292" i="1"/>
  <c r="AI1291" i="1"/>
  <c r="AJ1400" i="1"/>
  <c r="AI1399" i="1"/>
  <c r="AL1193" i="1"/>
  <c r="AK1192" i="1"/>
  <c r="AK1411" i="1"/>
  <c r="AK1410" i="1" s="1"/>
  <c r="AK1409" i="1" s="1"/>
  <c r="AK1408" i="1" s="1"/>
  <c r="AK1407" i="1" s="1"/>
  <c r="AK1406" i="1" s="1"/>
  <c r="AK1405" i="1" s="1"/>
  <c r="AK1404" i="1" s="1"/>
  <c r="AK1403" i="1"/>
  <c r="AM1437" i="1"/>
  <c r="AM1501" i="1"/>
  <c r="AM1096" i="1" l="1"/>
  <c r="AN1097" i="1"/>
  <c r="AO1097" i="1"/>
  <c r="AP1098" i="1"/>
  <c r="AM1368" i="1"/>
  <c r="AM1367" i="1" s="1"/>
  <c r="AN1369" i="1"/>
  <c r="AI1398" i="1"/>
  <c r="AJ1399" i="1"/>
  <c r="AJ1291" i="1"/>
  <c r="AI1290" i="1"/>
  <c r="AI440" i="1"/>
  <c r="AI439" i="1" s="1"/>
  <c r="AI438" i="1" s="1"/>
  <c r="AI437" i="1" s="1"/>
  <c r="AI436" i="1" s="1"/>
  <c r="AI435" i="1" s="1"/>
  <c r="AJ441" i="1"/>
  <c r="AI1412" i="1"/>
  <c r="AI1436" i="1"/>
  <c r="AI1435" i="1" s="1"/>
  <c r="AI1434" i="1" s="1"/>
  <c r="AI1433" i="1" s="1"/>
  <c r="AI1432" i="1" s="1"/>
  <c r="AI1431" i="1" s="1"/>
  <c r="AI1430" i="1" s="1"/>
  <c r="AI1429" i="1" s="1"/>
  <c r="AI1428" i="1" s="1"/>
  <c r="AI1427" i="1" s="1"/>
  <c r="AI1426" i="1" s="1"/>
  <c r="AI1425" i="1" s="1"/>
  <c r="AI1424" i="1" s="1"/>
  <c r="AI1423" i="1" s="1"/>
  <c r="AI1422" i="1" s="1"/>
  <c r="AI1421" i="1" s="1"/>
  <c r="AI1420" i="1" s="1"/>
  <c r="AI1419" i="1" s="1"/>
  <c r="AI1418" i="1" s="1"/>
  <c r="AI1417" i="1" s="1"/>
  <c r="AI1416" i="1" s="1"/>
  <c r="AI1415" i="1" s="1"/>
  <c r="AI1414" i="1" s="1"/>
  <c r="AI1413" i="1" s="1"/>
  <c r="AK1191" i="1"/>
  <c r="AL1192" i="1"/>
  <c r="AJ1191" i="1"/>
  <c r="AI1190" i="1"/>
  <c r="AO1501" i="1"/>
  <c r="AO1500" i="1" s="1"/>
  <c r="AO1499" i="1" s="1"/>
  <c r="AO1498" i="1" s="1"/>
  <c r="AO1497" i="1" s="1"/>
  <c r="AO1496" i="1" s="1"/>
  <c r="AO1495" i="1" s="1"/>
  <c r="AO1494" i="1" s="1"/>
  <c r="AO1493" i="1" s="1"/>
  <c r="AO1492" i="1" s="1"/>
  <c r="AO1491" i="1" s="1"/>
  <c r="AO1490" i="1" s="1"/>
  <c r="AO1489" i="1" s="1"/>
  <c r="AO1488" i="1" s="1"/>
  <c r="AO1487" i="1" s="1"/>
  <c r="AO1486" i="1" s="1"/>
  <c r="AO1485" i="1" s="1"/>
  <c r="AO1484" i="1" s="1"/>
  <c r="AO1483" i="1" s="1"/>
  <c r="AO1482" i="1" s="1"/>
  <c r="AO1481" i="1" s="1"/>
  <c r="AO1480" i="1" s="1"/>
  <c r="AO1479" i="1" s="1"/>
  <c r="AO1478" i="1" s="1"/>
  <c r="AO1477" i="1" s="1"/>
  <c r="AO1476" i="1" s="1"/>
  <c r="AO1475" i="1" s="1"/>
  <c r="AO1474" i="1" s="1"/>
  <c r="AO1473" i="1" s="1"/>
  <c r="AO1472" i="1" s="1"/>
  <c r="AO1471" i="1" s="1"/>
  <c r="AO1470" i="1" s="1"/>
  <c r="AO1469" i="1" s="1"/>
  <c r="AO1468" i="1" s="1"/>
  <c r="AO1467" i="1" s="1"/>
  <c r="AO1466" i="1" s="1"/>
  <c r="AO1465" i="1" s="1"/>
  <c r="AO1464" i="1" s="1"/>
  <c r="AO1463" i="1" s="1"/>
  <c r="AO1462" i="1" s="1"/>
  <c r="AO1461" i="1" s="1"/>
  <c r="AO1460" i="1" s="1"/>
  <c r="AO1459" i="1" s="1"/>
  <c r="AO1458" i="1" s="1"/>
  <c r="AO1457" i="1" s="1"/>
  <c r="AO1456" i="1" s="1"/>
  <c r="AO1455" i="1" s="1"/>
  <c r="AO1454" i="1" s="1"/>
  <c r="AO1453" i="1" s="1"/>
  <c r="AO1452" i="1" s="1"/>
  <c r="AO1451" i="1" s="1"/>
  <c r="AO1450" i="1" s="1"/>
  <c r="AO1449" i="1" s="1"/>
  <c r="AO1448" i="1" s="1"/>
  <c r="AO1447" i="1" s="1"/>
  <c r="AO1446" i="1" s="1"/>
  <c r="AO1445" i="1" s="1"/>
  <c r="AO1444" i="1" s="1"/>
  <c r="AO1443" i="1" s="1"/>
  <c r="AO1442" i="1" s="1"/>
  <c r="AO1441" i="1" s="1"/>
  <c r="AO1440" i="1" s="1"/>
  <c r="AO1439" i="1" s="1"/>
  <c r="AO1438" i="1" s="1"/>
  <c r="AO1437" i="1"/>
  <c r="AN1501" i="1"/>
  <c r="AM1500" i="1"/>
  <c r="AM1095" i="1" l="1"/>
  <c r="AN1096" i="1"/>
  <c r="AO1096" i="1"/>
  <c r="AP1097" i="1"/>
  <c r="AN1368" i="1"/>
  <c r="AM1366" i="1"/>
  <c r="AN1367" i="1"/>
  <c r="AK1436" i="1"/>
  <c r="AK1435" i="1" s="1"/>
  <c r="AK1434" i="1" s="1"/>
  <c r="AK1433" i="1" s="1"/>
  <c r="AK1432" i="1" s="1"/>
  <c r="AK1431" i="1" s="1"/>
  <c r="AK1430" i="1" s="1"/>
  <c r="AK1429" i="1" s="1"/>
  <c r="AK1428" i="1" s="1"/>
  <c r="AK1427" i="1" s="1"/>
  <c r="AK1426" i="1" s="1"/>
  <c r="AK1425" i="1" s="1"/>
  <c r="AK1424" i="1" s="1"/>
  <c r="AK1423" i="1" s="1"/>
  <c r="AK1422" i="1" s="1"/>
  <c r="AK1421" i="1" s="1"/>
  <c r="AK1420" i="1" s="1"/>
  <c r="AK1419" i="1" s="1"/>
  <c r="AK1418" i="1" s="1"/>
  <c r="AK1417" i="1" s="1"/>
  <c r="AK1416" i="1" s="1"/>
  <c r="AK1415" i="1" s="1"/>
  <c r="AK1414" i="1" s="1"/>
  <c r="AK1413" i="1" s="1"/>
  <c r="AK1412" i="1"/>
  <c r="AI1189" i="1"/>
  <c r="AJ1190" i="1"/>
  <c r="AJ1290" i="1"/>
  <c r="AI1289" i="1"/>
  <c r="AL1191" i="1"/>
  <c r="AK1190" i="1"/>
  <c r="AJ1398" i="1"/>
  <c r="AI1397" i="1"/>
  <c r="AN1500" i="1"/>
  <c r="AM1499" i="1"/>
  <c r="AM1528" i="1"/>
  <c r="AM1527" i="1" s="1"/>
  <c r="AM1526" i="1" s="1"/>
  <c r="AM1525" i="1" s="1"/>
  <c r="AM1524" i="1" s="1"/>
  <c r="AM1523" i="1" s="1"/>
  <c r="AM1522" i="1" s="1"/>
  <c r="AM1521" i="1" s="1"/>
  <c r="AM1520" i="1" s="1"/>
  <c r="AM1519" i="1" s="1"/>
  <c r="AM1518" i="1" s="1"/>
  <c r="AM1517" i="1" s="1"/>
  <c r="AM1516" i="1" s="1"/>
  <c r="AM1515" i="1" s="1"/>
  <c r="AM1514" i="1" s="1"/>
  <c r="AM1513" i="1" s="1"/>
  <c r="AM1512" i="1" s="1"/>
  <c r="AM1511" i="1" s="1"/>
  <c r="AM1510" i="1" s="1"/>
  <c r="AM1509" i="1" s="1"/>
  <c r="AM1508" i="1" s="1"/>
  <c r="AM1507" i="1" s="1"/>
  <c r="AM1506" i="1" s="1"/>
  <c r="AM1505" i="1" s="1"/>
  <c r="AM1502" i="1"/>
  <c r="AO1502" i="1" s="1"/>
  <c r="AM1503" i="1" s="1"/>
  <c r="AO1503" i="1" s="1"/>
  <c r="AM1504" i="1" s="1"/>
  <c r="AI1288" i="1" l="1"/>
  <c r="AI1287" i="1" s="1"/>
  <c r="AI1286" i="1" s="1"/>
  <c r="AI1285" i="1" s="1"/>
  <c r="AI1284" i="1" s="1"/>
  <c r="AI1283" i="1" s="1"/>
  <c r="AI1282" i="1" s="1"/>
  <c r="AM1094" i="1"/>
  <c r="AN1095" i="1"/>
  <c r="AO1095" i="1"/>
  <c r="AP1096" i="1"/>
  <c r="AM1365" i="1"/>
  <c r="AM1364" i="1" s="1"/>
  <c r="AM1363" i="1" s="1"/>
  <c r="AM1362" i="1" s="1"/>
  <c r="AM1361" i="1" s="1"/>
  <c r="AM1360" i="1" s="1"/>
  <c r="AM1359" i="1" s="1"/>
  <c r="AM1358" i="1" s="1"/>
  <c r="AM1357" i="1" s="1"/>
  <c r="AM1356" i="1" s="1"/>
  <c r="AM1355" i="1" s="1"/>
  <c r="AM1354" i="1" s="1"/>
  <c r="AM1353" i="1" s="1"/>
  <c r="AM1352" i="1" s="1"/>
  <c r="AM1351" i="1" s="1"/>
  <c r="AM1350" i="1" s="1"/>
  <c r="AM1349" i="1" s="1"/>
  <c r="AM1348" i="1" s="1"/>
  <c r="AM1347" i="1" s="1"/>
  <c r="AM1346" i="1" s="1"/>
  <c r="AM1345" i="1" s="1"/>
  <c r="AM1344" i="1" s="1"/>
  <c r="AM1343" i="1" s="1"/>
  <c r="AM1342" i="1" s="1"/>
  <c r="AM1341" i="1" s="1"/>
  <c r="AM1340" i="1" s="1"/>
  <c r="AM1339" i="1" s="1"/>
  <c r="AM1338" i="1" s="1"/>
  <c r="AN1366" i="1"/>
  <c r="AK1189" i="1"/>
  <c r="AL1190" i="1"/>
  <c r="AJ1289" i="1"/>
  <c r="AJ1189" i="1"/>
  <c r="AI1188" i="1"/>
  <c r="AI1187" i="1" s="1"/>
  <c r="AI1396" i="1"/>
  <c r="AJ1397" i="1"/>
  <c r="AI1437" i="1"/>
  <c r="AI1501" i="1"/>
  <c r="AI1500" i="1" s="1"/>
  <c r="AI1499" i="1" s="1"/>
  <c r="AI1498" i="1" s="1"/>
  <c r="AI1497" i="1" s="1"/>
  <c r="AI1496" i="1" s="1"/>
  <c r="AI1495" i="1" s="1"/>
  <c r="AI1494" i="1" s="1"/>
  <c r="AI1493" i="1" s="1"/>
  <c r="AI1492" i="1" s="1"/>
  <c r="AI1491" i="1" s="1"/>
  <c r="AI1490" i="1" s="1"/>
  <c r="AI1489" i="1" s="1"/>
  <c r="AI1488" i="1" s="1"/>
  <c r="AI1487" i="1" s="1"/>
  <c r="AI1486" i="1" s="1"/>
  <c r="AI1485" i="1" s="1"/>
  <c r="AI1484" i="1" s="1"/>
  <c r="AI1483" i="1" s="1"/>
  <c r="AI1482" i="1" s="1"/>
  <c r="AI1481" i="1" s="1"/>
  <c r="AI1480" i="1" s="1"/>
  <c r="AI1479" i="1" s="1"/>
  <c r="AI1478" i="1" s="1"/>
  <c r="AI1477" i="1" s="1"/>
  <c r="AI1476" i="1" s="1"/>
  <c r="AI1475" i="1" s="1"/>
  <c r="AI1474" i="1" s="1"/>
  <c r="AI1473" i="1" s="1"/>
  <c r="AI1472" i="1" s="1"/>
  <c r="AI1471" i="1" s="1"/>
  <c r="AI1470" i="1" s="1"/>
  <c r="AI1469" i="1" s="1"/>
  <c r="AI1468" i="1" s="1"/>
  <c r="AI1467" i="1" s="1"/>
  <c r="AI1466" i="1" s="1"/>
  <c r="AI1465" i="1" s="1"/>
  <c r="AI1464" i="1" s="1"/>
  <c r="AI1463" i="1" s="1"/>
  <c r="AI1462" i="1" s="1"/>
  <c r="AI1461" i="1" s="1"/>
  <c r="AI1460" i="1" s="1"/>
  <c r="AI1459" i="1" s="1"/>
  <c r="AI1458" i="1" s="1"/>
  <c r="AI1457" i="1" s="1"/>
  <c r="AI1456" i="1" s="1"/>
  <c r="AI1455" i="1" s="1"/>
  <c r="AI1454" i="1" s="1"/>
  <c r="AI1453" i="1" s="1"/>
  <c r="AI1452" i="1" s="1"/>
  <c r="AI1451" i="1" s="1"/>
  <c r="AI1450" i="1" s="1"/>
  <c r="AI1449" i="1" s="1"/>
  <c r="AI1448" i="1" s="1"/>
  <c r="AI1447" i="1" s="1"/>
  <c r="AI1446" i="1" s="1"/>
  <c r="AI1445" i="1" s="1"/>
  <c r="AI1444" i="1" s="1"/>
  <c r="AI1443" i="1" s="1"/>
  <c r="AI1442" i="1" s="1"/>
  <c r="AI1441" i="1" s="1"/>
  <c r="AI1440" i="1" s="1"/>
  <c r="AI1439" i="1" s="1"/>
  <c r="AI1438" i="1" s="1"/>
  <c r="AN1499" i="1"/>
  <c r="AM1498" i="1"/>
  <c r="AO1528" i="1"/>
  <c r="AO1527" i="1" s="1"/>
  <c r="AO1526" i="1" s="1"/>
  <c r="AO1525" i="1" s="1"/>
  <c r="AO1524" i="1" s="1"/>
  <c r="AO1523" i="1" s="1"/>
  <c r="AO1522" i="1" s="1"/>
  <c r="AO1521" i="1" s="1"/>
  <c r="AO1520" i="1" s="1"/>
  <c r="AO1519" i="1" s="1"/>
  <c r="AO1518" i="1" s="1"/>
  <c r="AO1517" i="1" s="1"/>
  <c r="AO1516" i="1" s="1"/>
  <c r="AO1515" i="1" s="1"/>
  <c r="AO1514" i="1" s="1"/>
  <c r="AO1513" i="1" s="1"/>
  <c r="AO1512" i="1" s="1"/>
  <c r="AO1511" i="1" s="1"/>
  <c r="AO1510" i="1" s="1"/>
  <c r="AO1509" i="1" s="1"/>
  <c r="AO1508" i="1" s="1"/>
  <c r="AO1507" i="1" s="1"/>
  <c r="AO1506" i="1" s="1"/>
  <c r="AO1505" i="1" s="1"/>
  <c r="AO1504" i="1"/>
  <c r="AJ1287" i="1" l="1"/>
  <c r="AM1093" i="1"/>
  <c r="AM1092" i="1" s="1"/>
  <c r="AM1091" i="1" s="1"/>
  <c r="AM1090" i="1" s="1"/>
  <c r="AM1089" i="1" s="1"/>
  <c r="AM1088" i="1" s="1"/>
  <c r="AM1087" i="1" s="1"/>
  <c r="AM1086" i="1" s="1"/>
  <c r="AM1085" i="1" s="1"/>
  <c r="AM1084" i="1" s="1"/>
  <c r="AM1083" i="1" s="1"/>
  <c r="AM1082" i="1" s="1"/>
  <c r="AM1081" i="1" s="1"/>
  <c r="AM1080" i="1" s="1"/>
  <c r="AM1079" i="1" s="1"/>
  <c r="AM1078" i="1" s="1"/>
  <c r="AN1094" i="1"/>
  <c r="AO1094" i="1"/>
  <c r="AP1095" i="1"/>
  <c r="AI1186" i="1"/>
  <c r="AJ1186" i="1" s="1"/>
  <c r="AJ1187" i="1"/>
  <c r="AJ1396" i="1"/>
  <c r="AI1395" i="1"/>
  <c r="AJ1188" i="1"/>
  <c r="AJ1288" i="1"/>
  <c r="AK1437" i="1"/>
  <c r="AK1501" i="1"/>
  <c r="AK1500" i="1" s="1"/>
  <c r="AK1499" i="1" s="1"/>
  <c r="AK1498" i="1" s="1"/>
  <c r="AK1497" i="1" s="1"/>
  <c r="AK1496" i="1" s="1"/>
  <c r="AK1495" i="1" s="1"/>
  <c r="AK1494" i="1" s="1"/>
  <c r="AK1493" i="1" s="1"/>
  <c r="AK1492" i="1" s="1"/>
  <c r="AK1491" i="1" s="1"/>
  <c r="AK1490" i="1" s="1"/>
  <c r="AK1489" i="1" s="1"/>
  <c r="AK1488" i="1" s="1"/>
  <c r="AK1487" i="1" s="1"/>
  <c r="AK1486" i="1" s="1"/>
  <c r="AK1485" i="1" s="1"/>
  <c r="AK1484" i="1" s="1"/>
  <c r="AK1483" i="1" s="1"/>
  <c r="AK1482" i="1" s="1"/>
  <c r="AK1481" i="1" s="1"/>
  <c r="AK1480" i="1" s="1"/>
  <c r="AK1479" i="1" s="1"/>
  <c r="AK1478" i="1" s="1"/>
  <c r="AK1477" i="1" s="1"/>
  <c r="AK1476" i="1" s="1"/>
  <c r="AK1475" i="1" s="1"/>
  <c r="AK1474" i="1" s="1"/>
  <c r="AK1473" i="1" s="1"/>
  <c r="AK1472" i="1" s="1"/>
  <c r="AK1471" i="1" s="1"/>
  <c r="AK1470" i="1" s="1"/>
  <c r="AK1469" i="1" s="1"/>
  <c r="AK1468" i="1" s="1"/>
  <c r="AK1467" i="1" s="1"/>
  <c r="AK1466" i="1" s="1"/>
  <c r="AK1465" i="1" s="1"/>
  <c r="AK1464" i="1" s="1"/>
  <c r="AK1463" i="1" s="1"/>
  <c r="AK1462" i="1" s="1"/>
  <c r="AK1461" i="1" s="1"/>
  <c r="AK1460" i="1" s="1"/>
  <c r="AK1459" i="1" s="1"/>
  <c r="AK1458" i="1" s="1"/>
  <c r="AK1457" i="1" s="1"/>
  <c r="AK1456" i="1" s="1"/>
  <c r="AK1455" i="1" s="1"/>
  <c r="AK1454" i="1" s="1"/>
  <c r="AK1453" i="1" s="1"/>
  <c r="AK1452" i="1" s="1"/>
  <c r="AK1451" i="1" s="1"/>
  <c r="AK1450" i="1" s="1"/>
  <c r="AK1449" i="1" s="1"/>
  <c r="AK1448" i="1" s="1"/>
  <c r="AK1447" i="1" s="1"/>
  <c r="AK1446" i="1" s="1"/>
  <c r="AK1445" i="1" s="1"/>
  <c r="AK1444" i="1" s="1"/>
  <c r="AK1443" i="1" s="1"/>
  <c r="AK1442" i="1" s="1"/>
  <c r="AK1441" i="1" s="1"/>
  <c r="AK1440" i="1" s="1"/>
  <c r="AK1439" i="1" s="1"/>
  <c r="AK1438" i="1" s="1"/>
  <c r="AL1189" i="1"/>
  <c r="AK1188" i="1"/>
  <c r="AK1187" i="1" s="1"/>
  <c r="AM1529" i="1"/>
  <c r="AM1625" i="1" s="1"/>
  <c r="AM1594" i="1"/>
  <c r="AN1498" i="1"/>
  <c r="AM1497" i="1"/>
  <c r="AO1093" i="1" l="1"/>
  <c r="AO1092" i="1" s="1"/>
  <c r="AO1091" i="1" s="1"/>
  <c r="AO1090" i="1" s="1"/>
  <c r="AO1089" i="1" s="1"/>
  <c r="AO1088" i="1" s="1"/>
  <c r="AO1087" i="1" s="1"/>
  <c r="AO1086" i="1" s="1"/>
  <c r="AO1085" i="1" s="1"/>
  <c r="AO1084" i="1" s="1"/>
  <c r="AO1083" i="1" s="1"/>
  <c r="AO1082" i="1" s="1"/>
  <c r="AO1081" i="1" s="1"/>
  <c r="AO1080" i="1" s="1"/>
  <c r="AO1079" i="1" s="1"/>
  <c r="AO1078" i="1" s="1"/>
  <c r="AP1094" i="1"/>
  <c r="AL1187" i="1"/>
  <c r="AK1186" i="1"/>
  <c r="AL1186" i="1" s="1"/>
  <c r="AI1502" i="1"/>
  <c r="AK1502" i="1" s="1"/>
  <c r="AI1503" i="1" s="1"/>
  <c r="AK1503" i="1" s="1"/>
  <c r="AI1504" i="1" s="1"/>
  <c r="AI1528" i="1"/>
  <c r="AI1527" i="1" s="1"/>
  <c r="AI1526" i="1" s="1"/>
  <c r="AI1525" i="1" s="1"/>
  <c r="AI1524" i="1" s="1"/>
  <c r="AI1523" i="1" s="1"/>
  <c r="AI1522" i="1" s="1"/>
  <c r="AI1521" i="1" s="1"/>
  <c r="AI1520" i="1" s="1"/>
  <c r="AI1519" i="1" s="1"/>
  <c r="AI1518" i="1" s="1"/>
  <c r="AI1517" i="1" s="1"/>
  <c r="AI1516" i="1" s="1"/>
  <c r="AI1515" i="1" s="1"/>
  <c r="AI1514" i="1" s="1"/>
  <c r="AI1513" i="1" s="1"/>
  <c r="AI1512" i="1" s="1"/>
  <c r="AI1511" i="1" s="1"/>
  <c r="AI1510" i="1" s="1"/>
  <c r="AI1509" i="1" s="1"/>
  <c r="AI1508" i="1" s="1"/>
  <c r="AI1507" i="1" s="1"/>
  <c r="AI1506" i="1" s="1"/>
  <c r="AI1505" i="1" s="1"/>
  <c r="AJ1286" i="1"/>
  <c r="AL1188" i="1"/>
  <c r="AI1394" i="1"/>
  <c r="AJ1395" i="1"/>
  <c r="AN1594" i="1"/>
  <c r="AM1593" i="1"/>
  <c r="AO1594" i="1"/>
  <c r="AO1593" i="1" s="1"/>
  <c r="AO1592" i="1" s="1"/>
  <c r="AO1591" i="1" s="1"/>
  <c r="AO1590" i="1" s="1"/>
  <c r="AO1589" i="1" s="1"/>
  <c r="AO1588" i="1" s="1"/>
  <c r="AO1587" i="1" s="1"/>
  <c r="AO1586" i="1" s="1"/>
  <c r="AO1585" i="1" s="1"/>
  <c r="AO1584" i="1" s="1"/>
  <c r="AO1583" i="1" s="1"/>
  <c r="AO1582" i="1" s="1"/>
  <c r="AO1529" i="1"/>
  <c r="AN1497" i="1"/>
  <c r="AM1496" i="1"/>
  <c r="AO1580" i="1" l="1"/>
  <c r="AO1579" i="1" s="1"/>
  <c r="AO1578" i="1" s="1"/>
  <c r="AO1577" i="1" s="1"/>
  <c r="AO1576" i="1" s="1"/>
  <c r="AO1575" i="1" s="1"/>
  <c r="AO1574" i="1" s="1"/>
  <c r="AO1573" i="1" s="1"/>
  <c r="AO1572" i="1" s="1"/>
  <c r="AO1571" i="1" s="1"/>
  <c r="AO1570" i="1" s="1"/>
  <c r="AO1569" i="1" s="1"/>
  <c r="AO1568" i="1" s="1"/>
  <c r="AO1567" i="1" s="1"/>
  <c r="AO1566" i="1" s="1"/>
  <c r="AO1565" i="1" s="1"/>
  <c r="AO1564" i="1" s="1"/>
  <c r="AO1563" i="1" s="1"/>
  <c r="AO1562" i="1" s="1"/>
  <c r="AO1561" i="1" s="1"/>
  <c r="AO1560" i="1" s="1"/>
  <c r="AO1559" i="1" s="1"/>
  <c r="AO1558" i="1" s="1"/>
  <c r="AO1557" i="1" s="1"/>
  <c r="AO1556" i="1" s="1"/>
  <c r="AO1555" i="1" s="1"/>
  <c r="AO1554" i="1" s="1"/>
  <c r="AO1553" i="1" s="1"/>
  <c r="AO1552" i="1" s="1"/>
  <c r="AO1551" i="1" s="1"/>
  <c r="AO1550" i="1" s="1"/>
  <c r="AO1549" i="1" s="1"/>
  <c r="AO1548" i="1" s="1"/>
  <c r="AO1547" i="1" s="1"/>
  <c r="AO1546" i="1" s="1"/>
  <c r="AO1545" i="1" s="1"/>
  <c r="AO1544" i="1" s="1"/>
  <c r="AO1543" i="1" s="1"/>
  <c r="AO1542" i="1" s="1"/>
  <c r="AO1541" i="1" s="1"/>
  <c r="AO1540" i="1" s="1"/>
  <c r="AO1539" i="1" s="1"/>
  <c r="AO1538" i="1" s="1"/>
  <c r="AO1537" i="1" s="1"/>
  <c r="AO1536" i="1" s="1"/>
  <c r="AO1535" i="1" s="1"/>
  <c r="AO1534" i="1" s="1"/>
  <c r="AO1533" i="1" s="1"/>
  <c r="AO1532" i="1" s="1"/>
  <c r="AO1531" i="1" s="1"/>
  <c r="AO1530" i="1" s="1"/>
  <c r="AO1581" i="1"/>
  <c r="AI1185" i="1"/>
  <c r="AJ1285" i="1"/>
  <c r="AJ1394" i="1"/>
  <c r="AI1393" i="1"/>
  <c r="AK1528" i="1"/>
  <c r="AK1527" i="1" s="1"/>
  <c r="AK1526" i="1" s="1"/>
  <c r="AK1525" i="1" s="1"/>
  <c r="AK1524" i="1" s="1"/>
  <c r="AK1523" i="1" s="1"/>
  <c r="AK1522" i="1" s="1"/>
  <c r="AK1521" i="1" s="1"/>
  <c r="AK1520" i="1" s="1"/>
  <c r="AK1519" i="1" s="1"/>
  <c r="AK1518" i="1" s="1"/>
  <c r="AK1517" i="1" s="1"/>
  <c r="AK1516" i="1" s="1"/>
  <c r="AK1515" i="1" s="1"/>
  <c r="AK1514" i="1" s="1"/>
  <c r="AK1513" i="1" s="1"/>
  <c r="AK1512" i="1" s="1"/>
  <c r="AK1511" i="1" s="1"/>
  <c r="AK1510" i="1" s="1"/>
  <c r="AK1509" i="1" s="1"/>
  <c r="AK1508" i="1" s="1"/>
  <c r="AK1507" i="1" s="1"/>
  <c r="AK1506" i="1" s="1"/>
  <c r="AK1505" i="1" s="1"/>
  <c r="AK1504" i="1"/>
  <c r="AM1621" i="1"/>
  <c r="AM1620" i="1" s="1"/>
  <c r="AM1619" i="1" s="1"/>
  <c r="AM1618" i="1" s="1"/>
  <c r="AM1617" i="1" s="1"/>
  <c r="AM1616" i="1" s="1"/>
  <c r="AM1615" i="1" s="1"/>
  <c r="AM1614" i="1" s="1"/>
  <c r="AM1613" i="1" s="1"/>
  <c r="AM1612" i="1" s="1"/>
  <c r="AM1611" i="1" s="1"/>
  <c r="AM1610" i="1" s="1"/>
  <c r="AM1609" i="1" s="1"/>
  <c r="AM1608" i="1" s="1"/>
  <c r="AM1607" i="1" s="1"/>
  <c r="AM1606" i="1" s="1"/>
  <c r="AM1605" i="1" s="1"/>
  <c r="AM1604" i="1" s="1"/>
  <c r="AM1603" i="1" s="1"/>
  <c r="AM1602" i="1" s="1"/>
  <c r="AM1601" i="1" s="1"/>
  <c r="AM1600" i="1" s="1"/>
  <c r="AM1599" i="1" s="1"/>
  <c r="AM1598" i="1" s="1"/>
  <c r="AM1595" i="1"/>
  <c r="AO1595" i="1" s="1"/>
  <c r="AM1596" i="1" s="1"/>
  <c r="AO1596" i="1" s="1"/>
  <c r="AM1597" i="1" s="1"/>
  <c r="AN1496" i="1"/>
  <c r="AM1495" i="1"/>
  <c r="AN1593" i="1"/>
  <c r="AM1592" i="1"/>
  <c r="AJ1393" i="1" l="1"/>
  <c r="AI1392" i="1"/>
  <c r="AJ1284" i="1"/>
  <c r="AJ1185" i="1"/>
  <c r="AI1184" i="1"/>
  <c r="AI1183" i="1" s="1"/>
  <c r="AJ1183" i="1" s="1"/>
  <c r="AI1529" i="1"/>
  <c r="AI1594" i="1"/>
  <c r="AI1593" i="1" s="1"/>
  <c r="AI1592" i="1" s="1"/>
  <c r="AI1591" i="1" s="1"/>
  <c r="AI1590" i="1" s="1"/>
  <c r="AI1589" i="1" s="1"/>
  <c r="AI1588" i="1" s="1"/>
  <c r="AI1587" i="1" s="1"/>
  <c r="AI1586" i="1" s="1"/>
  <c r="AI1585" i="1" s="1"/>
  <c r="AI1584" i="1" s="1"/>
  <c r="AI1583" i="1" s="1"/>
  <c r="AI1582" i="1" s="1"/>
  <c r="AK1185" i="1"/>
  <c r="AO1621" i="1"/>
  <c r="AO1620" i="1" s="1"/>
  <c r="AO1619" i="1" s="1"/>
  <c r="AO1618" i="1" s="1"/>
  <c r="AO1617" i="1" s="1"/>
  <c r="AO1616" i="1" s="1"/>
  <c r="AO1615" i="1" s="1"/>
  <c r="AO1614" i="1" s="1"/>
  <c r="AO1613" i="1" s="1"/>
  <c r="AO1612" i="1" s="1"/>
  <c r="AO1611" i="1" s="1"/>
  <c r="AO1610" i="1" s="1"/>
  <c r="AO1609" i="1" s="1"/>
  <c r="AO1608" i="1" s="1"/>
  <c r="AO1607" i="1" s="1"/>
  <c r="AO1606" i="1" s="1"/>
  <c r="AO1605" i="1" s="1"/>
  <c r="AO1604" i="1" s="1"/>
  <c r="AO1597" i="1"/>
  <c r="AN1592" i="1"/>
  <c r="AM1591" i="1"/>
  <c r="AN1495" i="1"/>
  <c r="AM1494" i="1"/>
  <c r="AI1580" i="1" l="1"/>
  <c r="AI1579" i="1" s="1"/>
  <c r="AI1578" i="1" s="1"/>
  <c r="AI1577" i="1" s="1"/>
  <c r="AI1576" i="1" s="1"/>
  <c r="AI1575" i="1" s="1"/>
  <c r="AI1574" i="1" s="1"/>
  <c r="AI1573" i="1" s="1"/>
  <c r="AI1572" i="1" s="1"/>
  <c r="AI1571" i="1" s="1"/>
  <c r="AI1570" i="1" s="1"/>
  <c r="AI1569" i="1" s="1"/>
  <c r="AI1568" i="1" s="1"/>
  <c r="AI1567" i="1" s="1"/>
  <c r="AI1566" i="1" s="1"/>
  <c r="AI1565" i="1" s="1"/>
  <c r="AI1564" i="1" s="1"/>
  <c r="AI1563" i="1" s="1"/>
  <c r="AI1562" i="1" s="1"/>
  <c r="AI1561" i="1" s="1"/>
  <c r="AI1560" i="1" s="1"/>
  <c r="AI1559" i="1" s="1"/>
  <c r="AI1558" i="1" s="1"/>
  <c r="AI1557" i="1" s="1"/>
  <c r="AI1556" i="1" s="1"/>
  <c r="AI1555" i="1" s="1"/>
  <c r="AI1554" i="1" s="1"/>
  <c r="AI1553" i="1" s="1"/>
  <c r="AI1552" i="1" s="1"/>
  <c r="AI1551" i="1" s="1"/>
  <c r="AI1550" i="1" s="1"/>
  <c r="AI1549" i="1" s="1"/>
  <c r="AI1548" i="1" s="1"/>
  <c r="AI1547" i="1" s="1"/>
  <c r="AI1546" i="1" s="1"/>
  <c r="AI1545" i="1" s="1"/>
  <c r="AI1544" i="1" s="1"/>
  <c r="AI1543" i="1" s="1"/>
  <c r="AI1542" i="1" s="1"/>
  <c r="AI1541" i="1" s="1"/>
  <c r="AI1540" i="1" s="1"/>
  <c r="AI1539" i="1" s="1"/>
  <c r="AI1538" i="1" s="1"/>
  <c r="AI1537" i="1" s="1"/>
  <c r="AI1536" i="1" s="1"/>
  <c r="AI1535" i="1" s="1"/>
  <c r="AI1534" i="1" s="1"/>
  <c r="AI1533" i="1" s="1"/>
  <c r="AI1532" i="1" s="1"/>
  <c r="AI1531" i="1" s="1"/>
  <c r="AI1530" i="1" s="1"/>
  <c r="AI1581" i="1"/>
  <c r="AJ1283" i="1"/>
  <c r="AK1594" i="1"/>
  <c r="AK1593" i="1" s="1"/>
  <c r="AK1592" i="1" s="1"/>
  <c r="AK1591" i="1" s="1"/>
  <c r="AK1590" i="1" s="1"/>
  <c r="AK1589" i="1" s="1"/>
  <c r="AK1588" i="1" s="1"/>
  <c r="AK1587" i="1" s="1"/>
  <c r="AK1586" i="1" s="1"/>
  <c r="AK1585" i="1" s="1"/>
  <c r="AK1584" i="1" s="1"/>
  <c r="AK1583" i="1" s="1"/>
  <c r="AK1582" i="1" s="1"/>
  <c r="AK1529" i="1"/>
  <c r="AJ1184" i="1"/>
  <c r="AL1185" i="1"/>
  <c r="AK1184" i="1"/>
  <c r="AK1183" i="1" s="1"/>
  <c r="AL1183" i="1" s="1"/>
  <c r="AJ1392" i="1"/>
  <c r="AI1391" i="1"/>
  <c r="AN1494" i="1"/>
  <c r="AM1493" i="1"/>
  <c r="AN1591" i="1"/>
  <c r="AM1590" i="1"/>
  <c r="AM1622" i="1"/>
  <c r="AO1622" i="1" s="1"/>
  <c r="AM1624" i="1" s="1"/>
  <c r="AO1603" i="1"/>
  <c r="AK1580" i="1" l="1"/>
  <c r="AK1579" i="1" s="1"/>
  <c r="AK1578" i="1" s="1"/>
  <c r="AK1577" i="1" s="1"/>
  <c r="AK1576" i="1" s="1"/>
  <c r="AK1575" i="1" s="1"/>
  <c r="AK1574" i="1" s="1"/>
  <c r="AK1573" i="1" s="1"/>
  <c r="AK1572" i="1" s="1"/>
  <c r="AK1571" i="1" s="1"/>
  <c r="AK1570" i="1" s="1"/>
  <c r="AK1569" i="1" s="1"/>
  <c r="AK1568" i="1" s="1"/>
  <c r="AK1567" i="1" s="1"/>
  <c r="AK1566" i="1" s="1"/>
  <c r="AK1565" i="1" s="1"/>
  <c r="AK1564" i="1" s="1"/>
  <c r="AK1563" i="1" s="1"/>
  <c r="AK1562" i="1" s="1"/>
  <c r="AK1561" i="1" s="1"/>
  <c r="AK1560" i="1" s="1"/>
  <c r="AK1559" i="1" s="1"/>
  <c r="AK1558" i="1" s="1"/>
  <c r="AK1557" i="1" s="1"/>
  <c r="AK1556" i="1" s="1"/>
  <c r="AK1555" i="1" s="1"/>
  <c r="AK1554" i="1" s="1"/>
  <c r="AK1553" i="1" s="1"/>
  <c r="AK1552" i="1" s="1"/>
  <c r="AK1551" i="1" s="1"/>
  <c r="AK1550" i="1" s="1"/>
  <c r="AK1549" i="1" s="1"/>
  <c r="AK1548" i="1" s="1"/>
  <c r="AK1547" i="1" s="1"/>
  <c r="AK1546" i="1" s="1"/>
  <c r="AK1545" i="1" s="1"/>
  <c r="AK1544" i="1" s="1"/>
  <c r="AK1543" i="1" s="1"/>
  <c r="AK1542" i="1" s="1"/>
  <c r="AK1541" i="1" s="1"/>
  <c r="AK1540" i="1" s="1"/>
  <c r="AK1539" i="1" s="1"/>
  <c r="AK1538" i="1" s="1"/>
  <c r="AK1537" i="1" s="1"/>
  <c r="AK1536" i="1" s="1"/>
  <c r="AK1535" i="1" s="1"/>
  <c r="AK1534" i="1" s="1"/>
  <c r="AK1533" i="1" s="1"/>
  <c r="AK1532" i="1" s="1"/>
  <c r="AK1531" i="1" s="1"/>
  <c r="AK1530" i="1" s="1"/>
  <c r="AK1581" i="1"/>
  <c r="AI1281" i="1"/>
  <c r="AJ1282" i="1"/>
  <c r="AO1602" i="1"/>
  <c r="AO1601" i="1" s="1"/>
  <c r="AO1600" i="1" s="1"/>
  <c r="AO1599" i="1" s="1"/>
  <c r="AO1598" i="1" s="1"/>
  <c r="AM1623" i="1" s="1"/>
  <c r="AO1623" i="1" s="1"/>
  <c r="AM1628" i="1"/>
  <c r="AM1636" i="1"/>
  <c r="AM1635" i="1" s="1"/>
  <c r="AM1634" i="1" s="1"/>
  <c r="AM1633" i="1" s="1"/>
  <c r="AM1632" i="1" s="1"/>
  <c r="AM1631" i="1" s="1"/>
  <c r="AM1630" i="1" s="1"/>
  <c r="AM1629" i="1" s="1"/>
  <c r="AI1390" i="1"/>
  <c r="AJ1391" i="1"/>
  <c r="AL1184" i="1"/>
  <c r="AI1182" i="1"/>
  <c r="AI1595" i="1"/>
  <c r="AK1595" i="1" s="1"/>
  <c r="AI1596" i="1" s="1"/>
  <c r="AK1596" i="1" s="1"/>
  <c r="AI1597" i="1" s="1"/>
  <c r="AI1623" i="1" s="1"/>
  <c r="AI1621" i="1"/>
  <c r="AI1620" i="1" s="1"/>
  <c r="AI1619" i="1" s="1"/>
  <c r="AI1618" i="1" s="1"/>
  <c r="AI1617" i="1" s="1"/>
  <c r="AI1616" i="1" s="1"/>
  <c r="AI1615" i="1" s="1"/>
  <c r="AI1614" i="1" s="1"/>
  <c r="AI1613" i="1" s="1"/>
  <c r="AI1612" i="1" s="1"/>
  <c r="AI1611" i="1" s="1"/>
  <c r="AI1610" i="1" s="1"/>
  <c r="AI1609" i="1" s="1"/>
  <c r="AI1608" i="1" s="1"/>
  <c r="AI1607" i="1" s="1"/>
  <c r="AI1606" i="1" s="1"/>
  <c r="AI1605" i="1" s="1"/>
  <c r="AI1604" i="1" s="1"/>
  <c r="AI1603" i="1" s="1"/>
  <c r="AI1602" i="1" s="1"/>
  <c r="AI1601" i="1" s="1"/>
  <c r="AI1600" i="1" s="1"/>
  <c r="AI1599" i="1" s="1"/>
  <c r="AI1598" i="1" s="1"/>
  <c r="AO1624" i="1"/>
  <c r="AM1626" i="1" s="1"/>
  <c r="AO1626" i="1" s="1"/>
  <c r="AM1627" i="1" s="1"/>
  <c r="AO1627" i="1" s="1"/>
  <c r="AM1637" i="1" s="1"/>
  <c r="AO1637" i="1" s="1"/>
  <c r="AO1645" i="1"/>
  <c r="AO1644" i="1" s="1"/>
  <c r="AN1493" i="1"/>
  <c r="AM1492" i="1"/>
  <c r="AN1590" i="1"/>
  <c r="AM1589" i="1"/>
  <c r="AI1280" i="1" l="1"/>
  <c r="AJ1281" i="1"/>
  <c r="AO1636" i="1"/>
  <c r="AO1635" i="1" s="1"/>
  <c r="AO1634" i="1" s="1"/>
  <c r="AO1633" i="1" s="1"/>
  <c r="AO1632" i="1" s="1"/>
  <c r="AO1631" i="1" s="1"/>
  <c r="AO1630" i="1" s="1"/>
  <c r="AO1629" i="1" s="1"/>
  <c r="AO1628" i="1"/>
  <c r="AM1638" i="1"/>
  <c r="AO1638" i="1" s="1"/>
  <c r="AM1639" i="1" s="1"/>
  <c r="AO1639" i="1" s="1"/>
  <c r="AM1645" i="1"/>
  <c r="AM1644" i="1" s="1"/>
  <c r="AK1597" i="1"/>
  <c r="AK1621" i="1"/>
  <c r="AK1620" i="1" s="1"/>
  <c r="AK1619" i="1" s="1"/>
  <c r="AK1618" i="1" s="1"/>
  <c r="AK1617" i="1" s="1"/>
  <c r="AK1616" i="1" s="1"/>
  <c r="AK1615" i="1" s="1"/>
  <c r="AK1614" i="1" s="1"/>
  <c r="AK1613" i="1" s="1"/>
  <c r="AK1612" i="1" s="1"/>
  <c r="AK1611" i="1" s="1"/>
  <c r="AK1610" i="1" s="1"/>
  <c r="AK1609" i="1" s="1"/>
  <c r="AK1608" i="1" s="1"/>
  <c r="AK1607" i="1" s="1"/>
  <c r="AJ1182" i="1"/>
  <c r="AI1181" i="1"/>
  <c r="AK1182" i="1"/>
  <c r="AJ1390" i="1"/>
  <c r="AI1389" i="1"/>
  <c r="AN1492" i="1"/>
  <c r="AM1491" i="1"/>
  <c r="AN1589" i="1"/>
  <c r="AM1588" i="1"/>
  <c r="AM1587" i="1" s="1"/>
  <c r="AM1586" i="1" s="1"/>
  <c r="AM1585" i="1" s="1"/>
  <c r="AM1584" i="1" s="1"/>
  <c r="AM1583" i="1" s="1"/>
  <c r="AM1582" i="1" s="1"/>
  <c r="AM1581" i="1" s="1"/>
  <c r="AM1580" i="1" s="1"/>
  <c r="AM1579" i="1" s="1"/>
  <c r="AM1578" i="1" s="1"/>
  <c r="AM1577" i="1" s="1"/>
  <c r="AO1643" i="1"/>
  <c r="AO1641" i="1" s="1"/>
  <c r="AM1651" i="1" s="1"/>
  <c r="AO1642" i="1"/>
  <c r="AO1640" i="1" s="1"/>
  <c r="AK1606" i="1" l="1"/>
  <c r="AK1605" i="1" s="1"/>
  <c r="AK1604" i="1" s="1"/>
  <c r="AK1603" i="1" s="1"/>
  <c r="AO1651" i="1"/>
  <c r="AM1650" i="1"/>
  <c r="AI1279" i="1"/>
  <c r="AJ1280" i="1"/>
  <c r="AM1642" i="1"/>
  <c r="AM1640" i="1" s="1"/>
  <c r="AM1643" i="1"/>
  <c r="AM1641" i="1" s="1"/>
  <c r="AM1646" i="1"/>
  <c r="AO1646" i="1" s="1"/>
  <c r="AM1656" i="1" s="1"/>
  <c r="AK1181" i="1"/>
  <c r="AL1182" i="1"/>
  <c r="AJ1181" i="1"/>
  <c r="AI1180" i="1"/>
  <c r="AI1179" i="1" s="1"/>
  <c r="AJ1179" i="1" s="1"/>
  <c r="AI1388" i="1"/>
  <c r="AJ1389" i="1"/>
  <c r="AI1668" i="1"/>
  <c r="AI1667" i="1" s="1"/>
  <c r="AI1666" i="1" s="1"/>
  <c r="AI1665" i="1" s="1"/>
  <c r="AI1664" i="1" s="1"/>
  <c r="AI1663" i="1" s="1"/>
  <c r="AI1662" i="1" s="1"/>
  <c r="AI1661" i="1" s="1"/>
  <c r="AN1588" i="1"/>
  <c r="AN1491" i="1"/>
  <c r="AM1490" i="1"/>
  <c r="AO1650" i="1" l="1"/>
  <c r="AM1649" i="1"/>
  <c r="AO1649" i="1" s="1"/>
  <c r="AO1656" i="1"/>
  <c r="AM1655" i="1"/>
  <c r="AI1278" i="1"/>
  <c r="AJ1279" i="1"/>
  <c r="AK1602" i="1"/>
  <c r="AK1601" i="1" s="1"/>
  <c r="AK1600" i="1" s="1"/>
  <c r="AK1599" i="1" s="1"/>
  <c r="AK1598" i="1" s="1"/>
  <c r="AI1645" i="1" s="1"/>
  <c r="AI1644" i="1" s="1"/>
  <c r="AI1642" i="1" s="1"/>
  <c r="AI1640" i="1" s="1"/>
  <c r="AI1636" i="1"/>
  <c r="AI1635" i="1" s="1"/>
  <c r="AI1634" i="1" s="1"/>
  <c r="AI1633" i="1" s="1"/>
  <c r="AI1632" i="1" s="1"/>
  <c r="AI1631" i="1" s="1"/>
  <c r="AI1630" i="1" s="1"/>
  <c r="AI1629" i="1" s="1"/>
  <c r="AI1628" i="1"/>
  <c r="AM1647" i="1"/>
  <c r="AJ1388" i="1"/>
  <c r="AI1387" i="1"/>
  <c r="AJ1180" i="1"/>
  <c r="AL1181" i="1"/>
  <c r="AK1180" i="1"/>
  <c r="AK1179" i="1" s="1"/>
  <c r="AL1179" i="1" s="1"/>
  <c r="AN1587" i="1"/>
  <c r="AN1490" i="1"/>
  <c r="AM1489" i="1"/>
  <c r="AM1654" i="1" l="1"/>
  <c r="AO1659" i="1"/>
  <c r="AO1655" i="1"/>
  <c r="AI1277" i="1"/>
  <c r="AJ1278" i="1"/>
  <c r="AI1643" i="1"/>
  <c r="AI1641" i="1" s="1"/>
  <c r="AK1636" i="1"/>
  <c r="AK1635" i="1" s="1"/>
  <c r="AK1634" i="1" s="1"/>
  <c r="AK1633" i="1" s="1"/>
  <c r="AK1632" i="1" s="1"/>
  <c r="AK1631" i="1" s="1"/>
  <c r="AK1630" i="1" s="1"/>
  <c r="AK1629" i="1" s="1"/>
  <c r="AK1628" i="1"/>
  <c r="AK1623" i="1"/>
  <c r="AI1625" i="1" s="1"/>
  <c r="AK1625" i="1" s="1"/>
  <c r="AJ1623" i="1"/>
  <c r="AN1656" i="1"/>
  <c r="AO1647" i="1"/>
  <c r="AM1660" i="1" s="1"/>
  <c r="AM1668" i="1"/>
  <c r="AI1178" i="1"/>
  <c r="AL1180" i="1"/>
  <c r="AI1386" i="1"/>
  <c r="AJ1387" i="1"/>
  <c r="AN1489" i="1"/>
  <c r="AM1488" i="1"/>
  <c r="AN1586" i="1"/>
  <c r="AM1648" i="1" l="1"/>
  <c r="AO1648" i="1" s="1"/>
  <c r="AO1654" i="1"/>
  <c r="AM1659" i="1" s="1"/>
  <c r="AM1658" i="1" s="1"/>
  <c r="AM1653" i="1"/>
  <c r="AI1276" i="1"/>
  <c r="AJ1277" i="1"/>
  <c r="AI1177" i="1"/>
  <c r="AI1176" i="1" s="1"/>
  <c r="AJ1178" i="1"/>
  <c r="AN1668" i="1"/>
  <c r="AM1667" i="1"/>
  <c r="AO1660" i="1"/>
  <c r="AO1668" i="1"/>
  <c r="AN1655" i="1"/>
  <c r="AJ1386" i="1"/>
  <c r="AI1385" i="1"/>
  <c r="AK1178" i="1"/>
  <c r="AN1585" i="1"/>
  <c r="AN1488" i="1"/>
  <c r="AM1487" i="1"/>
  <c r="AO1653" i="1" l="1"/>
  <c r="AM1652" i="1"/>
  <c r="AO1652" i="1" s="1"/>
  <c r="AO1658" i="1"/>
  <c r="AM1657" i="1"/>
  <c r="AO1657" i="1" s="1"/>
  <c r="AI1275" i="1"/>
  <c r="AJ1276" i="1"/>
  <c r="AJ1177" i="1"/>
  <c r="AI1175" i="1"/>
  <c r="AJ1176" i="1"/>
  <c r="AK1177" i="1"/>
  <c r="AK1176" i="1" s="1"/>
  <c r="AL1178" i="1"/>
  <c r="AO1667" i="1"/>
  <c r="AP1668" i="1"/>
  <c r="AM1693" i="1"/>
  <c r="AM1692" i="1" s="1"/>
  <c r="AM1691" i="1" s="1"/>
  <c r="AM1690" i="1" s="1"/>
  <c r="AM1689" i="1" s="1"/>
  <c r="AM1688" i="1" s="1"/>
  <c r="AM1687" i="1" s="1"/>
  <c r="AM1686" i="1" s="1"/>
  <c r="AM1685" i="1" s="1"/>
  <c r="AM1684" i="1" s="1"/>
  <c r="AM1683" i="1" s="1"/>
  <c r="AM1682" i="1" s="1"/>
  <c r="AM1681" i="1" s="1"/>
  <c r="AM1680" i="1" s="1"/>
  <c r="AM1679" i="1" s="1"/>
  <c r="AM1678" i="1" s="1"/>
  <c r="AM1677" i="1" s="1"/>
  <c r="AM1676" i="1" s="1"/>
  <c r="AM1675" i="1" s="1"/>
  <c r="AM1674" i="1" s="1"/>
  <c r="AM1673" i="1" s="1"/>
  <c r="AM1672" i="1" s="1"/>
  <c r="AM1671" i="1" s="1"/>
  <c r="AM1670" i="1" s="1"/>
  <c r="AM1669" i="1"/>
  <c r="AN1654" i="1"/>
  <c r="AM1666" i="1"/>
  <c r="AN1667" i="1"/>
  <c r="AI1384" i="1"/>
  <c r="AJ1385" i="1"/>
  <c r="AN1584" i="1"/>
  <c r="AN1487" i="1"/>
  <c r="AM1486" i="1"/>
  <c r="AI1174" i="1" l="1"/>
  <c r="AJ1175" i="1"/>
  <c r="AI1274" i="1"/>
  <c r="AJ1275" i="1"/>
  <c r="AL1177" i="1"/>
  <c r="AK1175" i="1"/>
  <c r="AL1176" i="1"/>
  <c r="AN1648" i="1"/>
  <c r="AN1666" i="1"/>
  <c r="AM1665" i="1"/>
  <c r="AO1669" i="1"/>
  <c r="AO1693" i="1"/>
  <c r="AO1692" i="1" s="1"/>
  <c r="AO1691" i="1" s="1"/>
  <c r="AO1690" i="1" s="1"/>
  <c r="AO1689" i="1" s="1"/>
  <c r="AO1688" i="1" s="1"/>
  <c r="AO1687" i="1" s="1"/>
  <c r="AO1686" i="1" s="1"/>
  <c r="AO1685" i="1" s="1"/>
  <c r="AO1684" i="1" s="1"/>
  <c r="AO1683" i="1" s="1"/>
  <c r="AO1682" i="1" s="1"/>
  <c r="AO1681" i="1" s="1"/>
  <c r="AO1680" i="1" s="1"/>
  <c r="AO1679" i="1" s="1"/>
  <c r="AO1678" i="1" s="1"/>
  <c r="AO1677" i="1" s="1"/>
  <c r="AO1676" i="1" s="1"/>
  <c r="AO1675" i="1" s="1"/>
  <c r="AO1674" i="1" s="1"/>
  <c r="AO1673" i="1" s="1"/>
  <c r="AO1666" i="1"/>
  <c r="AP1667" i="1"/>
  <c r="AJ1384" i="1"/>
  <c r="AI1383" i="1"/>
  <c r="AN1583" i="1"/>
  <c r="AN1581" i="1"/>
  <c r="AN1486" i="1"/>
  <c r="AM1485" i="1"/>
  <c r="AI1173" i="1" l="1"/>
  <c r="AI1172" i="1" s="1"/>
  <c r="AI1171" i="1" s="1"/>
  <c r="AI1170" i="1" s="1"/>
  <c r="AI1169" i="1" s="1"/>
  <c r="AI1168" i="1" s="1"/>
  <c r="AI1167" i="1" s="1"/>
  <c r="AI1166" i="1" s="1"/>
  <c r="AI1165" i="1" s="1"/>
  <c r="AI1164" i="1" s="1"/>
  <c r="AI1163" i="1" s="1"/>
  <c r="AI1162" i="1" s="1"/>
  <c r="AI1161" i="1" s="1"/>
  <c r="AI1160" i="1" s="1"/>
  <c r="AI1159" i="1" s="1"/>
  <c r="AI1158" i="1" s="1"/>
  <c r="AI1157" i="1" s="1"/>
  <c r="AI1156" i="1" s="1"/>
  <c r="AI1155" i="1" s="1"/>
  <c r="AI1154" i="1" s="1"/>
  <c r="AI1153" i="1" s="1"/>
  <c r="AI1152" i="1" s="1"/>
  <c r="AI1151" i="1" s="1"/>
  <c r="AI1150" i="1" s="1"/>
  <c r="AI1149" i="1" s="1"/>
  <c r="AI1148" i="1" s="1"/>
  <c r="AI1147" i="1" s="1"/>
  <c r="AI1146" i="1" s="1"/>
  <c r="AI1145" i="1" s="1"/>
  <c r="AI1144" i="1" s="1"/>
  <c r="AI1143" i="1" s="1"/>
  <c r="AI1142" i="1" s="1"/>
  <c r="AI1141" i="1" s="1"/>
  <c r="AI1140" i="1" s="1"/>
  <c r="AI1139" i="1" s="1"/>
  <c r="AI1138" i="1" s="1"/>
  <c r="AI1137" i="1" s="1"/>
  <c r="AI1136" i="1" s="1"/>
  <c r="AI1135" i="1" s="1"/>
  <c r="AI1134" i="1" s="1"/>
  <c r="AI1133" i="1" s="1"/>
  <c r="AI1132" i="1" s="1"/>
  <c r="AI1131" i="1" s="1"/>
  <c r="AI1130" i="1" s="1"/>
  <c r="AI1129" i="1" s="1"/>
  <c r="AI1128" i="1" s="1"/>
  <c r="AI1127" i="1" s="1"/>
  <c r="AI1126" i="1" s="1"/>
  <c r="AI1125" i="1" s="1"/>
  <c r="AI1124" i="1" s="1"/>
  <c r="AI1123" i="1" s="1"/>
  <c r="AI1122" i="1" s="1"/>
  <c r="AI1121" i="1" s="1"/>
  <c r="AI1120" i="1" s="1"/>
  <c r="AI1119" i="1" s="1"/>
  <c r="AJ1174" i="1"/>
  <c r="AK1174" i="1"/>
  <c r="AL1175" i="1"/>
  <c r="AI1273" i="1"/>
  <c r="AI1272" i="1" s="1"/>
  <c r="AI1271" i="1" s="1"/>
  <c r="AI1270" i="1" s="1"/>
  <c r="AI1269" i="1" s="1"/>
  <c r="AI1268" i="1" s="1"/>
  <c r="AI1267" i="1" s="1"/>
  <c r="AI1266" i="1" s="1"/>
  <c r="AI1265" i="1" s="1"/>
  <c r="AI1264" i="1" s="1"/>
  <c r="AI1263" i="1" s="1"/>
  <c r="AI1262" i="1" s="1"/>
  <c r="AI1261" i="1" s="1"/>
  <c r="AI1260" i="1" s="1"/>
  <c r="AI1259" i="1" s="1"/>
  <c r="AI1258" i="1" s="1"/>
  <c r="AI1257" i="1" s="1"/>
  <c r="AI1256" i="1" s="1"/>
  <c r="AI1255" i="1" s="1"/>
  <c r="AI1254" i="1" s="1"/>
  <c r="AI1253" i="1" s="1"/>
  <c r="AI1252" i="1" s="1"/>
  <c r="AI1251" i="1" s="1"/>
  <c r="AI1250" i="1" s="1"/>
  <c r="AI1249" i="1" s="1"/>
  <c r="AI1248" i="1" s="1"/>
  <c r="AI1247" i="1" s="1"/>
  <c r="AI1246" i="1" s="1"/>
  <c r="AI1245" i="1" s="1"/>
  <c r="AI1244" i="1" s="1"/>
  <c r="AI1243" i="1" s="1"/>
  <c r="AI1242" i="1" s="1"/>
  <c r="AI1241" i="1" s="1"/>
  <c r="AI1240" i="1" s="1"/>
  <c r="AI1239" i="1" s="1"/>
  <c r="AI1238" i="1" s="1"/>
  <c r="AI1237" i="1" s="1"/>
  <c r="AI1236" i="1" s="1"/>
  <c r="AJ1274" i="1"/>
  <c r="AO1672" i="1"/>
  <c r="AO1671" i="1" s="1"/>
  <c r="AO1670" i="1" s="1"/>
  <c r="AM1664" i="1"/>
  <c r="AM1663" i="1" s="1"/>
  <c r="AM1662" i="1" s="1"/>
  <c r="AM1661" i="1" s="1"/>
  <c r="AN1665" i="1"/>
  <c r="AN1664" i="1"/>
  <c r="AO1665" i="1"/>
  <c r="AP1666" i="1"/>
  <c r="AM1694" i="1"/>
  <c r="AO1706" i="1" s="1"/>
  <c r="AO1705" i="1" s="1"/>
  <c r="AO1704" i="1" s="1"/>
  <c r="AO1703" i="1" s="1"/>
  <c r="AO1702" i="1" s="1"/>
  <c r="AO1701" i="1" s="1"/>
  <c r="AO1700" i="1" s="1"/>
  <c r="AO1699" i="1" s="1"/>
  <c r="AO1698" i="1" s="1"/>
  <c r="AO1697" i="1" s="1"/>
  <c r="AO1696" i="1" s="1"/>
  <c r="AO1695" i="1" s="1"/>
  <c r="AO1694" i="1" s="1"/>
  <c r="AM1706" i="1"/>
  <c r="AI1382" i="1"/>
  <c r="AJ1383" i="1"/>
  <c r="AN1485" i="1"/>
  <c r="AM1484" i="1"/>
  <c r="AN1582" i="1"/>
  <c r="AK1173" i="1" l="1"/>
  <c r="AK1172" i="1" s="1"/>
  <c r="AK1171" i="1" s="1"/>
  <c r="AK1170" i="1" s="1"/>
  <c r="AK1169" i="1" s="1"/>
  <c r="AK1168" i="1" s="1"/>
  <c r="AK1167" i="1" s="1"/>
  <c r="AK1166" i="1" s="1"/>
  <c r="AK1165" i="1" s="1"/>
  <c r="AK1164" i="1" s="1"/>
  <c r="AK1163" i="1" s="1"/>
  <c r="AK1162" i="1" s="1"/>
  <c r="AK1161" i="1" s="1"/>
  <c r="AK1160" i="1" s="1"/>
  <c r="AK1159" i="1" s="1"/>
  <c r="AK1158" i="1" s="1"/>
  <c r="AK1157" i="1" s="1"/>
  <c r="AK1156" i="1" s="1"/>
  <c r="AK1155" i="1" s="1"/>
  <c r="AK1154" i="1" s="1"/>
  <c r="AK1153" i="1" s="1"/>
  <c r="AK1152" i="1" s="1"/>
  <c r="AK1151" i="1" s="1"/>
  <c r="AK1150" i="1" s="1"/>
  <c r="AK1149" i="1" s="1"/>
  <c r="AK1148" i="1" s="1"/>
  <c r="AK1147" i="1" s="1"/>
  <c r="AK1146" i="1" s="1"/>
  <c r="AK1145" i="1" s="1"/>
  <c r="AK1144" i="1" s="1"/>
  <c r="AK1143" i="1" s="1"/>
  <c r="AK1142" i="1" s="1"/>
  <c r="AK1141" i="1" s="1"/>
  <c r="AK1140" i="1" s="1"/>
  <c r="AK1139" i="1" s="1"/>
  <c r="AK1138" i="1" s="1"/>
  <c r="AK1137" i="1" s="1"/>
  <c r="AK1136" i="1" s="1"/>
  <c r="AK1135" i="1" s="1"/>
  <c r="AK1134" i="1" s="1"/>
  <c r="AK1133" i="1" s="1"/>
  <c r="AK1132" i="1" s="1"/>
  <c r="AK1131" i="1" s="1"/>
  <c r="AK1130" i="1" s="1"/>
  <c r="AK1129" i="1" s="1"/>
  <c r="AK1128" i="1" s="1"/>
  <c r="AK1127" i="1" s="1"/>
  <c r="AK1126" i="1" s="1"/>
  <c r="AK1125" i="1" s="1"/>
  <c r="AK1124" i="1" s="1"/>
  <c r="AK1123" i="1" s="1"/>
  <c r="AK1122" i="1" s="1"/>
  <c r="AK1121" i="1" s="1"/>
  <c r="AK1120" i="1" s="1"/>
  <c r="AK1119" i="1" s="1"/>
  <c r="AL1174" i="1"/>
  <c r="AO1664" i="1"/>
  <c r="AO1663" i="1" s="1"/>
  <c r="AO1662" i="1" s="1"/>
  <c r="AO1661" i="1" s="1"/>
  <c r="AP1665" i="1"/>
  <c r="AP1664" i="1"/>
  <c r="AN1663" i="1"/>
  <c r="AP1663" i="1"/>
  <c r="AN1662" i="1"/>
  <c r="AP1662" i="1"/>
  <c r="AN1706" i="1"/>
  <c r="AM1705" i="1"/>
  <c r="AI1381" i="1"/>
  <c r="AI1380" i="1" s="1"/>
  <c r="AI1379" i="1" s="1"/>
  <c r="AJ1382" i="1"/>
  <c r="AN1580" i="1"/>
  <c r="AN1484" i="1"/>
  <c r="AM1483" i="1"/>
  <c r="AM1707" i="1" l="1"/>
  <c r="AO1707" i="1" s="1"/>
  <c r="AM1708" i="1" s="1"/>
  <c r="AM1704" i="1"/>
  <c r="AM1703" i="1" s="1"/>
  <c r="AM1702" i="1" s="1"/>
  <c r="AM1701" i="1" s="1"/>
  <c r="AN1705" i="1"/>
  <c r="AN1579" i="1"/>
  <c r="AN1483" i="1"/>
  <c r="AM1482" i="1"/>
  <c r="AM1700" i="1" l="1"/>
  <c r="AN1701" i="1"/>
  <c r="AM1724" i="1"/>
  <c r="AN1704" i="1"/>
  <c r="AO1724" i="1"/>
  <c r="AO1723" i="1" s="1"/>
  <c r="AO1722" i="1" s="1"/>
  <c r="AO1721" i="1" s="1"/>
  <c r="AO1720" i="1" s="1"/>
  <c r="AO1719" i="1" s="1"/>
  <c r="AO1718" i="1" s="1"/>
  <c r="AO1717" i="1" s="1"/>
  <c r="AO1716" i="1" s="1"/>
  <c r="AO1715" i="1" s="1"/>
  <c r="AO1714" i="1" s="1"/>
  <c r="AO1713" i="1" s="1"/>
  <c r="AO1712" i="1" s="1"/>
  <c r="AO1711" i="1" s="1"/>
  <c r="AO1710" i="1" s="1"/>
  <c r="AO1709" i="1" s="1"/>
  <c r="AO1708" i="1"/>
  <c r="AN1482" i="1"/>
  <c r="AM1481" i="1"/>
  <c r="AN1578" i="1"/>
  <c r="AM1723" i="1" l="1"/>
  <c r="AN1724" i="1"/>
  <c r="AM1699" i="1"/>
  <c r="AN1700" i="1"/>
  <c r="AM1765" i="1"/>
  <c r="AM1725" i="1"/>
  <c r="AN1703" i="1"/>
  <c r="AN1481" i="1"/>
  <c r="AM1480" i="1"/>
  <c r="AN1577" i="1"/>
  <c r="AM1576" i="1"/>
  <c r="AM1575" i="1" s="1"/>
  <c r="AM1574" i="1" s="1"/>
  <c r="AM1573" i="1" s="1"/>
  <c r="AM1572" i="1" s="1"/>
  <c r="AM1571" i="1" s="1"/>
  <c r="AM1570" i="1" s="1"/>
  <c r="AM1569" i="1" s="1"/>
  <c r="AM1568" i="1" s="1"/>
  <c r="AM1567" i="1" s="1"/>
  <c r="AM1566" i="1" s="1"/>
  <c r="AM1565" i="1" s="1"/>
  <c r="AM1564" i="1" s="1"/>
  <c r="AM1563" i="1" s="1"/>
  <c r="AM1562" i="1" s="1"/>
  <c r="AM1561" i="1" s="1"/>
  <c r="AM1560" i="1" s="1"/>
  <c r="AM1559" i="1" s="1"/>
  <c r="AM1558" i="1" s="1"/>
  <c r="AM1557" i="1" s="1"/>
  <c r="AM1556" i="1" s="1"/>
  <c r="AM1555" i="1" s="1"/>
  <c r="AM1554" i="1" s="1"/>
  <c r="AM1553" i="1" s="1"/>
  <c r="AM1552" i="1" s="1"/>
  <c r="AM1551" i="1" s="1"/>
  <c r="AM1550" i="1" s="1"/>
  <c r="AM1549" i="1" s="1"/>
  <c r="AM1548" i="1" s="1"/>
  <c r="AM1547" i="1" s="1"/>
  <c r="AM1546" i="1" s="1"/>
  <c r="AM1545" i="1" s="1"/>
  <c r="AM1544" i="1" s="1"/>
  <c r="AM1543" i="1" s="1"/>
  <c r="AM1542" i="1" s="1"/>
  <c r="AM1541" i="1" s="1"/>
  <c r="AM1540" i="1" s="1"/>
  <c r="AM1539" i="1" s="1"/>
  <c r="AM1538" i="1" s="1"/>
  <c r="AM1537" i="1" s="1"/>
  <c r="AM1536" i="1" s="1"/>
  <c r="AM1535" i="1" s="1"/>
  <c r="AM1534" i="1" s="1"/>
  <c r="AM1533" i="1" s="1"/>
  <c r="AM1532" i="1" s="1"/>
  <c r="AM1531" i="1" s="1"/>
  <c r="AM1530" i="1" s="1"/>
  <c r="AM1722" i="1" l="1"/>
  <c r="AN1723" i="1"/>
  <c r="AM1698" i="1"/>
  <c r="AN1699" i="1"/>
  <c r="AN1702" i="1"/>
  <c r="AO1725" i="1"/>
  <c r="AO1765" i="1"/>
  <c r="AO1764" i="1" s="1"/>
  <c r="AO1763" i="1" s="1"/>
  <c r="AO1762" i="1" s="1"/>
  <c r="AO1761" i="1" s="1"/>
  <c r="AO1760" i="1" s="1"/>
  <c r="AO1759" i="1" s="1"/>
  <c r="AO1758" i="1" s="1"/>
  <c r="AO1757" i="1" s="1"/>
  <c r="AO1756" i="1" s="1"/>
  <c r="AO1755" i="1" s="1"/>
  <c r="AO1754" i="1" s="1"/>
  <c r="AO1753" i="1" s="1"/>
  <c r="AO1752" i="1" s="1"/>
  <c r="AO1751" i="1" s="1"/>
  <c r="AO1750" i="1" s="1"/>
  <c r="AO1749" i="1" s="1"/>
  <c r="AO1748" i="1" s="1"/>
  <c r="AO1747" i="1" s="1"/>
  <c r="AO1746" i="1" s="1"/>
  <c r="AO1745" i="1" s="1"/>
  <c r="AO1744" i="1" s="1"/>
  <c r="AO1743" i="1" s="1"/>
  <c r="AO1742" i="1" s="1"/>
  <c r="AO1741" i="1" s="1"/>
  <c r="AO1740" i="1" s="1"/>
  <c r="AO1739" i="1" s="1"/>
  <c r="AO1738" i="1" s="1"/>
  <c r="AO1737" i="1" s="1"/>
  <c r="AO1736" i="1" s="1"/>
  <c r="AO1735" i="1" s="1"/>
  <c r="AO1734" i="1" s="1"/>
  <c r="AO1733" i="1" s="1"/>
  <c r="AO1732" i="1" s="1"/>
  <c r="AO1731" i="1" s="1"/>
  <c r="AO1730" i="1" s="1"/>
  <c r="AO1729" i="1" s="1"/>
  <c r="AO1728" i="1" s="1"/>
  <c r="AO1727" i="1" s="1"/>
  <c r="AO1726" i="1" s="1"/>
  <c r="AM1764" i="1"/>
  <c r="AN1765" i="1"/>
  <c r="AN1480" i="1"/>
  <c r="AM1479" i="1"/>
  <c r="AM1721" i="1" l="1"/>
  <c r="AN1722" i="1"/>
  <c r="AM1697" i="1"/>
  <c r="AM1696" i="1" s="1"/>
  <c r="AM1695" i="1" s="1"/>
  <c r="AN1698" i="1"/>
  <c r="AN1764" i="1"/>
  <c r="AM1763" i="1"/>
  <c r="AM1766" i="1"/>
  <c r="AM1774" i="1"/>
  <c r="AM1773" i="1" s="1"/>
  <c r="AM1772" i="1" s="1"/>
  <c r="AM1771" i="1" s="1"/>
  <c r="AM1770" i="1" s="1"/>
  <c r="AM1769" i="1" s="1"/>
  <c r="AM1768" i="1" s="1"/>
  <c r="AM1767" i="1" s="1"/>
  <c r="AN1479" i="1"/>
  <c r="AM1478" i="1"/>
  <c r="AM1720" i="1" l="1"/>
  <c r="AN1721" i="1"/>
  <c r="AN1697" i="1"/>
  <c r="AN1695" i="1"/>
  <c r="AN1696" i="1"/>
  <c r="AO1766" i="1"/>
  <c r="AO1774" i="1"/>
  <c r="AO1773" i="1" s="1"/>
  <c r="AO1772" i="1" s="1"/>
  <c r="AO1771" i="1" s="1"/>
  <c r="AO1770" i="1" s="1"/>
  <c r="AO1769" i="1" s="1"/>
  <c r="AO1768" i="1" s="1"/>
  <c r="AO1767" i="1" s="1"/>
  <c r="AN1763" i="1"/>
  <c r="AM1762" i="1"/>
  <c r="AN1478" i="1"/>
  <c r="AM1477" i="1"/>
  <c r="AM1719" i="1" l="1"/>
  <c r="AN1720" i="1"/>
  <c r="AM1761" i="1"/>
  <c r="AN1762" i="1"/>
  <c r="AM1775" i="1"/>
  <c r="AO1775" i="1" s="1"/>
  <c r="AM1776" i="1" s="1"/>
  <c r="AM1872" i="1"/>
  <c r="AM1871" i="1" s="1"/>
  <c r="AM1870" i="1" s="1"/>
  <c r="AM1869" i="1" s="1"/>
  <c r="AM1868" i="1" s="1"/>
  <c r="AM1867" i="1" s="1"/>
  <c r="AM1866" i="1" s="1"/>
  <c r="AM1865" i="1" s="1"/>
  <c r="AM1864" i="1" s="1"/>
  <c r="AM1863" i="1" s="1"/>
  <c r="AM1862" i="1" s="1"/>
  <c r="AM1861" i="1" s="1"/>
  <c r="AM1860" i="1" s="1"/>
  <c r="AM1859" i="1" s="1"/>
  <c r="AM1858" i="1" s="1"/>
  <c r="AM1857" i="1" s="1"/>
  <c r="AM1856" i="1" s="1"/>
  <c r="AM1855" i="1" s="1"/>
  <c r="AM1854" i="1" s="1"/>
  <c r="AM1853" i="1" s="1"/>
  <c r="AM1852" i="1" s="1"/>
  <c r="AM1851" i="1" s="1"/>
  <c r="AM1850" i="1" s="1"/>
  <c r="AM1849" i="1" s="1"/>
  <c r="AM1848" i="1" s="1"/>
  <c r="AM1847" i="1" s="1"/>
  <c r="AM1846" i="1" s="1"/>
  <c r="AM1845" i="1" s="1"/>
  <c r="AM1844" i="1" s="1"/>
  <c r="AM1843" i="1" s="1"/>
  <c r="AM1842" i="1" s="1"/>
  <c r="AM1841" i="1" s="1"/>
  <c r="AM1840" i="1" s="1"/>
  <c r="AM1839" i="1" s="1"/>
  <c r="AM1838" i="1" s="1"/>
  <c r="AM1837" i="1" s="1"/>
  <c r="AM1836" i="1" s="1"/>
  <c r="AM1835" i="1" s="1"/>
  <c r="AM1834" i="1" s="1"/>
  <c r="AM1833" i="1" s="1"/>
  <c r="AM1832" i="1" s="1"/>
  <c r="AM1831" i="1" s="1"/>
  <c r="AM1830" i="1" s="1"/>
  <c r="AM1829" i="1" s="1"/>
  <c r="AM1828" i="1" s="1"/>
  <c r="AM1827" i="1" s="1"/>
  <c r="AM1826" i="1" s="1"/>
  <c r="AM1825" i="1" s="1"/>
  <c r="AM1824" i="1" s="1"/>
  <c r="AM1823" i="1" s="1"/>
  <c r="AM1822" i="1" s="1"/>
  <c r="AM1821" i="1" s="1"/>
  <c r="AM1820" i="1" s="1"/>
  <c r="AM1819" i="1" s="1"/>
  <c r="AM1818" i="1" s="1"/>
  <c r="AM1817" i="1" s="1"/>
  <c r="AM1816" i="1" s="1"/>
  <c r="AM1815" i="1" s="1"/>
  <c r="AM1814" i="1" s="1"/>
  <c r="AM1813" i="1" s="1"/>
  <c r="AM1812" i="1" s="1"/>
  <c r="AM1811" i="1" s="1"/>
  <c r="AM1810" i="1" s="1"/>
  <c r="AM1809" i="1" s="1"/>
  <c r="AM1808" i="1" s="1"/>
  <c r="AM1807" i="1" s="1"/>
  <c r="AM1806" i="1" s="1"/>
  <c r="AM1805" i="1" s="1"/>
  <c r="AM1804" i="1" s="1"/>
  <c r="AM1803" i="1" s="1"/>
  <c r="AM1802" i="1" s="1"/>
  <c r="AM1801" i="1" s="1"/>
  <c r="AM1800" i="1" s="1"/>
  <c r="AM1799" i="1" s="1"/>
  <c r="AM1798" i="1" s="1"/>
  <c r="AM1797" i="1" s="1"/>
  <c r="AM1796" i="1" s="1"/>
  <c r="AM1795" i="1" s="1"/>
  <c r="AM1794" i="1" s="1"/>
  <c r="AM1793" i="1" s="1"/>
  <c r="AM1792" i="1" s="1"/>
  <c r="AM1791" i="1" s="1"/>
  <c r="AM1790" i="1" s="1"/>
  <c r="AM1789" i="1" s="1"/>
  <c r="AM1788" i="1" s="1"/>
  <c r="AM1787" i="1" s="1"/>
  <c r="AM1786" i="1" s="1"/>
  <c r="AM1785" i="1" s="1"/>
  <c r="AM1784" i="1" s="1"/>
  <c r="AM1783" i="1" s="1"/>
  <c r="AM1782" i="1" s="1"/>
  <c r="AM1781" i="1" s="1"/>
  <c r="AM1780" i="1" s="1"/>
  <c r="AM1779" i="1" s="1"/>
  <c r="AM1778" i="1" s="1"/>
  <c r="AM1777" i="1" s="1"/>
  <c r="AN1477" i="1"/>
  <c r="AM1476" i="1"/>
  <c r="AM1718" i="1" l="1"/>
  <c r="AN1719" i="1"/>
  <c r="AM1760" i="1"/>
  <c r="AN1761" i="1"/>
  <c r="AO1872" i="1"/>
  <c r="AO1871" i="1" s="1"/>
  <c r="AO1870" i="1" s="1"/>
  <c r="AO1869" i="1" s="1"/>
  <c r="AO1868" i="1" s="1"/>
  <c r="AO1867" i="1" s="1"/>
  <c r="AO1866" i="1" s="1"/>
  <c r="AO1865" i="1" s="1"/>
  <c r="AO1864" i="1" s="1"/>
  <c r="AO1863" i="1" s="1"/>
  <c r="AO1862" i="1" s="1"/>
  <c r="AO1861" i="1" s="1"/>
  <c r="AO1860" i="1" s="1"/>
  <c r="AO1859" i="1" s="1"/>
  <c r="AO1858" i="1" s="1"/>
  <c r="AO1857" i="1" s="1"/>
  <c r="AO1856" i="1" s="1"/>
  <c r="AO1855" i="1" s="1"/>
  <c r="AO1854" i="1" s="1"/>
  <c r="AO1853" i="1" s="1"/>
  <c r="AO1852" i="1" s="1"/>
  <c r="AO1851" i="1" s="1"/>
  <c r="AO1850" i="1" s="1"/>
  <c r="AO1849" i="1" s="1"/>
  <c r="AO1848" i="1" s="1"/>
  <c r="AO1847" i="1" s="1"/>
  <c r="AO1846" i="1" s="1"/>
  <c r="AO1845" i="1" s="1"/>
  <c r="AO1844" i="1" s="1"/>
  <c r="AO1843" i="1" s="1"/>
  <c r="AO1842" i="1" s="1"/>
  <c r="AO1841" i="1" s="1"/>
  <c r="AO1840" i="1" s="1"/>
  <c r="AO1839" i="1" s="1"/>
  <c r="AO1838" i="1" s="1"/>
  <c r="AO1837" i="1" s="1"/>
  <c r="AO1836" i="1" s="1"/>
  <c r="AO1835" i="1" s="1"/>
  <c r="AO1834" i="1" s="1"/>
  <c r="AO1833" i="1" s="1"/>
  <c r="AO1832" i="1" s="1"/>
  <c r="AO1831" i="1" s="1"/>
  <c r="AO1830" i="1" s="1"/>
  <c r="AO1829" i="1" s="1"/>
  <c r="AO1828" i="1" s="1"/>
  <c r="AO1827" i="1" s="1"/>
  <c r="AO1826" i="1" s="1"/>
  <c r="AO1825" i="1" s="1"/>
  <c r="AO1824" i="1" s="1"/>
  <c r="AO1823" i="1" s="1"/>
  <c r="AO1822" i="1" s="1"/>
  <c r="AO1821" i="1" s="1"/>
  <c r="AO1820" i="1" s="1"/>
  <c r="AO1819" i="1" s="1"/>
  <c r="AO1818" i="1" s="1"/>
  <c r="AO1817" i="1" s="1"/>
  <c r="AO1816" i="1" s="1"/>
  <c r="AO1815" i="1" s="1"/>
  <c r="AO1814" i="1" s="1"/>
  <c r="AO1813" i="1" s="1"/>
  <c r="AO1812" i="1" s="1"/>
  <c r="AO1811" i="1" s="1"/>
  <c r="AO1810" i="1" s="1"/>
  <c r="AO1809" i="1" s="1"/>
  <c r="AO1808" i="1" s="1"/>
  <c r="AO1807" i="1" s="1"/>
  <c r="AO1806" i="1" s="1"/>
  <c r="AO1805" i="1" s="1"/>
  <c r="AO1804" i="1" s="1"/>
  <c r="AO1803" i="1" s="1"/>
  <c r="AO1802" i="1" s="1"/>
  <c r="AO1801" i="1" s="1"/>
  <c r="AO1800" i="1" s="1"/>
  <c r="AO1799" i="1" s="1"/>
  <c r="AO1798" i="1" s="1"/>
  <c r="AO1797" i="1" s="1"/>
  <c r="AO1796" i="1" s="1"/>
  <c r="AO1795" i="1" s="1"/>
  <c r="AO1794" i="1" s="1"/>
  <c r="AO1793" i="1" s="1"/>
  <c r="AO1792" i="1" s="1"/>
  <c r="AO1791" i="1" s="1"/>
  <c r="AO1790" i="1" s="1"/>
  <c r="AO1789" i="1" s="1"/>
  <c r="AO1788" i="1" s="1"/>
  <c r="AO1787" i="1" s="1"/>
  <c r="AO1786" i="1" s="1"/>
  <c r="AO1785" i="1" s="1"/>
  <c r="AO1784" i="1" s="1"/>
  <c r="AO1783" i="1" s="1"/>
  <c r="AO1782" i="1" s="1"/>
  <c r="AO1781" i="1" s="1"/>
  <c r="AO1780" i="1" s="1"/>
  <c r="AO1779" i="1" s="1"/>
  <c r="AO1778" i="1" s="1"/>
  <c r="AO1777" i="1" s="1"/>
  <c r="AO1776" i="1"/>
  <c r="AN1476" i="1"/>
  <c r="AM1475" i="1"/>
  <c r="AM1759" i="1" l="1"/>
  <c r="AN1760" i="1"/>
  <c r="AM1717" i="1"/>
  <c r="AN1718" i="1"/>
  <c r="AM1929" i="1"/>
  <c r="AM1928" i="1" s="1"/>
  <c r="AM1927" i="1" s="1"/>
  <c r="AM1926" i="1" s="1"/>
  <c r="AM1925" i="1" s="1"/>
  <c r="AM1924" i="1" s="1"/>
  <c r="AM1923" i="1" s="1"/>
  <c r="AM1922" i="1" s="1"/>
  <c r="AM1921" i="1" s="1"/>
  <c r="AM1920" i="1" s="1"/>
  <c r="AM1919" i="1" s="1"/>
  <c r="AM1918" i="1" s="1"/>
  <c r="AM1917" i="1" s="1"/>
  <c r="AM1916" i="1" s="1"/>
  <c r="AM1915" i="1" s="1"/>
  <c r="AM1914" i="1" s="1"/>
  <c r="AM1913" i="1" s="1"/>
  <c r="AM1912" i="1" s="1"/>
  <c r="AM1911" i="1" s="1"/>
  <c r="AM1910" i="1" s="1"/>
  <c r="AM1909" i="1" s="1"/>
  <c r="AM1908" i="1" s="1"/>
  <c r="AM1907" i="1" s="1"/>
  <c r="AM1906" i="1" s="1"/>
  <c r="AM1905" i="1" s="1"/>
  <c r="AM1904" i="1" s="1"/>
  <c r="AM1903" i="1" s="1"/>
  <c r="AM1902" i="1" s="1"/>
  <c r="AM1901" i="1" s="1"/>
  <c r="AM1900" i="1" s="1"/>
  <c r="AM1899" i="1" s="1"/>
  <c r="AM1898" i="1" s="1"/>
  <c r="AM1897" i="1" s="1"/>
  <c r="AM1896" i="1" s="1"/>
  <c r="AM1895" i="1" s="1"/>
  <c r="AM1894" i="1" s="1"/>
  <c r="AM1893" i="1" s="1"/>
  <c r="AM1892" i="1" s="1"/>
  <c r="AM1891" i="1" s="1"/>
  <c r="AM1890" i="1" s="1"/>
  <c r="AM1889" i="1" s="1"/>
  <c r="AM1888" i="1" s="1"/>
  <c r="AM1887" i="1" s="1"/>
  <c r="AM1886" i="1" s="1"/>
  <c r="AM1885" i="1" s="1"/>
  <c r="AM1884" i="1" s="1"/>
  <c r="AM1883" i="1" s="1"/>
  <c r="AM1882" i="1" s="1"/>
  <c r="AM1881" i="1" s="1"/>
  <c r="AM1880" i="1" s="1"/>
  <c r="AM1879" i="1" s="1"/>
  <c r="AM1878" i="1" s="1"/>
  <c r="AM1877" i="1" s="1"/>
  <c r="AM1876" i="1" s="1"/>
  <c r="AM1875" i="1" s="1"/>
  <c r="AM1874" i="1" s="1"/>
  <c r="AM1873" i="1"/>
  <c r="AN1475" i="1"/>
  <c r="AM1474" i="1"/>
  <c r="AM1758" i="1" l="1"/>
  <c r="AM1757" i="1" s="1"/>
  <c r="AM1756" i="1" s="1"/>
  <c r="AM1755" i="1" s="1"/>
  <c r="AM1754" i="1" s="1"/>
  <c r="AM1753" i="1" s="1"/>
  <c r="AM1752" i="1" s="1"/>
  <c r="AM1751" i="1" s="1"/>
  <c r="AM1750" i="1" s="1"/>
  <c r="AM1749" i="1" s="1"/>
  <c r="AM1748" i="1" s="1"/>
  <c r="AM1747" i="1" s="1"/>
  <c r="AM1746" i="1" s="1"/>
  <c r="AM1745" i="1" s="1"/>
  <c r="AM1744" i="1" s="1"/>
  <c r="AM1743" i="1" s="1"/>
  <c r="AM1742" i="1" s="1"/>
  <c r="AM1741" i="1" s="1"/>
  <c r="AM1740" i="1" s="1"/>
  <c r="AM1739" i="1" s="1"/>
  <c r="AM1738" i="1" s="1"/>
  <c r="AM1737" i="1" s="1"/>
  <c r="AM1736" i="1" s="1"/>
  <c r="AM1735" i="1" s="1"/>
  <c r="AM1734" i="1" s="1"/>
  <c r="AM1733" i="1" s="1"/>
  <c r="AM1732" i="1" s="1"/>
  <c r="AM1731" i="1" s="1"/>
  <c r="AM1730" i="1" s="1"/>
  <c r="AM1729" i="1" s="1"/>
  <c r="AM1728" i="1" s="1"/>
  <c r="AM1727" i="1" s="1"/>
  <c r="AM1726" i="1" s="1"/>
  <c r="AN1759" i="1"/>
  <c r="AM1716" i="1"/>
  <c r="AN1717" i="1"/>
  <c r="AO1929" i="1"/>
  <c r="AO1928" i="1" s="1"/>
  <c r="AO1927" i="1" s="1"/>
  <c r="AO1926" i="1" s="1"/>
  <c r="AO1925" i="1" s="1"/>
  <c r="AO1924" i="1" s="1"/>
  <c r="AO1923" i="1" s="1"/>
  <c r="AO1922" i="1" s="1"/>
  <c r="AO1921" i="1" s="1"/>
  <c r="AO1920" i="1" s="1"/>
  <c r="AO1919" i="1" s="1"/>
  <c r="AO1918" i="1" s="1"/>
  <c r="AO1917" i="1" s="1"/>
  <c r="AO1916" i="1" s="1"/>
  <c r="AO1915" i="1" s="1"/>
  <c r="AO1914" i="1" s="1"/>
  <c r="AO1913" i="1" s="1"/>
  <c r="AO1912" i="1" s="1"/>
  <c r="AO1911" i="1" s="1"/>
  <c r="AO1910" i="1" s="1"/>
  <c r="AO1909" i="1" s="1"/>
  <c r="AO1908" i="1" s="1"/>
  <c r="AO1907" i="1" s="1"/>
  <c r="AO1906" i="1" s="1"/>
  <c r="AO1905" i="1" s="1"/>
  <c r="AO1904" i="1" s="1"/>
  <c r="AO1903" i="1" s="1"/>
  <c r="AO1902" i="1" s="1"/>
  <c r="AO1901" i="1" s="1"/>
  <c r="AO1900" i="1" s="1"/>
  <c r="AO1899" i="1" s="1"/>
  <c r="AO1898" i="1" s="1"/>
  <c r="AO1897" i="1" s="1"/>
  <c r="AO1896" i="1" s="1"/>
  <c r="AO1895" i="1" s="1"/>
  <c r="AO1894" i="1" s="1"/>
  <c r="AO1893" i="1" s="1"/>
  <c r="AO1892" i="1" s="1"/>
  <c r="AO1891" i="1" s="1"/>
  <c r="AO1890" i="1" s="1"/>
  <c r="AO1889" i="1" s="1"/>
  <c r="AO1888" i="1" s="1"/>
  <c r="AO1887" i="1" s="1"/>
  <c r="AO1886" i="1" s="1"/>
  <c r="AO1885" i="1" s="1"/>
  <c r="AO1884" i="1" s="1"/>
  <c r="AO1883" i="1" s="1"/>
  <c r="AO1882" i="1" s="1"/>
  <c r="AO1881" i="1" s="1"/>
  <c r="AO1880" i="1" s="1"/>
  <c r="AO1879" i="1" s="1"/>
  <c r="AO1878" i="1" s="1"/>
  <c r="AO1877" i="1" s="1"/>
  <c r="AO1876" i="1" s="1"/>
  <c r="AO1875" i="1" s="1"/>
  <c r="AO1874" i="1" s="1"/>
  <c r="AO1873" i="1"/>
  <c r="AN1474" i="1"/>
  <c r="AM1473" i="1"/>
  <c r="AM1715" i="1" l="1"/>
  <c r="AN1716" i="1"/>
  <c r="AM2058" i="1"/>
  <c r="AM1930" i="1"/>
  <c r="AN1473" i="1"/>
  <c r="AM1472" i="1"/>
  <c r="AM1714" i="1" l="1"/>
  <c r="AN1715" i="1"/>
  <c r="AO1930" i="1"/>
  <c r="AM2067" i="1" s="1"/>
  <c r="AO2058" i="1"/>
  <c r="AO2057" i="1" s="1"/>
  <c r="AO2056" i="1" s="1"/>
  <c r="AO2055" i="1" s="1"/>
  <c r="AO2054" i="1" s="1"/>
  <c r="AO2053" i="1" s="1"/>
  <c r="AO2052" i="1" s="1"/>
  <c r="AO2051" i="1" s="1"/>
  <c r="AO2050" i="1" s="1"/>
  <c r="AO2049" i="1" s="1"/>
  <c r="AO2048" i="1" s="1"/>
  <c r="AO2047" i="1" s="1"/>
  <c r="AO2046" i="1" s="1"/>
  <c r="AO2045" i="1" s="1"/>
  <c r="AO2044" i="1" s="1"/>
  <c r="AO2043" i="1" s="1"/>
  <c r="AO2042" i="1" s="1"/>
  <c r="AO2041" i="1" s="1"/>
  <c r="AO2040" i="1" s="1"/>
  <c r="AO2039" i="1" s="1"/>
  <c r="AO2038" i="1" s="1"/>
  <c r="AO2037" i="1" s="1"/>
  <c r="AO2036" i="1" s="1"/>
  <c r="AO2035" i="1" s="1"/>
  <c r="AO2034" i="1" s="1"/>
  <c r="AO2033" i="1" s="1"/>
  <c r="AO2032" i="1" s="1"/>
  <c r="AO2031" i="1" s="1"/>
  <c r="AO2030" i="1" s="1"/>
  <c r="AO2029" i="1" s="1"/>
  <c r="AO2028" i="1" s="1"/>
  <c r="AO2027" i="1" s="1"/>
  <c r="AO2026" i="1" s="1"/>
  <c r="AO2025" i="1" s="1"/>
  <c r="AO2024" i="1" s="1"/>
  <c r="AO2023" i="1" s="1"/>
  <c r="AO2022" i="1" s="1"/>
  <c r="AO2021" i="1" s="1"/>
  <c r="AO2020" i="1" s="1"/>
  <c r="AO2019" i="1" s="1"/>
  <c r="AO2018" i="1" s="1"/>
  <c r="AO2017" i="1" s="1"/>
  <c r="AO2016" i="1" s="1"/>
  <c r="AO2015" i="1" s="1"/>
  <c r="AO2014" i="1" s="1"/>
  <c r="AO2013" i="1" s="1"/>
  <c r="AO2012" i="1" s="1"/>
  <c r="AO2011" i="1" s="1"/>
  <c r="AO2010" i="1" s="1"/>
  <c r="AO2009" i="1" s="1"/>
  <c r="AO2008" i="1" s="1"/>
  <c r="AO2007" i="1" s="1"/>
  <c r="AO2006" i="1" s="1"/>
  <c r="AO2005" i="1" s="1"/>
  <c r="AO2004" i="1" s="1"/>
  <c r="AO2003" i="1" s="1"/>
  <c r="AO2002" i="1" s="1"/>
  <c r="AO2001" i="1" s="1"/>
  <c r="AO2000" i="1" s="1"/>
  <c r="AO1999" i="1" s="1"/>
  <c r="AO1998" i="1" s="1"/>
  <c r="AO1997" i="1" s="1"/>
  <c r="AO1996" i="1" s="1"/>
  <c r="AO1995" i="1" s="1"/>
  <c r="AO1994" i="1" s="1"/>
  <c r="AO1993" i="1" s="1"/>
  <c r="AO1992" i="1" s="1"/>
  <c r="AO1991" i="1" s="1"/>
  <c r="AO1990" i="1" s="1"/>
  <c r="AO1989" i="1" s="1"/>
  <c r="AO1988" i="1" s="1"/>
  <c r="AO1987" i="1" s="1"/>
  <c r="AO1986" i="1" s="1"/>
  <c r="AO1985" i="1" s="1"/>
  <c r="AO1984" i="1" s="1"/>
  <c r="AO1983" i="1" s="1"/>
  <c r="AO1982" i="1" s="1"/>
  <c r="AO1981" i="1" s="1"/>
  <c r="AO1980" i="1" s="1"/>
  <c r="AO1979" i="1" s="1"/>
  <c r="AO1978" i="1" s="1"/>
  <c r="AO1977" i="1" s="1"/>
  <c r="AO1976" i="1" s="1"/>
  <c r="AO1975" i="1" s="1"/>
  <c r="AO1974" i="1" s="1"/>
  <c r="AO1973" i="1" s="1"/>
  <c r="AO1972" i="1" s="1"/>
  <c r="AO1971" i="1" s="1"/>
  <c r="AO1970" i="1" s="1"/>
  <c r="AO1969" i="1" s="1"/>
  <c r="AO1968" i="1" s="1"/>
  <c r="AO1967" i="1" s="1"/>
  <c r="AO1966" i="1" s="1"/>
  <c r="AO1965" i="1" s="1"/>
  <c r="AO1964" i="1" s="1"/>
  <c r="AO1963" i="1" s="1"/>
  <c r="AO1962" i="1" s="1"/>
  <c r="AO1961" i="1" s="1"/>
  <c r="AO1960" i="1" s="1"/>
  <c r="AO1959" i="1" s="1"/>
  <c r="AO1958" i="1" s="1"/>
  <c r="AO1957" i="1" s="1"/>
  <c r="AO1956" i="1" s="1"/>
  <c r="AO1955" i="1" s="1"/>
  <c r="AO1954" i="1" s="1"/>
  <c r="AO1953" i="1" s="1"/>
  <c r="AO1952" i="1" s="1"/>
  <c r="AO1951" i="1" s="1"/>
  <c r="AO1950" i="1" s="1"/>
  <c r="AO1949" i="1" s="1"/>
  <c r="AO1948" i="1" s="1"/>
  <c r="AO1947" i="1" s="1"/>
  <c r="AO1946" i="1" s="1"/>
  <c r="AO1945" i="1" s="1"/>
  <c r="AO1944" i="1" s="1"/>
  <c r="AO1943" i="1" s="1"/>
  <c r="AO1942" i="1" s="1"/>
  <c r="AO1941" i="1" s="1"/>
  <c r="AO1940" i="1" s="1"/>
  <c r="AO1939" i="1" s="1"/>
  <c r="AO1938" i="1" s="1"/>
  <c r="AO1937" i="1" s="1"/>
  <c r="AO1936" i="1" s="1"/>
  <c r="AO1935" i="1" s="1"/>
  <c r="AO1934" i="1" s="1"/>
  <c r="AO1933" i="1" s="1"/>
  <c r="AO1932" i="1" s="1"/>
  <c r="AO1931" i="1" s="1"/>
  <c r="AN2058" i="1"/>
  <c r="AM2057" i="1"/>
  <c r="AN1472" i="1"/>
  <c r="AM1471" i="1"/>
  <c r="AM1713" i="1" l="1"/>
  <c r="AM1712" i="1" s="1"/>
  <c r="AM1711" i="1" s="1"/>
  <c r="AM1710" i="1" s="1"/>
  <c r="AM1709" i="1" s="1"/>
  <c r="AN1714" i="1"/>
  <c r="AM2056" i="1"/>
  <c r="AN2057" i="1"/>
  <c r="AM2059" i="1"/>
  <c r="AN1471" i="1"/>
  <c r="AM1470" i="1"/>
  <c r="AO2059" i="1" l="1"/>
  <c r="AO2067" i="1"/>
  <c r="AO2066" i="1" s="1"/>
  <c r="AO2065" i="1" s="1"/>
  <c r="AO2064" i="1" s="1"/>
  <c r="AO2063" i="1" s="1"/>
  <c r="AO2062" i="1" s="1"/>
  <c r="AO2061" i="1" s="1"/>
  <c r="AO2060" i="1" s="1"/>
  <c r="AM2066" i="1"/>
  <c r="AN2067" i="1"/>
  <c r="AM2055" i="1"/>
  <c r="AN2056" i="1"/>
  <c r="AN1470" i="1"/>
  <c r="AM1469" i="1"/>
  <c r="AN2055" i="1" l="1"/>
  <c r="AM2054" i="1"/>
  <c r="AN2066" i="1"/>
  <c r="AM2065" i="1"/>
  <c r="AM2082" i="1"/>
  <c r="AM2081" i="1" s="1"/>
  <c r="AM2080" i="1" s="1"/>
  <c r="AM2079" i="1" s="1"/>
  <c r="AN1469" i="1"/>
  <c r="AM1468" i="1"/>
  <c r="AN2079" i="1" l="1"/>
  <c r="AM2078" i="1"/>
  <c r="AM2077" i="1" s="1"/>
  <c r="AM2076" i="1" s="1"/>
  <c r="AM2075" i="1" s="1"/>
  <c r="AM2074" i="1" s="1"/>
  <c r="AM2073" i="1" s="1"/>
  <c r="AM2072" i="1" s="1"/>
  <c r="AM2071" i="1" s="1"/>
  <c r="AM2070" i="1" s="1"/>
  <c r="AO2082" i="1" s="1"/>
  <c r="AO2081" i="1" s="1"/>
  <c r="AO2080" i="1" s="1"/>
  <c r="AO2079" i="1" s="1"/>
  <c r="AO2078" i="1" s="1"/>
  <c r="AO2077" i="1" s="1"/>
  <c r="AO2076" i="1" s="1"/>
  <c r="AO2075" i="1" s="1"/>
  <c r="AO2074" i="1" s="1"/>
  <c r="AO2073" i="1" s="1"/>
  <c r="AO2072" i="1" s="1"/>
  <c r="AO2071" i="1" s="1"/>
  <c r="AN2082" i="1"/>
  <c r="AM2064" i="1"/>
  <c r="AN2065" i="1"/>
  <c r="AN2054" i="1"/>
  <c r="AM2053" i="1"/>
  <c r="AN1468" i="1"/>
  <c r="AM1467" i="1"/>
  <c r="AN2072" i="1" l="1"/>
  <c r="AN2073" i="1"/>
  <c r="AO2070" i="1"/>
  <c r="AM2083" i="1" s="1"/>
  <c r="AM2069" i="1"/>
  <c r="AM2068" i="1" s="1"/>
  <c r="AO2068" i="1" s="1"/>
  <c r="AO2069" i="1" s="1"/>
  <c r="AN2053" i="1"/>
  <c r="AM2052" i="1"/>
  <c r="AN2064" i="1"/>
  <c r="AM2063" i="1"/>
  <c r="AN2081" i="1"/>
  <c r="AN1467" i="1"/>
  <c r="AM1466" i="1"/>
  <c r="AM2091" i="1" l="1"/>
  <c r="AM2090" i="1" s="1"/>
  <c r="AM2089" i="1" s="1"/>
  <c r="AM2088" i="1" s="1"/>
  <c r="AM2087" i="1" s="1"/>
  <c r="AM2086" i="1" s="1"/>
  <c r="AM2085" i="1" s="1"/>
  <c r="AM2084" i="1" s="1"/>
  <c r="AM2062" i="1"/>
  <c r="AM2061" i="1" s="1"/>
  <c r="AM2060" i="1" s="1"/>
  <c r="AN2063" i="1"/>
  <c r="AO2083" i="1"/>
  <c r="AO2091" i="1"/>
  <c r="AO2090" i="1" s="1"/>
  <c r="AO2089" i="1" s="1"/>
  <c r="AO2088" i="1" s="1"/>
  <c r="AO2087" i="1" s="1"/>
  <c r="AO2086" i="1" s="1"/>
  <c r="AO2085" i="1" s="1"/>
  <c r="AO2084" i="1" s="1"/>
  <c r="AN2080" i="1"/>
  <c r="AN2052" i="1"/>
  <c r="AM2051" i="1"/>
  <c r="AM1465" i="1"/>
  <c r="AN1466" i="1"/>
  <c r="AN2051" i="1" l="1"/>
  <c r="AM2050" i="1"/>
  <c r="AN2076" i="1"/>
  <c r="AM2092" i="1"/>
  <c r="AM2100" i="1"/>
  <c r="AM2099" i="1" s="1"/>
  <c r="AM2098" i="1" s="1"/>
  <c r="AM2097" i="1" s="1"/>
  <c r="AM2096" i="1" s="1"/>
  <c r="AM2095" i="1" s="1"/>
  <c r="AM2094" i="1" s="1"/>
  <c r="AM2093" i="1" s="1"/>
  <c r="AN1465" i="1"/>
  <c r="AM1464" i="1"/>
  <c r="AN2078" i="1" l="1"/>
  <c r="AO2092" i="1"/>
  <c r="AO2100" i="1"/>
  <c r="AO2099" i="1" s="1"/>
  <c r="AO2098" i="1" s="1"/>
  <c r="AO2097" i="1" s="1"/>
  <c r="AO2096" i="1" s="1"/>
  <c r="AO2095" i="1" s="1"/>
  <c r="AO2094" i="1" s="1"/>
  <c r="AO2093" i="1" s="1"/>
  <c r="AM2049" i="1"/>
  <c r="AN2050" i="1"/>
  <c r="AN1464" i="1"/>
  <c r="AM1463" i="1"/>
  <c r="AN2075" i="1" l="1"/>
  <c r="AN2071" i="1"/>
  <c r="AN2074" i="1"/>
  <c r="AN2077" i="1"/>
  <c r="AN2049" i="1"/>
  <c r="AM2048" i="1"/>
  <c r="AM2101" i="1"/>
  <c r="AO2170" i="1" s="1"/>
  <c r="AM2133" i="1"/>
  <c r="AN1463" i="1"/>
  <c r="AM1462" i="1"/>
  <c r="AM2299" i="1" l="1"/>
  <c r="AM2171" i="1"/>
  <c r="AM2132" i="1"/>
  <c r="AN2133" i="1"/>
  <c r="AO2133" i="1"/>
  <c r="AO2132" i="1" s="1"/>
  <c r="AO2131" i="1" s="1"/>
  <c r="AO2130" i="1" s="1"/>
  <c r="AO2129" i="1" s="1"/>
  <c r="AO2128" i="1" s="1"/>
  <c r="AO2127" i="1" s="1"/>
  <c r="AO2126" i="1" s="1"/>
  <c r="AO2125" i="1" s="1"/>
  <c r="AO2124" i="1" s="1"/>
  <c r="AO2123" i="1" s="1"/>
  <c r="AO2122" i="1" s="1"/>
  <c r="AO2121" i="1" s="1"/>
  <c r="AO2120" i="1" s="1"/>
  <c r="AO2119" i="1" s="1"/>
  <c r="AO2118" i="1" s="1"/>
  <c r="AO2117" i="1" s="1"/>
  <c r="AO2116" i="1" s="1"/>
  <c r="AO2115" i="1" s="1"/>
  <c r="AO2114" i="1" s="1"/>
  <c r="AO2113" i="1" s="1"/>
  <c r="AO2112" i="1" s="1"/>
  <c r="AO2111" i="1" s="1"/>
  <c r="AO2110" i="1" s="1"/>
  <c r="AO2109" i="1" s="1"/>
  <c r="AO2108" i="1" s="1"/>
  <c r="AO2107" i="1" s="1"/>
  <c r="AO2106" i="1" s="1"/>
  <c r="AO2105" i="1" s="1"/>
  <c r="AO2104" i="1" s="1"/>
  <c r="AO2103" i="1" s="1"/>
  <c r="AO2102" i="1" s="1"/>
  <c r="AO2101" i="1"/>
  <c r="AM2047" i="1"/>
  <c r="AN2048" i="1"/>
  <c r="AN1462" i="1"/>
  <c r="AM1461" i="1"/>
  <c r="AM2046" i="1" l="1"/>
  <c r="AN2047" i="1"/>
  <c r="AM2170" i="1"/>
  <c r="AM2169" i="1" s="1"/>
  <c r="AM2168" i="1" s="1"/>
  <c r="AM2167" i="1" s="1"/>
  <c r="AM2166" i="1" s="1"/>
  <c r="AM2165" i="1" s="1"/>
  <c r="AM2164" i="1" s="1"/>
  <c r="AM2163" i="1" s="1"/>
  <c r="AM2162" i="1" s="1"/>
  <c r="AM2161" i="1" s="1"/>
  <c r="AM2160" i="1" s="1"/>
  <c r="AM2159" i="1" s="1"/>
  <c r="AM2158" i="1" s="1"/>
  <c r="AM2157" i="1" s="1"/>
  <c r="AM2156" i="1" s="1"/>
  <c r="AM2155" i="1" s="1"/>
  <c r="AM2154" i="1" s="1"/>
  <c r="AM2153" i="1" s="1"/>
  <c r="AM2152" i="1" s="1"/>
  <c r="AM2151" i="1" s="1"/>
  <c r="AM2150" i="1" s="1"/>
  <c r="AM2149" i="1" s="1"/>
  <c r="AM2131" i="1"/>
  <c r="AN2132" i="1"/>
  <c r="AN1461" i="1"/>
  <c r="AM1460" i="1"/>
  <c r="AM2148" i="1" l="1"/>
  <c r="AM2146" i="1" s="1"/>
  <c r="AM2144" i="1" s="1"/>
  <c r="AM2147" i="1"/>
  <c r="AM2145" i="1" s="1"/>
  <c r="AM2130" i="1"/>
  <c r="AN2131" i="1"/>
  <c r="AO2169" i="1"/>
  <c r="AO2168" i="1" s="1"/>
  <c r="AO2167" i="1" s="1"/>
  <c r="AO2166" i="1" s="1"/>
  <c r="AO2165" i="1" s="1"/>
  <c r="AO2164" i="1" s="1"/>
  <c r="AO2163" i="1" s="1"/>
  <c r="AO2162" i="1" s="1"/>
  <c r="AO2161" i="1" s="1"/>
  <c r="AO2160" i="1" s="1"/>
  <c r="AO2159" i="1" s="1"/>
  <c r="AO2158" i="1" s="1"/>
  <c r="AO2157" i="1" s="1"/>
  <c r="AO2156" i="1" s="1"/>
  <c r="AO2155" i="1" s="1"/>
  <c r="AO2154" i="1" s="1"/>
  <c r="AO2153" i="1" s="1"/>
  <c r="AO2152" i="1" s="1"/>
  <c r="AO2151" i="1" s="1"/>
  <c r="AO2150" i="1" s="1"/>
  <c r="AO2149" i="1" s="1"/>
  <c r="AN2046" i="1"/>
  <c r="AM2045" i="1"/>
  <c r="AN1460" i="1"/>
  <c r="AM1459" i="1"/>
  <c r="AM2143" i="1" l="1"/>
  <c r="AM2141" i="1" s="1"/>
  <c r="AM2139" i="1" s="1"/>
  <c r="AM2137" i="1" s="1"/>
  <c r="AM2142" i="1"/>
  <c r="AM2140" i="1" s="1"/>
  <c r="AM2138" i="1" s="1"/>
  <c r="AM2136" i="1" s="1"/>
  <c r="AO2148" i="1"/>
  <c r="AO2146" i="1" s="1"/>
  <c r="AO2144" i="1" s="1"/>
  <c r="AO2147" i="1"/>
  <c r="AO2145" i="1" s="1"/>
  <c r="AM1458" i="1"/>
  <c r="AN1459" i="1"/>
  <c r="AM2044" i="1"/>
  <c r="AM2043" i="1" s="1"/>
  <c r="AN2045" i="1"/>
  <c r="AM2129" i="1"/>
  <c r="AN2130" i="1"/>
  <c r="AM2135" i="1" l="1"/>
  <c r="AM2134" i="1"/>
  <c r="AO2143" i="1"/>
  <c r="AO2141" i="1" s="1"/>
  <c r="AO2139" i="1" s="1"/>
  <c r="AO2137" i="1" s="1"/>
  <c r="AO2142" i="1"/>
  <c r="AM1457" i="1"/>
  <c r="AN1458" i="1"/>
  <c r="AN2044" i="1"/>
  <c r="AM2042" i="1"/>
  <c r="AM2041" i="1" s="1"/>
  <c r="AM2040" i="1" s="1"/>
  <c r="AM2039" i="1" s="1"/>
  <c r="AM2038" i="1" s="1"/>
  <c r="AM2037" i="1" s="1"/>
  <c r="AM2036" i="1" s="1"/>
  <c r="AM2035" i="1" s="1"/>
  <c r="AM2034" i="1" s="1"/>
  <c r="AM2033" i="1" s="1"/>
  <c r="AM2032" i="1" s="1"/>
  <c r="AM2031" i="1" s="1"/>
  <c r="AM2030" i="1" s="1"/>
  <c r="AM2029" i="1" s="1"/>
  <c r="AM2028" i="1" s="1"/>
  <c r="AM2027" i="1" s="1"/>
  <c r="AM2026" i="1" s="1"/>
  <c r="AM2025" i="1" s="1"/>
  <c r="AM2024" i="1" s="1"/>
  <c r="AM2023" i="1" s="1"/>
  <c r="AM2022" i="1" s="1"/>
  <c r="AM2021" i="1" s="1"/>
  <c r="AM2020" i="1" s="1"/>
  <c r="AM2019" i="1" s="1"/>
  <c r="AM2018" i="1" s="1"/>
  <c r="AM2017" i="1" s="1"/>
  <c r="AM2016" i="1" s="1"/>
  <c r="AM2015" i="1" s="1"/>
  <c r="AM2014" i="1" s="1"/>
  <c r="AM2013" i="1" s="1"/>
  <c r="AM2012" i="1" s="1"/>
  <c r="AM2011" i="1" s="1"/>
  <c r="AM2010" i="1" s="1"/>
  <c r="AM2009" i="1" s="1"/>
  <c r="AM2008" i="1" s="1"/>
  <c r="AM2007" i="1" s="1"/>
  <c r="AM2006" i="1" s="1"/>
  <c r="AM2005" i="1" s="1"/>
  <c r="AM2004" i="1" s="1"/>
  <c r="AM2003" i="1" s="1"/>
  <c r="AM2002" i="1" s="1"/>
  <c r="AM2001" i="1" s="1"/>
  <c r="AM2000" i="1" s="1"/>
  <c r="AM1999" i="1" s="1"/>
  <c r="AM1998" i="1" s="1"/>
  <c r="AM1997" i="1" s="1"/>
  <c r="AM1996" i="1" s="1"/>
  <c r="AM1995" i="1" s="1"/>
  <c r="AM1994" i="1" s="1"/>
  <c r="AM1993" i="1" s="1"/>
  <c r="AM1992" i="1" s="1"/>
  <c r="AM1991" i="1" s="1"/>
  <c r="AM1990" i="1" s="1"/>
  <c r="AM1989" i="1" s="1"/>
  <c r="AM1988" i="1" s="1"/>
  <c r="AM1987" i="1" s="1"/>
  <c r="AM1986" i="1" s="1"/>
  <c r="AM1985" i="1" s="1"/>
  <c r="AM1984" i="1" s="1"/>
  <c r="AM1983" i="1" s="1"/>
  <c r="AM1982" i="1" s="1"/>
  <c r="AM1981" i="1" s="1"/>
  <c r="AM1980" i="1" s="1"/>
  <c r="AM1979" i="1" s="1"/>
  <c r="AM1978" i="1" s="1"/>
  <c r="AM1977" i="1" s="1"/>
  <c r="AM1976" i="1" s="1"/>
  <c r="AM1975" i="1" s="1"/>
  <c r="AM1974" i="1" s="1"/>
  <c r="AM1973" i="1" s="1"/>
  <c r="AM1972" i="1" s="1"/>
  <c r="AM1971" i="1" s="1"/>
  <c r="AM1970" i="1" s="1"/>
  <c r="AM1969" i="1" s="1"/>
  <c r="AM1968" i="1" s="1"/>
  <c r="AM1967" i="1" s="1"/>
  <c r="AM1966" i="1" s="1"/>
  <c r="AM1965" i="1" s="1"/>
  <c r="AM1964" i="1" s="1"/>
  <c r="AM1963" i="1" s="1"/>
  <c r="AM1962" i="1" s="1"/>
  <c r="AM1961" i="1" s="1"/>
  <c r="AM1960" i="1" s="1"/>
  <c r="AM1959" i="1" s="1"/>
  <c r="AM1958" i="1" s="1"/>
  <c r="AM1957" i="1" s="1"/>
  <c r="AM1956" i="1" s="1"/>
  <c r="AM1955" i="1" s="1"/>
  <c r="AM1954" i="1" s="1"/>
  <c r="AM1953" i="1" s="1"/>
  <c r="AM1952" i="1" s="1"/>
  <c r="AM1951" i="1" s="1"/>
  <c r="AM1950" i="1" s="1"/>
  <c r="AM1949" i="1" s="1"/>
  <c r="AM1948" i="1" s="1"/>
  <c r="AM1947" i="1" s="1"/>
  <c r="AM1946" i="1" s="1"/>
  <c r="AM1945" i="1" s="1"/>
  <c r="AM1944" i="1" s="1"/>
  <c r="AM1943" i="1" s="1"/>
  <c r="AM1942" i="1" s="1"/>
  <c r="AM1941" i="1" s="1"/>
  <c r="AM1940" i="1" s="1"/>
  <c r="AM1939" i="1" s="1"/>
  <c r="AM1938" i="1" s="1"/>
  <c r="AM1937" i="1" s="1"/>
  <c r="AM1936" i="1" s="1"/>
  <c r="AM1935" i="1" s="1"/>
  <c r="AM1934" i="1" s="1"/>
  <c r="AM1933" i="1" s="1"/>
  <c r="AM1932" i="1" s="1"/>
  <c r="AM1931" i="1" s="1"/>
  <c r="AN2043" i="1"/>
  <c r="AM2128" i="1"/>
  <c r="AN2129" i="1"/>
  <c r="AO2171" i="1"/>
  <c r="AM2298" i="1" s="1"/>
  <c r="AO2299" i="1"/>
  <c r="AO2298" i="1" s="1"/>
  <c r="AO2297" i="1" s="1"/>
  <c r="AO2296" i="1" s="1"/>
  <c r="AO2295" i="1" s="1"/>
  <c r="AO2294" i="1" s="1"/>
  <c r="AO2293" i="1" s="1"/>
  <c r="AO2292" i="1" s="1"/>
  <c r="AO2291" i="1" s="1"/>
  <c r="AO2290" i="1" s="1"/>
  <c r="AO2289" i="1" s="1"/>
  <c r="AO2288" i="1" s="1"/>
  <c r="AO2287" i="1" s="1"/>
  <c r="AO2286" i="1" s="1"/>
  <c r="AO2285" i="1" s="1"/>
  <c r="AO2284" i="1" s="1"/>
  <c r="AO2283" i="1" s="1"/>
  <c r="AO2282" i="1" s="1"/>
  <c r="AO2281" i="1" s="1"/>
  <c r="AO2280" i="1" s="1"/>
  <c r="AO2279" i="1" s="1"/>
  <c r="AO2278" i="1" s="1"/>
  <c r="AO2277" i="1" s="1"/>
  <c r="AO2276" i="1" s="1"/>
  <c r="AO2275" i="1" s="1"/>
  <c r="AO2274" i="1" s="1"/>
  <c r="AO2273" i="1" s="1"/>
  <c r="AO2272" i="1" s="1"/>
  <c r="AO2271" i="1" s="1"/>
  <c r="AO2270" i="1" s="1"/>
  <c r="AO2269" i="1" s="1"/>
  <c r="AO2268" i="1" s="1"/>
  <c r="AO2267" i="1" s="1"/>
  <c r="AO2266" i="1" s="1"/>
  <c r="AO2265" i="1" s="1"/>
  <c r="AO2264" i="1" s="1"/>
  <c r="AO2263" i="1" s="1"/>
  <c r="AO2262" i="1" s="1"/>
  <c r="AO2261" i="1" s="1"/>
  <c r="AO2260" i="1" s="1"/>
  <c r="AO2259" i="1" s="1"/>
  <c r="AO2258" i="1" s="1"/>
  <c r="AO2257" i="1" s="1"/>
  <c r="AO2256" i="1" s="1"/>
  <c r="AO2255" i="1" s="1"/>
  <c r="AO2254" i="1" s="1"/>
  <c r="AO2253" i="1" s="1"/>
  <c r="AO2252" i="1" s="1"/>
  <c r="AO2251" i="1" s="1"/>
  <c r="AO2250" i="1" s="1"/>
  <c r="AO2249" i="1" s="1"/>
  <c r="AO2248" i="1" s="1"/>
  <c r="AO2247" i="1" s="1"/>
  <c r="AO2246" i="1" s="1"/>
  <c r="AO2245" i="1" s="1"/>
  <c r="AO2244" i="1" s="1"/>
  <c r="AO2243" i="1" s="1"/>
  <c r="AO2242" i="1" s="1"/>
  <c r="AO2241" i="1" s="1"/>
  <c r="AO2240" i="1" s="1"/>
  <c r="AO2239" i="1" s="1"/>
  <c r="AO2238" i="1" s="1"/>
  <c r="AO2237" i="1" s="1"/>
  <c r="AO2236" i="1" s="1"/>
  <c r="AO2235" i="1" s="1"/>
  <c r="AO2234" i="1" s="1"/>
  <c r="AO2233" i="1" s="1"/>
  <c r="AO2232" i="1" s="1"/>
  <c r="AO2231" i="1" s="1"/>
  <c r="AO2230" i="1" s="1"/>
  <c r="AO2229" i="1" s="1"/>
  <c r="AO2228" i="1" s="1"/>
  <c r="AO2227" i="1" s="1"/>
  <c r="AO2226" i="1" s="1"/>
  <c r="AO2225" i="1" s="1"/>
  <c r="AO2224" i="1" s="1"/>
  <c r="AO2223" i="1" s="1"/>
  <c r="AO2222" i="1" s="1"/>
  <c r="AO2221" i="1" s="1"/>
  <c r="AO2220" i="1" s="1"/>
  <c r="AO2219" i="1" s="1"/>
  <c r="AO2218" i="1" s="1"/>
  <c r="AO2217" i="1" s="1"/>
  <c r="AO2216" i="1" s="1"/>
  <c r="AO2215" i="1" s="1"/>
  <c r="AO2214" i="1" s="1"/>
  <c r="AO2213" i="1" s="1"/>
  <c r="AO2212" i="1" s="1"/>
  <c r="AO2211" i="1" s="1"/>
  <c r="AO2210" i="1" s="1"/>
  <c r="AO2209" i="1" s="1"/>
  <c r="AO2208" i="1" s="1"/>
  <c r="AO2207" i="1" s="1"/>
  <c r="AO2206" i="1" s="1"/>
  <c r="AO2205" i="1" s="1"/>
  <c r="AO2204" i="1" s="1"/>
  <c r="AO2203" i="1" s="1"/>
  <c r="AO2202" i="1" s="1"/>
  <c r="AO2201" i="1" s="1"/>
  <c r="AO2200" i="1" s="1"/>
  <c r="AO2199" i="1" s="1"/>
  <c r="AO2198" i="1" s="1"/>
  <c r="AO2197" i="1" s="1"/>
  <c r="AO2196" i="1" s="1"/>
  <c r="AO2195" i="1" s="1"/>
  <c r="AO2194" i="1" s="1"/>
  <c r="AO2193" i="1" s="1"/>
  <c r="AO2192" i="1" s="1"/>
  <c r="AO2191" i="1" s="1"/>
  <c r="AO2190" i="1" s="1"/>
  <c r="AO2189" i="1" s="1"/>
  <c r="AO2188" i="1" s="1"/>
  <c r="AO2187" i="1" s="1"/>
  <c r="AO2186" i="1" s="1"/>
  <c r="AO2185" i="1" s="1"/>
  <c r="AO2184" i="1" s="1"/>
  <c r="AO2183" i="1" s="1"/>
  <c r="AO2182" i="1" s="1"/>
  <c r="AO2181" i="1" s="1"/>
  <c r="AO2180" i="1" s="1"/>
  <c r="AO2179" i="1" s="1"/>
  <c r="AO2178" i="1" s="1"/>
  <c r="AO2177" i="1" s="1"/>
  <c r="AO2176" i="1" s="1"/>
  <c r="AO2175" i="1" s="1"/>
  <c r="AO2174" i="1" s="1"/>
  <c r="AO2173" i="1" s="1"/>
  <c r="AO2172" i="1" s="1"/>
  <c r="AO2134" i="1" l="1"/>
  <c r="AO2135" i="1"/>
  <c r="AO2140" i="1"/>
  <c r="AO2138" i="1" s="1"/>
  <c r="AO2136" i="1" s="1"/>
  <c r="AM1456" i="1"/>
  <c r="AN1457" i="1"/>
  <c r="AN2299" i="1"/>
  <c r="AJ2310" i="1"/>
  <c r="AM2297" i="1"/>
  <c r="AN2298" i="1"/>
  <c r="AM2310" i="1"/>
  <c r="AM2300" i="1"/>
  <c r="AO2300" i="1" s="1"/>
  <c r="AM2301" i="1" s="1"/>
  <c r="AO2301" i="1" s="1"/>
  <c r="AM2302" i="1" s="1"/>
  <c r="AM2127" i="1"/>
  <c r="AN2128" i="1"/>
  <c r="AM1455" i="1" l="1"/>
  <c r="AN1456" i="1"/>
  <c r="AM2309" i="1"/>
  <c r="AN2310" i="1"/>
  <c r="AJ2309" i="1"/>
  <c r="AM2126" i="1"/>
  <c r="AN2127" i="1"/>
  <c r="AO2302" i="1"/>
  <c r="AO2310" i="1"/>
  <c r="AO2309" i="1" s="1"/>
  <c r="AO2308" i="1" s="1"/>
  <c r="AO2307" i="1" s="1"/>
  <c r="AO2306" i="1" s="1"/>
  <c r="AO2305" i="1" s="1"/>
  <c r="AO2304" i="1" s="1"/>
  <c r="AO2303" i="1" s="1"/>
  <c r="AN2297" i="1"/>
  <c r="AM2296" i="1"/>
  <c r="AM1454" i="1" l="1"/>
  <c r="AN1455" i="1"/>
  <c r="AM2308" i="1"/>
  <c r="AN2309" i="1"/>
  <c r="AJ2308" i="1"/>
  <c r="AM2335" i="1"/>
  <c r="AM2311" i="1"/>
  <c r="AN2296" i="1"/>
  <c r="AM2295" i="1"/>
  <c r="AM2125" i="1"/>
  <c r="AN2126" i="1"/>
  <c r="AM1453" i="1" l="1"/>
  <c r="AN1454" i="1"/>
  <c r="AM2334" i="1"/>
  <c r="AN2335" i="1"/>
  <c r="AM2307" i="1"/>
  <c r="AN2308" i="1"/>
  <c r="AJ2307" i="1"/>
  <c r="AN2295" i="1"/>
  <c r="AM2294" i="1"/>
  <c r="AN2125" i="1"/>
  <c r="AM2124" i="1"/>
  <c r="AO2335" i="1"/>
  <c r="AO2334" i="1" s="1"/>
  <c r="AO2333" i="1" s="1"/>
  <c r="AO2332" i="1" s="1"/>
  <c r="AO2331" i="1" s="1"/>
  <c r="AO2311" i="1"/>
  <c r="AM1452" i="1" l="1"/>
  <c r="AN1453" i="1"/>
  <c r="AM2293" i="1"/>
  <c r="AN2294" i="1"/>
  <c r="AM2333" i="1"/>
  <c r="AN2334" i="1"/>
  <c r="AM2306" i="1"/>
  <c r="AN2307" i="1"/>
  <c r="AJ2306" i="1"/>
  <c r="AO2330" i="1"/>
  <c r="AO2329" i="1" s="1"/>
  <c r="AO2328" i="1" s="1"/>
  <c r="AO2327" i="1" s="1"/>
  <c r="AO2326" i="1" s="1"/>
  <c r="AO2325" i="1" s="1"/>
  <c r="AO2324" i="1" s="1"/>
  <c r="AO2323" i="1" s="1"/>
  <c r="AO2322" i="1" s="1"/>
  <c r="AO2321" i="1" s="1"/>
  <c r="AO2320" i="1" s="1"/>
  <c r="AO2319" i="1" s="1"/>
  <c r="AO2318" i="1" s="1"/>
  <c r="AO2317" i="1" s="1"/>
  <c r="AO2316" i="1" s="1"/>
  <c r="AO2315" i="1" s="1"/>
  <c r="AO2314" i="1" s="1"/>
  <c r="AO2313" i="1" s="1"/>
  <c r="AO2312" i="1" s="1"/>
  <c r="AM2379" i="1"/>
  <c r="AM2378" i="1" s="1"/>
  <c r="AM2377" i="1" s="1"/>
  <c r="AM2376" i="1" s="1"/>
  <c r="AM2375" i="1" s="1"/>
  <c r="AM2374" i="1" s="1"/>
  <c r="AM2373" i="1" s="1"/>
  <c r="AM2372" i="1" s="1"/>
  <c r="AM2336" i="1"/>
  <c r="AM2344" i="1"/>
  <c r="AM2343" i="1" s="1"/>
  <c r="AM2342" i="1" s="1"/>
  <c r="AM2341" i="1" s="1"/>
  <c r="AM2340" i="1" s="1"/>
  <c r="AM2339" i="1" s="1"/>
  <c r="AM2338" i="1" s="1"/>
  <c r="AM2337" i="1" s="1"/>
  <c r="AM2123" i="1"/>
  <c r="AN2124" i="1"/>
  <c r="AM1451" i="1" l="1"/>
  <c r="AN1452" i="1"/>
  <c r="AM2292" i="1"/>
  <c r="AN2293" i="1"/>
  <c r="AM2332" i="1"/>
  <c r="AN2333" i="1"/>
  <c r="AM2122" i="1"/>
  <c r="AN2122" i="1" s="1"/>
  <c r="AN2123" i="1"/>
  <c r="AM2305" i="1"/>
  <c r="AN2306" i="1"/>
  <c r="AJ2305" i="1"/>
  <c r="AO2336" i="1"/>
  <c r="AM2345" i="1" s="1"/>
  <c r="AO2345" i="1" s="1"/>
  <c r="AM2346" i="1" s="1"/>
  <c r="AO2346" i="1" s="1"/>
  <c r="AM2347" i="1" s="1"/>
  <c r="AO2347" i="1" s="1"/>
  <c r="AM2371" i="1" s="1"/>
  <c r="AO2344" i="1"/>
  <c r="AO2343" i="1" s="1"/>
  <c r="AO2342" i="1" s="1"/>
  <c r="AO2341" i="1" s="1"/>
  <c r="AO2340" i="1" s="1"/>
  <c r="AO2339" i="1" s="1"/>
  <c r="AO2338" i="1" s="1"/>
  <c r="AO2337" i="1" s="1"/>
  <c r="AM2291" i="1" l="1"/>
  <c r="AN2292" i="1"/>
  <c r="AM1450" i="1"/>
  <c r="AN1451" i="1"/>
  <c r="AM2331" i="1"/>
  <c r="AM2330" i="1" s="1"/>
  <c r="AM2329" i="1" s="1"/>
  <c r="AM2328" i="1" s="1"/>
  <c r="AM2327" i="1" s="1"/>
  <c r="AM2326" i="1" s="1"/>
  <c r="AM2325" i="1" s="1"/>
  <c r="AM2324" i="1" s="1"/>
  <c r="AM2323" i="1" s="1"/>
  <c r="AM2322" i="1" s="1"/>
  <c r="AM2321" i="1" s="1"/>
  <c r="AM2320" i="1" s="1"/>
  <c r="AM2319" i="1" s="1"/>
  <c r="AM2318" i="1" s="1"/>
  <c r="AM2317" i="1" s="1"/>
  <c r="AM2316" i="1" s="1"/>
  <c r="AM2315" i="1" s="1"/>
  <c r="AM2314" i="1" s="1"/>
  <c r="AM2313" i="1" s="1"/>
  <c r="AM2312" i="1" s="1"/>
  <c r="AN2332" i="1"/>
  <c r="AM2121" i="1"/>
  <c r="AM2120" i="1" s="1"/>
  <c r="AM2119" i="1" s="1"/>
  <c r="AM2304" i="1"/>
  <c r="AN2305" i="1"/>
  <c r="AJ2304" i="1"/>
  <c r="AO2371" i="1"/>
  <c r="AO2379" i="1"/>
  <c r="AM2118" i="1" l="1"/>
  <c r="AN2119" i="1"/>
  <c r="AM2290" i="1"/>
  <c r="AN2291" i="1"/>
  <c r="AM1449" i="1"/>
  <c r="AM1448" i="1" s="1"/>
  <c r="AM1447" i="1" s="1"/>
  <c r="AN1450" i="1"/>
  <c r="AN1449" i="1"/>
  <c r="AN2120" i="1"/>
  <c r="AN2121" i="1"/>
  <c r="AO2378" i="1"/>
  <c r="AM2388" i="1"/>
  <c r="AO2388" i="1" s="1"/>
  <c r="AM2397" i="1" s="1"/>
  <c r="AO2397" i="1" s="1"/>
  <c r="AM2303" i="1"/>
  <c r="AN2303" i="1" s="1"/>
  <c r="AN2304" i="1"/>
  <c r="AM2117" i="1" l="1"/>
  <c r="AM2116" i="1" s="1"/>
  <c r="AM2115" i="1" s="1"/>
  <c r="AM2114" i="1" s="1"/>
  <c r="AM2113" i="1" s="1"/>
  <c r="AM2112" i="1" s="1"/>
  <c r="AM2111" i="1" s="1"/>
  <c r="AM2110" i="1" s="1"/>
  <c r="AM2109" i="1" s="1"/>
  <c r="AM2108" i="1" s="1"/>
  <c r="AM2107" i="1" s="1"/>
  <c r="AM2106" i="1" s="1"/>
  <c r="AM2105" i="1" s="1"/>
  <c r="AM2104" i="1" s="1"/>
  <c r="AM2103" i="1" s="1"/>
  <c r="AM2102" i="1" s="1"/>
  <c r="AN2118" i="1"/>
  <c r="AN1448" i="1"/>
  <c r="AM2289" i="1"/>
  <c r="AN2290" i="1"/>
  <c r="AM1446" i="1"/>
  <c r="AN1447" i="1"/>
  <c r="AM2403" i="1"/>
  <c r="AO2403" i="1" s="1"/>
  <c r="AM2404" i="1" s="1"/>
  <c r="AO2404" i="1" s="1"/>
  <c r="AM2389" i="1"/>
  <c r="AO2389" i="1" s="1"/>
  <c r="AM2398" i="1" s="1"/>
  <c r="AO2398" i="1" s="1"/>
  <c r="AO2377" i="1"/>
  <c r="AM2387" i="1"/>
  <c r="AO2387" i="1" s="1"/>
  <c r="AM2396" i="1" s="1"/>
  <c r="AO2396" i="1" s="1"/>
  <c r="AC2414" i="1" l="1"/>
  <c r="AC2" i="1"/>
  <c r="AM2288" i="1"/>
  <c r="AM2287" i="1" s="1"/>
  <c r="AM2286" i="1" s="1"/>
  <c r="AM2285" i="1" s="1"/>
  <c r="AM2284" i="1" s="1"/>
  <c r="AM2283" i="1" s="1"/>
  <c r="AM2282" i="1" s="1"/>
  <c r="AM2281" i="1" s="1"/>
  <c r="AM2280" i="1" s="1"/>
  <c r="AM2279" i="1" s="1"/>
  <c r="AM2278" i="1" s="1"/>
  <c r="AM2277" i="1" s="1"/>
  <c r="AM2276" i="1" s="1"/>
  <c r="AM2275" i="1" s="1"/>
  <c r="AM2274" i="1" s="1"/>
  <c r="AM2273" i="1" s="1"/>
  <c r="AM2272" i="1" s="1"/>
  <c r="AM2271" i="1" s="1"/>
  <c r="AM2270" i="1" s="1"/>
  <c r="AM2269" i="1" s="1"/>
  <c r="AM2268" i="1" s="1"/>
  <c r="AM2267" i="1" s="1"/>
  <c r="AM2266" i="1" s="1"/>
  <c r="AM2265" i="1" s="1"/>
  <c r="AM2264" i="1" s="1"/>
  <c r="AM2263" i="1" s="1"/>
  <c r="AM2262" i="1" s="1"/>
  <c r="AM2261" i="1" s="1"/>
  <c r="AM2260" i="1" s="1"/>
  <c r="AM2259" i="1" s="1"/>
  <c r="AM2258" i="1" s="1"/>
  <c r="AM2257" i="1" s="1"/>
  <c r="AM2256" i="1" s="1"/>
  <c r="AM2255" i="1" s="1"/>
  <c r="AM2254" i="1" s="1"/>
  <c r="AM2253" i="1" s="1"/>
  <c r="AM2252" i="1" s="1"/>
  <c r="AM2251" i="1" s="1"/>
  <c r="AM2250" i="1" s="1"/>
  <c r="AM2249" i="1" s="1"/>
  <c r="AM2248" i="1" s="1"/>
  <c r="AM2247" i="1" s="1"/>
  <c r="AM2246" i="1" s="1"/>
  <c r="AM2245" i="1" s="1"/>
  <c r="AM2244" i="1" s="1"/>
  <c r="AM2243" i="1" s="1"/>
  <c r="AM2242" i="1" s="1"/>
  <c r="AM2241" i="1" s="1"/>
  <c r="AM2240" i="1" s="1"/>
  <c r="AM2239" i="1" s="1"/>
  <c r="AM2238" i="1" s="1"/>
  <c r="AM2237" i="1" s="1"/>
  <c r="AM2236" i="1" s="1"/>
  <c r="AM2235" i="1" s="1"/>
  <c r="AM2234" i="1" s="1"/>
  <c r="AM2233" i="1" s="1"/>
  <c r="AM2232" i="1" s="1"/>
  <c r="AM2231" i="1" s="1"/>
  <c r="AM2230" i="1" s="1"/>
  <c r="AM2229" i="1" s="1"/>
  <c r="AM2228" i="1" s="1"/>
  <c r="AM2227" i="1" s="1"/>
  <c r="AM2226" i="1" s="1"/>
  <c r="AM2225" i="1" s="1"/>
  <c r="AM2224" i="1" s="1"/>
  <c r="AM2223" i="1" s="1"/>
  <c r="AM2222" i="1" s="1"/>
  <c r="AM2221" i="1" s="1"/>
  <c r="AM2220" i="1" s="1"/>
  <c r="AM2219" i="1" s="1"/>
  <c r="AM2218" i="1" s="1"/>
  <c r="AM2217" i="1" s="1"/>
  <c r="AM2216" i="1" s="1"/>
  <c r="AM2215" i="1" s="1"/>
  <c r="AM2214" i="1" s="1"/>
  <c r="AM2213" i="1" s="1"/>
  <c r="AM2212" i="1" s="1"/>
  <c r="AM2211" i="1" s="1"/>
  <c r="AM2210" i="1" s="1"/>
  <c r="AM2209" i="1" s="1"/>
  <c r="AM2208" i="1" s="1"/>
  <c r="AM2207" i="1" s="1"/>
  <c r="AM2206" i="1" s="1"/>
  <c r="AM2205" i="1" s="1"/>
  <c r="AM2204" i="1" s="1"/>
  <c r="AM2203" i="1" s="1"/>
  <c r="AM2202" i="1" s="1"/>
  <c r="AM2201" i="1" s="1"/>
  <c r="AM2200" i="1" s="1"/>
  <c r="AM2199" i="1" s="1"/>
  <c r="AM2198" i="1" s="1"/>
  <c r="AM2197" i="1" s="1"/>
  <c r="AM2196" i="1" s="1"/>
  <c r="AM2195" i="1" s="1"/>
  <c r="AM2194" i="1" s="1"/>
  <c r="AM2193" i="1" s="1"/>
  <c r="AM2192" i="1" s="1"/>
  <c r="AM2191" i="1" s="1"/>
  <c r="AM2190" i="1" s="1"/>
  <c r="AM2189" i="1" s="1"/>
  <c r="AM2188" i="1" s="1"/>
  <c r="AM2187" i="1" s="1"/>
  <c r="AM2186" i="1" s="1"/>
  <c r="AM2185" i="1" s="1"/>
  <c r="AM2184" i="1" s="1"/>
  <c r="AM2183" i="1" s="1"/>
  <c r="AM2182" i="1" s="1"/>
  <c r="AM2181" i="1" s="1"/>
  <c r="AM2180" i="1" s="1"/>
  <c r="AM2179" i="1" s="1"/>
  <c r="AM2178" i="1" s="1"/>
  <c r="AM2177" i="1" s="1"/>
  <c r="AM2176" i="1" s="1"/>
  <c r="AM2175" i="1" s="1"/>
  <c r="AM2174" i="1" s="1"/>
  <c r="AM2173" i="1" s="1"/>
  <c r="AM2172" i="1" s="1"/>
  <c r="AN2289" i="1"/>
  <c r="AM1445" i="1"/>
  <c r="AM1444" i="1" s="1"/>
  <c r="AM1443" i="1" s="1"/>
  <c r="AM1442" i="1" s="1"/>
  <c r="AM1441" i="1" s="1"/>
  <c r="AM1440" i="1" s="1"/>
  <c r="AM1439" i="1" s="1"/>
  <c r="AM1438" i="1" s="1"/>
  <c r="AN1446" i="1"/>
  <c r="AM2386" i="1"/>
  <c r="AO2386" i="1" s="1"/>
  <c r="AM2395" i="1" s="1"/>
  <c r="AO2395" i="1" s="1"/>
  <c r="AO2376" i="1"/>
  <c r="AN2288" i="1" l="1"/>
  <c r="AM2385" i="1"/>
  <c r="AO2385" i="1" s="1"/>
  <c r="AM2394" i="1" s="1"/>
  <c r="AO2394" i="1" s="1"/>
  <c r="AO2375" i="1"/>
  <c r="AM2384" i="1" l="1"/>
  <c r="AO2384" i="1" s="1"/>
  <c r="AM2393" i="1" s="1"/>
  <c r="AO2393" i="1" s="1"/>
  <c r="AO2374" i="1"/>
  <c r="AM2402" i="1" l="1"/>
  <c r="AO2402" i="1" s="1"/>
  <c r="AM2383" i="1"/>
  <c r="AO2383" i="1" s="1"/>
  <c r="AM2392" i="1" s="1"/>
  <c r="AO2392" i="1" s="1"/>
  <c r="AM2401" i="1" s="1"/>
  <c r="AO2401" i="1" s="1"/>
  <c r="AO2373" i="1"/>
  <c r="AM2382" i="1" l="1"/>
  <c r="AO2382" i="1" s="1"/>
  <c r="AM2391" i="1" s="1"/>
  <c r="AO2391" i="1" s="1"/>
  <c r="AM2400" i="1" s="1"/>
  <c r="AO2400" i="1" s="1"/>
  <c r="AO2372" i="1"/>
  <c r="AM2381" i="1" s="1"/>
  <c r="AO2381" i="1" s="1"/>
  <c r="AM2390" i="1" s="1"/>
  <c r="AO2390" i="1" s="1"/>
  <c r="AM2399" i="1" s="1"/>
  <c r="AO2399" i="1" s="1"/>
  <c r="Z4" i="1" l="1"/>
  <c r="Z2405" i="1"/>
  <c r="Z2408" i="1" s="1"/>
  <c r="Y4" i="1"/>
  <c r="Y3" i="1" s="1"/>
  <c r="Y2405" i="1"/>
  <c r="Y2408" i="1" s="1"/>
  <c r="Y2412" i="1" s="1"/>
  <c r="AI1622" i="1"/>
  <c r="AK1622" i="1" s="1"/>
  <c r="X1622" i="1"/>
  <c r="AI1624" i="1" l="1"/>
  <c r="AK1624" i="1" s="1"/>
  <c r="AI1626" i="1" s="1"/>
  <c r="AK1626" i="1" s="1"/>
  <c r="AI1627" i="1" s="1"/>
  <c r="AK1627" i="1" s="1"/>
  <c r="AI1637" i="1" s="1"/>
  <c r="AK1637" i="1" s="1"/>
  <c r="AI1638" i="1" s="1"/>
  <c r="AK1638" i="1" s="1"/>
  <c r="AI1659" i="1"/>
  <c r="Z2412" i="1"/>
  <c r="Z1" i="1"/>
  <c r="Z3" i="1"/>
  <c r="AQ1622" i="1" s="1"/>
  <c r="AR1622" i="1" s="1"/>
  <c r="AQ1623" i="1"/>
  <c r="AR1623" i="1" s="1"/>
  <c r="AK1645" i="1" l="1"/>
  <c r="AK1644" i="1" s="1"/>
  <c r="AK1643" i="1" s="1"/>
  <c r="AK1641" i="1" s="1"/>
  <c r="AJ1659" i="1"/>
  <c r="AI1658" i="1"/>
  <c r="AI1646" i="1"/>
  <c r="AI1639" i="1"/>
  <c r="AK1639" i="1" s="1"/>
  <c r="AK1642" i="1" l="1"/>
  <c r="AK1640" i="1" s="1"/>
  <c r="AI1657" i="1"/>
  <c r="AJ1658" i="1"/>
  <c r="AK1646" i="1"/>
  <c r="AI1647" i="1" s="1"/>
  <c r="AK1647" i="1" s="1"/>
  <c r="AI1660" i="1" s="1"/>
  <c r="AK1668" i="1" s="1"/>
  <c r="AK1667" i="1" s="1"/>
  <c r="AK1666" i="1" s="1"/>
  <c r="AK1665" i="1" s="1"/>
  <c r="AK1664" i="1" s="1"/>
  <c r="AK1663" i="1" s="1"/>
  <c r="AK1662" i="1" s="1"/>
  <c r="AK1661" i="1" s="1"/>
  <c r="AK1659" i="1"/>
  <c r="AK1658" i="1" s="1"/>
  <c r="AK1657" i="1" s="1"/>
  <c r="AK1656" i="1" s="1"/>
  <c r="AK1655" i="1" s="1"/>
  <c r="AK1654" i="1" s="1"/>
  <c r="AK1653" i="1" s="1"/>
  <c r="AK1652" i="1" s="1"/>
  <c r="AK1651" i="1" s="1"/>
  <c r="AK1650" i="1" s="1"/>
  <c r="AK1649" i="1" s="1"/>
  <c r="AK1648" i="1" s="1"/>
  <c r="AI1656" i="1" l="1"/>
  <c r="AJ1657" i="1"/>
  <c r="AK1660" i="1"/>
  <c r="AI1693" i="1" s="1"/>
  <c r="AI1655" i="1" l="1"/>
  <c r="AJ1656" i="1"/>
  <c r="AI1669" i="1"/>
  <c r="AK1693" i="1" s="1"/>
  <c r="AJ1693" i="1"/>
  <c r="AI1692" i="1"/>
  <c r="AI1654" i="1" l="1"/>
  <c r="AJ1655" i="1"/>
  <c r="AK1669" i="1"/>
  <c r="AI1694" i="1" s="1"/>
  <c r="AJ1692" i="1"/>
  <c r="AI1691" i="1"/>
  <c r="AL1693" i="1"/>
  <c r="AK1692" i="1"/>
  <c r="AI1653" i="1" l="1"/>
  <c r="AJ1654" i="1"/>
  <c r="AI1706" i="1"/>
  <c r="AI1705" i="1" s="1"/>
  <c r="AI1704" i="1" s="1"/>
  <c r="AI1703" i="1" s="1"/>
  <c r="AI1702" i="1" s="1"/>
  <c r="AI1697" i="1" s="1"/>
  <c r="AI1696" i="1" s="1"/>
  <c r="AI1695" i="1" s="1"/>
  <c r="AK1691" i="1"/>
  <c r="AL1692" i="1"/>
  <c r="AK1706" i="1"/>
  <c r="AK1694" i="1"/>
  <c r="AI1690" i="1"/>
  <c r="AJ1691" i="1"/>
  <c r="AI1652" i="1" l="1"/>
  <c r="AI1651" i="1" s="1"/>
  <c r="AI1650" i="1" s="1"/>
  <c r="AI1649" i="1" s="1"/>
  <c r="AI1648" i="1" s="1"/>
  <c r="AJ1653" i="1"/>
  <c r="AI1701" i="1"/>
  <c r="AI1700" i="1" s="1"/>
  <c r="AI1699" i="1" s="1"/>
  <c r="AK1705" i="1"/>
  <c r="AK1704" i="1" s="1"/>
  <c r="AK1703" i="1" s="1"/>
  <c r="AK1702" i="1" s="1"/>
  <c r="AK1697" i="1" s="1"/>
  <c r="AK1696" i="1" s="1"/>
  <c r="AK1695" i="1" s="1"/>
  <c r="AK1701" i="1"/>
  <c r="AK1700" i="1" s="1"/>
  <c r="AK1699" i="1" s="1"/>
  <c r="AI1724" i="1"/>
  <c r="AI1707" i="1"/>
  <c r="AK1707" i="1" s="1"/>
  <c r="AI1708" i="1" s="1"/>
  <c r="AJ1690" i="1"/>
  <c r="AI1689" i="1"/>
  <c r="AK1690" i="1"/>
  <c r="AL1691" i="1"/>
  <c r="AI1723" i="1" l="1"/>
  <c r="AJ1724" i="1"/>
  <c r="AI1688" i="1"/>
  <c r="AI1687" i="1" s="1"/>
  <c r="AJ1689" i="1"/>
  <c r="AL1690" i="1"/>
  <c r="AK1689" i="1"/>
  <c r="AK1708" i="1"/>
  <c r="AK1724" i="1"/>
  <c r="AK1723" i="1" s="1"/>
  <c r="AK1722" i="1" s="1"/>
  <c r="AK1721" i="1" s="1"/>
  <c r="AK1720" i="1" s="1"/>
  <c r="AK1719" i="1" s="1"/>
  <c r="AK1718" i="1" s="1"/>
  <c r="AK1717" i="1" s="1"/>
  <c r="AK1716" i="1" s="1"/>
  <c r="AK1715" i="1" s="1"/>
  <c r="AK1714" i="1" s="1"/>
  <c r="AK1713" i="1" s="1"/>
  <c r="AK1712" i="1" s="1"/>
  <c r="AK1711" i="1" s="1"/>
  <c r="AK1710" i="1" s="1"/>
  <c r="AK1709" i="1" s="1"/>
  <c r="AI1722" i="1" l="1"/>
  <c r="AJ1723" i="1"/>
  <c r="AJ1688" i="1"/>
  <c r="AI1686" i="1"/>
  <c r="AJ1687" i="1"/>
  <c r="AK1688" i="1"/>
  <c r="AK1687" i="1" s="1"/>
  <c r="AL1689" i="1"/>
  <c r="AL1688" i="1"/>
  <c r="AI1725" i="1"/>
  <c r="AI1765" i="1"/>
  <c r="AI1764" i="1" s="1"/>
  <c r="AI1763" i="1" s="1"/>
  <c r="AI1762" i="1" s="1"/>
  <c r="AI1761" i="1" s="1"/>
  <c r="AI1760" i="1" s="1"/>
  <c r="AI1759" i="1" s="1"/>
  <c r="AI1758" i="1" s="1"/>
  <c r="AI1757" i="1" s="1"/>
  <c r="AI1756" i="1" s="1"/>
  <c r="AI1755" i="1" s="1"/>
  <c r="AI1754" i="1" s="1"/>
  <c r="AI1753" i="1" s="1"/>
  <c r="AI1752" i="1" s="1"/>
  <c r="AI1751" i="1" s="1"/>
  <c r="AI1750" i="1" s="1"/>
  <c r="AI1749" i="1" s="1"/>
  <c r="AI1748" i="1" s="1"/>
  <c r="AI1747" i="1" s="1"/>
  <c r="AI1746" i="1" s="1"/>
  <c r="AI1745" i="1" s="1"/>
  <c r="AI1744" i="1" s="1"/>
  <c r="AI1743" i="1" s="1"/>
  <c r="AI1742" i="1" s="1"/>
  <c r="AI1741" i="1" s="1"/>
  <c r="AI1740" i="1" s="1"/>
  <c r="AI1739" i="1" s="1"/>
  <c r="AI1738" i="1" s="1"/>
  <c r="AI1737" i="1" s="1"/>
  <c r="AI1736" i="1" s="1"/>
  <c r="AI1735" i="1" s="1"/>
  <c r="AI1734" i="1" s="1"/>
  <c r="AI1733" i="1" s="1"/>
  <c r="AI1732" i="1" s="1"/>
  <c r="AI1731" i="1" s="1"/>
  <c r="AI1730" i="1" s="1"/>
  <c r="AI1729" i="1" s="1"/>
  <c r="AI1728" i="1" s="1"/>
  <c r="AI1727" i="1" s="1"/>
  <c r="AI1726" i="1" s="1"/>
  <c r="AI1721" i="1" l="1"/>
  <c r="AJ1722" i="1"/>
  <c r="AK1686" i="1"/>
  <c r="AK1685" i="1" s="1"/>
  <c r="AL1687" i="1"/>
  <c r="AI1685" i="1"/>
  <c r="AJ1686" i="1"/>
  <c r="AK1765" i="1"/>
  <c r="AK1764" i="1" s="1"/>
  <c r="AK1763" i="1" s="1"/>
  <c r="AK1762" i="1" s="1"/>
  <c r="AK1761" i="1" s="1"/>
  <c r="AK1760" i="1" s="1"/>
  <c r="AK1759" i="1" s="1"/>
  <c r="AK1758" i="1" s="1"/>
  <c r="AK1757" i="1" s="1"/>
  <c r="AK1756" i="1" s="1"/>
  <c r="AK1755" i="1" s="1"/>
  <c r="AK1754" i="1" s="1"/>
  <c r="AK1753" i="1" s="1"/>
  <c r="AK1752" i="1" s="1"/>
  <c r="AK1751" i="1" s="1"/>
  <c r="AK1750" i="1" s="1"/>
  <c r="AK1749" i="1" s="1"/>
  <c r="AK1748" i="1" s="1"/>
  <c r="AK1747" i="1" s="1"/>
  <c r="AK1746" i="1" s="1"/>
  <c r="AK1745" i="1" s="1"/>
  <c r="AK1744" i="1" s="1"/>
  <c r="AK1743" i="1" s="1"/>
  <c r="AK1742" i="1" s="1"/>
  <c r="AK1741" i="1" s="1"/>
  <c r="AK1740" i="1" s="1"/>
  <c r="AK1739" i="1" s="1"/>
  <c r="AK1738" i="1" s="1"/>
  <c r="AK1737" i="1" s="1"/>
  <c r="AK1736" i="1" s="1"/>
  <c r="AK1735" i="1" s="1"/>
  <c r="AK1734" i="1" s="1"/>
  <c r="AK1733" i="1" s="1"/>
  <c r="AK1732" i="1" s="1"/>
  <c r="AK1731" i="1" s="1"/>
  <c r="AK1730" i="1" s="1"/>
  <c r="AK1729" i="1" s="1"/>
  <c r="AK1728" i="1" s="1"/>
  <c r="AK1727" i="1" s="1"/>
  <c r="AK1726" i="1" s="1"/>
  <c r="AK1725" i="1"/>
  <c r="AI1720" i="1" l="1"/>
  <c r="AJ1721" i="1"/>
  <c r="AL1686" i="1"/>
  <c r="AI1684" i="1"/>
  <c r="AI1683" i="1" s="1"/>
  <c r="AI1682" i="1" s="1"/>
  <c r="AI1681" i="1" s="1"/>
  <c r="AI1680" i="1" s="1"/>
  <c r="AI1679" i="1" s="1"/>
  <c r="AI1678" i="1" s="1"/>
  <c r="AI1677" i="1" s="1"/>
  <c r="AI1676" i="1" s="1"/>
  <c r="AI1675" i="1" s="1"/>
  <c r="AI1674" i="1" s="1"/>
  <c r="AI1673" i="1" s="1"/>
  <c r="AI1672" i="1" s="1"/>
  <c r="AI1671" i="1" s="1"/>
  <c r="AI1670" i="1" s="1"/>
  <c r="AJ1685" i="1"/>
  <c r="AK1684" i="1"/>
  <c r="AK1683" i="1" s="1"/>
  <c r="AK1682" i="1" s="1"/>
  <c r="AK1681" i="1" s="1"/>
  <c r="AK1680" i="1" s="1"/>
  <c r="AK1679" i="1" s="1"/>
  <c r="AK1678" i="1" s="1"/>
  <c r="AK1677" i="1" s="1"/>
  <c r="AK1676" i="1" s="1"/>
  <c r="AK1675" i="1" s="1"/>
  <c r="AK1674" i="1" s="1"/>
  <c r="AK1673" i="1" s="1"/>
  <c r="AL1685" i="1"/>
  <c r="AI1774" i="1"/>
  <c r="AI1766" i="1"/>
  <c r="AI1719" i="1" l="1"/>
  <c r="AJ1720" i="1"/>
  <c r="AK1672" i="1"/>
  <c r="AK1671" i="1" s="1"/>
  <c r="AK1670" i="1" s="1"/>
  <c r="AI1698" i="1"/>
  <c r="AK1698" i="1" s="1"/>
  <c r="AK1774" i="1"/>
  <c r="AK1773" i="1" s="1"/>
  <c r="AK1772" i="1" s="1"/>
  <c r="AK1771" i="1" s="1"/>
  <c r="AK1770" i="1" s="1"/>
  <c r="AK1769" i="1" s="1"/>
  <c r="AK1768" i="1" s="1"/>
  <c r="AK1767" i="1" s="1"/>
  <c r="AK1766" i="1"/>
  <c r="AI1773" i="1"/>
  <c r="AJ1774" i="1"/>
  <c r="AI1718" i="1" l="1"/>
  <c r="AJ1719" i="1"/>
  <c r="AJ1773" i="1"/>
  <c r="AI1772" i="1"/>
  <c r="AI1771" i="1" s="1"/>
  <c r="AI1770" i="1" s="1"/>
  <c r="AI1769" i="1" s="1"/>
  <c r="AI1768" i="1" s="1"/>
  <c r="AI1767" i="1" s="1"/>
  <c r="AI1872" i="1"/>
  <c r="AI1775" i="1"/>
  <c r="AK1775" i="1" s="1"/>
  <c r="AI1776" i="1" s="1"/>
  <c r="AI1717" i="1" l="1"/>
  <c r="AJ1718" i="1"/>
  <c r="AK1872" i="1"/>
  <c r="AK1776" i="1"/>
  <c r="AI1871" i="1"/>
  <c r="AJ1872" i="1"/>
  <c r="AI1716" i="1" l="1"/>
  <c r="AJ1717" i="1"/>
  <c r="AJ1871" i="1"/>
  <c r="AI1870" i="1"/>
  <c r="AI1929" i="1"/>
  <c r="AI1873" i="1"/>
  <c r="AK1871" i="1"/>
  <c r="AL1872" i="1"/>
  <c r="AI1715" i="1" l="1"/>
  <c r="AJ1716" i="1"/>
  <c r="AL1871" i="1"/>
  <c r="AK1870" i="1"/>
  <c r="AK1929" i="1"/>
  <c r="AK1928" i="1" s="1"/>
  <c r="AK1927" i="1" s="1"/>
  <c r="AK1926" i="1" s="1"/>
  <c r="AK1925" i="1" s="1"/>
  <c r="AK1924" i="1" s="1"/>
  <c r="AK1923" i="1" s="1"/>
  <c r="AK1922" i="1" s="1"/>
  <c r="AK1921" i="1" s="1"/>
  <c r="AK1920" i="1" s="1"/>
  <c r="AK1919" i="1" s="1"/>
  <c r="AK1918" i="1" s="1"/>
  <c r="AK1917" i="1" s="1"/>
  <c r="AK1916" i="1" s="1"/>
  <c r="AK1915" i="1" s="1"/>
  <c r="AK1914" i="1" s="1"/>
  <c r="AK1913" i="1" s="1"/>
  <c r="AK1912" i="1" s="1"/>
  <c r="AK1911" i="1" s="1"/>
  <c r="AK1910" i="1" s="1"/>
  <c r="AK1909" i="1" s="1"/>
  <c r="AK1908" i="1" s="1"/>
  <c r="AK1907" i="1" s="1"/>
  <c r="AK1906" i="1" s="1"/>
  <c r="AK1905" i="1" s="1"/>
  <c r="AK1904" i="1" s="1"/>
  <c r="AK1903" i="1" s="1"/>
  <c r="AK1902" i="1" s="1"/>
  <c r="AK1901" i="1" s="1"/>
  <c r="AK1900" i="1" s="1"/>
  <c r="AK1899" i="1" s="1"/>
  <c r="AK1898" i="1" s="1"/>
  <c r="AK1897" i="1" s="1"/>
  <c r="AK1896" i="1" s="1"/>
  <c r="AK1895" i="1" s="1"/>
  <c r="AK1894" i="1" s="1"/>
  <c r="AK1893" i="1" s="1"/>
  <c r="AK1892" i="1" s="1"/>
  <c r="AK1891" i="1" s="1"/>
  <c r="AK1890" i="1" s="1"/>
  <c r="AK1889" i="1" s="1"/>
  <c r="AK1888" i="1" s="1"/>
  <c r="AK1887" i="1" s="1"/>
  <c r="AK1886" i="1" s="1"/>
  <c r="AK1885" i="1" s="1"/>
  <c r="AK1884" i="1" s="1"/>
  <c r="AK1883" i="1" s="1"/>
  <c r="AK1882" i="1" s="1"/>
  <c r="AK1881" i="1" s="1"/>
  <c r="AK1880" i="1" s="1"/>
  <c r="AK1879" i="1" s="1"/>
  <c r="AK1878" i="1" s="1"/>
  <c r="AK1877" i="1" s="1"/>
  <c r="AK1876" i="1" s="1"/>
  <c r="AK1875" i="1" s="1"/>
  <c r="AK1874" i="1" s="1"/>
  <c r="AK1873" i="1"/>
  <c r="AI1928" i="1"/>
  <c r="AJ1929" i="1"/>
  <c r="AI1869" i="1"/>
  <c r="AJ1870" i="1"/>
  <c r="AI1714" i="1" l="1"/>
  <c r="AJ1715" i="1"/>
  <c r="AI1868" i="1"/>
  <c r="AJ1869" i="1"/>
  <c r="AI2058" i="1"/>
  <c r="AI2057" i="1" s="1"/>
  <c r="AI2056" i="1" s="1"/>
  <c r="AI2055" i="1" s="1"/>
  <c r="AI2054" i="1" s="1"/>
  <c r="AI2053" i="1" s="1"/>
  <c r="AI2052" i="1" s="1"/>
  <c r="AI2051" i="1" s="1"/>
  <c r="AI2050" i="1" s="1"/>
  <c r="AI2049" i="1" s="1"/>
  <c r="AI2048" i="1" s="1"/>
  <c r="AI2047" i="1" s="1"/>
  <c r="AI2046" i="1" s="1"/>
  <c r="AI2045" i="1" s="1"/>
  <c r="AI2044" i="1" s="1"/>
  <c r="AI2043" i="1" s="1"/>
  <c r="AI2042" i="1" s="1"/>
  <c r="AI2041" i="1" s="1"/>
  <c r="AI2040" i="1" s="1"/>
  <c r="AI2039" i="1" s="1"/>
  <c r="AI2038" i="1" s="1"/>
  <c r="AI2037" i="1" s="1"/>
  <c r="AI2036" i="1" s="1"/>
  <c r="AI2035" i="1" s="1"/>
  <c r="AI2034" i="1" s="1"/>
  <c r="AI2033" i="1" s="1"/>
  <c r="AI2032" i="1" s="1"/>
  <c r="AI2031" i="1" s="1"/>
  <c r="AI2030" i="1" s="1"/>
  <c r="AI2029" i="1" s="1"/>
  <c r="AI2028" i="1" s="1"/>
  <c r="AI2027" i="1" s="1"/>
  <c r="AI2026" i="1" s="1"/>
  <c r="AI2025" i="1" s="1"/>
  <c r="AI2024" i="1" s="1"/>
  <c r="AI2023" i="1" s="1"/>
  <c r="AI2022" i="1" s="1"/>
  <c r="AI2021" i="1" s="1"/>
  <c r="AI2020" i="1" s="1"/>
  <c r="AI2019" i="1" s="1"/>
  <c r="AI2018" i="1" s="1"/>
  <c r="AI2017" i="1" s="1"/>
  <c r="AI2016" i="1" s="1"/>
  <c r="AI2015" i="1" s="1"/>
  <c r="AI2014" i="1" s="1"/>
  <c r="AI2013" i="1" s="1"/>
  <c r="AI2012" i="1" s="1"/>
  <c r="AI2011" i="1" s="1"/>
  <c r="AI2010" i="1" s="1"/>
  <c r="AI2009" i="1" s="1"/>
  <c r="AI2008" i="1" s="1"/>
  <c r="AI2007" i="1" s="1"/>
  <c r="AI2006" i="1" s="1"/>
  <c r="AI2005" i="1" s="1"/>
  <c r="AI2004" i="1" s="1"/>
  <c r="AI2003" i="1" s="1"/>
  <c r="AI2002" i="1" s="1"/>
  <c r="AI2001" i="1" s="1"/>
  <c r="AI2000" i="1" s="1"/>
  <c r="AI1999" i="1" s="1"/>
  <c r="AI1998" i="1" s="1"/>
  <c r="AI1997" i="1" s="1"/>
  <c r="AI1996" i="1" s="1"/>
  <c r="AI1995" i="1" s="1"/>
  <c r="AI1994" i="1" s="1"/>
  <c r="AI1993" i="1" s="1"/>
  <c r="AI1992" i="1" s="1"/>
  <c r="AI1991" i="1" s="1"/>
  <c r="AI1990" i="1" s="1"/>
  <c r="AI1989" i="1" s="1"/>
  <c r="AI1988" i="1" s="1"/>
  <c r="AI1987" i="1" s="1"/>
  <c r="AI1986" i="1" s="1"/>
  <c r="AI1985" i="1" s="1"/>
  <c r="AI1984" i="1" s="1"/>
  <c r="AI1983" i="1" s="1"/>
  <c r="AI1982" i="1" s="1"/>
  <c r="AI1981" i="1" s="1"/>
  <c r="AI1980" i="1" s="1"/>
  <c r="AI1979" i="1" s="1"/>
  <c r="AI1978" i="1" s="1"/>
  <c r="AI1977" i="1" s="1"/>
  <c r="AI1976" i="1" s="1"/>
  <c r="AI1975" i="1" s="1"/>
  <c r="AI1974" i="1" s="1"/>
  <c r="AI1973" i="1" s="1"/>
  <c r="AI1972" i="1" s="1"/>
  <c r="AI1971" i="1" s="1"/>
  <c r="AI1970" i="1" s="1"/>
  <c r="AI1969" i="1" s="1"/>
  <c r="AI1968" i="1" s="1"/>
  <c r="AI1967" i="1" s="1"/>
  <c r="AI1966" i="1" s="1"/>
  <c r="AI1965" i="1" s="1"/>
  <c r="AI1964" i="1" s="1"/>
  <c r="AI1963" i="1" s="1"/>
  <c r="AI1962" i="1" s="1"/>
  <c r="AI1961" i="1" s="1"/>
  <c r="AI1960" i="1" s="1"/>
  <c r="AI1959" i="1" s="1"/>
  <c r="AI1958" i="1" s="1"/>
  <c r="AI1957" i="1" s="1"/>
  <c r="AI1956" i="1" s="1"/>
  <c r="AI1955" i="1" s="1"/>
  <c r="AI1954" i="1" s="1"/>
  <c r="AI1953" i="1" s="1"/>
  <c r="AI1952" i="1" s="1"/>
  <c r="AI1951" i="1" s="1"/>
  <c r="AI1950" i="1" s="1"/>
  <c r="AI1949" i="1" s="1"/>
  <c r="AI1948" i="1" s="1"/>
  <c r="AI1947" i="1" s="1"/>
  <c r="AI1946" i="1" s="1"/>
  <c r="AI1945" i="1" s="1"/>
  <c r="AI1944" i="1" s="1"/>
  <c r="AI1943" i="1" s="1"/>
  <c r="AI1942" i="1" s="1"/>
  <c r="AI1941" i="1" s="1"/>
  <c r="AI1940" i="1" s="1"/>
  <c r="AI1939" i="1" s="1"/>
  <c r="AI1938" i="1" s="1"/>
  <c r="AI1937" i="1" s="1"/>
  <c r="AI1936" i="1" s="1"/>
  <c r="AI1935" i="1" s="1"/>
  <c r="AI1934" i="1" s="1"/>
  <c r="AI1933" i="1" s="1"/>
  <c r="AI1932" i="1" s="1"/>
  <c r="AI1931" i="1" s="1"/>
  <c r="AI1930" i="1"/>
  <c r="AK1869" i="1"/>
  <c r="AL1870" i="1"/>
  <c r="AJ1928" i="1"/>
  <c r="AI1927" i="1"/>
  <c r="AI1713" i="1" l="1"/>
  <c r="AJ1714" i="1"/>
  <c r="AK2058" i="1"/>
  <c r="AK2057" i="1" s="1"/>
  <c r="AK2056" i="1" s="1"/>
  <c r="AK2055" i="1" s="1"/>
  <c r="AK2054" i="1" s="1"/>
  <c r="AK2053" i="1" s="1"/>
  <c r="AK2052" i="1" s="1"/>
  <c r="AK2051" i="1" s="1"/>
  <c r="AK2050" i="1" s="1"/>
  <c r="AK2049" i="1" s="1"/>
  <c r="AK2048" i="1" s="1"/>
  <c r="AK2047" i="1" s="1"/>
  <c r="AK2046" i="1" s="1"/>
  <c r="AK2045" i="1" s="1"/>
  <c r="AK2044" i="1" s="1"/>
  <c r="AK2043" i="1" s="1"/>
  <c r="AK2042" i="1" s="1"/>
  <c r="AK2041" i="1" s="1"/>
  <c r="AK2040" i="1" s="1"/>
  <c r="AK2039" i="1" s="1"/>
  <c r="AK2038" i="1" s="1"/>
  <c r="AK2037" i="1" s="1"/>
  <c r="AK2036" i="1" s="1"/>
  <c r="AK2035" i="1" s="1"/>
  <c r="AK2034" i="1" s="1"/>
  <c r="AK2033" i="1" s="1"/>
  <c r="AK2032" i="1" s="1"/>
  <c r="AK2031" i="1" s="1"/>
  <c r="AK2030" i="1" s="1"/>
  <c r="AK2029" i="1" s="1"/>
  <c r="AK2028" i="1" s="1"/>
  <c r="AK2027" i="1" s="1"/>
  <c r="AK2026" i="1" s="1"/>
  <c r="AK2025" i="1" s="1"/>
  <c r="AK2024" i="1" s="1"/>
  <c r="AK2023" i="1" s="1"/>
  <c r="AK2022" i="1" s="1"/>
  <c r="AK2021" i="1" s="1"/>
  <c r="AK2020" i="1" s="1"/>
  <c r="AK2019" i="1" s="1"/>
  <c r="AK2018" i="1" s="1"/>
  <c r="AK2017" i="1" s="1"/>
  <c r="AK2016" i="1" s="1"/>
  <c r="AK2015" i="1" s="1"/>
  <c r="AK2014" i="1" s="1"/>
  <c r="AK2013" i="1" s="1"/>
  <c r="AK2012" i="1" s="1"/>
  <c r="AK2011" i="1" s="1"/>
  <c r="AK2010" i="1" s="1"/>
  <c r="AK2009" i="1" s="1"/>
  <c r="AK2008" i="1" s="1"/>
  <c r="AK2007" i="1" s="1"/>
  <c r="AK2006" i="1" s="1"/>
  <c r="AK2005" i="1" s="1"/>
  <c r="AK2004" i="1" s="1"/>
  <c r="AK2003" i="1" s="1"/>
  <c r="AK2002" i="1" s="1"/>
  <c r="AK2001" i="1" s="1"/>
  <c r="AK2000" i="1" s="1"/>
  <c r="AK1999" i="1" s="1"/>
  <c r="AK1998" i="1" s="1"/>
  <c r="AK1997" i="1" s="1"/>
  <c r="AK1996" i="1" s="1"/>
  <c r="AK1995" i="1" s="1"/>
  <c r="AK1994" i="1" s="1"/>
  <c r="AK1993" i="1" s="1"/>
  <c r="AK1992" i="1" s="1"/>
  <c r="AK1991" i="1" s="1"/>
  <c r="AK1990" i="1" s="1"/>
  <c r="AK1989" i="1" s="1"/>
  <c r="AK1988" i="1" s="1"/>
  <c r="AK1987" i="1" s="1"/>
  <c r="AK1986" i="1" s="1"/>
  <c r="AK1985" i="1" s="1"/>
  <c r="AK1984" i="1" s="1"/>
  <c r="AK1983" i="1" s="1"/>
  <c r="AK1982" i="1" s="1"/>
  <c r="AK1981" i="1" s="1"/>
  <c r="AK1980" i="1" s="1"/>
  <c r="AK1979" i="1" s="1"/>
  <c r="AK1978" i="1" s="1"/>
  <c r="AK1977" i="1" s="1"/>
  <c r="AK1976" i="1" s="1"/>
  <c r="AK1975" i="1" s="1"/>
  <c r="AK1974" i="1" s="1"/>
  <c r="AK1973" i="1" s="1"/>
  <c r="AK1972" i="1" s="1"/>
  <c r="AK1971" i="1" s="1"/>
  <c r="AK1970" i="1" s="1"/>
  <c r="AK1969" i="1" s="1"/>
  <c r="AK1968" i="1" s="1"/>
  <c r="AK1967" i="1" s="1"/>
  <c r="AK1966" i="1" s="1"/>
  <c r="AK1965" i="1" s="1"/>
  <c r="AK1964" i="1" s="1"/>
  <c r="AK1963" i="1" s="1"/>
  <c r="AK1962" i="1" s="1"/>
  <c r="AK1961" i="1" s="1"/>
  <c r="AK1960" i="1" s="1"/>
  <c r="AK1959" i="1" s="1"/>
  <c r="AK1958" i="1" s="1"/>
  <c r="AK1957" i="1" s="1"/>
  <c r="AK1956" i="1" s="1"/>
  <c r="AK1955" i="1" s="1"/>
  <c r="AK1954" i="1" s="1"/>
  <c r="AK1953" i="1" s="1"/>
  <c r="AK1952" i="1" s="1"/>
  <c r="AK1951" i="1" s="1"/>
  <c r="AK1950" i="1" s="1"/>
  <c r="AK1949" i="1" s="1"/>
  <c r="AK1948" i="1" s="1"/>
  <c r="AK1947" i="1" s="1"/>
  <c r="AK1946" i="1" s="1"/>
  <c r="AK1945" i="1" s="1"/>
  <c r="AK1944" i="1" s="1"/>
  <c r="AK1943" i="1" s="1"/>
  <c r="AK1942" i="1" s="1"/>
  <c r="AK1941" i="1" s="1"/>
  <c r="AK1940" i="1" s="1"/>
  <c r="AK1939" i="1" s="1"/>
  <c r="AK1938" i="1" s="1"/>
  <c r="AK1937" i="1" s="1"/>
  <c r="AK1936" i="1" s="1"/>
  <c r="AK1935" i="1" s="1"/>
  <c r="AK1934" i="1" s="1"/>
  <c r="AK1933" i="1" s="1"/>
  <c r="AK1932" i="1" s="1"/>
  <c r="AK1931" i="1" s="1"/>
  <c r="AK1930" i="1"/>
  <c r="AJ1927" i="1"/>
  <c r="AI1926" i="1"/>
  <c r="AL1869" i="1"/>
  <c r="AK1868" i="1"/>
  <c r="AJ1868" i="1"/>
  <c r="AI1867" i="1"/>
  <c r="AI1712" i="1" l="1"/>
  <c r="AJ1713" i="1"/>
  <c r="AI1866" i="1"/>
  <c r="AJ1867" i="1"/>
  <c r="AI2067" i="1"/>
  <c r="AI2066" i="1" s="1"/>
  <c r="AI2065" i="1" s="1"/>
  <c r="AI2064" i="1" s="1"/>
  <c r="AI2063" i="1" s="1"/>
  <c r="AI2062" i="1" s="1"/>
  <c r="AI2061" i="1" s="1"/>
  <c r="AI2060" i="1" s="1"/>
  <c r="AI2059" i="1"/>
  <c r="AL1868" i="1"/>
  <c r="AK1867" i="1"/>
  <c r="AI1925" i="1"/>
  <c r="AJ1926" i="1"/>
  <c r="AI1711" i="1" l="1"/>
  <c r="AJ1712" i="1"/>
  <c r="AJ1925" i="1"/>
  <c r="AI1924" i="1"/>
  <c r="AK1866" i="1"/>
  <c r="AL1867" i="1"/>
  <c r="AK2067" i="1"/>
  <c r="AK2066" i="1" s="1"/>
  <c r="AK2065" i="1" s="1"/>
  <c r="AK2064" i="1" s="1"/>
  <c r="AK2063" i="1" s="1"/>
  <c r="AK2062" i="1" s="1"/>
  <c r="AK2061" i="1" s="1"/>
  <c r="AK2060" i="1" s="1"/>
  <c r="AK2059" i="1"/>
  <c r="AJ1866" i="1"/>
  <c r="AI1865" i="1"/>
  <c r="AI1710" i="1" l="1"/>
  <c r="AI1709" i="1" s="1"/>
  <c r="AJ1711" i="1"/>
  <c r="AJ1865" i="1"/>
  <c r="AI1864" i="1"/>
  <c r="AI2082" i="1"/>
  <c r="AI2081" i="1" s="1"/>
  <c r="AI2080" i="1" s="1"/>
  <c r="AI2079" i="1" s="1"/>
  <c r="AI2078" i="1" s="1"/>
  <c r="AI2077" i="1" s="1"/>
  <c r="AI2076" i="1" s="1"/>
  <c r="AI2075" i="1" s="1"/>
  <c r="AI2074" i="1" s="1"/>
  <c r="AI2073" i="1" s="1"/>
  <c r="AI2072" i="1" s="1"/>
  <c r="AI2068" i="1"/>
  <c r="AK2068" i="1" s="1"/>
  <c r="AI2069" i="1" s="1"/>
  <c r="AK2069" i="1" s="1"/>
  <c r="AI2070" i="1" s="1"/>
  <c r="AK1865" i="1"/>
  <c r="AL1866" i="1"/>
  <c r="AI1923" i="1"/>
  <c r="AJ1924" i="1"/>
  <c r="AJ1923" i="1" l="1"/>
  <c r="AI1922" i="1"/>
  <c r="AK2082" i="1"/>
  <c r="AK2081" i="1" s="1"/>
  <c r="AK2080" i="1" s="1"/>
  <c r="AK2079" i="1" s="1"/>
  <c r="AK2078" i="1" s="1"/>
  <c r="AK2077" i="1" s="1"/>
  <c r="AK2076" i="1" s="1"/>
  <c r="AK2075" i="1" s="1"/>
  <c r="AK2074" i="1" s="1"/>
  <c r="AK2073" i="1" s="1"/>
  <c r="AK2072" i="1" s="1"/>
  <c r="AK2071" i="1" s="1"/>
  <c r="AK2070" i="1"/>
  <c r="AI2071" i="1" s="1"/>
  <c r="AJ1864" i="1"/>
  <c r="AI1863" i="1"/>
  <c r="AK1864" i="1"/>
  <c r="AL1865" i="1"/>
  <c r="AI1921" i="1" l="1"/>
  <c r="AJ1922" i="1"/>
  <c r="AK1863" i="1"/>
  <c r="AL1864" i="1"/>
  <c r="AJ1863" i="1"/>
  <c r="AI1862" i="1"/>
  <c r="AI2091" i="1"/>
  <c r="AI2083" i="1"/>
  <c r="AI1920" i="1" l="1"/>
  <c r="AJ1921" i="1"/>
  <c r="AI2090" i="1"/>
  <c r="AJ2091" i="1"/>
  <c r="AJ1862" i="1"/>
  <c r="AI1861" i="1"/>
  <c r="AK2083" i="1"/>
  <c r="AK2091" i="1"/>
  <c r="AK2090" i="1" s="1"/>
  <c r="AK2089" i="1" s="1"/>
  <c r="AK2088" i="1" s="1"/>
  <c r="AK2087" i="1" s="1"/>
  <c r="AK2086" i="1" s="1"/>
  <c r="AK2085" i="1" s="1"/>
  <c r="AK2084" i="1" s="1"/>
  <c r="AL1863" i="1"/>
  <c r="AK1862" i="1"/>
  <c r="AI2089" i="1" l="1"/>
  <c r="AI2088" i="1" s="1"/>
  <c r="AI2087" i="1" s="1"/>
  <c r="AI2086" i="1" s="1"/>
  <c r="AI2085" i="1" s="1"/>
  <c r="AI2084" i="1" s="1"/>
  <c r="AJ2090" i="1"/>
  <c r="AI1919" i="1"/>
  <c r="AJ1920" i="1"/>
  <c r="AL1862" i="1"/>
  <c r="AK1861" i="1"/>
  <c r="AI2100" i="1"/>
  <c r="AI2099" i="1" s="1"/>
  <c r="AI2098" i="1" s="1"/>
  <c r="AI2097" i="1" s="1"/>
  <c r="AI2096" i="1" s="1"/>
  <c r="AI2095" i="1" s="1"/>
  <c r="AI2094" i="1" s="1"/>
  <c r="AI2093" i="1" s="1"/>
  <c r="AI2092" i="1"/>
  <c r="AI1860" i="1"/>
  <c r="AJ1861" i="1"/>
  <c r="AI1918" i="1" l="1"/>
  <c r="AJ1919" i="1"/>
  <c r="AJ1860" i="1"/>
  <c r="AI1859" i="1"/>
  <c r="AK2100" i="1"/>
  <c r="AK2099" i="1" s="1"/>
  <c r="AK2098" i="1" s="1"/>
  <c r="AK2097" i="1" s="1"/>
  <c r="AK2096" i="1" s="1"/>
  <c r="AK2095" i="1" s="1"/>
  <c r="AK2094" i="1" s="1"/>
  <c r="AK2093" i="1" s="1"/>
  <c r="AK2092" i="1"/>
  <c r="AK1860" i="1"/>
  <c r="AL1861" i="1"/>
  <c r="AI1917" i="1" l="1"/>
  <c r="AJ1918" i="1"/>
  <c r="AI2133" i="1"/>
  <c r="AI2132" i="1" s="1"/>
  <c r="AI2131" i="1" s="1"/>
  <c r="AI2130" i="1" s="1"/>
  <c r="AI2129" i="1" s="1"/>
  <c r="AI2128" i="1" s="1"/>
  <c r="AI2127" i="1" s="1"/>
  <c r="AI2126" i="1" s="1"/>
  <c r="AI2125" i="1" s="1"/>
  <c r="AI2124" i="1" s="1"/>
  <c r="AI2123" i="1" s="1"/>
  <c r="AI2122" i="1" s="1"/>
  <c r="AI2121" i="1" s="1"/>
  <c r="AI2120" i="1" s="1"/>
  <c r="AI2119" i="1" s="1"/>
  <c r="AI2118" i="1" s="1"/>
  <c r="AI2117" i="1" s="1"/>
  <c r="AI2116" i="1" s="1"/>
  <c r="AI2115" i="1" s="1"/>
  <c r="AI2114" i="1" s="1"/>
  <c r="AI2113" i="1" s="1"/>
  <c r="AI2112" i="1" s="1"/>
  <c r="AI2111" i="1" s="1"/>
  <c r="AI2110" i="1" s="1"/>
  <c r="AI2109" i="1" s="1"/>
  <c r="AI2108" i="1" s="1"/>
  <c r="AI2107" i="1" s="1"/>
  <c r="AI2106" i="1" s="1"/>
  <c r="AI2105" i="1" s="1"/>
  <c r="AI2104" i="1" s="1"/>
  <c r="AI2103" i="1" s="1"/>
  <c r="AI2102" i="1" s="1"/>
  <c r="AI2101" i="1"/>
  <c r="AI1858" i="1"/>
  <c r="AJ1859" i="1"/>
  <c r="AK1859" i="1"/>
  <c r="AL1860" i="1"/>
  <c r="AI1916" i="1" l="1"/>
  <c r="AJ1917" i="1"/>
  <c r="AK1858" i="1"/>
  <c r="AL1859" i="1"/>
  <c r="AJ1858" i="1"/>
  <c r="AI1857" i="1"/>
  <c r="AK2133" i="1"/>
  <c r="AK2132" i="1" s="1"/>
  <c r="AK2131" i="1" s="1"/>
  <c r="AK2130" i="1" s="1"/>
  <c r="AK2129" i="1" s="1"/>
  <c r="AK2128" i="1" s="1"/>
  <c r="AK2127" i="1" s="1"/>
  <c r="AK2126" i="1" s="1"/>
  <c r="AK2125" i="1" s="1"/>
  <c r="AK2124" i="1" s="1"/>
  <c r="AK2123" i="1" s="1"/>
  <c r="AK2122" i="1" s="1"/>
  <c r="AK2121" i="1" s="1"/>
  <c r="AK2120" i="1" s="1"/>
  <c r="AK2119" i="1" s="1"/>
  <c r="AK2118" i="1" s="1"/>
  <c r="AK2117" i="1" s="1"/>
  <c r="AK2116" i="1" s="1"/>
  <c r="AK2115" i="1" s="1"/>
  <c r="AK2114" i="1" s="1"/>
  <c r="AK2113" i="1" s="1"/>
  <c r="AK2112" i="1" s="1"/>
  <c r="AK2111" i="1" s="1"/>
  <c r="AK2110" i="1" s="1"/>
  <c r="AK2109" i="1" s="1"/>
  <c r="AK2108" i="1" s="1"/>
  <c r="AK2107" i="1" s="1"/>
  <c r="AK2106" i="1" s="1"/>
  <c r="AK2105" i="1" s="1"/>
  <c r="AK2104" i="1" s="1"/>
  <c r="AK2103" i="1" s="1"/>
  <c r="AK2102" i="1" s="1"/>
  <c r="AK2101" i="1"/>
  <c r="AI1915" i="1" l="1"/>
  <c r="AJ1916" i="1"/>
  <c r="AJ1857" i="1"/>
  <c r="AI1856" i="1"/>
  <c r="AI2170" i="1"/>
  <c r="AK1857" i="1"/>
  <c r="AL1858" i="1"/>
  <c r="AI1914" i="1" l="1"/>
  <c r="AI1913" i="1" s="1"/>
  <c r="AI1912" i="1" s="1"/>
  <c r="AI1911" i="1" s="1"/>
  <c r="AI1910" i="1" s="1"/>
  <c r="AI1909" i="1" s="1"/>
  <c r="AI1908" i="1" s="1"/>
  <c r="AI1907" i="1" s="1"/>
  <c r="AI1906" i="1" s="1"/>
  <c r="AI1905" i="1" s="1"/>
  <c r="AI1904" i="1" s="1"/>
  <c r="AI1903" i="1" s="1"/>
  <c r="AI1902" i="1" s="1"/>
  <c r="AI1901" i="1" s="1"/>
  <c r="AI1900" i="1" s="1"/>
  <c r="AI1899" i="1" s="1"/>
  <c r="AI1898" i="1" s="1"/>
  <c r="AI1897" i="1" s="1"/>
  <c r="AI1896" i="1" s="1"/>
  <c r="AI1895" i="1" s="1"/>
  <c r="AI1894" i="1" s="1"/>
  <c r="AI1893" i="1" s="1"/>
  <c r="AI1892" i="1" s="1"/>
  <c r="AI1891" i="1" s="1"/>
  <c r="AI1890" i="1" s="1"/>
  <c r="AI1889" i="1" s="1"/>
  <c r="AI1888" i="1" s="1"/>
  <c r="AI1887" i="1" s="1"/>
  <c r="AI1886" i="1" s="1"/>
  <c r="AI1885" i="1" s="1"/>
  <c r="AI1884" i="1" s="1"/>
  <c r="AI1883" i="1" s="1"/>
  <c r="AI1882" i="1" s="1"/>
  <c r="AI1881" i="1" s="1"/>
  <c r="AI1880" i="1" s="1"/>
  <c r="AI1879" i="1" s="1"/>
  <c r="AI1878" i="1" s="1"/>
  <c r="AI1877" i="1" s="1"/>
  <c r="AI1876" i="1" s="1"/>
  <c r="AI1875" i="1" s="1"/>
  <c r="AI1874" i="1" s="1"/>
  <c r="AJ1915" i="1"/>
  <c r="AL1857" i="1"/>
  <c r="AK1856" i="1"/>
  <c r="AI2169" i="1"/>
  <c r="AJ2170" i="1"/>
  <c r="AI1855" i="1"/>
  <c r="AJ1856" i="1"/>
  <c r="AJ2169" i="1" l="1"/>
  <c r="AI2168" i="1"/>
  <c r="AI2167" i="1" s="1"/>
  <c r="AI2166" i="1" s="1"/>
  <c r="AI2165" i="1" s="1"/>
  <c r="AI2164" i="1" s="1"/>
  <c r="AI2163" i="1" s="1"/>
  <c r="AI2162" i="1" s="1"/>
  <c r="AI2161" i="1" s="1"/>
  <c r="AI2160" i="1" s="1"/>
  <c r="AI2159" i="1" s="1"/>
  <c r="AI2158" i="1" s="1"/>
  <c r="AI2157" i="1" s="1"/>
  <c r="AI2156" i="1" s="1"/>
  <c r="AI2155" i="1" s="1"/>
  <c r="AI2154" i="1" s="1"/>
  <c r="AI2153" i="1" s="1"/>
  <c r="AI2152" i="1" s="1"/>
  <c r="AI2151" i="1" s="1"/>
  <c r="AI2150" i="1" s="1"/>
  <c r="AI2149" i="1" s="1"/>
  <c r="AI2148" i="1" s="1"/>
  <c r="AI2147" i="1" s="1"/>
  <c r="AI2146" i="1" s="1"/>
  <c r="AI2145" i="1" s="1"/>
  <c r="AI2144" i="1" s="1"/>
  <c r="AI2143" i="1" s="1"/>
  <c r="AI2142" i="1" s="1"/>
  <c r="AI2141" i="1" s="1"/>
  <c r="AI2140" i="1" s="1"/>
  <c r="AI2139" i="1" s="1"/>
  <c r="AI2138" i="1" s="1"/>
  <c r="AI2137" i="1" s="1"/>
  <c r="AI2136" i="1" s="1"/>
  <c r="AI1854" i="1"/>
  <c r="AJ1855" i="1"/>
  <c r="AK1855" i="1"/>
  <c r="AL1856" i="1"/>
  <c r="AI1853" i="1" l="1"/>
  <c r="AJ1854" i="1"/>
  <c r="AL1855" i="1"/>
  <c r="AK1854" i="1"/>
  <c r="AJ2168" i="1"/>
  <c r="AK1853" i="1" l="1"/>
  <c r="AL1854" i="1"/>
  <c r="AI1852" i="1"/>
  <c r="AJ1853" i="1"/>
  <c r="AJ2167" i="1"/>
  <c r="AI1851" i="1" l="1"/>
  <c r="AI1850" i="1" s="1"/>
  <c r="AI1849" i="1" s="1"/>
  <c r="AI1848" i="1" s="1"/>
  <c r="AI1847" i="1" s="1"/>
  <c r="AI1846" i="1" s="1"/>
  <c r="AI1845" i="1" s="1"/>
  <c r="AI1844" i="1" s="1"/>
  <c r="AI1843" i="1" s="1"/>
  <c r="AI1842" i="1" s="1"/>
  <c r="AI1841" i="1" s="1"/>
  <c r="AI1840" i="1" s="1"/>
  <c r="AI1839" i="1" s="1"/>
  <c r="AI1838" i="1" s="1"/>
  <c r="AI1837" i="1" s="1"/>
  <c r="AI1836" i="1" s="1"/>
  <c r="AI1835" i="1" s="1"/>
  <c r="AI1834" i="1" s="1"/>
  <c r="AI1833" i="1" s="1"/>
  <c r="AI1832" i="1" s="1"/>
  <c r="AI1831" i="1" s="1"/>
  <c r="AI1830" i="1" s="1"/>
  <c r="AI1829" i="1" s="1"/>
  <c r="AI1828" i="1" s="1"/>
  <c r="AI1827" i="1" s="1"/>
  <c r="AI1826" i="1" s="1"/>
  <c r="AI1825" i="1" s="1"/>
  <c r="AI1824" i="1" s="1"/>
  <c r="AI1823" i="1" s="1"/>
  <c r="AI1822" i="1" s="1"/>
  <c r="AI1821" i="1" s="1"/>
  <c r="AI1820" i="1" s="1"/>
  <c r="AI1819" i="1" s="1"/>
  <c r="AI1818" i="1" s="1"/>
  <c r="AI1817" i="1" s="1"/>
  <c r="AI1816" i="1" s="1"/>
  <c r="AI1815" i="1" s="1"/>
  <c r="AI1814" i="1" s="1"/>
  <c r="AI1813" i="1" s="1"/>
  <c r="AI1812" i="1" s="1"/>
  <c r="AI1811" i="1" s="1"/>
  <c r="AI1810" i="1" s="1"/>
  <c r="AI1809" i="1" s="1"/>
  <c r="AI1808" i="1" s="1"/>
  <c r="AI1807" i="1" s="1"/>
  <c r="AI1806" i="1" s="1"/>
  <c r="AI1805" i="1" s="1"/>
  <c r="AI1804" i="1" s="1"/>
  <c r="AI1803" i="1" s="1"/>
  <c r="AI1802" i="1" s="1"/>
  <c r="AI1801" i="1" s="1"/>
  <c r="AI1800" i="1" s="1"/>
  <c r="AI1799" i="1" s="1"/>
  <c r="AI1798" i="1" s="1"/>
  <c r="AI1797" i="1" s="1"/>
  <c r="AI1796" i="1" s="1"/>
  <c r="AI1795" i="1" s="1"/>
  <c r="AI1794" i="1" s="1"/>
  <c r="AI1793" i="1" s="1"/>
  <c r="AI1792" i="1" s="1"/>
  <c r="AI1791" i="1" s="1"/>
  <c r="AI1790" i="1" s="1"/>
  <c r="AI1789" i="1" s="1"/>
  <c r="AI1788" i="1" s="1"/>
  <c r="AI1787" i="1" s="1"/>
  <c r="AI1786" i="1" s="1"/>
  <c r="AI1785" i="1" s="1"/>
  <c r="AI1784" i="1" s="1"/>
  <c r="AI1783" i="1" s="1"/>
  <c r="AI1782" i="1" s="1"/>
  <c r="AI1781" i="1" s="1"/>
  <c r="AI1780" i="1" s="1"/>
  <c r="AI1779" i="1" s="1"/>
  <c r="AI1778" i="1" s="1"/>
  <c r="AI1777" i="1" s="1"/>
  <c r="AJ1852" i="1"/>
  <c r="AK1852" i="1"/>
  <c r="AL1853" i="1"/>
  <c r="AJ2166" i="1"/>
  <c r="AK1851" i="1" l="1"/>
  <c r="AK1850" i="1" s="1"/>
  <c r="AK1849" i="1" s="1"/>
  <c r="AK1848" i="1" s="1"/>
  <c r="AK1847" i="1" s="1"/>
  <c r="AK1846" i="1" s="1"/>
  <c r="AK1845" i="1" s="1"/>
  <c r="AK1844" i="1" s="1"/>
  <c r="AK1843" i="1" s="1"/>
  <c r="AK1842" i="1" s="1"/>
  <c r="AK1841" i="1" s="1"/>
  <c r="AK1840" i="1" s="1"/>
  <c r="AK1839" i="1" s="1"/>
  <c r="AK1838" i="1" s="1"/>
  <c r="AK1837" i="1" s="1"/>
  <c r="AK1836" i="1" s="1"/>
  <c r="AK1835" i="1" s="1"/>
  <c r="AK1834" i="1" s="1"/>
  <c r="AK1833" i="1" s="1"/>
  <c r="AK1832" i="1" s="1"/>
  <c r="AK1831" i="1" s="1"/>
  <c r="AK1830" i="1" s="1"/>
  <c r="AK1829" i="1" s="1"/>
  <c r="AK1828" i="1" s="1"/>
  <c r="AK1827" i="1" s="1"/>
  <c r="AK1826" i="1" s="1"/>
  <c r="AK1825" i="1" s="1"/>
  <c r="AK1824" i="1" s="1"/>
  <c r="AK1823" i="1" s="1"/>
  <c r="AK1822" i="1" s="1"/>
  <c r="AK1821" i="1" s="1"/>
  <c r="AK1820" i="1" s="1"/>
  <c r="AK1819" i="1" s="1"/>
  <c r="AK1818" i="1" s="1"/>
  <c r="AK1817" i="1" s="1"/>
  <c r="AK1816" i="1" s="1"/>
  <c r="AK1815" i="1" s="1"/>
  <c r="AK1814" i="1" s="1"/>
  <c r="AK1813" i="1" s="1"/>
  <c r="AK1812" i="1" s="1"/>
  <c r="AK1811" i="1" s="1"/>
  <c r="AK1810" i="1" s="1"/>
  <c r="AK1809" i="1" s="1"/>
  <c r="AK1808" i="1" s="1"/>
  <c r="AK1807" i="1" s="1"/>
  <c r="AK1806" i="1" s="1"/>
  <c r="AK1805" i="1" s="1"/>
  <c r="AK1804" i="1" s="1"/>
  <c r="AK1803" i="1" s="1"/>
  <c r="AK1802" i="1" s="1"/>
  <c r="AK1801" i="1" s="1"/>
  <c r="AK1800" i="1" s="1"/>
  <c r="AK1799" i="1" s="1"/>
  <c r="AK1798" i="1" s="1"/>
  <c r="AK1797" i="1" s="1"/>
  <c r="AK1796" i="1" s="1"/>
  <c r="AK1795" i="1" s="1"/>
  <c r="AK1794" i="1" s="1"/>
  <c r="AK1793" i="1" s="1"/>
  <c r="AK1792" i="1" s="1"/>
  <c r="AK1791" i="1" s="1"/>
  <c r="AK1790" i="1" s="1"/>
  <c r="AK1789" i="1" s="1"/>
  <c r="AK1788" i="1" s="1"/>
  <c r="AK1787" i="1" s="1"/>
  <c r="AK1786" i="1" s="1"/>
  <c r="AK1785" i="1" s="1"/>
  <c r="AK1784" i="1" s="1"/>
  <c r="AK1783" i="1" s="1"/>
  <c r="AK1782" i="1" s="1"/>
  <c r="AK1781" i="1" s="1"/>
  <c r="AK1780" i="1" s="1"/>
  <c r="AK1779" i="1" s="1"/>
  <c r="AK1778" i="1" s="1"/>
  <c r="AK1777" i="1" s="1"/>
  <c r="AL1852" i="1"/>
  <c r="AJ2165" i="1"/>
  <c r="AJ2164" i="1" l="1"/>
  <c r="AJ2163" i="1" l="1"/>
  <c r="AJ2162" i="1" l="1"/>
  <c r="AJ2161" i="1" l="1"/>
  <c r="AJ2160" i="1" l="1"/>
  <c r="AJ2159" i="1" l="1"/>
  <c r="AJ2158" i="1" l="1"/>
  <c r="AJ2157" i="1" l="1"/>
  <c r="AJ2156" i="1" l="1"/>
  <c r="AJ2155" i="1" l="1"/>
  <c r="AJ2154" i="1" l="1"/>
  <c r="AJ2153" i="1" l="1"/>
  <c r="AJ2152" i="1" l="1"/>
  <c r="AJ2145" i="1" l="1"/>
  <c r="AJ2151" i="1"/>
  <c r="AI2135" i="1" l="1"/>
  <c r="AI2134" i="1" s="1"/>
  <c r="AJ2144" i="1"/>
  <c r="AJ2150" i="1"/>
  <c r="AQ1624" i="1"/>
  <c r="AQ2405" i="1" s="1"/>
  <c r="AQ2408" i="1" s="1"/>
  <c r="AQ2412" i="1" s="1"/>
  <c r="AC1625" i="1"/>
  <c r="AC2405" i="1"/>
  <c r="AC2408" i="1" s="1"/>
  <c r="AB4" i="1"/>
  <c r="AB3" i="1" s="1"/>
  <c r="AB2405" i="1"/>
  <c r="AB2408" i="1" s="1"/>
  <c r="AB2412" i="1" s="1"/>
  <c r="AA1625" i="1"/>
  <c r="AN1625" i="1"/>
  <c r="AC4" i="1" l="1"/>
  <c r="AC3" i="1" s="1"/>
  <c r="AW1653" i="1"/>
  <c r="AW1638" i="1"/>
  <c r="AW2268" i="1"/>
  <c r="AW1733" i="1"/>
  <c r="AW2154" i="1"/>
  <c r="AW2016" i="1"/>
  <c r="AW2389" i="1"/>
  <c r="AW2301" i="1"/>
  <c r="AW2190" i="1"/>
  <c r="AW1672" i="1"/>
  <c r="AW1648" i="1"/>
  <c r="AW2182" i="1"/>
  <c r="AW2334" i="1"/>
  <c r="AW1726" i="1"/>
  <c r="AW1984" i="1"/>
  <c r="AW2078" i="1"/>
  <c r="AW1941" i="1"/>
  <c r="AW2322" i="1"/>
  <c r="AW1903" i="1"/>
  <c r="AW2012" i="1"/>
  <c r="AW1936" i="1"/>
  <c r="AW2074" i="1"/>
  <c r="AW1758" i="1"/>
  <c r="AW2350" i="1"/>
  <c r="AW2280" i="1"/>
  <c r="AW2169" i="1"/>
  <c r="AW2243" i="1"/>
  <c r="AW2097" i="1"/>
  <c r="AW2221" i="1"/>
  <c r="AW2313" i="1"/>
  <c r="AW2176" i="1"/>
  <c r="AW1849" i="1"/>
  <c r="AW1716" i="1"/>
  <c r="AW1780" i="1"/>
  <c r="AW1868" i="1"/>
  <c r="AW1926" i="1"/>
  <c r="AW2105" i="1"/>
  <c r="AW1952" i="1"/>
  <c r="AW1790" i="1"/>
  <c r="AW1909" i="1"/>
  <c r="AW1748" i="1"/>
  <c r="AW2344" i="1"/>
  <c r="AW1841" i="1"/>
  <c r="AW1765" i="1"/>
  <c r="AW2200" i="1"/>
  <c r="AW2329" i="1"/>
  <c r="AW2238" i="1"/>
  <c r="AW2148" i="1"/>
  <c r="AW2005" i="1"/>
  <c r="AW1731" i="1"/>
  <c r="AW1976" i="1"/>
  <c r="AW1745" i="1"/>
  <c r="AW2353" i="1"/>
  <c r="AW1904" i="1"/>
  <c r="AW2308" i="1"/>
  <c r="AW2197" i="1"/>
  <c r="AW2126" i="1"/>
  <c r="AW1973" i="1"/>
  <c r="AW2324" i="1"/>
  <c r="AW2281" i="1"/>
  <c r="AW2218" i="1"/>
  <c r="AW2158" i="1"/>
  <c r="AW2185" i="1"/>
  <c r="AW1744" i="1"/>
  <c r="AW1734" i="1"/>
  <c r="AW2304" i="1"/>
  <c r="AW2261" i="1"/>
  <c r="AW2201" i="1"/>
  <c r="AW2138" i="1"/>
  <c r="AW2170" i="1"/>
  <c r="AW1722" i="1"/>
  <c r="AW1724" i="1"/>
  <c r="AW1678" i="1"/>
  <c r="AW1920" i="1"/>
  <c r="AW1856" i="1"/>
  <c r="AW1764" i="1"/>
  <c r="AW2402" i="1"/>
  <c r="AW1840" i="1"/>
  <c r="AW2150" i="1"/>
  <c r="AW1784" i="1"/>
  <c r="AW2223" i="1"/>
  <c r="AW2089" i="1"/>
  <c r="AW2025" i="1"/>
  <c r="AW1902" i="1"/>
  <c r="AW1838" i="1"/>
  <c r="AW2164" i="1"/>
  <c r="AW1969" i="1"/>
  <c r="AW1833" i="1"/>
  <c r="AW1769" i="1"/>
  <c r="AW2386" i="1"/>
  <c r="AW2356" i="1"/>
  <c r="AW2000" i="1"/>
  <c r="AW1873" i="1"/>
  <c r="AW2039" i="1"/>
  <c r="AW1867" i="1"/>
  <c r="AW2379" i="1"/>
  <c r="AW1853" i="1"/>
  <c r="AW1630" i="1"/>
  <c r="AW2049" i="1"/>
  <c r="AW1855" i="1"/>
  <c r="AW2367" i="1"/>
  <c r="AW1683" i="1"/>
  <c r="AW2195" i="1"/>
  <c r="AW1804" i="1"/>
  <c r="AW1671" i="1"/>
  <c r="AW2183" i="1"/>
  <c r="AW2011" i="1"/>
  <c r="AW2045" i="1"/>
  <c r="AW2241" i="1"/>
  <c r="AW1730" i="1"/>
  <c r="AW1999" i="1"/>
  <c r="AW1827" i="1"/>
  <c r="AW2339" i="1"/>
  <c r="AW1800" i="1"/>
  <c r="AW1996" i="1"/>
  <c r="AW2135" i="1"/>
  <c r="AW1963" i="1"/>
  <c r="AW1981" i="1"/>
  <c r="AW2177" i="1"/>
  <c r="AW1666" i="1"/>
  <c r="AW1658" i="1"/>
  <c r="AW1951" i="1"/>
  <c r="AW1779" i="1"/>
  <c r="AW2291" i="1"/>
  <c r="AW1736" i="1"/>
  <c r="AW1932" i="1"/>
  <c r="AW1895" i="1"/>
  <c r="AW1723" i="1"/>
  <c r="AW2235" i="1"/>
  <c r="AW1661" i="1"/>
  <c r="AW1642" i="1"/>
  <c r="AW1857" i="1"/>
  <c r="AW2029" i="1"/>
  <c r="AW2208" i="1"/>
  <c r="AW2165" i="1"/>
  <c r="AW2073" i="1"/>
  <c r="AW2009" i="1"/>
  <c r="AW2249" i="1"/>
  <c r="AW2033" i="1"/>
  <c r="AW2038" i="1"/>
  <c r="AW2014" i="1"/>
  <c r="AW2173" i="1"/>
  <c r="AW2130" i="1"/>
  <c r="AW2048" i="1"/>
  <c r="AW1956" i="1"/>
  <c r="AW2053" i="1"/>
  <c r="AW2342" i="1"/>
  <c r="AW2179" i="1"/>
  <c r="AW2153" i="1"/>
  <c r="AW2110" i="1"/>
  <c r="AW2020" i="1"/>
  <c r="AW1929" i="1"/>
  <c r="AW2032" i="1"/>
  <c r="AW2332" i="1"/>
  <c r="AW2115" i="1"/>
  <c r="AW1694" i="1"/>
  <c r="AW2373" i="1"/>
  <c r="AW2293" i="1"/>
  <c r="AW2250" i="1"/>
  <c r="AW2292" i="1"/>
  <c r="AW2065" i="1"/>
  <c r="AW2294" i="1"/>
  <c r="AW1711" i="1"/>
  <c r="AW1860" i="1"/>
  <c r="AW1796" i="1"/>
  <c r="AW2404" i="1"/>
  <c r="AW2370" i="1"/>
  <c r="AW2021" i="1"/>
  <c r="AW1884" i="1"/>
  <c r="AW2400" i="1"/>
  <c r="AW2357" i="1"/>
  <c r="AW2296" i="1"/>
  <c r="AW2233" i="1"/>
  <c r="AW2242" i="1"/>
  <c r="AW1829" i="1"/>
  <c r="AW1788" i="1"/>
  <c r="AW1928" i="1"/>
  <c r="AW2103" i="1"/>
  <c r="AW1931" i="1"/>
  <c r="AW1938" i="1"/>
  <c r="AW2134" i="1"/>
  <c r="AW1919" i="1"/>
  <c r="AW1747" i="1"/>
  <c r="AW2259" i="1"/>
  <c r="AW1693" i="1"/>
  <c r="AW1674" i="1"/>
  <c r="AW1889" i="1"/>
  <c r="AW1735" i="1"/>
  <c r="AW2247" i="1"/>
  <c r="AW2075" i="1"/>
  <c r="AW1644" i="1"/>
  <c r="AW2326" i="1"/>
  <c r="AW1816" i="1"/>
  <c r="AW2063" i="1"/>
  <c r="AW1891" i="1"/>
  <c r="AW2403" i="1"/>
  <c r="AW1885" i="1"/>
  <c r="AW1662" i="1"/>
  <c r="AW2081" i="1"/>
  <c r="AW1687" i="1"/>
  <c r="AW2199" i="1"/>
  <c r="AW2027" i="1"/>
  <c r="AW2066" i="1"/>
  <c r="AW2262" i="1"/>
  <c r="AW1752" i="1"/>
  <c r="AW2015" i="1"/>
  <c r="AW1843" i="1"/>
  <c r="AW2355" i="1"/>
  <c r="AW1821" i="1"/>
  <c r="AW2017" i="1"/>
  <c r="AW1959" i="1"/>
  <c r="AW1787" i="1"/>
  <c r="AW2299" i="1"/>
  <c r="AW1746" i="1"/>
  <c r="AW1942" i="1"/>
  <c r="AW1628" i="1"/>
  <c r="AW2030" i="1"/>
  <c r="AW1966" i="1"/>
  <c r="AW1845" i="1"/>
  <c r="AW1781" i="1"/>
  <c r="AW2136" i="1"/>
  <c r="AW1948" i="1"/>
  <c r="AW2036" i="1"/>
  <c r="AW1972" i="1"/>
  <c r="AW1877" i="1"/>
  <c r="AW1785" i="1"/>
  <c r="AW1925" i="1"/>
  <c r="AW2278" i="1"/>
  <c r="AW1795" i="1"/>
  <c r="AW1742" i="1"/>
  <c r="AW2325" i="1"/>
  <c r="AW2193" i="1"/>
  <c r="AW2189" i="1"/>
  <c r="AW2046" i="1"/>
  <c r="AW2234" i="1"/>
  <c r="AW1953" i="1"/>
  <c r="AW1977" i="1"/>
  <c r="AW1913" i="1"/>
  <c r="AW1822" i="1"/>
  <c r="AW1728" i="1"/>
  <c r="AW1882" i="1"/>
  <c r="AW2257" i="1"/>
  <c r="AW1667" i="1"/>
  <c r="AW1950" i="1"/>
  <c r="AW1886" i="1"/>
  <c r="AW1792" i="1"/>
  <c r="AW1700" i="1"/>
  <c r="AW1861" i="1"/>
  <c r="AW2246" i="1"/>
  <c r="AW2265" i="1"/>
  <c r="AW2222" i="1"/>
  <c r="AW2141" i="1"/>
  <c r="AW2094" i="1"/>
  <c r="AW2178" i="1"/>
  <c r="AW1980" i="1"/>
  <c r="AW2376" i="1"/>
  <c r="AW2314" i="1"/>
  <c r="AW2253" i="1"/>
  <c r="AW2256" i="1"/>
  <c r="AW1850" i="1"/>
  <c r="AW1798" i="1"/>
  <c r="AW2013" i="1"/>
  <c r="AW2248" i="1"/>
  <c r="AW2205" i="1"/>
  <c r="AW2144" i="1"/>
  <c r="AW2069" i="1"/>
  <c r="AW2128" i="1"/>
  <c r="AW2385" i="1"/>
  <c r="AW1670" i="1"/>
  <c r="AW1655" i="1"/>
  <c r="AW2167" i="1"/>
  <c r="AW1995" i="1"/>
  <c r="AW2024" i="1"/>
  <c r="AW2220" i="1"/>
  <c r="AW1709" i="1"/>
  <c r="AW1983" i="1"/>
  <c r="AW1811" i="1"/>
  <c r="AW2323" i="1"/>
  <c r="AW1778" i="1"/>
  <c r="AW1974" i="1"/>
  <c r="AW1799" i="1"/>
  <c r="AW2311" i="1"/>
  <c r="AW1627" i="1"/>
  <c r="AW2139" i="1"/>
  <c r="AW1729" i="1"/>
  <c r="AW1901" i="1"/>
  <c r="AW2127" i="1"/>
  <c r="AW1955" i="1"/>
  <c r="AW1970" i="1"/>
  <c r="AW2166" i="1"/>
  <c r="AW1656" i="1"/>
  <c r="AW1751" i="1"/>
  <c r="AW2263" i="1"/>
  <c r="AW2091" i="1"/>
  <c r="AW1665" i="1"/>
  <c r="AW2348" i="1"/>
  <c r="AW1837" i="1"/>
  <c r="AW1625" i="1"/>
  <c r="AW2079" i="1"/>
  <c r="AW1907" i="1"/>
  <c r="AW1906" i="1"/>
  <c r="AW1684" i="1"/>
  <c r="AW2102" i="1"/>
  <c r="AW2023" i="1"/>
  <c r="AW1851" i="1"/>
  <c r="AW2363" i="1"/>
  <c r="AW1832" i="1"/>
  <c r="AW2028" i="1"/>
  <c r="AW1713" i="1"/>
  <c r="AW1802" i="1"/>
  <c r="AW1738" i="1"/>
  <c r="AW2366" i="1"/>
  <c r="AW2341" i="1"/>
  <c r="AW1978" i="1"/>
  <c r="AW1862" i="1"/>
  <c r="AW1806" i="1"/>
  <c r="AW2368" i="1"/>
  <c r="AW1754" i="1"/>
  <c r="AW1997" i="1"/>
  <c r="AW2022" i="1"/>
  <c r="AW1749" i="1"/>
  <c r="AW1685" i="1"/>
  <c r="AW2330" i="1"/>
  <c r="AW2288" i="1"/>
  <c r="AW1712" i="1"/>
  <c r="AW2172" i="1"/>
  <c r="AW1954" i="1"/>
  <c r="AW2351" i="1"/>
  <c r="AW1721" i="1"/>
  <c r="AW2393" i="1"/>
  <c r="AW2312" i="1"/>
  <c r="AW2269" i="1"/>
  <c r="AW1690" i="1"/>
  <c r="AW2161" i="1"/>
  <c r="AW1869" i="1"/>
  <c r="AW2287" i="1"/>
  <c r="AW2112" i="1"/>
  <c r="AW2052" i="1"/>
  <c r="AW1930" i="1"/>
  <c r="AW1866" i="1"/>
  <c r="AW2042" i="1"/>
  <c r="AW1894" i="1"/>
  <c r="AW2266" i="1"/>
  <c r="AW2224" i="1"/>
  <c r="AW2162" i="1"/>
  <c r="AW2100" i="1"/>
  <c r="AW2142" i="1"/>
  <c r="AW2396" i="1"/>
  <c r="AW1681" i="1"/>
  <c r="AW1657" i="1"/>
  <c r="AW2090" i="1"/>
  <c r="AW2026" i="1"/>
  <c r="AW1934" i="1"/>
  <c r="AW1844" i="1"/>
  <c r="AW1968" i="1"/>
  <c r="AW2300" i="1"/>
  <c r="AW1923" i="1"/>
  <c r="AW1719" i="1"/>
  <c r="AW2231" i="1"/>
  <c r="AW2059" i="1"/>
  <c r="AW2109" i="1"/>
  <c r="AW2305" i="1"/>
  <c r="AW1794" i="1"/>
  <c r="AW2047" i="1"/>
  <c r="AW1875" i="1"/>
  <c r="AW2387" i="1"/>
  <c r="AW1864" i="1"/>
  <c r="AW1641" i="1"/>
  <c r="AW2060" i="1"/>
  <c r="AW1863" i="1"/>
  <c r="AW2375" i="1"/>
  <c r="AW1691" i="1"/>
  <c r="AW2203" i="1"/>
  <c r="AW1814" i="1"/>
  <c r="AW1986" i="1"/>
  <c r="AW1679" i="1"/>
  <c r="AW2191" i="1"/>
  <c r="AW2019" i="1"/>
  <c r="AW2056" i="1"/>
  <c r="AW2252" i="1"/>
  <c r="AW1741" i="1"/>
  <c r="AW1815" i="1"/>
  <c r="AW2327" i="1"/>
  <c r="AW1643" i="1"/>
  <c r="AW2155" i="1"/>
  <c r="AW1750" i="1"/>
  <c r="AW1922" i="1"/>
  <c r="AW1631" i="1"/>
  <c r="AW2143" i="1"/>
  <c r="AW1971" i="1"/>
  <c r="AW1992" i="1"/>
  <c r="AW2188" i="1"/>
  <c r="AW1677" i="1"/>
  <c r="AW2087" i="1"/>
  <c r="AW1915" i="1"/>
  <c r="AW1917" i="1"/>
  <c r="AW2113" i="1"/>
  <c r="AW2381" i="1"/>
  <c r="AW2338" i="1"/>
  <c r="AW2276" i="1"/>
  <c r="AW2216" i="1"/>
  <c r="AW2228" i="1"/>
  <c r="AW1808" i="1"/>
  <c r="AW1766" i="1"/>
  <c r="AW1842" i="1"/>
  <c r="AW2340" i="1"/>
  <c r="AW2297" i="1"/>
  <c r="AW2217" i="1"/>
  <c r="AW2174" i="1"/>
  <c r="AW2349" i="1"/>
  <c r="AW2108" i="1"/>
  <c r="AW1967" i="1"/>
  <c r="AW2146" i="1"/>
  <c r="AW1982" i="1"/>
  <c r="AW1669" i="1"/>
  <c r="AW2302" i="1"/>
  <c r="AW2260" i="1"/>
  <c r="AW2180" i="1"/>
  <c r="AW2137" i="1"/>
  <c r="AW2320" i="1"/>
  <c r="AW2086" i="1"/>
  <c r="AW1839" i="1"/>
  <c r="AW2282" i="1"/>
  <c r="AW2240" i="1"/>
  <c r="AW2160" i="1"/>
  <c r="AW2117" i="1"/>
  <c r="AW2306" i="1"/>
  <c r="AW2076" i="1"/>
  <c r="AW1775" i="1"/>
  <c r="AW1888" i="1"/>
  <c r="AW1824" i="1"/>
  <c r="AW1705" i="1"/>
  <c r="AW2384" i="1"/>
  <c r="AW1872" i="1"/>
  <c r="AW1809" i="1"/>
  <c r="AW2098" i="1"/>
  <c r="AW2116" i="1"/>
  <c r="AW2057" i="1"/>
  <c r="AW1962" i="1"/>
  <c r="AW1870" i="1"/>
  <c r="AW1989" i="1"/>
  <c r="AW2310" i="1"/>
  <c r="AW1987" i="1"/>
  <c r="AW1865" i="1"/>
  <c r="AW1801" i="1"/>
  <c r="AW1706" i="1"/>
  <c r="AW2365" i="1"/>
  <c r="AW1797" i="1"/>
  <c r="AW2214" i="1"/>
  <c r="AW2061" i="1"/>
  <c r="AW1783" i="1"/>
  <c r="AW2295" i="1"/>
  <c r="AW2123" i="1"/>
  <c r="AW1708" i="1"/>
  <c r="AW2390" i="1"/>
  <c r="AW1880" i="1"/>
  <c r="AW2111" i="1"/>
  <c r="AW1939" i="1"/>
  <c r="AW1949" i="1"/>
  <c r="AW2145" i="1"/>
  <c r="AW1634" i="1"/>
  <c r="AW1927" i="1"/>
  <c r="AW1755" i="1"/>
  <c r="AW2267" i="1"/>
  <c r="AW1704" i="1"/>
  <c r="AW1900" i="1"/>
  <c r="AW2072" i="1"/>
  <c r="AW1743" i="1"/>
  <c r="AW2255" i="1"/>
  <c r="AW2083" i="1"/>
  <c r="AW1654" i="1"/>
  <c r="AW2337" i="1"/>
  <c r="AW1826" i="1"/>
  <c r="AW1879" i="1"/>
  <c r="AW2391" i="1"/>
  <c r="AW1707" i="1"/>
  <c r="AW2219" i="1"/>
  <c r="AW1640" i="1"/>
  <c r="AW1836" i="1"/>
  <c r="AW2008" i="1"/>
  <c r="AW1695" i="1"/>
  <c r="AW2207" i="1"/>
  <c r="AW2035" i="1"/>
  <c r="AW2077" i="1"/>
  <c r="AW2273" i="1"/>
  <c r="AW1762" i="1"/>
  <c r="AW1639" i="1"/>
  <c r="AW2151" i="1"/>
  <c r="AW1979" i="1"/>
  <c r="AW2002" i="1"/>
  <c r="AW2198" i="1"/>
  <c r="AW1688" i="1"/>
  <c r="AW1680" i="1"/>
  <c r="AW2229" i="1"/>
  <c r="AW2186" i="1"/>
  <c r="AW2125" i="1"/>
  <c r="AW2041" i="1"/>
  <c r="AW2114" i="1"/>
  <c r="AW2374" i="1"/>
  <c r="AW1660" i="1"/>
  <c r="AW2371" i="1"/>
  <c r="AW2152" i="1"/>
  <c r="AW2106" i="1"/>
  <c r="AW1988" i="1"/>
  <c r="AW1924" i="1"/>
  <c r="AW2206" i="1"/>
  <c r="AW2001" i="1"/>
  <c r="AW1637" i="1"/>
  <c r="AW1782" i="1"/>
  <c r="AW2132" i="1"/>
  <c r="AW2080" i="1"/>
  <c r="AW1961" i="1"/>
  <c r="AW1897" i="1"/>
  <c r="AW2192" i="1"/>
  <c r="AW1990" i="1"/>
  <c r="AW1626" i="1"/>
  <c r="AW1697" i="1"/>
  <c r="AW2394" i="1"/>
  <c r="AW2333" i="1"/>
  <c r="AW2272" i="1"/>
  <c r="AW2270" i="1"/>
  <c r="AW1701" i="1"/>
  <c r="AW1702" i="1"/>
  <c r="AW1668" i="1"/>
  <c r="AW1892" i="1"/>
  <c r="AW1828" i="1"/>
  <c r="AW1737" i="1"/>
  <c r="AW2382" i="1"/>
  <c r="AW1818" i="1"/>
  <c r="AW2225" i="1"/>
  <c r="AW2082" i="1"/>
  <c r="AW2378" i="1"/>
  <c r="AW2336" i="1"/>
  <c r="AW2254" i="1"/>
  <c r="AW2212" i="1"/>
  <c r="AW2377" i="1"/>
  <c r="AW2129" i="1"/>
  <c r="AW2095" i="1"/>
  <c r="AW1847" i="1"/>
  <c r="AW2359" i="1"/>
  <c r="AW1675" i="1"/>
  <c r="AW2187" i="1"/>
  <c r="AW1793" i="1"/>
  <c r="AW1965" i="1"/>
  <c r="AW1663" i="1"/>
  <c r="AW2175" i="1"/>
  <c r="AW2003" i="1"/>
  <c r="AW2034" i="1"/>
  <c r="AW2230" i="1"/>
  <c r="AW1720" i="1"/>
  <c r="AW1991" i="1"/>
  <c r="AW1819" i="1"/>
  <c r="AW2331" i="1"/>
  <c r="AW1789" i="1"/>
  <c r="AW1985" i="1"/>
  <c r="AW1807" i="1"/>
  <c r="AW2319" i="1"/>
  <c r="AW1635" i="1"/>
  <c r="AW2147" i="1"/>
  <c r="AW1740" i="1"/>
  <c r="AW1912" i="1"/>
  <c r="AW1943" i="1"/>
  <c r="AW1771" i="1"/>
  <c r="AW2283" i="1"/>
  <c r="AW1725" i="1"/>
  <c r="AW1921" i="1"/>
  <c r="AW2093" i="1"/>
  <c r="AW1759" i="1"/>
  <c r="AW2271" i="1"/>
  <c r="AW2099" i="1"/>
  <c r="AW1676" i="1"/>
  <c r="AW2358" i="1"/>
  <c r="AW1848" i="1"/>
  <c r="AW1636" i="1"/>
  <c r="AW1703" i="1"/>
  <c r="AW2215" i="1"/>
  <c r="AW2043" i="1"/>
  <c r="AW2088" i="1"/>
  <c r="AW2284" i="1"/>
  <c r="AW1773" i="1"/>
  <c r="AW2062" i="1"/>
  <c r="AW1998" i="1"/>
  <c r="AW1908" i="1"/>
  <c r="AW1813" i="1"/>
  <c r="AW1946" i="1"/>
  <c r="AW2289" i="1"/>
  <c r="AW1859" i="1"/>
  <c r="AW2004" i="1"/>
  <c r="AW1940" i="1"/>
  <c r="AW1817" i="1"/>
  <c r="AW1753" i="1"/>
  <c r="AW2121" i="1"/>
  <c r="AW1937" i="1"/>
  <c r="AW1774" i="1"/>
  <c r="AW2346" i="1"/>
  <c r="AW1852" i="1"/>
  <c r="AW2258" i="1"/>
  <c r="AW1756" i="1"/>
  <c r="AW1757" i="1"/>
  <c r="AW2168" i="1"/>
  <c r="AW2096" i="1"/>
  <c r="AW2307" i="1"/>
  <c r="AW1945" i="1"/>
  <c r="AW1881" i="1"/>
  <c r="AW1760" i="1"/>
  <c r="AW1696" i="1"/>
  <c r="AW2085" i="1"/>
  <c r="AW1916" i="1"/>
  <c r="AW1918" i="1"/>
  <c r="AW1854" i="1"/>
  <c r="AW1732" i="1"/>
  <c r="AW2398" i="1"/>
  <c r="AW2064" i="1"/>
  <c r="AW1905" i="1"/>
  <c r="AW2286" i="1"/>
  <c r="AW2244" i="1"/>
  <c r="AW2181" i="1"/>
  <c r="AW2120" i="1"/>
  <c r="AW2157" i="1"/>
  <c r="AW2321" i="1"/>
  <c r="AW2051" i="1"/>
  <c r="AW2397" i="1"/>
  <c r="AW2354" i="1"/>
  <c r="AW2274" i="1"/>
  <c r="AW2232" i="1"/>
  <c r="AW2392" i="1"/>
  <c r="AW2140" i="1"/>
  <c r="AW1698" i="1"/>
  <c r="AW2159" i="1"/>
  <c r="AW2226" i="1"/>
  <c r="AW2184" i="1"/>
  <c r="AW2101" i="1"/>
  <c r="AW2037" i="1"/>
  <c r="AW2264" i="1"/>
  <c r="AW2044" i="1"/>
  <c r="AW2124" i="1"/>
  <c r="AW1911" i="1"/>
  <c r="AW1739" i="1"/>
  <c r="AW2251" i="1"/>
  <c r="AW1682" i="1"/>
  <c r="AW1664" i="1"/>
  <c r="AW1878" i="1"/>
  <c r="AW2050" i="1"/>
  <c r="AW1727" i="1"/>
  <c r="AW2239" i="1"/>
  <c r="AW2067" i="1"/>
  <c r="AW1633" i="1"/>
  <c r="AW2316" i="1"/>
  <c r="AW1805" i="1"/>
  <c r="AW2055" i="1"/>
  <c r="AW1883" i="1"/>
  <c r="AW2395" i="1"/>
  <c r="AW1874" i="1"/>
  <c r="AW1652" i="1"/>
  <c r="AW2070" i="1"/>
  <c r="AW1871" i="1"/>
  <c r="AW2383" i="1"/>
  <c r="AW1699" i="1"/>
  <c r="AW2211" i="1"/>
  <c r="AW1629" i="1"/>
  <c r="AW1825" i="1"/>
  <c r="AW2007" i="1"/>
  <c r="AW1835" i="1"/>
  <c r="AW2347" i="1"/>
  <c r="AW1810" i="1"/>
  <c r="AW2006" i="1"/>
  <c r="AW1692" i="1"/>
  <c r="AW1823" i="1"/>
  <c r="AW2335" i="1"/>
  <c r="AW1651" i="1"/>
  <c r="AW2163" i="1"/>
  <c r="AW1761" i="1"/>
  <c r="AW1933" i="1"/>
  <c r="AW1767" i="1"/>
  <c r="AW2279" i="1"/>
  <c r="AW2107" i="1"/>
  <c r="AW1686" i="1"/>
  <c r="AW2369" i="1"/>
  <c r="AW1858" i="1"/>
  <c r="AW1646" i="1"/>
  <c r="AW1834" i="1"/>
  <c r="AW1770" i="1"/>
  <c r="AW2388" i="1"/>
  <c r="AW2345" i="1"/>
  <c r="AW1776" i="1"/>
  <c r="AW2204" i="1"/>
  <c r="AW2040" i="1"/>
  <c r="AW1710" i="1"/>
  <c r="AW2328" i="1"/>
  <c r="AW1957" i="1"/>
  <c r="AW2196" i="1"/>
  <c r="AW1786" i="1"/>
  <c r="AW2104" i="1"/>
  <c r="AW2364" i="1"/>
  <c r="AW1717" i="1"/>
  <c r="AW2372" i="1"/>
  <c r="AW2309" i="1"/>
  <c r="AW2298" i="1"/>
  <c r="AW1914" i="1"/>
  <c r="AW1830" i="1"/>
  <c r="AW1689" i="1"/>
  <c r="AW2352" i="1"/>
  <c r="AW2290" i="1"/>
  <c r="AW2285" i="1"/>
  <c r="AW1893" i="1"/>
  <c r="AW1820" i="1"/>
  <c r="AW2133" i="1"/>
  <c r="AW2084" i="1"/>
  <c r="AW1993" i="1"/>
  <c r="AW1898" i="1"/>
  <c r="AW2010" i="1"/>
  <c r="AW2236" i="1"/>
  <c r="AW2245" i="1"/>
  <c r="AW2202" i="1"/>
  <c r="AW2122" i="1"/>
  <c r="AW2068" i="1"/>
  <c r="AW2277" i="1"/>
  <c r="AW2054" i="1"/>
  <c r="AW2209" i="1"/>
  <c r="AW1647" i="1"/>
  <c r="AW2058" i="1"/>
  <c r="AW1994" i="1"/>
  <c r="AW1876" i="1"/>
  <c r="AW1812" i="1"/>
  <c r="AW2149" i="1"/>
  <c r="AW1958" i="1"/>
  <c r="AW1975" i="1"/>
  <c r="AW1803" i="1"/>
  <c r="AW2315" i="1"/>
  <c r="AW1768" i="1"/>
  <c r="AW1964" i="1"/>
  <c r="AW1791" i="1"/>
  <c r="AW2303" i="1"/>
  <c r="AW2131" i="1"/>
  <c r="AW1718" i="1"/>
  <c r="AW2401" i="1"/>
  <c r="AW1890" i="1"/>
  <c r="AW2119" i="1"/>
  <c r="AW1947" i="1"/>
  <c r="AW1960" i="1"/>
  <c r="AW2156" i="1"/>
  <c r="AW1645" i="1"/>
  <c r="AW1935" i="1"/>
  <c r="AW1763" i="1"/>
  <c r="AW2275" i="1"/>
  <c r="AW1714" i="1"/>
  <c r="AW1910" i="1"/>
  <c r="AW2071" i="1"/>
  <c r="AW1899" i="1"/>
  <c r="AW1896" i="1"/>
  <c r="AW1673" i="1"/>
  <c r="AW2092" i="1"/>
  <c r="AW1777" i="1"/>
  <c r="AW1887" i="1"/>
  <c r="AW2399" i="1"/>
  <c r="AW1715" i="1"/>
  <c r="AW2227" i="1"/>
  <c r="AW1650" i="1"/>
  <c r="AW1632" i="1"/>
  <c r="AW1846" i="1"/>
  <c r="AW2018" i="1"/>
  <c r="AW1831" i="1"/>
  <c r="AW2343" i="1"/>
  <c r="AW1659" i="1"/>
  <c r="AW2171" i="1"/>
  <c r="AW1772" i="1"/>
  <c r="AW1944" i="1"/>
  <c r="AW2360" i="1"/>
  <c r="AW2317" i="1"/>
  <c r="AW2237" i="1"/>
  <c r="AW2194" i="1"/>
  <c r="AW2362" i="1"/>
  <c r="AW2118" i="1"/>
  <c r="AW2031" i="1"/>
  <c r="AW2361" i="1"/>
  <c r="AW2318" i="1"/>
  <c r="AW2213" i="1"/>
  <c r="AW2210" i="1"/>
  <c r="AW1649" i="1"/>
  <c r="AJ2143" i="1"/>
  <c r="AJ2142" i="1"/>
  <c r="AJ2140" i="1"/>
  <c r="AC2412" i="1"/>
  <c r="AC1" i="1"/>
  <c r="AJ2136" i="1"/>
  <c r="AJ2137" i="1"/>
  <c r="AJ2141" i="1"/>
  <c r="AJ2147" i="1"/>
  <c r="AJ2146" i="1"/>
  <c r="AJ2148" i="1"/>
  <c r="AJ2149" i="1"/>
  <c r="AO1625" i="1"/>
  <c r="AR1624" i="1"/>
  <c r="AR2405" i="1" s="1"/>
  <c r="AR2408" i="1" s="1"/>
  <c r="AR2412" i="1" s="1"/>
  <c r="AJ2139" i="1" l="1"/>
  <c r="AJ2138" i="1"/>
  <c r="AJ2135" i="1"/>
  <c r="AK2134" i="1" l="1"/>
  <c r="AK2170" i="1"/>
  <c r="AK2169" i="1" s="1"/>
  <c r="AK2168" i="1" s="1"/>
  <c r="AK2167" i="1" s="1"/>
  <c r="AK2166" i="1" s="1"/>
  <c r="AK2165" i="1" s="1"/>
  <c r="AK2164" i="1" s="1"/>
  <c r="AK2163" i="1" s="1"/>
  <c r="AK2162" i="1" s="1"/>
  <c r="AK2161" i="1" s="1"/>
  <c r="AK2160" i="1" s="1"/>
  <c r="AK2159" i="1" s="1"/>
  <c r="AK2158" i="1" s="1"/>
  <c r="AK2157" i="1" s="1"/>
  <c r="AK2156" i="1" s="1"/>
  <c r="AK2155" i="1" s="1"/>
  <c r="AK2154" i="1" s="1"/>
  <c r="AK2153" i="1" s="1"/>
  <c r="AK2152" i="1" s="1"/>
  <c r="AK2151" i="1" s="1"/>
  <c r="AK2150" i="1" s="1"/>
  <c r="AK2149" i="1" s="1"/>
  <c r="AK2148" i="1" l="1"/>
  <c r="AK2146" i="1" s="1"/>
  <c r="AK2144" i="1" s="1"/>
  <c r="AK2147" i="1"/>
  <c r="AK2145" i="1" s="1"/>
  <c r="AI2299" i="1"/>
  <c r="AI2171" i="1"/>
  <c r="AK2143" i="1" l="1"/>
  <c r="AK2141" i="1" s="1"/>
  <c r="AK2139" i="1" s="1"/>
  <c r="AK2137" i="1" s="1"/>
  <c r="AK2142" i="1"/>
  <c r="AK2140" i="1" s="1"/>
  <c r="AK2138" i="1" s="1"/>
  <c r="AK2136" i="1" s="1"/>
  <c r="AI2298" i="1"/>
  <c r="AJ2299" i="1"/>
  <c r="AK2299" i="1"/>
  <c r="AK2298" i="1" s="1"/>
  <c r="AK2297" i="1" s="1"/>
  <c r="AK2296" i="1" s="1"/>
  <c r="AK2295" i="1" s="1"/>
  <c r="AK2294" i="1" s="1"/>
  <c r="AK2293" i="1" s="1"/>
  <c r="AK2292" i="1" s="1"/>
  <c r="AK2291" i="1" s="1"/>
  <c r="AK2290" i="1" s="1"/>
  <c r="AK2289" i="1" s="1"/>
  <c r="AK2288" i="1" s="1"/>
  <c r="AK2287" i="1" s="1"/>
  <c r="AK2286" i="1" s="1"/>
  <c r="AK2285" i="1" s="1"/>
  <c r="AK2284" i="1" s="1"/>
  <c r="AK2283" i="1" s="1"/>
  <c r="AK2282" i="1" s="1"/>
  <c r="AK2281" i="1" s="1"/>
  <c r="AK2280" i="1" s="1"/>
  <c r="AK2279" i="1" s="1"/>
  <c r="AK2278" i="1" s="1"/>
  <c r="AK2277" i="1" s="1"/>
  <c r="AK2276" i="1" s="1"/>
  <c r="AK2275" i="1" s="1"/>
  <c r="AK2274" i="1" s="1"/>
  <c r="AK2273" i="1" s="1"/>
  <c r="AK2272" i="1" s="1"/>
  <c r="AK2271" i="1" s="1"/>
  <c r="AK2270" i="1" s="1"/>
  <c r="AK2269" i="1" s="1"/>
  <c r="AK2268" i="1" s="1"/>
  <c r="AK2267" i="1" s="1"/>
  <c r="AK2266" i="1" s="1"/>
  <c r="AK2265" i="1" s="1"/>
  <c r="AK2264" i="1" s="1"/>
  <c r="AK2263" i="1" s="1"/>
  <c r="AK2262" i="1" s="1"/>
  <c r="AK2261" i="1" s="1"/>
  <c r="AK2260" i="1" s="1"/>
  <c r="AK2259" i="1" s="1"/>
  <c r="AK2258" i="1" s="1"/>
  <c r="AK2257" i="1" s="1"/>
  <c r="AK2256" i="1" s="1"/>
  <c r="AK2255" i="1" s="1"/>
  <c r="AK2254" i="1" s="1"/>
  <c r="AK2253" i="1" s="1"/>
  <c r="AK2252" i="1" s="1"/>
  <c r="AK2251" i="1" s="1"/>
  <c r="AK2250" i="1" s="1"/>
  <c r="AK2249" i="1" s="1"/>
  <c r="AK2248" i="1" s="1"/>
  <c r="AK2247" i="1" s="1"/>
  <c r="AK2246" i="1" s="1"/>
  <c r="AK2245" i="1" s="1"/>
  <c r="AK2244" i="1" s="1"/>
  <c r="AK2243" i="1" s="1"/>
  <c r="AK2242" i="1" s="1"/>
  <c r="AK2241" i="1" s="1"/>
  <c r="AK2240" i="1" s="1"/>
  <c r="AK2239" i="1" s="1"/>
  <c r="AK2238" i="1" s="1"/>
  <c r="AK2237" i="1" s="1"/>
  <c r="AK2236" i="1" s="1"/>
  <c r="AK2235" i="1" s="1"/>
  <c r="AK2234" i="1" s="1"/>
  <c r="AK2233" i="1" s="1"/>
  <c r="AK2232" i="1" s="1"/>
  <c r="AK2231" i="1" s="1"/>
  <c r="AK2230" i="1" s="1"/>
  <c r="AK2229" i="1" s="1"/>
  <c r="AK2228" i="1" s="1"/>
  <c r="AK2227" i="1" s="1"/>
  <c r="AK2226" i="1" s="1"/>
  <c r="AK2225" i="1" s="1"/>
  <c r="AK2224" i="1" s="1"/>
  <c r="AK2223" i="1" s="1"/>
  <c r="AK2222" i="1" s="1"/>
  <c r="AK2221" i="1" s="1"/>
  <c r="AK2220" i="1" s="1"/>
  <c r="AK2219" i="1" s="1"/>
  <c r="AK2218" i="1" s="1"/>
  <c r="AK2217" i="1" s="1"/>
  <c r="AK2216" i="1" s="1"/>
  <c r="AK2215" i="1" s="1"/>
  <c r="AK2214" i="1" s="1"/>
  <c r="AK2213" i="1" s="1"/>
  <c r="AK2212" i="1" s="1"/>
  <c r="AK2211" i="1" s="1"/>
  <c r="AK2210" i="1" s="1"/>
  <c r="AK2209" i="1" s="1"/>
  <c r="AK2208" i="1" s="1"/>
  <c r="AK2207" i="1" s="1"/>
  <c r="AK2206" i="1" s="1"/>
  <c r="AK2205" i="1" s="1"/>
  <c r="AK2204" i="1" s="1"/>
  <c r="AK2203" i="1" s="1"/>
  <c r="AK2202" i="1" s="1"/>
  <c r="AK2201" i="1" s="1"/>
  <c r="AK2200" i="1" s="1"/>
  <c r="AK2199" i="1" s="1"/>
  <c r="AK2198" i="1" s="1"/>
  <c r="AK2197" i="1" s="1"/>
  <c r="AK2196" i="1" s="1"/>
  <c r="AK2195" i="1" s="1"/>
  <c r="AK2194" i="1" s="1"/>
  <c r="AK2193" i="1" s="1"/>
  <c r="AK2192" i="1" s="1"/>
  <c r="AK2191" i="1" s="1"/>
  <c r="AK2190" i="1" s="1"/>
  <c r="AK2189" i="1" s="1"/>
  <c r="AK2188" i="1" s="1"/>
  <c r="AK2187" i="1" s="1"/>
  <c r="AK2186" i="1" s="1"/>
  <c r="AK2185" i="1" s="1"/>
  <c r="AK2184" i="1" s="1"/>
  <c r="AK2183" i="1" s="1"/>
  <c r="AK2182" i="1" s="1"/>
  <c r="AK2181" i="1" s="1"/>
  <c r="AK2180" i="1" s="1"/>
  <c r="AK2179" i="1" s="1"/>
  <c r="AK2178" i="1" s="1"/>
  <c r="AK2177" i="1" s="1"/>
  <c r="AK2176" i="1" s="1"/>
  <c r="AK2175" i="1" s="1"/>
  <c r="AK2174" i="1" s="1"/>
  <c r="AK2173" i="1" s="1"/>
  <c r="AK2172" i="1" s="1"/>
  <c r="AK2171" i="1"/>
  <c r="AK2135" i="1" l="1"/>
  <c r="AI2297" i="1"/>
  <c r="AJ2298" i="1"/>
  <c r="AI2300" i="1"/>
  <c r="AK2300" i="1" s="1"/>
  <c r="AI2301" i="1" s="1"/>
  <c r="AK2301" i="1" s="1"/>
  <c r="AI2302" i="1" s="1"/>
  <c r="AI2310" i="1"/>
  <c r="AI2309" i="1" s="1"/>
  <c r="AI2308" i="1" s="1"/>
  <c r="AI2307" i="1" s="1"/>
  <c r="AI2306" i="1" s="1"/>
  <c r="AI2305" i="1" s="1"/>
  <c r="AI2304" i="1" s="1"/>
  <c r="AI2303" i="1" s="1"/>
  <c r="AI2296" i="1" l="1"/>
  <c r="AJ2297" i="1"/>
  <c r="AK2310" i="1"/>
  <c r="AK2309" i="1" s="1"/>
  <c r="AK2308" i="1" s="1"/>
  <c r="AK2307" i="1" s="1"/>
  <c r="AK2306" i="1" s="1"/>
  <c r="AK2305" i="1" s="1"/>
  <c r="AK2304" i="1" s="1"/>
  <c r="AK2303" i="1" s="1"/>
  <c r="AK2302" i="1"/>
  <c r="AI2295" i="1" l="1"/>
  <c r="AJ2296" i="1"/>
  <c r="AI2335" i="1"/>
  <c r="AI2334" i="1" s="1"/>
  <c r="AI2333" i="1" s="1"/>
  <c r="AI2332" i="1" s="1"/>
  <c r="AI2331" i="1" s="1"/>
  <c r="AI2330" i="1" s="1"/>
  <c r="AI2329" i="1" s="1"/>
  <c r="AI2328" i="1" s="1"/>
  <c r="AI2327" i="1" s="1"/>
  <c r="AI2326" i="1" s="1"/>
  <c r="AI2325" i="1" s="1"/>
  <c r="AI2324" i="1" s="1"/>
  <c r="AI2323" i="1" s="1"/>
  <c r="AI2322" i="1" s="1"/>
  <c r="AI2321" i="1" s="1"/>
  <c r="AI2320" i="1" s="1"/>
  <c r="AI2319" i="1" s="1"/>
  <c r="AI2318" i="1" s="1"/>
  <c r="AI2317" i="1" s="1"/>
  <c r="AI2316" i="1" s="1"/>
  <c r="AI2315" i="1" s="1"/>
  <c r="AI2314" i="1" s="1"/>
  <c r="AI2313" i="1" s="1"/>
  <c r="AI2312" i="1" s="1"/>
  <c r="AI2311" i="1"/>
  <c r="AI2294" i="1" l="1"/>
  <c r="AJ2295" i="1"/>
  <c r="AK2335" i="1"/>
  <c r="AK2311" i="1"/>
  <c r="AI2293" i="1" l="1"/>
  <c r="AJ2294" i="1"/>
  <c r="AI2336" i="1"/>
  <c r="AI2344" i="1"/>
  <c r="AI2343" i="1" s="1"/>
  <c r="AI2342" i="1" s="1"/>
  <c r="AI2341" i="1" s="1"/>
  <c r="AI2340" i="1" s="1"/>
  <c r="AI2339" i="1" s="1"/>
  <c r="AI2338" i="1" s="1"/>
  <c r="AI2337" i="1" s="1"/>
  <c r="AK2334" i="1"/>
  <c r="AI2359" i="1"/>
  <c r="AI2292" i="1" l="1"/>
  <c r="AJ2293" i="1"/>
  <c r="AK2333" i="1"/>
  <c r="AI2358" i="1"/>
  <c r="AK2344" i="1"/>
  <c r="AK2336" i="1"/>
  <c r="AI2291" i="1" l="1"/>
  <c r="AJ2292" i="1"/>
  <c r="AI2368" i="1"/>
  <c r="AK2343" i="1"/>
  <c r="AI2345" i="1"/>
  <c r="AK2345" i="1" s="1"/>
  <c r="AI2360" i="1"/>
  <c r="AK2332" i="1"/>
  <c r="AI2357" i="1"/>
  <c r="AI2290" i="1" l="1"/>
  <c r="AJ2291" i="1"/>
  <c r="AI2369" i="1"/>
  <c r="AI2346" i="1"/>
  <c r="AK2346" i="1" s="1"/>
  <c r="AK2331" i="1"/>
  <c r="AI2356" i="1"/>
  <c r="AI2367" i="1"/>
  <c r="AK2342" i="1"/>
  <c r="AI2289" i="1" l="1"/>
  <c r="AJ2290" i="1"/>
  <c r="AK2330" i="1"/>
  <c r="AI2355" i="1"/>
  <c r="AI2366" i="1"/>
  <c r="AK2341" i="1"/>
  <c r="AI2370" i="1"/>
  <c r="AI2347" i="1"/>
  <c r="AK2347" i="1" s="1"/>
  <c r="AI2288" i="1" l="1"/>
  <c r="AJ2289" i="1"/>
  <c r="AI2379" i="1"/>
  <c r="AI2371" i="1"/>
  <c r="AI2365" i="1"/>
  <c r="AK2340" i="1"/>
  <c r="AI2354" i="1"/>
  <c r="AK2329" i="1"/>
  <c r="AI2287" i="1" l="1"/>
  <c r="AI2286" i="1" s="1"/>
  <c r="AI2285" i="1" s="1"/>
  <c r="AI2284" i="1" s="1"/>
  <c r="AI2283" i="1" s="1"/>
  <c r="AI2282" i="1" s="1"/>
  <c r="AI2281" i="1" s="1"/>
  <c r="AI2280" i="1" s="1"/>
  <c r="AI2279" i="1" s="1"/>
  <c r="AI2278" i="1" s="1"/>
  <c r="AI2277" i="1" s="1"/>
  <c r="AI2276" i="1" s="1"/>
  <c r="AI2275" i="1" s="1"/>
  <c r="AI2274" i="1" s="1"/>
  <c r="AI2273" i="1" s="1"/>
  <c r="AI2272" i="1" s="1"/>
  <c r="AI2271" i="1" s="1"/>
  <c r="AI2270" i="1" s="1"/>
  <c r="AI2269" i="1" s="1"/>
  <c r="AI2268" i="1" s="1"/>
  <c r="AI2267" i="1" s="1"/>
  <c r="AI2266" i="1" s="1"/>
  <c r="AI2265" i="1" s="1"/>
  <c r="AI2264" i="1" s="1"/>
  <c r="AI2263" i="1" s="1"/>
  <c r="AI2262" i="1" s="1"/>
  <c r="AI2261" i="1" s="1"/>
  <c r="AI2260" i="1" s="1"/>
  <c r="AI2259" i="1" s="1"/>
  <c r="AI2258" i="1" s="1"/>
  <c r="AI2257" i="1" s="1"/>
  <c r="AI2256" i="1" s="1"/>
  <c r="AI2255" i="1" s="1"/>
  <c r="AI2254" i="1" s="1"/>
  <c r="AI2253" i="1" s="1"/>
  <c r="AI2252" i="1" s="1"/>
  <c r="AI2251" i="1" s="1"/>
  <c r="AI2250" i="1" s="1"/>
  <c r="AI2249" i="1" s="1"/>
  <c r="AI2248" i="1" s="1"/>
  <c r="AI2247" i="1" s="1"/>
  <c r="AI2246" i="1" s="1"/>
  <c r="AI2245" i="1" s="1"/>
  <c r="AI2244" i="1" s="1"/>
  <c r="AI2243" i="1" s="1"/>
  <c r="AI2242" i="1" s="1"/>
  <c r="AI2241" i="1" s="1"/>
  <c r="AI2240" i="1" s="1"/>
  <c r="AI2239" i="1" s="1"/>
  <c r="AI2238" i="1" s="1"/>
  <c r="AI2237" i="1" s="1"/>
  <c r="AI2236" i="1" s="1"/>
  <c r="AI2235" i="1" s="1"/>
  <c r="AI2234" i="1" s="1"/>
  <c r="AI2233" i="1" s="1"/>
  <c r="AI2232" i="1" s="1"/>
  <c r="AI2231" i="1" s="1"/>
  <c r="AI2230" i="1" s="1"/>
  <c r="AI2229" i="1" s="1"/>
  <c r="AI2228" i="1" s="1"/>
  <c r="AI2227" i="1" s="1"/>
  <c r="AI2226" i="1" s="1"/>
  <c r="AI2225" i="1" s="1"/>
  <c r="AI2224" i="1" s="1"/>
  <c r="AI2223" i="1" s="1"/>
  <c r="AI2222" i="1" s="1"/>
  <c r="AI2221" i="1" s="1"/>
  <c r="AI2220" i="1" s="1"/>
  <c r="AI2219" i="1" s="1"/>
  <c r="AI2218" i="1" s="1"/>
  <c r="AI2217" i="1" s="1"/>
  <c r="AI2216" i="1" s="1"/>
  <c r="AI2215" i="1" s="1"/>
  <c r="AI2214" i="1" s="1"/>
  <c r="AI2213" i="1" s="1"/>
  <c r="AI2212" i="1" s="1"/>
  <c r="AI2211" i="1" s="1"/>
  <c r="AI2210" i="1" s="1"/>
  <c r="AI2209" i="1" s="1"/>
  <c r="AI2208" i="1" s="1"/>
  <c r="AI2207" i="1" s="1"/>
  <c r="AI2206" i="1" s="1"/>
  <c r="AI2205" i="1" s="1"/>
  <c r="AI2204" i="1" s="1"/>
  <c r="AI2203" i="1" s="1"/>
  <c r="AI2202" i="1" s="1"/>
  <c r="AI2201" i="1" s="1"/>
  <c r="AI2200" i="1" s="1"/>
  <c r="AI2199" i="1" s="1"/>
  <c r="AI2198" i="1" s="1"/>
  <c r="AI2197" i="1" s="1"/>
  <c r="AI2196" i="1" s="1"/>
  <c r="AI2195" i="1" s="1"/>
  <c r="AI2194" i="1" s="1"/>
  <c r="AI2193" i="1" s="1"/>
  <c r="AI2192" i="1" s="1"/>
  <c r="AI2191" i="1" s="1"/>
  <c r="AI2190" i="1" s="1"/>
  <c r="AI2189" i="1" s="1"/>
  <c r="AI2188" i="1" s="1"/>
  <c r="AI2187" i="1" s="1"/>
  <c r="AI2186" i="1" s="1"/>
  <c r="AI2185" i="1" s="1"/>
  <c r="AI2184" i="1" s="1"/>
  <c r="AI2183" i="1" s="1"/>
  <c r="AI2182" i="1" s="1"/>
  <c r="AI2181" i="1" s="1"/>
  <c r="AI2180" i="1" s="1"/>
  <c r="AI2179" i="1" s="1"/>
  <c r="AI2178" i="1" s="1"/>
  <c r="AI2177" i="1" s="1"/>
  <c r="AI2176" i="1" s="1"/>
  <c r="AI2175" i="1" s="1"/>
  <c r="AI2174" i="1" s="1"/>
  <c r="AI2173" i="1" s="1"/>
  <c r="AI2172" i="1" s="1"/>
  <c r="AJ2288" i="1"/>
  <c r="AK2328" i="1"/>
  <c r="AI2353" i="1"/>
  <c r="AI2364" i="1"/>
  <c r="AK2339" i="1"/>
  <c r="AK2371" i="1"/>
  <c r="AK2379" i="1"/>
  <c r="AJ2379" i="1"/>
  <c r="AI2378" i="1"/>
  <c r="AK2378" i="1" l="1"/>
  <c r="AI2388" i="1"/>
  <c r="AK2388" i="1" s="1"/>
  <c r="AI2397" i="1" s="1"/>
  <c r="AK2397" i="1" s="1"/>
  <c r="AL2379" i="1"/>
  <c r="AI2403" i="1"/>
  <c r="AK2403" i="1" s="1"/>
  <c r="AI2404" i="1" s="1"/>
  <c r="AK2404" i="1" s="1"/>
  <c r="AI2389" i="1"/>
  <c r="AK2389" i="1" s="1"/>
  <c r="AI2398" i="1" s="1"/>
  <c r="AK2398" i="1" s="1"/>
  <c r="AI2377" i="1"/>
  <c r="AJ2378" i="1"/>
  <c r="AI2363" i="1"/>
  <c r="AK2338" i="1"/>
  <c r="AI2352" i="1"/>
  <c r="AK2327" i="1"/>
  <c r="Z2" i="1" l="1"/>
  <c r="Z2414" i="1"/>
  <c r="AI2376" i="1"/>
  <c r="AJ2377" i="1"/>
  <c r="AK2326" i="1"/>
  <c r="AI2351" i="1"/>
  <c r="AK2337" i="1"/>
  <c r="AI2361" i="1" s="1"/>
  <c r="AI2362" i="1"/>
  <c r="AI2387" i="1"/>
  <c r="AK2387" i="1" s="1"/>
  <c r="AI2396" i="1" s="1"/>
  <c r="AK2396" i="1" s="1"/>
  <c r="AK2377" i="1"/>
  <c r="AL2378" i="1"/>
  <c r="AK2325" i="1" l="1"/>
  <c r="AI2350" i="1"/>
  <c r="AJ2376" i="1"/>
  <c r="AI2375" i="1"/>
  <c r="AK2376" i="1"/>
  <c r="AL2377" i="1"/>
  <c r="AI2386" i="1"/>
  <c r="AK2386" i="1" s="1"/>
  <c r="AI2395" i="1" s="1"/>
  <c r="AK2395" i="1" s="1"/>
  <c r="AI2385" i="1" l="1"/>
  <c r="AK2385" i="1" s="1"/>
  <c r="AI2394" i="1" s="1"/>
  <c r="AK2394" i="1" s="1"/>
  <c r="AK2375" i="1"/>
  <c r="AL2376" i="1"/>
  <c r="AI2374" i="1"/>
  <c r="AJ2375" i="1"/>
  <c r="AK2324" i="1"/>
  <c r="AI2349" i="1"/>
  <c r="AK2323" i="1" l="1"/>
  <c r="AK2322" i="1" s="1"/>
  <c r="AK2321" i="1" s="1"/>
  <c r="AK2320" i="1" s="1"/>
  <c r="AK2319" i="1" s="1"/>
  <c r="AK2318" i="1" s="1"/>
  <c r="AK2317" i="1" s="1"/>
  <c r="AK2316" i="1" s="1"/>
  <c r="AK2315" i="1" s="1"/>
  <c r="AK2314" i="1" s="1"/>
  <c r="AK2313" i="1" s="1"/>
  <c r="AK2312" i="1" s="1"/>
  <c r="AI2348" i="1"/>
  <c r="AJ2374" i="1"/>
  <c r="AI2373" i="1"/>
  <c r="AK2374" i="1"/>
  <c r="AI2384" i="1"/>
  <c r="AK2384" i="1" s="1"/>
  <c r="AI2393" i="1" s="1"/>
  <c r="AK2393" i="1" s="1"/>
  <c r="AL2375" i="1"/>
  <c r="AI2372" i="1" l="1"/>
  <c r="AJ2372" i="1" s="1"/>
  <c r="AJ2373" i="1"/>
  <c r="AL2374" i="1"/>
  <c r="AI2383" i="1"/>
  <c r="AK2383" i="1" s="1"/>
  <c r="AK2373" i="1"/>
  <c r="AK2372" i="1" l="1"/>
  <c r="AL2373" i="1"/>
  <c r="AI2382" i="1"/>
  <c r="AK2382" i="1" s="1"/>
  <c r="AI2391" i="1" s="1"/>
  <c r="AK2391" i="1" s="1"/>
  <c r="AI2400" i="1" s="1"/>
  <c r="AK2400" i="1" s="1"/>
  <c r="AI2402" i="1"/>
  <c r="AK2402" i="1" s="1"/>
  <c r="AI2392" i="1"/>
  <c r="AK2392" i="1" s="1"/>
  <c r="AI2401" i="1" s="1"/>
  <c r="AK2401" i="1" s="1"/>
  <c r="AL2372" i="1" l="1"/>
  <c r="AI2381" i="1"/>
  <c r="AK2381" i="1" s="1"/>
  <c r="AI2390" i="1" s="1"/>
  <c r="AK2390" i="1" s="1"/>
  <c r="AI2399" i="1" s="1"/>
  <c r="AK239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Venkatesh Wadeyar</author>
    <author>tc={A4FD0815-F580-401D-B9ED-197055017FD0}</author>
    <author>tc={CC7D7B44-2117-4ECD-9CF2-E08A9E4D9B30}</author>
    <author>tc={7C03EDE8-DF08-4C01-BBD3-24815AFD4061}</author>
    <author>tc={5E47DC05-E17A-4764-9CD6-D8BEBF44E693}</author>
  </authors>
  <commentList>
    <comment ref="Z2" authorId="0" shapeId="0" xr:uid="{0385C816-4950-417B-BBA5-930094A4D160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Don't remove this</t>
        </r>
      </text>
    </comment>
    <comment ref="AC2" authorId="0" shapeId="0" xr:uid="{F6ECD129-2C07-48CA-8128-CCF6E78AF93F}">
      <text>
        <r>
          <rPr>
            <b/>
            <sz val="9"/>
            <color indexed="81"/>
            <rFont val="Tahoma"/>
            <family val="2"/>
          </rPr>
          <t>Venkatesh Wadeyar:</t>
        </r>
        <r>
          <rPr>
            <sz val="9"/>
            <color indexed="81"/>
            <rFont val="Tahoma"/>
            <family val="2"/>
          </rPr>
          <t xml:space="preserve">
Don't remove this</t>
        </r>
      </text>
    </comment>
    <comment ref="B1464" authorId="1" shapeId="0" xr:uid="{A4FD0815-F580-401D-B9ED-197055017FD0}">
      <text>
        <t>[Threaded comment]
Your version of Excel allows you to read this threaded comment; however, any edits to it will get removed if the file is opened in a newer version of Excel. Learn more: https://go.microsoft.com/fwlink/?linkid=870924
Comment:
    @Venkatesh Wadeyar</t>
      </text>
    </comment>
    <comment ref="B1465" authorId="2" shapeId="0" xr:uid="{CC7D7B44-2117-4ECD-9CF2-E08A9E4D9B30}">
      <text>
        <t>[Threaded comment]
Your version of Excel allows you to read this threaded comment; however, any edits to it will get removed if the file is opened in a newer version of Excel. Learn more: https://go.microsoft.com/fwlink/?linkid=870924
Comment:
    @Venkatesh Wadeyar @Anup Deka</t>
      </text>
    </comment>
    <comment ref="B1473" authorId="3" shapeId="0" xr:uid="{7C03EDE8-DF08-4C01-BBD3-24815AFD4061}">
      <text>
        <t>[Threaded comment]
Your version of Excel allows you to read this threaded comment; however, any edits to it will get removed if the file is opened in a newer version of Excel. Learn more: https://go.microsoft.com/fwlink/?linkid=870924
Comment:
    @Venkatesh Wadeyar @Anup Deka</t>
      </text>
    </comment>
    <comment ref="B1475" authorId="4" shapeId="0" xr:uid="{5E47DC05-E17A-4764-9CD6-D8BEBF44E693}">
      <text>
        <t>[Threaded comment]
Your version of Excel allows you to read this threaded comment; however, any edits to it will get removed if the file is opened in a newer version of Excel. Learn more: https://go.microsoft.com/fwlink/?linkid=870924
Comment:
    @Venkatesh Wadeyar @Anup Deka</t>
      </text>
    </comment>
  </commentList>
</comments>
</file>

<file path=xl/sharedStrings.xml><?xml version="1.0" encoding="utf-8"?>
<sst xmlns="http://schemas.openxmlformats.org/spreadsheetml/2006/main" count="33127" uniqueCount="2799">
  <si>
    <t>MTP not to be exposed to customer</t>
  </si>
  <si>
    <t>Number of Rails</t>
  </si>
  <si>
    <t>Sub system</t>
  </si>
  <si>
    <t>Block</t>
  </si>
  <si>
    <t>Command Code</t>
  </si>
  <si>
    <t>Command Name</t>
  </si>
  <si>
    <t>Command bit field</t>
  </si>
  <si>
    <t>Command bit field name</t>
  </si>
  <si>
    <t>Description</t>
  </si>
  <si>
    <t>DIGITAL TOP output port name
Rail0</t>
  </si>
  <si>
    <t>DIGITAL TOP output port name
Rail1</t>
  </si>
  <si>
    <t>SMBus Transaction Type: Writing Data</t>
  </si>
  <si>
    <t>SMBus Transaction
Type: Reading Data</t>
  </si>
  <si>
    <t>Access type</t>
  </si>
  <si>
    <t xml:space="preserve">  Number Of Data Bytes</t>
  </si>
  <si>
    <t>Supported</t>
  </si>
  <si>
    <t>PAGED</t>
  </si>
  <si>
    <t>PHASED</t>
  </si>
  <si>
    <t>MTP</t>
  </si>
  <si>
    <t>MTP bits per rail</t>
  </si>
  <si>
    <t>OTP</t>
  </si>
  <si>
    <t>OTP bits per rail</t>
  </si>
  <si>
    <t>Default value</t>
  </si>
  <si>
    <t>Parameter value</t>
  </si>
  <si>
    <t>Units</t>
  </si>
  <si>
    <t>Data format</t>
  </si>
  <si>
    <t>MTP bits 
mapping 
Rail0</t>
  </si>
  <si>
    <t>MTP bits 
mapping 
Rail1</t>
  </si>
  <si>
    <t>OTP bits 
mapping 
Rail0</t>
  </si>
  <si>
    <t>OTP bits 
mapping 
Rail1</t>
  </si>
  <si>
    <t>Storage flops</t>
  </si>
  <si>
    <t>1:1 mapping for storage</t>
  </si>
  <si>
    <t>Type of command(OTP/MTP/TEST)</t>
  </si>
  <si>
    <t>SVID SLINE config</t>
  </si>
  <si>
    <t>SVID PLINE config</t>
  </si>
  <si>
    <t>SVI2 config</t>
  </si>
  <si>
    <t>SVI3 config</t>
  </si>
  <si>
    <t>OVR config</t>
  </si>
  <si>
    <t>Reviewed</t>
  </si>
  <si>
    <t>Rail0</t>
  </si>
  <si>
    <t>Rail1</t>
  </si>
  <si>
    <t>Access</t>
  </si>
  <si>
    <t>MTP bit validation</t>
  </si>
  <si>
    <t>OTP bit validation</t>
  </si>
  <si>
    <t>Value to be updated by ATE?</t>
  </si>
  <si>
    <t>00h</t>
  </si>
  <si>
    <t>PAGE</t>
  </si>
  <si>
    <t>Write Byte</t>
  </si>
  <si>
    <t>Read Byte</t>
  </si>
  <si>
    <t>Y</t>
  </si>
  <si>
    <t>N</t>
  </si>
  <si>
    <t>00</t>
  </si>
  <si>
    <t>PAGE[7]</t>
  </si>
  <si>
    <t>RW</t>
  </si>
  <si>
    <t>PAGE[6]</t>
  </si>
  <si>
    <t>PAGE[5]</t>
  </si>
  <si>
    <t>PAGE[4]</t>
  </si>
  <si>
    <t>PAGE[3]</t>
  </si>
  <si>
    <t>PAGE[2]</t>
  </si>
  <si>
    <t>PAGE[1]</t>
  </si>
  <si>
    <t>PAGE[0]</t>
  </si>
  <si>
    <t>0 - Rail A, 1 - Rail B</t>
  </si>
  <si>
    <t>01h</t>
  </si>
  <si>
    <t>OPERATION</t>
  </si>
  <si>
    <t>Bit Control to turn on Controller 
[Refer to PMBUS spec for Bit Description]</t>
  </si>
  <si>
    <t>01110000</t>
  </si>
  <si>
    <t>OPERATION[7]</t>
  </si>
  <si>
    <t>0 - OFF, 1 - ON</t>
  </si>
  <si>
    <t>OPERATION[6]</t>
  </si>
  <si>
    <t>If bit [7] is 1, then bit [6] ignored.
If bit [7] is 0, then:
• Bit [6] - 0  then the output is turned off immediately 
• Bit [6] - 1 then the device powers down after TOFF_DELAY</t>
  </si>
  <si>
    <t>OPERATION[5]</t>
  </si>
  <si>
    <t>00 - VOUT_COMMAND
01 - VOUT_MARGIN_LOW
10 - VOUT_MARGIN_HIGH
11 - VOUT controlled by non-PMBUS protocol</t>
  </si>
  <si>
    <t>OPERATION[4]</t>
  </si>
  <si>
    <t>OPERATION[3]</t>
  </si>
  <si>
    <t>Not used</t>
  </si>
  <si>
    <t>OPERATION[2]</t>
  </si>
  <si>
    <t>OPERATION[1]</t>
  </si>
  <si>
    <t>OPERATION[0]</t>
  </si>
  <si>
    <t>Reserved</t>
  </si>
  <si>
    <t>02h</t>
  </si>
  <si>
    <t>ON_OFF_CONFIG</t>
  </si>
  <si>
    <t>10110</t>
  </si>
  <si>
    <t>ON_OFF_CONFIG[7]</t>
  </si>
  <si>
    <t>ON_OFF_CONFIG[6]</t>
  </si>
  <si>
    <t>ON_OFF_CONFIG[5]</t>
  </si>
  <si>
    <t>ON_OFF_CONFIG[4]</t>
  </si>
  <si>
    <t>0 - Controller powers up irrespective of EN
1 - Waits for EN for power up</t>
  </si>
  <si>
    <t>ON_OFF_CONFIG[3]</t>
  </si>
  <si>
    <t>0  - Pin Control for EN
1 - Depends on ON_OFF_CONFIG[2] for EN</t>
  </si>
  <si>
    <t>ON_OFF_CONFIG[2]</t>
  </si>
  <si>
    <t>If bit [3] is 1,
0 - Look for OPERATION[7] for enable,
 1 - Look for both OPERATION[7] and EN pin for enable</t>
  </si>
  <si>
    <t>ON_OFF_CONFIG[1]</t>
  </si>
  <si>
    <t>0 - Active Low EN pin 
1 - Active High EN pin</t>
  </si>
  <si>
    <t>ON_OFF_CONFIG[0]</t>
  </si>
  <si>
    <t>0 - Use turn off delay when EN deasserted
1- Turn off immediately when EN deasserted</t>
  </si>
  <si>
    <t>03h</t>
  </si>
  <si>
    <t>CLEAR_FAULTS</t>
  </si>
  <si>
    <t>Clears the fault registers</t>
  </si>
  <si>
    <t>Send Byte</t>
  </si>
  <si>
    <t>N/A</t>
  </si>
  <si>
    <t>04h</t>
  </si>
  <si>
    <t>PHASE</t>
  </si>
  <si>
    <t>00000</t>
  </si>
  <si>
    <t>PHASE[7]</t>
  </si>
  <si>
    <t>Phase for which PMBUS command is intended
8'h00 - Phase 0 
..
8'h08 - Phase 9</t>
  </si>
  <si>
    <t>PHASE[6]</t>
  </si>
  <si>
    <t>PHASE[5]</t>
  </si>
  <si>
    <t>PHASE[4]</t>
  </si>
  <si>
    <t>PHASE[3]</t>
  </si>
  <si>
    <t>PHASE[2]</t>
  </si>
  <si>
    <t>PHASE[1]</t>
  </si>
  <si>
    <t>PHASE[0]</t>
  </si>
  <si>
    <t>05h</t>
  </si>
  <si>
    <t>PAGE_PLUS_WRITE</t>
  </si>
  <si>
    <t>Block Write</t>
  </si>
  <si>
    <t>Variable</t>
  </si>
  <si>
    <t>06h</t>
  </si>
  <si>
    <t>PAGE_PLUS_READ</t>
  </si>
  <si>
    <t xml:space="preserve">Block Write –
Block Read
Process Call </t>
  </si>
  <si>
    <t>07h</t>
  </si>
  <si>
    <t>ZONE_CONFIG</t>
  </si>
  <si>
    <t>Not supported</t>
  </si>
  <si>
    <t xml:space="preserve">Write Word </t>
  </si>
  <si>
    <t xml:space="preserve">Read Word </t>
  </si>
  <si>
    <t>08h</t>
  </si>
  <si>
    <t>ZONE_ACTIVE</t>
  </si>
  <si>
    <t>09h</t>
  </si>
  <si>
    <t>0Ah</t>
  </si>
  <si>
    <t>0Bh</t>
  </si>
  <si>
    <t>0Ch</t>
  </si>
  <si>
    <t>0Dh</t>
  </si>
  <si>
    <t>0Eh</t>
  </si>
  <si>
    <t>0Fh</t>
  </si>
  <si>
    <t>10h</t>
  </si>
  <si>
    <t>WRITE_PROTECT</t>
  </si>
  <si>
    <t>000</t>
  </si>
  <si>
    <t>WRITE_PROTECT[7]</t>
  </si>
  <si>
    <t>1000 0000 Disable all writes except to the WRITE_PROTECT command
0100 0000 Disable all writes except to the WRITE_PROTECT, OPERATION and
PAGE commands
0010 0000 - Disable all writes except to the WRITE_PROTECT,  OPERATION,
PAGE, ON_OFF_CONFIG and VOUT_COMMAND commands
0000 0000 Enable writes to all commands.</t>
  </si>
  <si>
    <t>WRITE_PROTECT[6]</t>
  </si>
  <si>
    <t>WRITE_PROTECT[5]</t>
  </si>
  <si>
    <t>WRITE_PROTECT[4]</t>
  </si>
  <si>
    <t>WRITE_PROTECT[3]</t>
  </si>
  <si>
    <t>WRITE_PROTECT[2]</t>
  </si>
  <si>
    <t>WRITE_PROTECT[1]</t>
  </si>
  <si>
    <t>WRITE_PROTECT[0]</t>
  </si>
  <si>
    <t>11h</t>
  </si>
  <si>
    <t>STORE_DEFAULT_ALL</t>
  </si>
  <si>
    <t>To burn MTP</t>
  </si>
  <si>
    <t>12h</t>
  </si>
  <si>
    <t>RESTORE_DEFAULT_ALL</t>
  </si>
  <si>
    <t>To restore from MTP into registers</t>
  </si>
  <si>
    <t>13h</t>
  </si>
  <si>
    <t>STORE_DEFAULT_CODE</t>
  </si>
  <si>
    <t>14h</t>
  </si>
  <si>
    <t>RESTORE_DEFAULT_CODE</t>
  </si>
  <si>
    <t>15h</t>
  </si>
  <si>
    <t>STORE_USER_ALL</t>
  </si>
  <si>
    <t>16h</t>
  </si>
  <si>
    <t>RESTORE_USER_ALL</t>
  </si>
  <si>
    <t>17h</t>
  </si>
  <si>
    <t>STORE_USER_CODE</t>
  </si>
  <si>
    <t>18h</t>
  </si>
  <si>
    <t>RESTORE_USER_CODE</t>
  </si>
  <si>
    <t>19h</t>
  </si>
  <si>
    <t>CAPABILITY</t>
  </si>
  <si>
    <t xml:space="preserve">Read Byte </t>
  </si>
  <si>
    <t>1Ah</t>
  </si>
  <si>
    <t>QUERY</t>
  </si>
  <si>
    <t>1Bh</t>
  </si>
  <si>
    <t>SMBALERT_MASK</t>
  </si>
  <si>
    <t>0 - Bit is Masked
1 - Triggers PMBUS Alert Pin Assertion</t>
  </si>
  <si>
    <t>Write Word</t>
  </si>
  <si>
    <t>RO</t>
  </si>
  <si>
    <t>00000000000000000000000000000000</t>
  </si>
  <si>
    <t>SMBALERT_MASK[39]</t>
  </si>
  <si>
    <t>SMBALERT_MASK[38]</t>
  </si>
  <si>
    <t>SMBALERT_MASK_STATUS_VOUT[1][7]</t>
  </si>
  <si>
    <t>SMBALERT_MASK[37]</t>
  </si>
  <si>
    <t>SMBALERT_MASK_STATUS_VOUT[1][4]</t>
  </si>
  <si>
    <t>SMBALERT_MASK[36]</t>
  </si>
  <si>
    <t>SMBALERT_MASK_STATUS_VOUT[1][3]</t>
  </si>
  <si>
    <t>SMBALERT_MASK[35]</t>
  </si>
  <si>
    <t>SMBALERT_MASK_STATUS_VOUT[1][2]</t>
  </si>
  <si>
    <t>SMBALERT_MASK[34]</t>
  </si>
  <si>
    <t>SMBALERT_MASK_STATUS_VOUT[1][0]</t>
  </si>
  <si>
    <t>SMBALERT_MASK[33]</t>
  </si>
  <si>
    <t>SMBALERT_MASK_STATUS_VOUT[0][7]</t>
  </si>
  <si>
    <t>SMBALERT_MASK[32]</t>
  </si>
  <si>
    <t>SMBALERT_MASK_STATUS_VOUT[0][4]</t>
  </si>
  <si>
    <t>SMBALERT_MASK[31]</t>
  </si>
  <si>
    <t>SMBALERT_MASK_STATUS_VOUT[0][3]</t>
  </si>
  <si>
    <t>SMBALERT_MASK[30]</t>
  </si>
  <si>
    <t>SMBALERT_MASK_STATUS_VOUT[0][2]</t>
  </si>
  <si>
    <t>SMBALERT_MASK[29]</t>
  </si>
  <si>
    <t>SMBALERT_MASK_STATUS_VOUT[0][0]</t>
  </si>
  <si>
    <t>SMBALERT_MASK[28]</t>
  </si>
  <si>
    <t>SMBALERT_MASK_STATUS_IOUT[1][7]</t>
  </si>
  <si>
    <t>SMBALERT_MASK[27]</t>
  </si>
  <si>
    <t>SMBALERT_MASK_STATUS_IOUT[1][6]</t>
  </si>
  <si>
    <t>SMBALERT_MASK[26]</t>
  </si>
  <si>
    <t>SMBALERT_MASK_STATUS_IOUT[1][5]</t>
  </si>
  <si>
    <t>SMBALERT_MASK[25]</t>
  </si>
  <si>
    <t>SMBALERT_MASK_STATUS_IOUT[0][7]</t>
  </si>
  <si>
    <t>SMBALERT_MASK[24]</t>
  </si>
  <si>
    <t>SMBALERT_MASK_STATUS_IOUT[0][6]</t>
  </si>
  <si>
    <t>SMBALERT_MASK[23]</t>
  </si>
  <si>
    <t>SMBALERT_MASK_STATUS_IOUT[0][5]</t>
  </si>
  <si>
    <t>SMBALERT_MASK[22]</t>
  </si>
  <si>
    <t>SMBALERT_MASK_STATUS_TEMPERATURE[1][7]</t>
  </si>
  <si>
    <t>SMBALERT_MASK[21]</t>
  </si>
  <si>
    <t>SMBALERT_MASK_STATUS_TEMPERATURE[1][6]</t>
  </si>
  <si>
    <t>SMBALERT_MASK[20]</t>
  </si>
  <si>
    <t>SMBALERT_MASK_STATUS_TEMPERATURE[0][7]</t>
  </si>
  <si>
    <t>SMBALERT_MASK[19]</t>
  </si>
  <si>
    <t>SMBALERT_MASK_STATUS_TEMPERATURE[0][6]</t>
  </si>
  <si>
    <t>SMBALERT_MASK[18]</t>
  </si>
  <si>
    <t>SMBALERT_MASK_STATUS_INPUT[7]</t>
  </si>
  <si>
    <t>SMBALERT_MASK[17]</t>
  </si>
  <si>
    <t>SMBALERT_MASK_STATUS_INPUT[4]</t>
  </si>
  <si>
    <t>SMBALERT_MASK[16]</t>
  </si>
  <si>
    <t>SMBALERT_MASK_STATUS_INPUT[3]</t>
  </si>
  <si>
    <t>SMBALERT_MASK[15]</t>
  </si>
  <si>
    <t>SMBALERT_MASK_STATUS_INPUT[2]</t>
  </si>
  <si>
    <t>SMBALERT_MASK[14]</t>
  </si>
  <si>
    <t>SMBALERT_MASK_STATUS_INPUT[1]</t>
  </si>
  <si>
    <t>SMBALERT_MASK[13]</t>
  </si>
  <si>
    <t>SMBALERT_MASK_STATUS_INPUT[0]</t>
  </si>
  <si>
    <t>SMBALERT_MASK[12]</t>
  </si>
  <si>
    <t>SMBALERT_MASK_STATUS_MFR_SPECIFIC[7]</t>
  </si>
  <si>
    <t>VCCIO_FAULT</t>
  </si>
  <si>
    <t>SMBALERT_MASK[11]</t>
  </si>
  <si>
    <t>SMBALERT_MASK_STATUS_MFR_SPECIFIC[6]</t>
  </si>
  <si>
    <t>PSYS_WARN1</t>
  </si>
  <si>
    <t>SMBALERT_MASK[10]</t>
  </si>
  <si>
    <t>SMBALERT_MASK_STATUS_MFR_SPECIFIC[5]</t>
  </si>
  <si>
    <t>PSYS_WARN2</t>
  </si>
  <si>
    <t>SMBALERT_MASK[9]</t>
  </si>
  <si>
    <t>SMBALERT_MASK_STATUS_MFR_SPECIFIC[4]</t>
  </si>
  <si>
    <t>PSYS_CRIT</t>
  </si>
  <si>
    <t>SMBALERT_MASK[8]</t>
  </si>
  <si>
    <t>SMBALERT_MASK_STATUS_MFR_SPECIFIC[3]</t>
  </si>
  <si>
    <t>VCC3P3_UVLO</t>
  </si>
  <si>
    <t>SMBALERT_MASK[7]</t>
  </si>
  <si>
    <t>SMBALERT_MASK_STATUS_MFR_SPECIFIC[2]</t>
  </si>
  <si>
    <t>STATUS_PWR_STAGE_FAULTS</t>
  </si>
  <si>
    <t>SMBALERT_MASK[6]</t>
  </si>
  <si>
    <t>SMBALERT_MASK_STATUS_MFR_SPECIFIC[1]</t>
  </si>
  <si>
    <t>MFR_MISC_WARNINGS</t>
  </si>
  <si>
    <t>SMBALERT_MASK[5]</t>
  </si>
  <si>
    <t>SMBALERT_MASK_STATUS_MFR_SPECIFIC[0]</t>
  </si>
  <si>
    <t>STATUS_MFR_MISC_FAULTS</t>
  </si>
  <si>
    <t>SMBALERT_MASK[4]</t>
  </si>
  <si>
    <t>SMBALERT_MASK_STATUS_CML[7]</t>
  </si>
  <si>
    <t>UNSUPPORTED_COMMAND</t>
  </si>
  <si>
    <t>SMBALERT_MASK[3]</t>
  </si>
  <si>
    <t>SMBALERT_MASK_STATUS_CML[6]</t>
  </si>
  <si>
    <t>UNSUPPORTED_DATA</t>
  </si>
  <si>
    <t>SMBALERT_MASK[2]</t>
  </si>
  <si>
    <t>SMBALERT_MASK_STATUS_CML[5]</t>
  </si>
  <si>
    <t>PACKET_ERROR_CHECK_FAILED</t>
  </si>
  <si>
    <t>SMBALERT_MASK[1]</t>
  </si>
  <si>
    <t>SMBALERT_MASK_STATUS_CML[4]</t>
  </si>
  <si>
    <t>MEMORY_FAULT_DETECTED</t>
  </si>
  <si>
    <t>SMBALERT_MASK[0]</t>
  </si>
  <si>
    <t>SMBALERT_MASK_STATUS_OTHER[0]</t>
  </si>
  <si>
    <t>FIRST_TO_ASSERT_SMBALERT</t>
  </si>
  <si>
    <t>1Ch</t>
  </si>
  <si>
    <t>1Dh</t>
  </si>
  <si>
    <t>1Eh</t>
  </si>
  <si>
    <t>1Fh</t>
  </si>
  <si>
    <t>20h</t>
  </si>
  <si>
    <t>VOUT_MODE</t>
  </si>
  <si>
    <t>00000000</t>
  </si>
  <si>
    <t>VOUT_MODE[7]</t>
  </si>
  <si>
    <t>001 - VID mode (supported)
Rest - unsupported</t>
  </si>
  <si>
    <t>VOUT_MODE[6]</t>
  </si>
  <si>
    <t>VOUT_MODE[5]</t>
  </si>
  <si>
    <t>VOUT_MODE[4]</t>
  </si>
  <si>
    <t>1E  - 6.25 mV step, 
1F - One of 5,10,6.25mV based on PMBUS_VID_TABLE_SEL</t>
  </si>
  <si>
    <t>VOUT_MODE[3]</t>
  </si>
  <si>
    <t>VOUT_MODE[2]</t>
  </si>
  <si>
    <t>VOUT_MODE[1]</t>
  </si>
  <si>
    <t>VOUT_MODE[0]</t>
  </si>
  <si>
    <t>21h</t>
  </si>
  <si>
    <t>VOUT_COMMAND</t>
  </si>
  <si>
    <t>Read Word</t>
  </si>
  <si>
    <t>V</t>
  </si>
  <si>
    <t>ULinear16/VID</t>
  </si>
  <si>
    <t>00000000000</t>
  </si>
  <si>
    <t>VOUT_COMMAND[15]</t>
  </si>
  <si>
    <t>VID command and step size determined by VOUT_MODE</t>
  </si>
  <si>
    <t>Linear</t>
  </si>
  <si>
    <t>VOUT_COMMAND[14]</t>
  </si>
  <si>
    <t>VOUT_COMMAND[13]</t>
  </si>
  <si>
    <t>VOUT_COMMAND[12]</t>
  </si>
  <si>
    <t>VOUT_COMMAND[11]</t>
  </si>
  <si>
    <t>VOUT_COMMAND[10]</t>
  </si>
  <si>
    <t>VOUT_COMMAND[9]</t>
  </si>
  <si>
    <t>VOUT_COMMAND[8]</t>
  </si>
  <si>
    <t>VOUT_COMMAND[7]</t>
  </si>
  <si>
    <t>VOUT_COMMAND[6]</t>
  </si>
  <si>
    <t>VOUT_COMMAND[5]</t>
  </si>
  <si>
    <t>VOUT_COMMAND[4]</t>
  </si>
  <si>
    <t>VOUT_COMMAND[3]</t>
  </si>
  <si>
    <t>VOUT_COMMAND[2]</t>
  </si>
  <si>
    <t>VOUT_COMMAND[1]</t>
  </si>
  <si>
    <t>VOUT_COMMAND[0]</t>
  </si>
  <si>
    <t>22h</t>
  </si>
  <si>
    <t>VOUT_TRIM</t>
  </si>
  <si>
    <t>SLinear16</t>
  </si>
  <si>
    <t>0000000000</t>
  </si>
  <si>
    <t>VOUT_TRIM[15]</t>
  </si>
  <si>
    <t>VOUT_TRIM[14]</t>
  </si>
  <si>
    <t>VOUT_TRIM[13]</t>
  </si>
  <si>
    <t>VOUT_TRIM[12]</t>
  </si>
  <si>
    <t>VOUT_TRIM[11]</t>
  </si>
  <si>
    <t>VOUT_TRIM[10]</t>
  </si>
  <si>
    <t>VOUT_TRIM[9]</t>
  </si>
  <si>
    <t xml:space="preserve">OFFSET in 2's complement format
Step Size of Offset is same as VID step size </t>
  </si>
  <si>
    <t>VOUT_TRIM[8]</t>
  </si>
  <si>
    <t>VOUT_TRIM[7]</t>
  </si>
  <si>
    <t>VOUT_TRIM[6]</t>
  </si>
  <si>
    <t>VOUT_TRIM[5]</t>
  </si>
  <si>
    <t>VOUT_TRIM[4]</t>
  </si>
  <si>
    <t>VOUT_TRIM[3]</t>
  </si>
  <si>
    <t>VOUT_TRIM[2]</t>
  </si>
  <si>
    <t>VOUT_TRIM[1]</t>
  </si>
  <si>
    <t>VOUT_TRIM[0]</t>
  </si>
  <si>
    <t>23h</t>
  </si>
  <si>
    <t>VOUT_CAL_OFFSET</t>
  </si>
  <si>
    <t>24h</t>
  </si>
  <si>
    <t>VOUT_MAX</t>
  </si>
  <si>
    <t>11111111111</t>
  </si>
  <si>
    <t>VOUT_MAX[15]</t>
  </si>
  <si>
    <t>VOUT_MAX[14]</t>
  </si>
  <si>
    <t>VOUT_MAX[13]</t>
  </si>
  <si>
    <t>VOUT_MAX[12]</t>
  </si>
  <si>
    <t>VOUT_MAX[11]</t>
  </si>
  <si>
    <t>VOUT_MAX[10]</t>
  </si>
  <si>
    <t>Max VOUT= VOUT_MAX[10:0] * 1.25 mV</t>
  </si>
  <si>
    <t>VOUT_MAX[9]</t>
  </si>
  <si>
    <t>VOUT_MAX[8]</t>
  </si>
  <si>
    <t>VOUT_MAX[7]</t>
  </si>
  <si>
    <t>VOUT_MAX[6]</t>
  </si>
  <si>
    <t>VOUT_MAX[5]</t>
  </si>
  <si>
    <t>VOUT_MAX[4]</t>
  </si>
  <si>
    <t>VOUT_MAX[3]</t>
  </si>
  <si>
    <t>VOUT_MAX[2]</t>
  </si>
  <si>
    <t>VOUT_MAX[1]</t>
  </si>
  <si>
    <t>VOUT_MAX[0]</t>
  </si>
  <si>
    <t>25h</t>
  </si>
  <si>
    <t>VOUT_MARGIN_HIGH</t>
  </si>
  <si>
    <t>VOUT_MARGIN_HIGH[15]</t>
  </si>
  <si>
    <t>VOUT_MARGIN_HIGH[14]</t>
  </si>
  <si>
    <t>VOUT_MARGIN_HIGH[13]</t>
  </si>
  <si>
    <t>VOUT_MARGIN_HIGH[12]</t>
  </si>
  <si>
    <t>VOUT_MARGIN_HIGH[11]</t>
  </si>
  <si>
    <t>VOUT_MARGIN_HIGH[10]</t>
  </si>
  <si>
    <t>VOUT_MARGIN_HIGH command and voltage step size is based on VOUT_MODE[4:0]</t>
  </si>
  <si>
    <t>VOUT_MARGIN_HIGH[9]</t>
  </si>
  <si>
    <t>VOUT_MARGIN_HIGH[8]</t>
  </si>
  <si>
    <t>VOUT_MARGIN_HIGH[7]</t>
  </si>
  <si>
    <t>VOUT_MARGIN_HIGH[6]</t>
  </si>
  <si>
    <t>VOUT_MARGIN_HIGH[5]</t>
  </si>
  <si>
    <t>VOUT_MARGIN_HIGH[4]</t>
  </si>
  <si>
    <t>VOUT_MARGIN_HIGH[3]</t>
  </si>
  <si>
    <t>VOUT_MARGIN_HIGH[2]</t>
  </si>
  <si>
    <t>VOUT_MARGIN_HIGH[1]</t>
  </si>
  <si>
    <t>VOUT_MARGIN_HIGH[0]</t>
  </si>
  <si>
    <t>26h</t>
  </si>
  <si>
    <t>VOUT_MARGIN_LOW</t>
  </si>
  <si>
    <t>VOUT_MARGIN_LOW[15]</t>
  </si>
  <si>
    <t>VOUT_MARGIN_LOW[14]</t>
  </si>
  <si>
    <t>VOUT_MARGIN_LOW[13]</t>
  </si>
  <si>
    <t>VOUT_MARGIN_LOW[12]</t>
  </si>
  <si>
    <t>VOUT_MARGIN_LOW[11]</t>
  </si>
  <si>
    <t>VOUT_MARGIN_LOW[10]</t>
  </si>
  <si>
    <t>VOUT_MARGIN_LOW command and voltage step size is based on VOUT_MODE[4:0]</t>
  </si>
  <si>
    <t>VOUT_MARGIN_LOW[9]</t>
  </si>
  <si>
    <t>VOUT_MARGIN_LOW[8]</t>
  </si>
  <si>
    <t>VOUT_MARGIN_LOW[7]</t>
  </si>
  <si>
    <t>VOUT_MARGIN_LOW[6]</t>
  </si>
  <si>
    <t>VOUT_MARGIN_LOW[5]</t>
  </si>
  <si>
    <t>VOUT_MARGIN_LOW[4]</t>
  </si>
  <si>
    <t>VOUT_MARGIN_LOW[3]</t>
  </si>
  <si>
    <t>VOUT_MARGIN_LOW[2]</t>
  </si>
  <si>
    <t>VOUT_MARGIN_LOW[1]</t>
  </si>
  <si>
    <t>VOUT_MARGIN_LOW[0]</t>
  </si>
  <si>
    <t>27h</t>
  </si>
  <si>
    <t>VOUT_TRANSITION_RATE</t>
  </si>
  <si>
    <t>mV/µs</t>
  </si>
  <si>
    <t>10000</t>
  </si>
  <si>
    <t>VOUT_TRANSITION_RATE[15]</t>
  </si>
  <si>
    <t>0	C280	2.5	mV/µs
1	CA80	5	mV/µs
2	CBC0	7.5	mV/µs
3	D280	10	mV/µs
4	D320	12.5	mV/µs
5	D3C0	15	mV/µs
6	DA30	17.5	mV/µs
7	DA80	20	mV/µs
8	DAD0	22.5	mV/µs
9	DB20	25	mV/µs
10	DB70	27.5	mV/µs
11	DBC0	30	mV/µs
12	E208	32.5	mV/µs
13	E230	35	mV/µs
14	E258	37.5	mV/µs
15	E280	40	mV/µs
16	E300	48	mV/µs
17	E3C0	60	mV/µs
18	EA80	80	mV/µs
19	EB00	96	mV/µs
20	EBE8	125	mV/µs
21	9BD7	0.12	mV/µs
22	B200	0.5	mV/µs
23	BA00	1	mV/µs</t>
  </si>
  <si>
    <t>VOUT_TRANSITION_RATE[14]</t>
  </si>
  <si>
    <t>VOUT_TRANSITION_RATE[13]</t>
  </si>
  <si>
    <t>VOUT_TRANSITION_RATE[12]</t>
  </si>
  <si>
    <t>VOUT_TRANSITION_RATE[11]</t>
  </si>
  <si>
    <t>VOUT_TRANSITION_RATE[10]</t>
  </si>
  <si>
    <t>VOUT_TRANSITION_RATE[9]</t>
  </si>
  <si>
    <t>VOUT_TRANSITION_RATE[8]</t>
  </si>
  <si>
    <t>VOUT_TRANSITION_RATE[7]</t>
  </si>
  <si>
    <t>VOUT_TRANSITION_RATE[6]</t>
  </si>
  <si>
    <t>VOUT_TRANSITION_RATE[5]</t>
  </si>
  <si>
    <t>VOUT_TRANSITION_RATE[4]</t>
  </si>
  <si>
    <t>VOUT_TRANSITION_RATE[3]</t>
  </si>
  <si>
    <t>VOUT_TRANSITION_RATE[2]</t>
  </si>
  <si>
    <t>VOUT_TRANSITION_RATE[1]</t>
  </si>
  <si>
    <t>VOUT_TRANSITION_RATE[0]</t>
  </si>
  <si>
    <t>28h</t>
  </si>
  <si>
    <t>VOUT_DROOP</t>
  </si>
  <si>
    <t xml:space="preserve"> mV/A (mΩ) </t>
  </si>
  <si>
    <t>000000</t>
  </si>
  <si>
    <t>VOUT_DROOP[15]</t>
  </si>
  <si>
    <t>VOUT_DROOP[14]</t>
  </si>
  <si>
    <t>VOUT_DROOP[13]</t>
  </si>
  <si>
    <t>VOUT_DROOP[12]</t>
  </si>
  <si>
    <t>VOUT_DROOP[11]</t>
  </si>
  <si>
    <t>VOUT_DROOP[10]</t>
  </si>
  <si>
    <t>VOUT_DROOP[9]</t>
  </si>
  <si>
    <t>VOUT_DROOP[8]</t>
  </si>
  <si>
    <t>VOUT_DROOP[7]</t>
  </si>
  <si>
    <t>VOUT_DROOP[6]</t>
  </si>
  <si>
    <t>VOUT_DROOP[5]</t>
  </si>
  <si>
    <t>VOUT_DROOP[4]</t>
  </si>
  <si>
    <t>VOUT_DROOP[3]</t>
  </si>
  <si>
    <t>VOUT_DROOP[2]</t>
  </si>
  <si>
    <t>VOUT_DROOP[1]</t>
  </si>
  <si>
    <t>VOUT_DROOP[0]</t>
  </si>
  <si>
    <t>29h</t>
  </si>
  <si>
    <t>VOUT_SCALE_LOOP</t>
  </si>
  <si>
    <t>VOUT_SCALE_LOOP[15]</t>
  </si>
  <si>
    <t>Only 16'h0000 supported (1x Scaling)</t>
  </si>
  <si>
    <t>VOUT_SCALE_LOOP[14]</t>
  </si>
  <si>
    <t>VOUT_SCALE_LOOP[13]</t>
  </si>
  <si>
    <t>VOUT_SCALE_LOOP[12]</t>
  </si>
  <si>
    <t>VOUT_SCALE_LOOP[11]</t>
  </si>
  <si>
    <t>VOUT_SCALE_LOOP[10]</t>
  </si>
  <si>
    <t>VOUT_SCALE_LOOP[9]</t>
  </si>
  <si>
    <t>VOUT_SCALE_LOOP[8]</t>
  </si>
  <si>
    <t>VOUT_SCALE_LOOP[7]</t>
  </si>
  <si>
    <t>VOUT_SCALE_LOOP[6]</t>
  </si>
  <si>
    <t>VOUT_SCALE_LOOP[5]</t>
  </si>
  <si>
    <t>VOUT_SCALE_LOOP[4]</t>
  </si>
  <si>
    <t>VOUT_SCALE_LOOP[3]</t>
  </si>
  <si>
    <t>VOUT_SCALE_LOOP[2]</t>
  </si>
  <si>
    <t>VOUT_SCALE_LOOP[1]</t>
  </si>
  <si>
    <t>VOUT_SCALE_LOOP[0]</t>
  </si>
  <si>
    <t>2Ah</t>
  </si>
  <si>
    <t>VOUT_SCALE_MONITOR</t>
  </si>
  <si>
    <t>2Bh</t>
  </si>
  <si>
    <t>VOUT_MIN</t>
  </si>
  <si>
    <t>VOUT_MIN[15]</t>
  </si>
  <si>
    <t>VOUT_MIN[14]</t>
  </si>
  <si>
    <t>VOUT_MIN[13]</t>
  </si>
  <si>
    <t>VOUT_MIN[12]</t>
  </si>
  <si>
    <t>VOUT_MIN[11]</t>
  </si>
  <si>
    <t>VOUT_MIN[10]</t>
  </si>
  <si>
    <t>`VOUT_min = VOUT_MIN[10:0]*1.25mV</t>
  </si>
  <si>
    <t>VOUT_MIN[9]</t>
  </si>
  <si>
    <t>VOUT_MIN[8]</t>
  </si>
  <si>
    <t>VOUT_MIN[7]</t>
  </si>
  <si>
    <t>VOUT_MIN[6]</t>
  </si>
  <si>
    <t>VOUT_MIN[5]</t>
  </si>
  <si>
    <t>VOUT_MIN[4]</t>
  </si>
  <si>
    <t>VOUT_MIN[3]</t>
  </si>
  <si>
    <t>VOUT_MIN[2]</t>
  </si>
  <si>
    <t>VOUT_MIN[1]</t>
  </si>
  <si>
    <t>VOUT_MIN[0]</t>
  </si>
  <si>
    <t>2Ch</t>
  </si>
  <si>
    <t>2Dh</t>
  </si>
  <si>
    <t>2Eh</t>
  </si>
  <si>
    <t>2Fh</t>
  </si>
  <si>
    <t>30h</t>
  </si>
  <si>
    <t>COEFFICIENTS</t>
  </si>
  <si>
    <t>31h</t>
  </si>
  <si>
    <t>POUT_MAX</t>
  </si>
  <si>
    <t>32h</t>
  </si>
  <si>
    <t>MAX_DUTY</t>
  </si>
  <si>
    <t>33h</t>
  </si>
  <si>
    <t>FREQUENCY_SWITCH</t>
  </si>
  <si>
    <t>FREQUENCY_SWITCH[15]</t>
  </si>
  <si>
    <t>AA00  -- 0.25  MHz
B200  -- 0.5   MHz
B300  -- 0.75   MHz
BA00  -- 1   MHz
BA80  -- 1.25  MHz
BB00  -- 1.5  MHz
BB80  -- 1.75  MHz
C200  -- 2  MHz
C240  -- 2.25  MHz
C280  -- 2.5  MHz
C2C0  -- 2.75  MHz
C300  -- 3  MHz
C340  -- 3.25  MHz
C380  -- 3.5  MHz
C3C0  -- 3.75  MHz
CA00  -- 4  MHz
CA20  -- 4.25  MHz
CA40  -- 4.5  MHz
CA60  -- 4.75  MHz
CA80  -- 5  MHz</t>
  </si>
  <si>
    <t>FREQUENCY_SWITCH[14]</t>
  </si>
  <si>
    <t>FREQUENCY_SWITCH[13]</t>
  </si>
  <si>
    <t>FREQUENCY_SWITCH[12]</t>
  </si>
  <si>
    <t>FREQUENCY_SWITCH[11]</t>
  </si>
  <si>
    <t>FREQUENCY_SWITCH[10]</t>
  </si>
  <si>
    <t>FREQUENCY_SWITCH[9]</t>
  </si>
  <si>
    <t>FREQUENCY_SWITCH[8]</t>
  </si>
  <si>
    <t>FREQUENCY_SWITCH[7]</t>
  </si>
  <si>
    <t>FREQUENCY_SWITCH[6]</t>
  </si>
  <si>
    <t>FREQUENCY_SWITCH[5]</t>
  </si>
  <si>
    <t>FREQUENCY_SWITCH[4]</t>
  </si>
  <si>
    <t>railA_fsel_q[4]</t>
  </si>
  <si>
    <t>railB_fsel_q[4]</t>
  </si>
  <si>
    <t>FREQUENCY_SWITCH[3]</t>
  </si>
  <si>
    <t>railA_fsel_q[3]</t>
  </si>
  <si>
    <t>railB_fsel_q[3]</t>
  </si>
  <si>
    <t>FREQUENCY_SWITCH[2]</t>
  </si>
  <si>
    <t>railA_fsel_q[2]</t>
  </si>
  <si>
    <t>railB_fsel_q[2]</t>
  </si>
  <si>
    <t>FREQUENCY_SWITCH[1]</t>
  </si>
  <si>
    <t>railA_fsel_q[1]</t>
  </si>
  <si>
    <t>railB_fsel_q[1]</t>
  </si>
  <si>
    <t>FREQUENCY_SWITCH[0]</t>
  </si>
  <si>
    <t>railA_fsel_q[0]</t>
  </si>
  <si>
    <t>railB_fsel_q[0]</t>
  </si>
  <si>
    <t>34h</t>
  </si>
  <si>
    <t>POWER_MODE</t>
  </si>
  <si>
    <t>POWER_MODE[7]</t>
  </si>
  <si>
    <t>POWER_MODE[6]</t>
  </si>
  <si>
    <t>POWER_MODE[5]</t>
  </si>
  <si>
    <t>POWER_MODE[4]</t>
  </si>
  <si>
    <t>POWER_MODE[3]</t>
  </si>
  <si>
    <t>POWER_MODE[2]</t>
  </si>
  <si>
    <t>000 (Default) - PS0
001 - PS1
010 - PS2
011  - PS3
100 - PS4</t>
  </si>
  <si>
    <t>POWER_MODE[1]</t>
  </si>
  <si>
    <t>POWER_MODE[0]</t>
  </si>
  <si>
    <t>35h</t>
  </si>
  <si>
    <t>VIN_ON</t>
  </si>
  <si>
    <t>0000</t>
  </si>
  <si>
    <t>VIN_ON[15]</t>
  </si>
  <si>
    <t>Rising UVLO for VIN with the below mapping in Volts 
C3C0 --3.75
CA00 --4
CA20 --4.25
CA60 --4.75
CAA0 --5.25
CB20 --6.25
CBA0 --7.25
D210 --8.25
D250 --9.25
D290 --10.25
D2D0 --11.25
D2E0 --11.5</t>
  </si>
  <si>
    <t>VIN_ON[14]</t>
  </si>
  <si>
    <t>VIN_ON[13]</t>
  </si>
  <si>
    <t>VIN_ON[12]</t>
  </si>
  <si>
    <t>VIN_ON[11]</t>
  </si>
  <si>
    <t>VIN_ON[10]</t>
  </si>
  <si>
    <t>VIN_ON[9]</t>
  </si>
  <si>
    <t>VIN_ON[8]</t>
  </si>
  <si>
    <t>VIN_ON[7]</t>
  </si>
  <si>
    <t>VIN_ON[6]</t>
  </si>
  <si>
    <t>VIN_ON[5]</t>
  </si>
  <si>
    <t>VIN_ON[4]</t>
  </si>
  <si>
    <t>VIN_ON[3]</t>
  </si>
  <si>
    <t>vin_uvlo_vih_sel_q[3]</t>
  </si>
  <si>
    <t>VIN_ON[2]</t>
  </si>
  <si>
    <t>vin_uvlo_vih_sel_q[2]</t>
  </si>
  <si>
    <t>VIN_ON[1]</t>
  </si>
  <si>
    <t>vin_uvlo_vih_sel_q[1]</t>
  </si>
  <si>
    <t>VIN_ON[0]</t>
  </si>
  <si>
    <t>vin_uvlo_vih_sel_q[0]</t>
  </si>
  <si>
    <t>36h</t>
  </si>
  <si>
    <t>VIN_OFF</t>
  </si>
  <si>
    <t>Not supported. Use VIN_UV_FAULT_LIMIT for falling VIN UVLO</t>
  </si>
  <si>
    <t>37h</t>
  </si>
  <si>
    <t>INTERLEAVE</t>
  </si>
  <si>
    <t>38h</t>
  </si>
  <si>
    <t>IOUT_CAL_GAIN</t>
  </si>
  <si>
    <t>000000000</t>
  </si>
  <si>
    <t>Check format with Umang - Hex format</t>
  </si>
  <si>
    <t>IOUT_CAL_GAIN[8]</t>
  </si>
  <si>
    <t>IOUT Calibration Gain</t>
  </si>
  <si>
    <t>IOUT_CAL_GAIN[7]</t>
  </si>
  <si>
    <t>IOUT_CAL_GAIN[6]</t>
  </si>
  <si>
    <t>IOUT_CAL_GAIN[5]</t>
  </si>
  <si>
    <t>IOUT_CAL_GAIN[4]</t>
  </si>
  <si>
    <t>IOUT_CAL_GAIN[3]</t>
  </si>
  <si>
    <t>IOUT_CAL_GAIN[2]</t>
  </si>
  <si>
    <t>IOUT_CAL_GAIN[1]</t>
  </si>
  <si>
    <t>IOUT_CAL_GAIN[0]</t>
  </si>
  <si>
    <t>39h</t>
  </si>
  <si>
    <t>IOUT_CAL_OFFSET</t>
  </si>
  <si>
    <t>A</t>
  </si>
  <si>
    <t>Check format with Umang- Hex format</t>
  </si>
  <si>
    <t>IOUT_CAL_OFFSET[4]</t>
  </si>
  <si>
    <t>IOUT Calibration Offset</t>
  </si>
  <si>
    <t>IOUT_CAL_OFFSET[3]</t>
  </si>
  <si>
    <t>IOUT_CAL_OFFSET[2]</t>
  </si>
  <si>
    <t>IOUT_CAL_OFFSET[1]</t>
  </si>
  <si>
    <t>IOUT_CAL_OFFSET[0]</t>
  </si>
  <si>
    <t>3Ah</t>
  </si>
  <si>
    <t>FAN_CONFIG_1_2</t>
  </si>
  <si>
    <t>3Bh</t>
  </si>
  <si>
    <t>FAN_COMMAND_1</t>
  </si>
  <si>
    <t>3Ch</t>
  </si>
  <si>
    <t>FAN_COMMAND_2</t>
  </si>
  <si>
    <t>3Dh</t>
  </si>
  <si>
    <t>FAN_CONFIG_3_4</t>
  </si>
  <si>
    <t>3Eh</t>
  </si>
  <si>
    <t>FAN_COMMAND_3</t>
  </si>
  <si>
    <t>3Fh</t>
  </si>
  <si>
    <t>FAN_COMMAND_4</t>
  </si>
  <si>
    <t>40h</t>
  </si>
  <si>
    <t>VOUT_OV_FAULT_LIMIT</t>
  </si>
  <si>
    <t>VOUT_OV_FAULT_LIMIT[15]</t>
  </si>
  <si>
    <t>VOUT Tracking Overvoltage Fault Threshold as per below table:
0000 --0 V
9B33 --0.1 V
A266 --0.15 V
A333 --0.2 V
AA00 --0.25 V
AA66 --0.3 V
AACC --0.35 V
AB33 --0.4 V</t>
  </si>
  <si>
    <t>VOUT_OV_FAULT_LIMIT[14]</t>
  </si>
  <si>
    <t>VOUT_OV_FAULT_LIMIT[13]</t>
  </si>
  <si>
    <t>VOUT_OV_FAULT_LIMIT[12]</t>
  </si>
  <si>
    <t>VOUT_OV_FAULT_LIMIT[11]</t>
  </si>
  <si>
    <t>VOUT_OV_FAULT_LIMIT[10]</t>
  </si>
  <si>
    <t>VOUT_OV_FAULT_LIMIT[9]</t>
  </si>
  <si>
    <t>VOUT_OV_FAULT_LIMIT[8]</t>
  </si>
  <si>
    <t>VOUT_OV_FAULT_LIMIT[7]</t>
  </si>
  <si>
    <t>VOUT_OV_FAULT_LIMIT[6]</t>
  </si>
  <si>
    <t>VOUT_OV_FAULT_LIMIT[5]</t>
  </si>
  <si>
    <t>VOUT_OV_FAULT_LIMIT[4]</t>
  </si>
  <si>
    <t>VOUT_OV_FAULT_LIMIT[3]</t>
  </si>
  <si>
    <t>VOUT_OV_FAULT_LIMIT[2]</t>
  </si>
  <si>
    <t>VOUT_OV_FAULT_LIMIT[1]</t>
  </si>
  <si>
    <t>VOUT_OV_FAULT_LIMIT[0]</t>
  </si>
  <si>
    <t>41h</t>
  </si>
  <si>
    <t>VOUT_OV_FAULT_RESPONSE</t>
  </si>
  <si>
    <t>VOUT_OV_FAULT_RESPONSE[7]</t>
  </si>
  <si>
    <t>00 - Ignore
01 - Shuts  down after debounce 
10 - Shuts down without wait time
11 - Not supported</t>
  </si>
  <si>
    <t>VOUT_OV_FAULT_RESPONSE[6]</t>
  </si>
  <si>
    <t>VOUT_OV_FAULT_RESPONSE[5]</t>
  </si>
  <si>
    <t>000 - No retry
001 - Retry one time
…
110 - Retry sixth time
111 -Not supported</t>
  </si>
  <si>
    <t>VOUT_OV_FAULT_RESPONSE[4]</t>
  </si>
  <si>
    <t>VOUT_OV_FAULT_RESPONSE[3]</t>
  </si>
  <si>
    <t>Debounce time to be updated by Venkatesh</t>
  </si>
  <si>
    <t>VOUT_OV_FAULT_RESPONSE[2]</t>
  </si>
  <si>
    <t>Wait time before retry
000 - 1 times the MAX(TON DELAY, 0.25ms)
001 - 2 times the MAX(TON DELAY, 0.25ms)
010 - 3 times the MAX(TON DELAY, 0.25ms)
011 - 4 times the MAX(TON DELAY, 0.25ms)
100- 5 times the MAX(TON DELAY, 0.25ms)
101 - 6 times the MAX(TON DELAY, 0.25ms)
110- 7 times the MAX(TON DELAY, 0.25ms)
111 - 8 times the MAX(TON DELAY, 0.25ms)
Same is used as debounce time</t>
  </si>
  <si>
    <t>VOUT_OV_FAULT_RESPONSE[1]</t>
  </si>
  <si>
    <t>VOUT_OV_FAULT_RESPONSE[0]</t>
  </si>
  <si>
    <t>42h</t>
  </si>
  <si>
    <t>VOUT_OV_WARN_LIMIT</t>
  </si>
  <si>
    <t>43h</t>
  </si>
  <si>
    <t>VOUT_UV_WARN_LIMIT</t>
  </si>
  <si>
    <t>44h</t>
  </si>
  <si>
    <t>VOUT_UV_FAULT_LIMIT</t>
  </si>
  <si>
    <t>VOUT_UV_FAULT_LIMIT[15]</t>
  </si>
  <si>
    <t>0000 --0 V
9B33 --0.1 V
A266 --0.15 V
A333 --0.2 V
AA00 --0.25 V
AA66 --0.3 V
AACC --0.35 V
AB33 --0.4 V</t>
  </si>
  <si>
    <t>VOUT_UV_FAULT_LIMIT[14]</t>
  </si>
  <si>
    <t>VOUT_UV_FAULT_LIMIT[13]</t>
  </si>
  <si>
    <t>VOUT_UV_FAULT_LIMIT[12]</t>
  </si>
  <si>
    <t>VOUT_UV_FAULT_LIMIT[11]</t>
  </si>
  <si>
    <t>VOUT_UV_FAULT_LIMIT[10]</t>
  </si>
  <si>
    <t>VOUT_UV_FAULT_LIMIT[9]</t>
  </si>
  <si>
    <t>VOUT_UV_FAULT_LIMIT[8]</t>
  </si>
  <si>
    <t>VOUT_UV_FAULT_LIMIT[7]</t>
  </si>
  <si>
    <t>VOUT_UV_FAULT_LIMIT[6]</t>
  </si>
  <si>
    <t>VOUT_UV_FAULT_LIMIT[5]</t>
  </si>
  <si>
    <t>VOUT_UV_FAULT_LIMIT[4]</t>
  </si>
  <si>
    <t>VOUT_UV_FAULT_LIMIT[3]</t>
  </si>
  <si>
    <t>VOUT_UV_FAULT_LIMIT[2]</t>
  </si>
  <si>
    <t>VOUT_UV_FAULT_LIMIT[1]</t>
  </si>
  <si>
    <t>VOUT_UV_FAULT_LIMIT[0]</t>
  </si>
  <si>
    <t>45h</t>
  </si>
  <si>
    <t>VOUT_UV_FAULT_RESPONSE</t>
  </si>
  <si>
    <t>VOUT_UV_FAULT_RESPONSE[7]</t>
  </si>
  <si>
    <t>VOUT_UV_FAULT_RESPONSE[6]</t>
  </si>
  <si>
    <t>VOUT_UV_FAULT_RESPONSE[5]</t>
  </si>
  <si>
    <t>VOUT_UV_FAULT_RESPONSE[4]</t>
  </si>
  <si>
    <t>VOUT_UV_FAULT_RESPONSE[3]</t>
  </si>
  <si>
    <t>VOUT_UV_FAULT_RESPONSE[2]</t>
  </si>
  <si>
    <t>VOUT_UV_FAULT_RESPONSE[1]</t>
  </si>
  <si>
    <t>VOUT_UV_FAULT_RESPONSE[0]</t>
  </si>
  <si>
    <t>Separate register available. Details to be updated from Umang</t>
  </si>
  <si>
    <t>46h</t>
  </si>
  <si>
    <t>IOUT_OC_FAULT_LIMIT</t>
  </si>
  <si>
    <t>47h</t>
  </si>
  <si>
    <t>IOUT_OC_FAULT_RESPONSE</t>
  </si>
  <si>
    <t>10000100</t>
  </si>
  <si>
    <t>IOUT_OC_FAULT_RESPONSE[7]</t>
  </si>
  <si>
    <t>00 - Ignore
01 -Ignore until Tracking UV hits
10 - Shuts down without wait time
11 - Immediate shut down without wait time</t>
  </si>
  <si>
    <t>IOUT_OC_FAULT_RESPONSE[6]</t>
  </si>
  <si>
    <t>IOUT_OC_FAULT_RESPONSE[5]</t>
  </si>
  <si>
    <t>IOUT_OC_FAULT_RESPONSE[4]</t>
  </si>
  <si>
    <t>IOUT_OC_FAULT_RESPONSE[3]</t>
  </si>
  <si>
    <t>IOUT_OC_FAULT_RESPONSE[2]</t>
  </si>
  <si>
    <t>IOUT_OC_FAULT_RESPONSE[1]</t>
  </si>
  <si>
    <t>IOUT_OC_FAULT_RESPONSE[0]</t>
  </si>
  <si>
    <t>48h</t>
  </si>
  <si>
    <t>IOUT_OC_LV_FAULT_LIMIT</t>
  </si>
  <si>
    <t>Not supported. Limits are set by VOUT_UV_FAULT_LIMIT</t>
  </si>
  <si>
    <t>49h</t>
  </si>
  <si>
    <t>IOUT_OC_LV_FAULT_RESPONSE</t>
  </si>
  <si>
    <t>4Ah</t>
  </si>
  <si>
    <t>IOUT_OC_WARN_LIMIT</t>
  </si>
  <si>
    <t>Not supported. Warning Threshold supported by different MFR SPECIFIC register</t>
  </si>
  <si>
    <t>4Bh</t>
  </si>
  <si>
    <t>IOUT_UC_FAULT_LIMIT</t>
  </si>
  <si>
    <t>4Ch</t>
  </si>
  <si>
    <t>IOUT_UC_FAULT_RESPONSE</t>
  </si>
  <si>
    <t>4Dh</t>
  </si>
  <si>
    <t>4Eh</t>
  </si>
  <si>
    <t>4Fh</t>
  </si>
  <si>
    <t>OT_FAULT_LIMIT</t>
  </si>
  <si>
    <t>50h</t>
  </si>
  <si>
    <t>OT_FAULT_RESPONSE</t>
  </si>
  <si>
    <t>01000101</t>
  </si>
  <si>
    <t>OT_FAULT_RESPONSE[7]</t>
  </si>
  <si>
    <t>OT_FAULT_RESPONSE[6]</t>
  </si>
  <si>
    <t>OT_FAULT_RESPONSE[5]</t>
  </si>
  <si>
    <t>OT_FAULT_RESPONSE[4]</t>
  </si>
  <si>
    <t>OT_FAULT_RESPONSE[3]</t>
  </si>
  <si>
    <t>OT_FAULT_RESPONSE[2]</t>
  </si>
  <si>
    <t>OT_FAULT_RESPONSE[1]</t>
  </si>
  <si>
    <t>OT_FAULT_RESPONSE[0]</t>
  </si>
  <si>
    <t>51h</t>
  </si>
  <si>
    <t>OT_WARN_LIMIT</t>
  </si>
  <si>
    <t>52h</t>
  </si>
  <si>
    <t>UT_WARN_LIMIT</t>
  </si>
  <si>
    <t>53h</t>
  </si>
  <si>
    <t>UT_FAULT_LIMIT</t>
  </si>
  <si>
    <t>54h</t>
  </si>
  <si>
    <t>UT_FAULT_RESPONSE</t>
  </si>
  <si>
    <t>55h</t>
  </si>
  <si>
    <t>VIN_OV_FAULT_LIMIT</t>
  </si>
  <si>
    <t>VIN_OV_FAULT_LIMIT[15]</t>
  </si>
  <si>
    <t>VIN OV fault limit as per below mapping
DA00 -- 16	V
DA10 -- 16.5	V
DA20 -- 17	V
DA30 -- 17.5	V
DA40 -- 18	V</t>
  </si>
  <si>
    <t>VIN_OV_FAULT_LIMIT[14]</t>
  </si>
  <si>
    <t>VIN_OV_FAULT_LIMIT[13]</t>
  </si>
  <si>
    <t>VIN_OV_FAULT_LIMIT[12]</t>
  </si>
  <si>
    <t>VIN_OV_FAULT_LIMIT[11]</t>
  </si>
  <si>
    <t>VIN_OV_FAULT_LIMIT[10]</t>
  </si>
  <si>
    <t>VIN_OV_FAULT_LIMIT[9]</t>
  </si>
  <si>
    <t>VIN_OV_FAULT_LIMIT[8]</t>
  </si>
  <si>
    <t>VIN_OV_FAULT_LIMIT[7]</t>
  </si>
  <si>
    <t>VIN_OV_FAULT_LIMIT[6]</t>
  </si>
  <si>
    <t>VIN_OV_FAULT_LIMIT[5]</t>
  </si>
  <si>
    <t>VIN_OV_FAULT_LIMIT[4]</t>
  </si>
  <si>
    <t>VIN_OV_FAULT_LIMIT[3]</t>
  </si>
  <si>
    <t>VIN_OV_FAULT_LIMIT[2]</t>
  </si>
  <si>
    <t>VIN_OV_FAULT_LIMIT[1]</t>
  </si>
  <si>
    <t>VIN_OV_FAULT_LIMIT[0]</t>
  </si>
  <si>
    <t>56h</t>
  </si>
  <si>
    <t>VIN_OV_FAULT_RESPONSE</t>
  </si>
  <si>
    <t>VIN_OV_FAULT_RESPONSE[7]</t>
  </si>
  <si>
    <t>VIN_OV_FAULT_RESPONSE[6]</t>
  </si>
  <si>
    <t>VIN_OV_FAULT_RESPONSE[5]</t>
  </si>
  <si>
    <t>VIN_OV_FAULT_RESPONSE[4]</t>
  </si>
  <si>
    <t>VIN_OV_FAULT_RESPONSE[3]</t>
  </si>
  <si>
    <t>VIN_OV_FAULT_RESPONSE[2]</t>
  </si>
  <si>
    <t>VIN_OV_FAULT_RESPONSE[1]</t>
  </si>
  <si>
    <t>VIN_OV_FAULT_RESPONSE[0]</t>
  </si>
  <si>
    <t>57h</t>
  </si>
  <si>
    <t>VIN_OV_WARN_LIMIT</t>
  </si>
  <si>
    <t>58h</t>
  </si>
  <si>
    <t>VIN_UV_WARN_LIMIT</t>
  </si>
  <si>
    <t>0000000000000000</t>
  </si>
  <si>
    <t>VIN_UV_WARN_LIMIT[15]</t>
  </si>
  <si>
    <t>VIN_UV_WARN_LIMIT[14]</t>
  </si>
  <si>
    <t>VIN_UV_WARN_LIMIT[13]</t>
  </si>
  <si>
    <t>VIN_UV_WARN_LIMIT[12]</t>
  </si>
  <si>
    <t>VIN_UV_WARN_LIMIT[11]</t>
  </si>
  <si>
    <t>VIN_UV_WARN_LIMIT[10]</t>
  </si>
  <si>
    <t>VIN_UV_WARN_LIMIT[9]</t>
  </si>
  <si>
    <t>VIN_UV_WARN_LIMIT[8]</t>
  </si>
  <si>
    <t>VIN_UV_WARN_LIMIT[7]</t>
  </si>
  <si>
    <t>VIN_UV_WARN_LIMIT[6]</t>
  </si>
  <si>
    <t>VIN_UV_WARN_LIMIT[5]</t>
  </si>
  <si>
    <t>VIN_UV_WARN_LIMIT[4]</t>
  </si>
  <si>
    <t>VIN_UV_WARN_LIMIT[3]</t>
  </si>
  <si>
    <t>VIN_UV_WARN_LIMIT[2]</t>
  </si>
  <si>
    <t>VIN_UV_WARN_LIMIT[1]</t>
  </si>
  <si>
    <t>VIN_UV_WARN_LIMIT[0]</t>
  </si>
  <si>
    <t>59h</t>
  </si>
  <si>
    <t>VIN_UV_FAULT_LIMIT</t>
  </si>
  <si>
    <t>VIN_UV_FAULT_LIMIT[15]</t>
  </si>
  <si>
    <t>VIN UV Fault Limit as per below mapping
C380 -- 3.5 V
C3C0 -- 3.75 V
CA00 -- 4 V
CA20 -- 4.25 V
CA60 -- 4.75 V
CAA0 -- 5.25 V
CB20 -- 6.25 V
CBA0 -- 7.25 V
D210 -- 8.25 V
D250 -- 9.25 V
D290 -- 10.25 V
D2D0 -- 11.25 V</t>
  </si>
  <si>
    <t>VIN_UV_FAULT_LIMIT[14]</t>
  </si>
  <si>
    <t>VIN_UV_FAULT_LIMIT[13]</t>
  </si>
  <si>
    <t>VIN_UV_FAULT_LIMIT[12]</t>
  </si>
  <si>
    <t>VIN_UV_FAULT_LIMIT[11]</t>
  </si>
  <si>
    <t>VIN_UV_FAULT_LIMIT[10]</t>
  </si>
  <si>
    <t>VIN_UV_FAULT_LIMIT[9]</t>
  </si>
  <si>
    <t>VIN_UV_FAULT_LIMIT[8]</t>
  </si>
  <si>
    <t>VIN_UV_FAULT_LIMIT[7]</t>
  </si>
  <si>
    <t>VIN_UV_FAULT_LIMIT[6]</t>
  </si>
  <si>
    <t>VIN_UV_FAULT_LIMIT[5]</t>
  </si>
  <si>
    <t>VIN_UV_FAULT_LIMIT[4]</t>
  </si>
  <si>
    <t>VIN_UV_FAULT_LIMIT[3]</t>
  </si>
  <si>
    <t>vin_uvlo_vil_sel_q[3]</t>
  </si>
  <si>
    <t>VIN_UV_FAULT_LIMIT[2]</t>
  </si>
  <si>
    <t>vin_uvlo_vil_sel_q[2]</t>
  </si>
  <si>
    <t>VIN_UV_FAULT_LIMIT[1]</t>
  </si>
  <si>
    <t>vin_uvlo_vil_sel_q[1]</t>
  </si>
  <si>
    <t>VIN_UV_FAULT_LIMIT[0]</t>
  </si>
  <si>
    <t>vin_uvlo_vil_sel_q[0]</t>
  </si>
  <si>
    <t>5Ah</t>
  </si>
  <si>
    <t>VIN_UV_FAULT_RESPONSE</t>
  </si>
  <si>
    <t>VIN_UV_FAULT_RESPONSE[7]</t>
  </si>
  <si>
    <t>VIN_UV_FAULT_RESPONSE[6]</t>
  </si>
  <si>
    <t>VIN_UV_FAULT_RESPONSE[5]</t>
  </si>
  <si>
    <t>VIN_UV_FAULT_RESPONSE[4]</t>
  </si>
  <si>
    <t>VIN_UV_FAULT_RESPONSE[3]</t>
  </si>
  <si>
    <t>VIN_UV_FAULT_RESPONSE[2]</t>
  </si>
  <si>
    <t>VIN_UV_FAULT_RESPONSE[1]</t>
  </si>
  <si>
    <t>VIN_UV_FAULT_RESPONSE[0]</t>
  </si>
  <si>
    <t>5Bh</t>
  </si>
  <si>
    <t>IIN_OC_FAULT_LIMIT</t>
  </si>
  <si>
    <t>MTP to be removed by Venkatesh as this is not supported</t>
  </si>
  <si>
    <t>5Ch</t>
  </si>
  <si>
    <t>IIN_OC_FAULT_RESPONSE</t>
  </si>
  <si>
    <t>IIN_OC_FAULT_RESPONSE[7]</t>
  </si>
  <si>
    <t>IIN_OC_FAULT_RESPONSE[6]</t>
  </si>
  <si>
    <t>IIN_OC_FAULT_RESPONSE[5]</t>
  </si>
  <si>
    <t>IIN_OC_FAULT_RESPONSE[4]</t>
  </si>
  <si>
    <t>IIN_OC_FAULT_RESPONSE[3]</t>
  </si>
  <si>
    <t>IIN_OC_FAULT_RESPONSE[2]</t>
  </si>
  <si>
    <t>IIN_OC_FAULT_RESPONSE[1]</t>
  </si>
  <si>
    <t>IIN_OC_FAULT_RESPONSE[0]</t>
  </si>
  <si>
    <t>5Dh</t>
  </si>
  <si>
    <t>IIN_OC_WARN_LIMIT</t>
  </si>
  <si>
    <t>5Eh</t>
  </si>
  <si>
    <t>POWER_GOOD_ON</t>
  </si>
  <si>
    <t>5Fh</t>
  </si>
  <si>
    <t>POWER_GOOD_OFF</t>
  </si>
  <si>
    <t>60h</t>
  </si>
  <si>
    <t>TON_DELAY</t>
  </si>
  <si>
    <t>TON_DELAY[15]</t>
  </si>
  <si>
    <t>TON DELAY as per below setting
0000--0ms
B200--0.5ms
BA00--1ms
BB00--1.5ms
C200--2ms
C300--3ms
CA00--4ms
CA80--5ms</t>
  </si>
  <si>
    <t>TON_DELAY[14]</t>
  </si>
  <si>
    <t>TON_DELAY[13]</t>
  </si>
  <si>
    <t>TON_DELAY[12]</t>
  </si>
  <si>
    <t>TON_DELAY[11]</t>
  </si>
  <si>
    <t>TON_DELAY[10]</t>
  </si>
  <si>
    <t>TON_DELAY[9]</t>
  </si>
  <si>
    <t>TON_DELAY[8]</t>
  </si>
  <si>
    <t>TON_DELAY[7]</t>
  </si>
  <si>
    <t>TON_DELAY[6]</t>
  </si>
  <si>
    <t>TON_DELAY[5]</t>
  </si>
  <si>
    <t>TON_DELAY[4]</t>
  </si>
  <si>
    <t>TON_DELAY[3]</t>
  </si>
  <si>
    <t>TON_DELAY[2]</t>
  </si>
  <si>
    <t>TON_DELAY[1]</t>
  </si>
  <si>
    <t>TON_DELAY[0]</t>
  </si>
  <si>
    <t>61h</t>
  </si>
  <si>
    <t>TON_RISE</t>
  </si>
  <si>
    <t>62h</t>
  </si>
  <si>
    <t>TON_MAX_FAULT_LIMIT</t>
  </si>
  <si>
    <t>0000 - Disabled
E320 - 50	ms
EA58 - 75	ms
EB20 - 100 ms</t>
  </si>
  <si>
    <t>TON_MAX_FAULT_LIMIT[15]</t>
  </si>
  <si>
    <t>TON_MAX_FAULT_LIMIT[14]</t>
  </si>
  <si>
    <t>TON_MAX_FAULT_LIMIT[13]</t>
  </si>
  <si>
    <t>TON_MAX_FAULT_LIMIT[12]</t>
  </si>
  <si>
    <t>TON_MAX_FAULT_LIMIT[11]</t>
  </si>
  <si>
    <t>TON_MAX_FAULT_LIMIT[10]</t>
  </si>
  <si>
    <t>TON_MAX_FAULT_LIMIT[9]</t>
  </si>
  <si>
    <t>TON_MAX_FAULT_LIMIT[8]</t>
  </si>
  <si>
    <t>TON_MAX_FAULT_LIMIT[7]</t>
  </si>
  <si>
    <t>TON_MAX_FAULT_LIMIT[6]</t>
  </si>
  <si>
    <t>TON_MAX_FAULT_LIMIT[5]</t>
  </si>
  <si>
    <t>TON_MAX_FAULT_LIMIT[4]</t>
  </si>
  <si>
    <t>TON_MAX_FAULT_LIMIT[3]</t>
  </si>
  <si>
    <t>TON_MAX_FAULT_LIMIT[2]</t>
  </si>
  <si>
    <t>TON_MAX_FAULT_LIMIT[1]</t>
  </si>
  <si>
    <t>TON_MAX_FAULT_LIMIT[0]</t>
  </si>
  <si>
    <t>63h</t>
  </si>
  <si>
    <t>TON_MAX_FAULT_RESPONSE</t>
  </si>
  <si>
    <t>TON_MAX_FAULT_RESPONSE[7]</t>
  </si>
  <si>
    <t>00 - Ignore
01 - Shuts  down  
10 - Shuts down 
11 - Not supported</t>
  </si>
  <si>
    <t>TON_MAX_FAULT_RESPONSE[6]</t>
  </si>
  <si>
    <t>TON_MAX_FAULT_RESPONSE[5]</t>
  </si>
  <si>
    <t>TON_MAX_FAULT_RESPONSE[4]</t>
  </si>
  <si>
    <t>TON_MAX_FAULT_RESPONSE[3]</t>
  </si>
  <si>
    <t>TON_MAX_FAULT_RESPONSE[2]</t>
  </si>
  <si>
    <t xml:space="preserve">Wait time before retry
000 - 1 times the MAX(TON DELAY, 0.25ms)
001 - 2 times the MAX(TON DELAY, 0.25ms)
010 - 3 times the MAX(TON DELAY, 0.25ms)
011 - 4 times the MAX(TON DELAY, 0.25ms)
100- 5 times the MAX(TON DELAY, 0.25ms)
101 - 6 times the MAX(TON DELAY, 0.25ms)
110- 7 times the MAX(TON DELAY, 0.25ms)
111 - 8 times the MAX(TON DELAY, 0.25ms)
</t>
  </si>
  <si>
    <t>TON_MAX_FAULT_RESPONSE[1]</t>
  </si>
  <si>
    <t>TON_MAX_FAULT_RESPONSE[0]</t>
  </si>
  <si>
    <t>64h</t>
  </si>
  <si>
    <t>TOFF_DELAY</t>
  </si>
  <si>
    <t>TOFF_DELAY[15]</t>
  </si>
  <si>
    <t>Wait time before Controller ramps down output after EN deassertion
0000--0ms
B200--0.5ms
BA00--1ms
BB00--1.5ms
C200--2ms
C300--3ms
CA00--4ms
CA80--5ms</t>
  </si>
  <si>
    <t>TOFF_DELAY[14]</t>
  </si>
  <si>
    <t>TOFF_DELAY[13]</t>
  </si>
  <si>
    <t>TOFF_DELAY[12]</t>
  </si>
  <si>
    <t>TOFF_DELAY[11]</t>
  </si>
  <si>
    <t>TOFF_DELAY[10]</t>
  </si>
  <si>
    <t>TOFF_DELAY[9]</t>
  </si>
  <si>
    <t>TOFF_DELAY[8]</t>
  </si>
  <si>
    <t>TOFF_DELAY[7]</t>
  </si>
  <si>
    <t>TOFF_DELAY[6]</t>
  </si>
  <si>
    <t>TOFF_DELAY[5]</t>
  </si>
  <si>
    <t>TOFF_DELAY[4]</t>
  </si>
  <si>
    <t>TOFF_DELAY[3]</t>
  </si>
  <si>
    <t>TOFF_DELAY[2]</t>
  </si>
  <si>
    <t>TOFF_DELAY[1]</t>
  </si>
  <si>
    <t>TOFF_DELAY[0]</t>
  </si>
  <si>
    <t>65h</t>
  </si>
  <si>
    <t>TOFF_FALL</t>
  </si>
  <si>
    <t>66h</t>
  </si>
  <si>
    <t>TOFF_MAX_WARN_LIMIT</t>
  </si>
  <si>
    <t>67h</t>
  </si>
  <si>
    <t>Reserved (Was Used In Revision 1.0)</t>
  </si>
  <si>
    <t xml:space="preserve"> </t>
  </si>
  <si>
    <t>68h</t>
  </si>
  <si>
    <t>POUT_OP_FAULT_LIMIT</t>
  </si>
  <si>
    <t>69h</t>
  </si>
  <si>
    <t>POUT_OP_FAULT_RESPONSE</t>
  </si>
  <si>
    <t>6Ah</t>
  </si>
  <si>
    <t>POUT_OP_WARN_LIMIT</t>
  </si>
  <si>
    <t>6Bh</t>
  </si>
  <si>
    <t>PIN_OP_WARN_LIMIT</t>
  </si>
  <si>
    <t>6Ch</t>
  </si>
  <si>
    <t>6Dh</t>
  </si>
  <si>
    <t>6Eh</t>
  </si>
  <si>
    <t>6Fh</t>
  </si>
  <si>
    <t>70h</t>
  </si>
  <si>
    <t>71h</t>
  </si>
  <si>
    <t>72h</t>
  </si>
  <si>
    <t>73h</t>
  </si>
  <si>
    <t>74h</t>
  </si>
  <si>
    <t>75h</t>
  </si>
  <si>
    <t>76h</t>
  </si>
  <si>
    <t>77h</t>
  </si>
  <si>
    <t>78h</t>
  </si>
  <si>
    <t>STATUS_BYTE</t>
  </si>
  <si>
    <t>STATUS_BYTE[7]</t>
  </si>
  <si>
    <t>7 BUSY
6 OFF
5 VOUT_OV
4 IOUT_OC
3 VIN_UV
2 TEMPERATURE
1 CML
0 NONE OF THE ABOVE</t>
  </si>
  <si>
    <t>STATUS_BYTE[6]</t>
  </si>
  <si>
    <t>STATUS_BYTE[5]</t>
  </si>
  <si>
    <t>STATUS_BYTE[4]</t>
  </si>
  <si>
    <t>STATUS_BYTE[3]</t>
  </si>
  <si>
    <t>STATUS_BYTE[2]</t>
  </si>
  <si>
    <t>STATUS_BYTE[1]</t>
  </si>
  <si>
    <t>STATUS_BYTE[0]</t>
  </si>
  <si>
    <t>79h</t>
  </si>
  <si>
    <t>STATUS_WORD</t>
  </si>
  <si>
    <t>STATUS_WORD[15]</t>
  </si>
  <si>
    <t>7 -  VOUT
6 - IOUT
5 - INPUT
4 - MFR
3 - POWER_GOOD#
2 -  FANS (Not supported)
1-  OTHER
0- UNKNOWN</t>
  </si>
  <si>
    <t>STATUS_WORD[14]</t>
  </si>
  <si>
    <t>STATUS_WORD[13]</t>
  </si>
  <si>
    <t>STATUS_WORD[12]</t>
  </si>
  <si>
    <t>STATUS_WORD[11]</t>
  </si>
  <si>
    <t>STATUS_WORD[10]</t>
  </si>
  <si>
    <t>STATUS_WORD[9]</t>
  </si>
  <si>
    <t>STATUS_WORD[8]</t>
  </si>
  <si>
    <t>STATUS_WORD[7]</t>
  </si>
  <si>
    <t>STATUS_WORD[6]</t>
  </si>
  <si>
    <t>STATUS_WORD[5]</t>
  </si>
  <si>
    <t>STATUS_WORD[4]</t>
  </si>
  <si>
    <t>STATUS_WORD[3]</t>
  </si>
  <si>
    <t>STATUS_WORD[2]</t>
  </si>
  <si>
    <t>STATUS_WORD[1]</t>
  </si>
  <si>
    <t>STATUS_WORD[0]</t>
  </si>
  <si>
    <t>7Ah</t>
  </si>
  <si>
    <t>STATUS_VOUT</t>
  </si>
  <si>
    <t>STATUS_VOUT[7]</t>
  </si>
  <si>
    <t>7 VOUT OV Fault
6 VOUT OV Warning (Not supported)
5 VOUT UV Warning (Not supported)
4 VOUT UV Fault
3 VOUT_MAX_MIN Warning
2 TON MAX FAULT
1 TOFF MAX Warning (Not supported)
0 VOUT Tracking Error</t>
  </si>
  <si>
    <t>STATUS_VOUT[6]</t>
  </si>
  <si>
    <t>STATUS_VOUT[5]</t>
  </si>
  <si>
    <t>STATUS_VOUT[4]</t>
  </si>
  <si>
    <t>STATUS_VOUT[3]</t>
  </si>
  <si>
    <t>STATUS_VOUT[2]</t>
  </si>
  <si>
    <t>STATUS_VOUT[1]</t>
  </si>
  <si>
    <t>STATUS_VOUT[0]</t>
  </si>
  <si>
    <t>7Bh</t>
  </si>
  <si>
    <t>STATUS_IOUT</t>
  </si>
  <si>
    <t>STATUS_IOUT[7]</t>
  </si>
  <si>
    <t>7 IOUT OC Fault
6 IOUT OC Fault w/ LV Shutdown 
5 IOUT OC Warning
4 IOUT UC Fault (Not supported)
3 Current Share Fault (Not supported)
2 In Power Limiting Mode (Not supported)
1 POUT OP Fault (Not supported)
0 POUT OP Warning (Not supported)</t>
  </si>
  <si>
    <t>STATUS_IOUT[6]</t>
  </si>
  <si>
    <t>STATUS_IOUT[5]</t>
  </si>
  <si>
    <t>STATUS_IOUT[4]</t>
  </si>
  <si>
    <t>STATUS_IOUT[3]</t>
  </si>
  <si>
    <t>STATUS_IOUT[2]</t>
  </si>
  <si>
    <t>STATUS_IOUT[1]</t>
  </si>
  <si>
    <t>STATUS_IOUT[0]</t>
  </si>
  <si>
    <t>7Ch</t>
  </si>
  <si>
    <t>STATUS_INPUT</t>
  </si>
  <si>
    <t>STATUS_INPUT[7]</t>
  </si>
  <si>
    <t>7 VIN OV Fault
6 VIN OV Warning (Not supported)
5 VIN UV Warning (Not supported)
4 VIN UV Fault
3 Unit Off For Low Input Voltage
2 IIN OC Fault (Not supported)
1 IIN OC Warning (Not supported)
0 PIN OP Warnin (Not supported)</t>
  </si>
  <si>
    <t>STATUS_INPUT[6]</t>
  </si>
  <si>
    <t>STATUS_INPUT[5]</t>
  </si>
  <si>
    <t>STATUS_INPUT[4]</t>
  </si>
  <si>
    <t>STATUS_INPUT[3]</t>
  </si>
  <si>
    <t>STATUS_INPUT[2]</t>
  </si>
  <si>
    <t>STATUS_INPUT[1]</t>
  </si>
  <si>
    <t>STATUS_INPUT[0]</t>
  </si>
  <si>
    <t>7Dh</t>
  </si>
  <si>
    <t>STATUS_TEMPERATURE</t>
  </si>
  <si>
    <t>STATUS_TEMPERATURE[7]</t>
  </si>
  <si>
    <t xml:space="preserve"> OT Fault
6 OT Warning
5 UT Warning (Not supported)
4 UT Fault (not supported)
3 Reserved
2 Reserved
1 Reserved
0 Reserved</t>
  </si>
  <si>
    <t>STATUS_TEMPERATURE[6]</t>
  </si>
  <si>
    <t>STATUS_TEMPERATURE[5]</t>
  </si>
  <si>
    <t>STATUS_TEMPERATURE[4]</t>
  </si>
  <si>
    <t>STATUS_TEMPERATURE[3]</t>
  </si>
  <si>
    <t>STATUS_TEMPERATURE[2]</t>
  </si>
  <si>
    <t>STATUS_TEMPERATURE[1]</t>
  </si>
  <si>
    <t>STATUS_TEMPERATURE[0]</t>
  </si>
  <si>
    <t>7Eh</t>
  </si>
  <si>
    <t>STATUS_CML</t>
  </si>
  <si>
    <t>STATUS_CML[7]</t>
  </si>
  <si>
    <t>7 Invalid/Unsupported Command
6 Invalid/Unsupported Data
5 Packet Error Check Failed
4 Memory Fault Detected
3 Processor Fault Detected (not supported)
2 Reserved
1 Other Communication Fault
0 Other Memory Or Logic Fault</t>
  </si>
  <si>
    <t>STATUS_CML[6]</t>
  </si>
  <si>
    <t>STATUS_CML[5]</t>
  </si>
  <si>
    <t>STATUS_CML[4]</t>
  </si>
  <si>
    <t>STATUS_CML[3]</t>
  </si>
  <si>
    <t>STATUS_CML[2]</t>
  </si>
  <si>
    <t>STATUS_CML[1]</t>
  </si>
  <si>
    <t>STATUS_CML[0]</t>
  </si>
  <si>
    <t>7Fh</t>
  </si>
  <si>
    <t>STATUS_OTHER</t>
  </si>
  <si>
    <t>STATUS_OTHER[7]</t>
  </si>
  <si>
    <t>STATUS_OTHER[6]</t>
  </si>
  <si>
    <t>STATUS_OTHER[5]</t>
  </si>
  <si>
    <t>STATUS_OTHER[4]</t>
  </si>
  <si>
    <t>STATUS_OTHER[3]</t>
  </si>
  <si>
    <t>STATUS_OTHER[2]</t>
  </si>
  <si>
    <t>STATUS_OTHER[1]</t>
  </si>
  <si>
    <t>STATUS_OTHER[0]</t>
  </si>
  <si>
    <t>80h</t>
  </si>
  <si>
    <t>STATUS_MFR_SPECIFIC</t>
  </si>
  <si>
    <t>STATUS_MFR_SPECIFIC[7]</t>
  </si>
  <si>
    <t>7:3 - Not used
2 - PWR_STAGE_VIN UV_FAULT
1 - CONTROLLER_OT_FAULT
0 - SVID_COMM_ERROR</t>
  </si>
  <si>
    <t>STATUS_MFR_SPECIFIC[6]</t>
  </si>
  <si>
    <t>STATUS_MFR_SPECIFIC[5]</t>
  </si>
  <si>
    <t>STATUS_MFR_SPECIFIC[4]</t>
  </si>
  <si>
    <t>STATUS_MFR_SPECIFIC[3]</t>
  </si>
  <si>
    <t>STATUS_MFR_SPECIFIC[2]</t>
  </si>
  <si>
    <t>STATUS_MFR_SPECIFIC[1]</t>
  </si>
  <si>
    <t>STATUS_MFR_SPECIFIC[0]</t>
  </si>
  <si>
    <t>81h</t>
  </si>
  <si>
    <t>STATUS_FANS_1_2</t>
  </si>
  <si>
    <t>82h</t>
  </si>
  <si>
    <t>STATUS_FANS_3_4</t>
  </si>
  <si>
    <t>83h</t>
  </si>
  <si>
    <t>READ_KWH_IN</t>
  </si>
  <si>
    <t xml:space="preserve">Read 32 </t>
  </si>
  <si>
    <t>84h</t>
  </si>
  <si>
    <t>READ_KWH_OUT</t>
  </si>
  <si>
    <t>85h</t>
  </si>
  <si>
    <t>READ_KWH_CONFIG</t>
  </si>
  <si>
    <t>86h</t>
  </si>
  <si>
    <t>READ_EIN</t>
  </si>
  <si>
    <t>Block Read</t>
  </si>
  <si>
    <t>87h</t>
  </si>
  <si>
    <t>READ_EOUT</t>
  </si>
  <si>
    <t>88h</t>
  </si>
  <si>
    <t>READ_VIN</t>
  </si>
  <si>
    <t>Supported in Linear fomat</t>
  </si>
  <si>
    <t>89h</t>
  </si>
  <si>
    <t>READ_IIN</t>
  </si>
  <si>
    <t>8Ah</t>
  </si>
  <si>
    <t>READ_VCAP</t>
  </si>
  <si>
    <t>8Bh</t>
  </si>
  <si>
    <t>READ_VOUT</t>
  </si>
  <si>
    <t>8Ch</t>
  </si>
  <si>
    <t>READ_IOUT</t>
  </si>
  <si>
    <t>8Dh</t>
  </si>
  <si>
    <t>READ_TEMPERATURE_1</t>
  </si>
  <si>
    <t>degree Celsius</t>
  </si>
  <si>
    <t>8Eh</t>
  </si>
  <si>
    <t>READ_TEMPERATURE_2</t>
  </si>
  <si>
    <t>8Fh</t>
  </si>
  <si>
    <t>READ_TEMPERATURE_3</t>
  </si>
  <si>
    <t>90h</t>
  </si>
  <si>
    <t>READ_FAN_SPEED_1</t>
  </si>
  <si>
    <t>91h</t>
  </si>
  <si>
    <t>READ_FAN_SPEED_2</t>
  </si>
  <si>
    <t>92h</t>
  </si>
  <si>
    <t>READ_FAN_SPEED_3</t>
  </si>
  <si>
    <t>93h</t>
  </si>
  <si>
    <t>READ_FAN_SPEED_4</t>
  </si>
  <si>
    <t>94h</t>
  </si>
  <si>
    <t>READ_DUTY_CYCLE</t>
  </si>
  <si>
    <t>95h</t>
  </si>
  <si>
    <t>READ_FREQUENCY</t>
  </si>
  <si>
    <t>96h</t>
  </si>
  <si>
    <t>READ_POUT</t>
  </si>
  <si>
    <t>W</t>
  </si>
  <si>
    <t>97h</t>
  </si>
  <si>
    <t>READ_PIN</t>
  </si>
  <si>
    <t>Supported in Linear fomat (if PSYS pin available )</t>
  </si>
  <si>
    <t>98h</t>
  </si>
  <si>
    <t>PMBUS_REVISION</t>
  </si>
  <si>
    <t>Read only register based on MFR_SPECIFIC_EE[23:16]</t>
  </si>
  <si>
    <t>99h</t>
  </si>
  <si>
    <t>MFR_ID</t>
  </si>
  <si>
    <t>MFR_ID[15]</t>
  </si>
  <si>
    <t>A-0
Z-25
A(3bit)=0
M(4bit)=12
P(4bit)=15
S(5bit)=18</t>
  </si>
  <si>
    <t>MFR_ID[14]</t>
  </si>
  <si>
    <t>MFR_ID[13]</t>
  </si>
  <si>
    <t>MFR_ID[12]</t>
  </si>
  <si>
    <t>MFR_ID[11]</t>
  </si>
  <si>
    <t>MFR_ID[10]</t>
  </si>
  <si>
    <t>MFR_ID[9]</t>
  </si>
  <si>
    <t>MFR_ID[8]</t>
  </si>
  <si>
    <t>MFR_ID[7]</t>
  </si>
  <si>
    <t>MFR_ID[6]</t>
  </si>
  <si>
    <t>MFR_ID[5]</t>
  </si>
  <si>
    <t>MFR_ID[4]</t>
  </si>
  <si>
    <t>MFR_ID[3]</t>
  </si>
  <si>
    <t>MFR_ID[2]</t>
  </si>
  <si>
    <t>MFR_ID[1]</t>
  </si>
  <si>
    <t>MFR_ID[0]</t>
  </si>
  <si>
    <t>9Ah</t>
  </si>
  <si>
    <t>MFR_MODEL</t>
  </si>
  <si>
    <t>MFR_MODEL[15]</t>
  </si>
  <si>
    <t>Part mumber</t>
  </si>
  <si>
    <t>MFR_MODEL[14]</t>
  </si>
  <si>
    <t>MFR_MODEL[13]</t>
  </si>
  <si>
    <t>MFR_MODEL[12]</t>
  </si>
  <si>
    <t>MFR_MODEL[11]</t>
  </si>
  <si>
    <t>MFR_MODEL[10]</t>
  </si>
  <si>
    <t>MFR_MODEL[9]</t>
  </si>
  <si>
    <t>MFR_MODEL[8]</t>
  </si>
  <si>
    <t>MFR_MODEL[7]</t>
  </si>
  <si>
    <t>MFR_MODEL[6]</t>
  </si>
  <si>
    <t>MFR_MODEL[5]</t>
  </si>
  <si>
    <t>MFR_MODEL[4]</t>
  </si>
  <si>
    <t>MFR_MODEL[3]</t>
  </si>
  <si>
    <t>MFR_MODEL[2]</t>
  </si>
  <si>
    <t>MFR_MODEL[1]</t>
  </si>
  <si>
    <t>MFR_MODEL[0]</t>
  </si>
  <si>
    <t>9Bh</t>
  </si>
  <si>
    <t>MFR_REVISION</t>
  </si>
  <si>
    <t>MFR_REVISION[15]</t>
  </si>
  <si>
    <t>[15:8] : OTP revision - 0x00
[7:0] : Silicon revision - 0xA0</t>
  </si>
  <si>
    <t>MFR_REVISION[14]</t>
  </si>
  <si>
    <t>MFR_REVISION[13]</t>
  </si>
  <si>
    <t>MFR_REVISION[12]</t>
  </si>
  <si>
    <t>MFR_REVISION[11]</t>
  </si>
  <si>
    <t>MFR_REVISION[10]</t>
  </si>
  <si>
    <t>MFR_REVISION[9]</t>
  </si>
  <si>
    <t>MFR_REVISION[8]</t>
  </si>
  <si>
    <t>MFR_REVISION[7]</t>
  </si>
  <si>
    <t>MFR_REVISION[6]</t>
  </si>
  <si>
    <t>MFR_REVISION[5]</t>
  </si>
  <si>
    <t>MFR_REVISION[4]</t>
  </si>
  <si>
    <t>MFR_REVISION[3]</t>
  </si>
  <si>
    <t>MFR_REVISION[2]</t>
  </si>
  <si>
    <t>MFR_REVISION[1]</t>
  </si>
  <si>
    <t>MFR_REVISION[0]</t>
  </si>
  <si>
    <t>9Ch</t>
  </si>
  <si>
    <t>MFR_LOCATION</t>
  </si>
  <si>
    <t>MFR_LOCATION[15]</t>
  </si>
  <si>
    <t>Decided by ATE</t>
  </si>
  <si>
    <t>YES</t>
  </si>
  <si>
    <t>MFR_LOCATION[14]</t>
  </si>
  <si>
    <t>MFR_LOCATION[13]</t>
  </si>
  <si>
    <t>MFR_LOCATION[12]</t>
  </si>
  <si>
    <t>MFR_LOCATION[11]</t>
  </si>
  <si>
    <t>MFR_LOCATION[10]</t>
  </si>
  <si>
    <t>MFR_LOCATION[9]</t>
  </si>
  <si>
    <t>MFR_LOCATION[8]</t>
  </si>
  <si>
    <t>MFR_LOCATION[7]</t>
  </si>
  <si>
    <t>MFR_LOCATION[6]</t>
  </si>
  <si>
    <t>MFR_LOCATION[5]</t>
  </si>
  <si>
    <t>MFR_LOCATION[4]</t>
  </si>
  <si>
    <t>MFR_LOCATION[3]</t>
  </si>
  <si>
    <t>MFR_LOCATION[2]</t>
  </si>
  <si>
    <t>MFR_LOCATION[1]</t>
  </si>
  <si>
    <t>MFR_LOCATION[0]</t>
  </si>
  <si>
    <t>9Dh</t>
  </si>
  <si>
    <t>MFR_DATE</t>
  </si>
  <si>
    <t>MFR_DATE[15]</t>
  </si>
  <si>
    <t>DD-MM-YYYY format
MFR_DATE[15:11] : DAY (0x1 to 0x1F) 
                                       0x1  = 1st 
                                       0x1F = 31st
MFR_DATE[10:7] : MONTH(0x1 to 0xC)
                                       0x1 = Jan 
                                       0xC = Dec
MFR_DATE[6:0] : YEAR( 0x00 to 0x7F)
                                       0x00 =  2000
                                       0x7F = 2127</t>
  </si>
  <si>
    <t>MFR_DATE[14]</t>
  </si>
  <si>
    <t>MFR_DATE[13]</t>
  </si>
  <si>
    <t>MFR_DATE[12]</t>
  </si>
  <si>
    <t>MFR_DATE[11]</t>
  </si>
  <si>
    <t>MFR_DATE[10]</t>
  </si>
  <si>
    <t>MFR_DATE[9]</t>
  </si>
  <si>
    <t>MFR_DATE[8]</t>
  </si>
  <si>
    <t>MFR_DATE[7]</t>
  </si>
  <si>
    <t>MFR_DATE[6]</t>
  </si>
  <si>
    <t>MFR_DATE[5]</t>
  </si>
  <si>
    <t>MFR_DATE[4]</t>
  </si>
  <si>
    <t>MFR_DATE[3]</t>
  </si>
  <si>
    <t>MFR_DATE[2]</t>
  </si>
  <si>
    <t>MFR_DATE[1]</t>
  </si>
  <si>
    <t>MFR_DATE[0]</t>
  </si>
  <si>
    <t>9Eh</t>
  </si>
  <si>
    <t>MFR_SERIAL</t>
  </si>
  <si>
    <t>MFR_SERIAL[15]</t>
  </si>
  <si>
    <t>Unique number to identify each part
0x0000-0xFFFF</t>
  </si>
  <si>
    <t>MFR_SERIAL[14]</t>
  </si>
  <si>
    <t>MFR_SERIAL[13]</t>
  </si>
  <si>
    <t>MFR_SERIAL[12]</t>
  </si>
  <si>
    <t>MFR_SERIAL[11]</t>
  </si>
  <si>
    <t>MFR_SERIAL[10]</t>
  </si>
  <si>
    <t>MFR_SERIAL[9]</t>
  </si>
  <si>
    <t>MFR_SERIAL[8]</t>
  </si>
  <si>
    <t>MFR_SERIAL[7]</t>
  </si>
  <si>
    <t>MFR_SERIAL[6]</t>
  </si>
  <si>
    <t>MFR_SERIAL[5]</t>
  </si>
  <si>
    <t>MFR_SERIAL[4]</t>
  </si>
  <si>
    <t>MFR_SERIAL[3]</t>
  </si>
  <si>
    <t>MFR_SERIAL[2]</t>
  </si>
  <si>
    <t>MFR_SERIAL[1]</t>
  </si>
  <si>
    <t>spar</t>
  </si>
  <si>
    <t>MFR_SERIAL[0]</t>
  </si>
  <si>
    <t>9Fh</t>
  </si>
  <si>
    <t>APP_PROFILE_SUPPORT</t>
  </si>
  <si>
    <t>A0h</t>
  </si>
  <si>
    <t>MFR_VIN_MIN</t>
  </si>
  <si>
    <t>A1h</t>
  </si>
  <si>
    <t>MFR_VIN_MAX</t>
  </si>
  <si>
    <t>A2h</t>
  </si>
  <si>
    <t>MFR_IIN_MAX</t>
  </si>
  <si>
    <t>A3h</t>
  </si>
  <si>
    <t>MFR_PIN_MAX</t>
  </si>
  <si>
    <t>A4h</t>
  </si>
  <si>
    <t>MFR_VOUT_MIN</t>
  </si>
  <si>
    <t>A5h</t>
  </si>
  <si>
    <t>MFR_VOUT_MAX</t>
  </si>
  <si>
    <t>A6h</t>
  </si>
  <si>
    <t>MFR_IOUT_MAX</t>
  </si>
  <si>
    <t>A7h</t>
  </si>
  <si>
    <t>MFR_POUT_MAX</t>
  </si>
  <si>
    <t>A8h</t>
  </si>
  <si>
    <t>MFR_TAMBIENT_MAX</t>
  </si>
  <si>
    <t>A9h</t>
  </si>
  <si>
    <t>MFR_TAMBIENT_MIN</t>
  </si>
  <si>
    <t>AAh</t>
  </si>
  <si>
    <t>MFR_EFFICIENCY_LL</t>
  </si>
  <si>
    <t>ABh</t>
  </si>
  <si>
    <t>MFR_EFFICIENCY_HL</t>
  </si>
  <si>
    <t>ACh</t>
  </si>
  <si>
    <t>MFR_PIN_ACCURACY</t>
  </si>
  <si>
    <t>ADh</t>
  </si>
  <si>
    <t>IC_DEVICE_ID</t>
  </si>
  <si>
    <t>Based on MFR_SPECIFIC_EE[55:40]</t>
  </si>
  <si>
    <t>AEh</t>
  </si>
  <si>
    <t>IC_DEVICE_REV</t>
  </si>
  <si>
    <t>Based on MFR_SPECIFIC_EE[39:24]</t>
  </si>
  <si>
    <t>AFh</t>
  </si>
  <si>
    <t>B0h</t>
  </si>
  <si>
    <t>USER_DATA_00</t>
  </si>
  <si>
    <t>MTP programming # 1</t>
  </si>
  <si>
    <t>USER_DATA_00[7]</t>
  </si>
  <si>
    <t>USER_DATA_00[6]</t>
  </si>
  <si>
    <t>USER_DATA_00[5]</t>
  </si>
  <si>
    <t>USER_DATA_00[4]</t>
  </si>
  <si>
    <t>USER_DATA_00[3]</t>
  </si>
  <si>
    <t>USER_DATA_00[2]</t>
  </si>
  <si>
    <t>USER_DATA_00[1]</t>
  </si>
  <si>
    <t>USER_DATA_00[0]</t>
  </si>
  <si>
    <t>B1h</t>
  </si>
  <si>
    <t>USER_DATA_01</t>
  </si>
  <si>
    <t>MTP programming # 2 (Not supported)</t>
  </si>
  <si>
    <t>USER_DATA_01[7]</t>
  </si>
  <si>
    <t>USER_DATA_01[6]</t>
  </si>
  <si>
    <t>USER_DATA_01[5]</t>
  </si>
  <si>
    <t>USER_DATA_01[4]</t>
  </si>
  <si>
    <t>USER_DATA_01[3]</t>
  </si>
  <si>
    <t>USER_DATA_01[2]</t>
  </si>
  <si>
    <t>USER_DATA_01[1]</t>
  </si>
  <si>
    <t>USER_DATA_01[0]</t>
  </si>
  <si>
    <t>B2h</t>
  </si>
  <si>
    <t>USER_DATA_02</t>
  </si>
  <si>
    <t>OTP programming</t>
  </si>
  <si>
    <t>USER_DATA_02[7]</t>
  </si>
  <si>
    <t>USER_DATA_02[6]</t>
  </si>
  <si>
    <t>USER_DATA_02[5]</t>
  </si>
  <si>
    <t>USER_DATA_02[4]</t>
  </si>
  <si>
    <t>USER_DATA_02[3]</t>
  </si>
  <si>
    <t>USER_DATA_02[2]</t>
  </si>
  <si>
    <t>USER_DATA_02[1]</t>
  </si>
  <si>
    <t>USER_DATA_02[0]</t>
  </si>
  <si>
    <t>B3h</t>
  </si>
  <si>
    <t>USER_DATA_03</t>
  </si>
  <si>
    <t>B4h</t>
  </si>
  <si>
    <t>USER_DATA_04</t>
  </si>
  <si>
    <t>B5h</t>
  </si>
  <si>
    <t>USER_DATA_05</t>
  </si>
  <si>
    <t>B6h</t>
  </si>
  <si>
    <t>USER_DATA_06</t>
  </si>
  <si>
    <t>B7h</t>
  </si>
  <si>
    <t>USER_DATA_07</t>
  </si>
  <si>
    <t>B8h</t>
  </si>
  <si>
    <t>USER_DATA_08</t>
  </si>
  <si>
    <t>B9h</t>
  </si>
  <si>
    <t>USER_DATA_09</t>
  </si>
  <si>
    <t>BAh</t>
  </si>
  <si>
    <t>USER_DATA_10</t>
  </si>
  <si>
    <t>BBh</t>
  </si>
  <si>
    <t>USER_DATA_11</t>
  </si>
  <si>
    <t>BCh</t>
  </si>
  <si>
    <t>USER_DATA_12</t>
  </si>
  <si>
    <t>BDh</t>
  </si>
  <si>
    <t>USER_DATA_13</t>
  </si>
  <si>
    <t>BEh</t>
  </si>
  <si>
    <t>USER_DATA_14</t>
  </si>
  <si>
    <t>BFh</t>
  </si>
  <si>
    <t>USER_DATA_15</t>
  </si>
  <si>
    <t>C0h</t>
  </si>
  <si>
    <t>MFR_MAX_TEMP_1</t>
  </si>
  <si>
    <t>MFR_MAX_TEMP_1[15]</t>
  </si>
  <si>
    <t>MFR_MAX_TEMP_1[14]</t>
  </si>
  <si>
    <t>MFR_MAX_TEMP_1[13]</t>
  </si>
  <si>
    <t>MFR_MAX_TEMP_1[12]</t>
  </si>
  <si>
    <t>MFR_MAX_TEMP_1[11]</t>
  </si>
  <si>
    <t>MFR_MAX_TEMP_1[10]</t>
  </si>
  <si>
    <t>MFR_MAX_TEMP_1[9]</t>
  </si>
  <si>
    <t>MFR_MAX_TEMP_1[8]</t>
  </si>
  <si>
    <t>MFR_MAX_TEMP_1[7]</t>
  </si>
  <si>
    <t>MFR_MAX_TEMP_1[6]</t>
  </si>
  <si>
    <t>MFR_MAX_TEMP_1[5]</t>
  </si>
  <si>
    <t>MFR_MAX_TEMP_1[4]</t>
  </si>
  <si>
    <t>MFR_MAX_TEMP_1[3]</t>
  </si>
  <si>
    <t>MFR_MAX_TEMP_1[2]</t>
  </si>
  <si>
    <t>MFR_MAX_TEMP_1[1]</t>
  </si>
  <si>
    <t>MFR_MAX_TEMP_1[0]</t>
  </si>
  <si>
    <t>C1h</t>
  </si>
  <si>
    <t>MFR_MAX_TEMP_2</t>
  </si>
  <si>
    <t>C2h</t>
  </si>
  <si>
    <t>MFR_MAX_TEMP_3</t>
  </si>
  <si>
    <t>C3h</t>
  </si>
  <si>
    <t>ANA_TOP</t>
  </si>
  <si>
    <t>Controller railwise (OTP)</t>
  </si>
  <si>
    <t>C4h</t>
  </si>
  <si>
    <t>MFR_SPECIFIC_C4</t>
  </si>
  <si>
    <t>000000000000000000000000000000000011000000000001000000010000000000100000</t>
  </si>
  <si>
    <t/>
  </si>
  <si>
    <t>ulp_overwrite</t>
  </si>
  <si>
    <t>1- Disable DCM in PS0, PS1</t>
  </si>
  <si>
    <t>railA_ulp_overwrite</t>
  </si>
  <si>
    <t>railB_ulp_overwrite</t>
  </si>
  <si>
    <t>0</t>
  </si>
  <si>
    <t>apm_threshold_boost</t>
  </si>
  <si>
    <t>1 - Increases APM Thresholds and Hys by 2x</t>
  </si>
  <si>
    <t>railA_apm_threshold_boost_q</t>
  </si>
  <si>
    <t>railB_apm_threshold_boost_q</t>
  </si>
  <si>
    <t>apm_shedding_delay</t>
  </si>
  <si>
    <t>00 - 20 us
01 - 40 us
10 - 80 us
11 - 160 us</t>
  </si>
  <si>
    <t>railA_apm_shedding_delay</t>
  </si>
  <si>
    <t>railB_apm_shedding_delay</t>
  </si>
  <si>
    <t>01</t>
  </si>
  <si>
    <t>ocl_en_single_count_mode</t>
  </si>
  <si>
    <t>1 - Counts as a single event anytime OCL is engaged until Iload &lt; OCL</t>
  </si>
  <si>
    <t>railA_ocl_en_single_count_mode</t>
  </si>
  <si>
    <t>railB_ocl_en_single_count_mode</t>
  </si>
  <si>
    <t>otp_dac_greater_than_2p5v</t>
  </si>
  <si>
    <t>1 - If part has to support &gt; 2.5V</t>
  </si>
  <si>
    <t>railA_otp_dac_greater_than_2p5v_n</t>
  </si>
  <si>
    <t>railB_otp_dac_greater_than_2p5v_n</t>
  </si>
  <si>
    <t>panr_enable</t>
  </si>
  <si>
    <t>1 - PANR Enable</t>
  </si>
  <si>
    <t>railA_panr_enable_q</t>
  </si>
  <si>
    <t>railB_panr_enable_q</t>
  </si>
  <si>
    <t>vfb_scale</t>
  </si>
  <si>
    <t>railA_vfb_scale</t>
  </si>
  <si>
    <t>railB_vfb_scale</t>
  </si>
  <si>
    <t>force_en_with_apm</t>
  </si>
  <si>
    <t>1 - Enables Phase Shedding within the Forced Number of Phases</t>
  </si>
  <si>
    <t>railA_force_en_with_apm</t>
  </si>
  <si>
    <t>railB_force_en_with_apm</t>
  </si>
  <si>
    <t>force_vmod_en</t>
  </si>
  <si>
    <t>1 - Forces the voltage mode (Debug only)</t>
  </si>
  <si>
    <t>railA_force_vmod_en</t>
  </si>
  <si>
    <t>railB_force_vmod_en</t>
  </si>
  <si>
    <t>loopoffset_correction_lp</t>
  </si>
  <si>
    <t>Low power voltage mode Offset correction Trim</t>
  </si>
  <si>
    <t>railA_loopoffset_correction_lp_q</t>
  </si>
  <si>
    <t>railB_loopoffset_correction_lp_q</t>
  </si>
  <si>
    <t>STARTTON_SEL</t>
  </si>
  <si>
    <t xml:space="preserve">Minimum time between consecutive Ton pulses
0 - Min delay (don’t use)
1-7 - Setting * 5ns </t>
  </si>
  <si>
    <t>railA_startton_sel_q</t>
  </si>
  <si>
    <t>railB_startton_sel_q</t>
  </si>
  <si>
    <t>001</t>
  </si>
  <si>
    <t>[0] - scale fixed ovp input by 0.66 when dac&gt;2.5 
[1] - Bypass multi-phase ZCD wait 
[3:1] - Spare</t>
  </si>
  <si>
    <t>railA_dacbuffer_trim_q</t>
  </si>
  <si>
    <t>railB_dacbuffer_trim_q</t>
  </si>
  <si>
    <t>0001</t>
  </si>
  <si>
    <t>EN_VSNSP_BUFFER</t>
  </si>
  <si>
    <t>OTP bit to enable the VSNSP buffer for 5V
(Not used for notebook)</t>
  </si>
  <si>
    <t>railA_en_vsnsp_buffer_q</t>
  </si>
  <si>
    <t>railB_en_vsnsp_buffer_q</t>
  </si>
  <si>
    <t>MIN_TON_SEL</t>
  </si>
  <si>
    <t>Minimum Ton 
Setting * 5ns + 5ns</t>
  </si>
  <si>
    <t>railA_min_ton_sel_q</t>
  </si>
  <si>
    <t>railB_min_ton_sel_q</t>
  </si>
  <si>
    <t>011</t>
  </si>
  <si>
    <t>IPMODE_TBLANK_CTRL</t>
  </si>
  <si>
    <t>blank timer programmability in low power voltage modes
000 - 500ns, 001 - 550ns, 010 - 625ns, 011 - 800 ns,
100 - 1 us, 101 -  1.28 us , 110 - 1.92 us , 111- 2.56us</t>
  </si>
  <si>
    <t>railA_lpmode_tblank_ctrl_q</t>
  </si>
  <si>
    <t>railB_lpmode_tblank_ctrl_q</t>
  </si>
  <si>
    <t>ECOPH_EXITTO_CTRL</t>
  </si>
  <si>
    <t>Regular/Eco-Phase Time Hysteresis in terms of Ton pulses for which FB comparator output is high (Eco-pHase Exit)
0000 - 0111: 2,4,8,9,12,16,20,32 counts</t>
  </si>
  <si>
    <t>railA_ecoph_exitto_ctrl_q</t>
  </si>
  <si>
    <t>0010</t>
  </si>
  <si>
    <t>ECOPH_CNT_SEL</t>
  </si>
  <si>
    <t>count value of TON pulses in a 32kHz window to enter eco mode from Regular Mode during ps3
000 : 111 - 2/4/8/16/32/48/64 counts</t>
  </si>
  <si>
    <t>railA_ecoph_cnt_sel_q</t>
  </si>
  <si>
    <t>TONTRIM</t>
  </si>
  <si>
    <t>Trim range: +/-400ns (bring out 500kHZ on PWM1), +/- 20% if 500kHZ
Trim resolution= 400/16= 25ns 
Trim Target: 500kHZ 
Trim accuracy: (+/- 0.5LSB), +/- 1.25%</t>
  </si>
  <si>
    <t>railA_TonTrim_q</t>
  </si>
  <si>
    <t>railB_TonTrim_q</t>
  </si>
  <si>
    <t>LOOPOFFSET_CORRECTION</t>
  </si>
  <si>
    <t>Loop offset correction trim_x000D_
Trim acuracy: 200 uV_x000D_
Trim Range +/- 20mV</t>
  </si>
  <si>
    <t>railA_loopoffset_correction_q</t>
  </si>
  <si>
    <t>railB_loopoffset_correction_q</t>
  </si>
  <si>
    <t>001000000</t>
  </si>
  <si>
    <t>RAMPGEN_IBIASCTRL</t>
  </si>
  <si>
    <t>change rampgen bias current to change ramp freq
( 00 -0.6x , 01 - 0.8x, 10 - 1x, 11 -1.2x )</t>
  </si>
  <si>
    <t>railA_rampgen_ibiasctrl_q</t>
  </si>
  <si>
    <t>railB_rampgen_ibiasctrl_q</t>
  </si>
  <si>
    <t>Move to MTP</t>
  </si>
  <si>
    <t>EN_TRIM_ISUM_IMON</t>
  </si>
  <si>
    <t>0- Decrease Negative DCLL gain by 2x</t>
  </si>
  <si>
    <t>railA_en_trim_isum_imon</t>
  </si>
  <si>
    <t>railB_en_trim_isum_imon</t>
  </si>
  <si>
    <t>VREF_BUFFER_TRIM</t>
  </si>
  <si>
    <t>DAC input buffer (Gain error trim for DAC)
DAC offset corrected in LOOP Offset
Trim accuracy: 250 uV
Trim range: +/- 4 mV</t>
  </si>
  <si>
    <t>railA_vref_buffer_trim_q</t>
  </si>
  <si>
    <t>railB_vref_buffer_trim_q</t>
  </si>
  <si>
    <t>Controller railwise (MTP)</t>
  </si>
  <si>
    <t>C5h</t>
  </si>
  <si>
    <t>MFR_SPECIFIC_C5</t>
  </si>
  <si>
    <t>0000011001000110001010100000000000000001111000110000000100000000000000000000000000001010</t>
  </si>
  <si>
    <t>EN_ULP_VOLTMODE</t>
  </si>
  <si>
    <t xml:space="preserve">IF CONFIG_ECOPH = 0,
 0 - Current mode in PS3, 1 - Voltage mode in PS3
IF CONFIG_ECOPH=1,
0 - Auto-switch, 1 - Only Eco PH in PS3
</t>
  </si>
  <si>
    <t>railA_en_ulp_voltmode_q</t>
  </si>
  <si>
    <t>railB_en_ulp_voltmode_q</t>
  </si>
  <si>
    <t>Check with Venkatesh if it should be 1 for non-Intel config</t>
  </si>
  <si>
    <t>OVERRIDE_OCL_THRESH</t>
  </si>
  <si>
    <t xml:space="preserve">If set to 1, the OCL Threshold comes from MTP otherwise based on cycle limit programmed by IMVP9.1
</t>
  </si>
  <si>
    <t>RAILA_INTEGRATOR_CLAMP</t>
  </si>
  <si>
    <t>IF MFR_SPECIFIC_C5[54] is 0, 25mV +  RAILA_INTEGRATOR_CLAMP * 25 mV
IF MFR_SPECIFIC_C5[54] is 1 , 125mV +  RAILA_INTEGRATOR_CLAMP * 25 mV</t>
  </si>
  <si>
    <t>railA_integrator_clamp_q</t>
  </si>
  <si>
    <t>railB_integrator_clamp_q</t>
  </si>
  <si>
    <t>RAILA_OCL_PHMANAGER_CTRL</t>
  </si>
  <si>
    <t>00 - Try assigning ON pulses sequentially to every phase during OCL event
01 - Skip upto 2 phase during OCL
10 - Skip upto 4 phase during OCL
11 - Skip upto 8 phase during OCL</t>
  </si>
  <si>
    <t>railA_ocl_phmanager_ctrl_q</t>
  </si>
  <si>
    <t>railB_ocl_phmanager_ctrl_q</t>
  </si>
  <si>
    <t>RAILA_PHASEBAL_BW</t>
  </si>
  <si>
    <t>Bandwidth control for Phase Balancing
00-800KHz
01-350KHz
10-230KHz
11-160KHz</t>
  </si>
  <si>
    <t>railA_phasebal_bw_q</t>
  </si>
  <si>
    <t>railB_phasebal_bw_q</t>
  </si>
  <si>
    <t>RAILA_DYN_ACLL</t>
  </si>
  <si>
    <t xml:space="preserve">(VREF + ISUM ) static gain setting
{ SPARE3[0],SPARE1 [6:5] , RAILA_DYN_ACLL[1:0]} mapping
IF SPARE3[0]=0 , 
gain=RAILA_DYNACLL[1:0]{00 - 1.8mv/A,01-2.5mv/A,10-3.1mv/A,11-3.75mv/A}
IF SPARE[3]=1, SPARE1[6:5]{00-gainX1,01-gainX0.75,10-gainX0.5,11-gainX0.25}
For railB SPARE3 is replaced with SPARE4 and SPARE1 is replaced with SPARE2
</t>
  </si>
  <si>
    <t>railA_dyn_acll_q</t>
  </si>
  <si>
    <t>railB_dyn_acll_q</t>
  </si>
  <si>
    <t>RAILA_DYNRAMPHEIGHT</t>
  </si>
  <si>
    <t>Dynamically reduce rampheight during load transient
00 - Same as Static ramp heigh
01 - 20 mV, 10 - 40 mV, 11- 60 mV</t>
  </si>
  <si>
    <t>railA_dynRampHeight_q</t>
  </si>
  <si>
    <t>railB_dynRampHeight_q</t>
  </si>
  <si>
    <t>RAILA_DYNTON</t>
  </si>
  <si>
    <t>Dynamically increases TON during USR event
00 - Same as Static TON
01 - 1.125x, 10 - 1.25x, 11- 1.375x</t>
  </si>
  <si>
    <t>railA_dynTon_q</t>
  </si>
  <si>
    <t>railB_dynTon_q</t>
  </si>
  <si>
    <t>DPS_FINE_THRESH</t>
  </si>
  <si>
    <t>APM Fine Threshold 
00 - 2A, 01 - 4A, 10- 6A, 11 - 8A</t>
  </si>
  <si>
    <t>railA_dps_fine_thresh_q</t>
  </si>
  <si>
    <t>railB_dps_fine_thresh_q</t>
  </si>
  <si>
    <t>DPS_HYSTERESIS</t>
  </si>
  <si>
    <t>APM Hysteresis
00 - 2A, 01 - 3A, 10- 4A, 11 - 6A</t>
  </si>
  <si>
    <t>railA_dps_hysteresis_q</t>
  </si>
  <si>
    <t>railB_dps_hysteresis_q</t>
  </si>
  <si>
    <t>DYN_INTEG_TAU</t>
  </si>
  <si>
    <t>Dynamically increases the AC gain (gmR) during load transient 
00 - 1x , 01 - 1.2x, 10 - 1.4x, 1.6x static setting</t>
  </si>
  <si>
    <t>railA_dyn_integ_tau_q</t>
  </si>
  <si>
    <t>railB_dyn_integ_tau_q</t>
  </si>
  <si>
    <t>DYN_INTEG_VOLTAGE</t>
  </si>
  <si>
    <t>Dyn Integration Voltage Comparator Threshold
000 - 111: 30/40/50/70/90/115/140 mV/Disable</t>
  </si>
  <si>
    <t>railA_dyn_integ_voltage_q</t>
  </si>
  <si>
    <t>railB_dyn_integ_voltage_q</t>
  </si>
  <si>
    <t>FIXED_OVP_THRESH</t>
  </si>
  <si>
    <t>000- 111 : 1.3V/1.5V/1.7V/1.9V/2.1V/2.4V/2.6V/2.8V</t>
  </si>
  <si>
    <t>railA_fixed_ovp_thresh_q</t>
  </si>
  <si>
    <t>railB_fixed_ovp_thresh_q</t>
  </si>
  <si>
    <t>111</t>
  </si>
  <si>
    <t>GAC</t>
  </si>
  <si>
    <t xml:space="preserve">R setting of gmR gain
IF INTEGTIME[0] = 0, 00 : 11 -  (20, 40,60,80 kOhms)
IF INTEGTIME[0] = 1, 00 : 11-  (100,120,140,160 kOhms)
</t>
  </si>
  <si>
    <t>railA_gac_q</t>
  </si>
  <si>
    <t>railB_gac_q</t>
  </si>
  <si>
    <t>INTEGTIME</t>
  </si>
  <si>
    <t>Capacitance control for gm/C
INTEGTIME[3:1]* 10 pF + 20pF</t>
  </si>
  <si>
    <t>railA_integtime_q</t>
  </si>
  <si>
    <t>railB_integtime_q</t>
  </si>
  <si>
    <t>OCL_THRESH</t>
  </si>
  <si>
    <t>20A + 4A * OCL_THRESH</t>
  </si>
  <si>
    <t>OSR_PRG</t>
  </si>
  <si>
    <t>railA_osr_prg_q</t>
  </si>
  <si>
    <t>railB_osr_prg_q</t>
  </si>
  <si>
    <t>OSRSEL</t>
  </si>
  <si>
    <t>OSR Programmable Threshold
000 - 110 :50 mV + OSRSEL[2:0] * 50 mV
111: OSR is disabled</t>
  </si>
  <si>
    <t>railA_osrsel_q</t>
  </si>
  <si>
    <t>railB_osrsel_q</t>
  </si>
  <si>
    <t>OUSR_HYS</t>
  </si>
  <si>
    <t>OUSR Hysteresis = 5mV + OUSR_HYS[1:0]* 5mV</t>
  </si>
  <si>
    <t>railA_ousr_hys_q</t>
  </si>
  <si>
    <t>railB_ousr_hys_q</t>
  </si>
  <si>
    <t>This should be derived from DIGITAL</t>
  </si>
  <si>
    <t>PHASE_CONFIG</t>
  </si>
  <si>
    <t>Number of Phases for the Rail - 1</t>
  </si>
  <si>
    <t>0110</t>
  </si>
  <si>
    <t>0011</t>
  </si>
  <si>
    <t>0111</t>
  </si>
  <si>
    <t>RAMPHEIGHT</t>
  </si>
  <si>
    <t>000 - 111: 20/30/40/60/80/120/160/200 mV</t>
  </si>
  <si>
    <t>railA_rampheight_q</t>
  </si>
  <si>
    <t>railB_rampheight_q</t>
  </si>
  <si>
    <t>010</t>
  </si>
  <si>
    <t>TRACKING_OVP_THRESH</t>
  </si>
  <si>
    <t>Disabled, 100/150/200/250/300/350/400 mV</t>
  </si>
  <si>
    <t>railA_tracking_ovp_thresh_q</t>
  </si>
  <si>
    <t>railB_tracking_ovp_thresh_q</t>
  </si>
  <si>
    <t>TRACKING_UVP_THRESH</t>
  </si>
  <si>
    <t>railA_tracking_uvp_thresh_q</t>
  </si>
  <si>
    <t>railB_tracking_uvp_thresh_q</t>
  </si>
  <si>
    <t>USR1_PRG</t>
  </si>
  <si>
    <t>Phases turned on during USR1 event
00 - 4 phases
01 - 7 phases</t>
  </si>
  <si>
    <t>railA_usr1_prg_q</t>
  </si>
  <si>
    <t>railB_usr1_prg_q</t>
  </si>
  <si>
    <t>USR1SEL</t>
  </si>
  <si>
    <t>USR 1 Threshold : 30/40/50/70/90/115/140/Disable</t>
  </si>
  <si>
    <t>railA_usr1sel_q</t>
  </si>
  <si>
    <t>railB_usr1sel_q</t>
  </si>
  <si>
    <t>USR2_PRG</t>
  </si>
  <si>
    <t>Phases turned on during USR1 event
00 - 7 phases
01 - 9 phases</t>
  </si>
  <si>
    <t>railA_usr2_prg_q</t>
  </si>
  <si>
    <t>railB_usr2_prg_q</t>
  </si>
  <si>
    <t>USR2SEL</t>
  </si>
  <si>
    <t>USR 2 Threshold :40/50/60/80/100/125/150/Disable</t>
  </si>
  <si>
    <t>railA_usr2sel_q</t>
  </si>
  <si>
    <t>railB_usr2sel_q</t>
  </si>
  <si>
    <t>USR3_PRG</t>
  </si>
  <si>
    <t>Not used in Notebook</t>
  </si>
  <si>
    <t>railA_usr3_prg_q</t>
  </si>
  <si>
    <t>railB_usr3_prg_q</t>
  </si>
  <si>
    <t>USR3SEL</t>
  </si>
  <si>
    <t>railA_usr3sel_q</t>
  </si>
  <si>
    <t>railB_usr3sel_q</t>
  </si>
  <si>
    <t>IMON_GAIN</t>
  </si>
  <si>
    <t>railA_imon_gain_q</t>
  </si>
  <si>
    <t>railB_imon_gain_q</t>
  </si>
  <si>
    <t>IDROOP_GAIN</t>
  </si>
  <si>
    <t>00000 - 10100 : 0%,10%,20%,…..,200% of 1/8</t>
  </si>
  <si>
    <t>01010</t>
  </si>
  <si>
    <t>Controller railwise (Debug)</t>
  </si>
  <si>
    <t>C6h</t>
  </si>
  <si>
    <t>MFR_SPECIFIC_C6</t>
  </si>
  <si>
    <t>DEBUG</t>
  </si>
  <si>
    <t>FORCE_PHASE_CONFIG_EN</t>
  </si>
  <si>
    <t>FORCE_PHASE_EN</t>
  </si>
  <si>
    <t>Reg bit</t>
  </si>
  <si>
    <t>FORCE_PHASE[3:0]</t>
  </si>
  <si>
    <t>Controller railwise (Test)</t>
  </si>
  <si>
    <t>C7h</t>
  </si>
  <si>
    <t>MFR_SPECIFIC_C7</t>
  </si>
  <si>
    <t>TEST</t>
  </si>
  <si>
    <t>Controller common (OTP)</t>
  </si>
  <si>
    <t>C8h</t>
  </si>
  <si>
    <t>MFR_SPECIFIC_C8</t>
  </si>
  <si>
    <t>0000000000000000010000000000000000000000000000000001000000000000</t>
  </si>
  <si>
    <t>BIAS_CONSTGM_RTRIM</t>
  </si>
  <si>
    <t>Trim value for Constant GM R</t>
  </si>
  <si>
    <t>bias_constgm_rtrim_q</t>
  </si>
  <si>
    <t>OSR_TIMEOUT</t>
  </si>
  <si>
    <t>During OSR event, time duration for which PWM is tristated before LSFET is turned on
00 - 500ns, 01 - 1us, 10 - 2.5us, 11 - 5us</t>
  </si>
  <si>
    <t>osr_timeout_q</t>
  </si>
  <si>
    <t>RAILA_EN_PS2_ECOMODE</t>
  </si>
  <si>
    <t>railA_en_ps2_ecomode_q</t>
  </si>
  <si>
    <t>CONTROLLER_SPARE_REG1[7:0]</t>
  </si>
  <si>
    <t>Used for RailA-
&lt;2:0&gt;- to control gm for gmfilter{000-dont use,001-20uS,010-40uS,011-60uS, 1xx-dont use}
&lt;4:3&gt;-not used
&lt;6:5&gt;-scale gain of acll {00-1x,01-0.75x,10-0.5x,11-0.25x}
&lt;7&gt;-to enable negative dc load line</t>
  </si>
  <si>
    <t>controller_spare_reg1_q[7:0]</t>
  </si>
  <si>
    <t>01000001</t>
  </si>
  <si>
    <t>CONTROLLER_SPARE_REG2[7:0]</t>
  </si>
  <si>
    <t>Used for RailB-
&lt;2:0&gt;- to control gm for gmfilter{000-dont use,001-20uS,010-40uS,011-60uS, 1xx-dont use}
&lt;4:3&gt;-not used
&lt;6:5&gt;-scale gain of acll {00-1x,01-0.75x,10-0.5x,11-0.25x}
&lt;7&gt;-to enable negative dc load line</t>
  </si>
  <si>
    <t>controller_spare_reg2_q[7:0]</t>
  </si>
  <si>
    <t>CONTROLLER_SPARE_REG3[7:0]</t>
  </si>
  <si>
    <t>Used for RailA-
&lt;0&gt;-enable acll gain reduction
&lt;2:1&gt;-to scale gmamp integrator cap{00-0.85x,01-0.9x,10-0.95x,11-1x}
&lt;3&gt;-no ps2 exit delay for enabling blocks
&lt;4&gt;-no delay during ps3 entry in voltage mode
&lt;5&gt;-no ps3 exit delay in voltage mode
&lt;6&gt;-disable force ccm feature
&lt;7&gt;-double ps2 exit delay</t>
  </si>
  <si>
    <t>controller_spare_reg3_q[7:0]</t>
  </si>
  <si>
    <t>CONTROLLER_SPARE_REG4[7:0]</t>
  </si>
  <si>
    <t>Used for RailB-
&lt;0&gt;-enable acll gain reduction
&lt;2:1&gt;-to scale gmamp integrator cap{00-0.85x,01-0.9x,10-0.95x,11-1x}
&lt;3&gt;-no ps2 exit delay for enabling blocks
&lt;4&gt;-no delay during ps3 entry in voltage mode
&lt;5&gt;-no ps3 exit delay in voltage mode
&lt;6&gt;-disable force ccm feature
&lt;7&gt;-double ps2 exit delay</t>
  </si>
  <si>
    <t>controller_spare_reg4_q[7:0]</t>
  </si>
  <si>
    <t>ENABLE_PHASEBALANCE</t>
  </si>
  <si>
    <t>Enables Phase Balance</t>
  </si>
  <si>
    <t>enable_phasebalance_q</t>
  </si>
  <si>
    <t>VINSNS_RTRIM[6:0]</t>
  </si>
  <si>
    <t xml:space="preserve">R Trim for V2I
</t>
  </si>
  <si>
    <t>vinsns_rtrim_q[6:0]</t>
  </si>
  <si>
    <t>DCM_EXTENDTON</t>
  </si>
  <si>
    <t>to extend ton in dcm mode
DCM_ETENDTON[1:0] :
00 - 1x, 01, 1.125x, 10 - 1.25x, 11 - 1.375x</t>
  </si>
  <si>
    <t>dcm_extendton_q[1:0]</t>
  </si>
  <si>
    <t>Controller common (MTP)</t>
  </si>
  <si>
    <t>C9h</t>
  </si>
  <si>
    <t>MFR_SPECIFIC_C9</t>
  </si>
  <si>
    <t>0000000000000000000000000000000000000000000000000000000000000000000000000000000000000000</t>
  </si>
  <si>
    <t>spare_outputs</t>
  </si>
  <si>
    <t>railA_apm_ph1_ph2_coarse_thresh_q</t>
  </si>
  <si>
    <t>PH1 - PH2 APM Threshold
6A + railA_apm_ph1_ph2_coarse_thresh_q[2:0] * 2A</t>
  </si>
  <si>
    <t>railA_apm_ph2_ph3_coarse_thresh_q</t>
  </si>
  <si>
    <t>PH2 - PH3 APM Threshold
12A + railA_apm_ph2_ph3_coarse_thresh_q[2:0] * 4A</t>
  </si>
  <si>
    <t>PH2 - PH3 APM Threshold
18A + railA_apm_ph3_ph4_coarse_thresh_q[2:0] * 6A</t>
  </si>
  <si>
    <t>railA_apm_ph3_ph4_coarse_thresh_q</t>
  </si>
  <si>
    <t>railA_apm_ph4_ph5_coarse_thresh_q</t>
  </si>
  <si>
    <t xml:space="preserve">
(6A + Threshold[2:0] * 2A)*4</t>
  </si>
  <si>
    <t>railA_apm_ph5_ph6_coarse_thresh_q</t>
  </si>
  <si>
    <t xml:space="preserve">
(6A + Threshold[2:0] * 2A)*5</t>
  </si>
  <si>
    <t>railA_apm_ph6_ph7_coarse_thresh_q</t>
  </si>
  <si>
    <t xml:space="preserve">
(6A + Threshold[2:0] * 2A)*6</t>
  </si>
  <si>
    <t>railA_apm_ph7_ph8_coarse_thresh_q</t>
  </si>
  <si>
    <t xml:space="preserve">
(6A + Threshold[2:0] * 2A)*7</t>
  </si>
  <si>
    <t>railA_apm_ph8_ph9_coarse_thresh_q</t>
  </si>
  <si>
    <t xml:space="preserve">
(6A + Threshold[2:0] * 2A)*8</t>
  </si>
  <si>
    <t>railB_apm_ph1_ph2_coarse_thresh_q</t>
  </si>
  <si>
    <t>PH1 - PH2 APM Threshold
6A + railB_apm_ph1_ph2_coarse_thresh_q[2:0] * 2A</t>
  </si>
  <si>
    <t>railB_apm_ph2_ph3_coarse_thresh_q</t>
  </si>
  <si>
    <t>PH2 - PH3 APM Threshold
12A + railB_apm_ph2_ph3_coarse_thresh_q[2:0] * 4A</t>
  </si>
  <si>
    <t>railB_apm_ph3_ph4_coarse_thresh_q</t>
  </si>
  <si>
    <t>PH2 - PH3 APM Threshold
18A + railB_apm_ph3_ph4_coarse_thresh_q[2:0] * 6A</t>
  </si>
  <si>
    <t>SINGLE_ULP_MODE_ENABLE</t>
  </si>
  <si>
    <t>0 - Rail A controls ULP pin if there is only a single ULP pin ( AMD)
1  - Rail B controls ULP pin if there is only a single ULP pin ( AMD)</t>
  </si>
  <si>
    <t>single_ulp_mode_enable_q</t>
  </si>
  <si>
    <t>RAILAB_EN_INTER_CSSUM</t>
  </si>
  <si>
    <t>1- Enables internal CS resistors</t>
  </si>
  <si>
    <t>railAB_en_inter_cssum</t>
  </si>
  <si>
    <t>CONFIG_ECOPH</t>
  </si>
  <si>
    <t>1 - Eco Phase is available</t>
  </si>
  <si>
    <t>config_ecoph</t>
  </si>
  <si>
    <t>To be derived from Digital M + N</t>
  </si>
  <si>
    <t>MCONFIG[3:0]</t>
  </si>
  <si>
    <t>PH0_THERMBAL_CFG</t>
  </si>
  <si>
    <t>Thermal Balance : THERMBAL_CFG[2:0]*1.5A</t>
  </si>
  <si>
    <t>ph0_thermbal_cfg_q</t>
  </si>
  <si>
    <t>PH1_THERMBAL_CFG</t>
  </si>
  <si>
    <t>ph1_thermbal_cfg_q</t>
  </si>
  <si>
    <t>PH2_THERMBAL_CFG</t>
  </si>
  <si>
    <t>ph2_thermbal_cfg_q</t>
  </si>
  <si>
    <t>PH3_THERMBAL_CFG</t>
  </si>
  <si>
    <t>ph3_thermbal_cfg_q</t>
  </si>
  <si>
    <t>PH4_THERMBAL_CFG</t>
  </si>
  <si>
    <t>ph4_thermbal_cfg_q</t>
  </si>
  <si>
    <t>PH5_THERMBAL_CFG</t>
  </si>
  <si>
    <t>ph5_thermbal_cfg_q</t>
  </si>
  <si>
    <t>PH6_THERMBAL_CFG</t>
  </si>
  <si>
    <t>ph6_thermbal_cfg_q</t>
  </si>
  <si>
    <t>PH7_THERMBAL_CFG</t>
  </si>
  <si>
    <t>ph7_thermbal_cfg_q</t>
  </si>
  <si>
    <t>PH8_THERMBAL_CFG</t>
  </si>
  <si>
    <t>ph8_thermbal_cfg_q</t>
  </si>
  <si>
    <t>Controller common (Debug)</t>
  </si>
  <si>
    <t>CAh</t>
  </si>
  <si>
    <t>MFR_SPECIFIC_CA</t>
  </si>
  <si>
    <t>Controller common (Test)</t>
  </si>
  <si>
    <t>CBh</t>
  </si>
  <si>
    <t>MFR_SPECIFIC_CB</t>
  </si>
  <si>
    <t>00000000000000000000000000000000000000000000000000000000000000000000000000000000000000000000000000000000</t>
  </si>
  <si>
    <t>tm_force_pwmio_en</t>
  </si>
  <si>
    <t>1-enables all 9 pwmios in test mode when tm_en=1</t>
  </si>
  <si>
    <t>tm_railA_debug_controller_dig</t>
  </si>
  <si>
    <t xml:space="preserve">[89]-double ps3 exit delay for railA in test mode
[90]-to put railA controller into force ccm in test mode
[91]- disable fixed ovp 
[92]- force all pwm high in test mode
[93]-force all pwm low in test mode
</t>
  </si>
  <si>
    <t>tm_railB_debug_controller_dig</t>
  </si>
  <si>
    <t>[81]-double ps3 exit delay for railA in test mode
[82] -to put railA controller into force ccm in test mode</t>
  </si>
  <si>
    <t>tm_railA_debug_controller_ana</t>
  </si>
  <si>
    <t>[73]- disable railA gm filter precharge 
[74]-disable railA dc loadline block
[75]-disable dac comparator
[76]-disable railA rampgen block
[77]-disable high side clamp for railA gm filter</t>
  </si>
  <si>
    <t>tm_railB_debug_controller_ana</t>
  </si>
  <si>
    <t>[65]- disable railB gm filter precharge 
[66]-disable railB dc loadline block
[67]-disable railB dac comparator
[68]-disable railB rampgen block
[69]-disable high side clamp for railB gm filter</t>
  </si>
  <si>
    <t>TM_ANAMON_CTRL</t>
  </si>
  <si>
    <t>tm_anamon_ctrl_q</t>
  </si>
  <si>
    <t>Register description to be updated by Akash-not a pin</t>
  </si>
  <si>
    <t>RAILA_DEBUG_FORCETRISTATE</t>
  </si>
  <si>
    <t>RAILB_DEBUG_FORCETRISTATE</t>
  </si>
  <si>
    <t>TM_DIGMON3_SEL</t>
  </si>
  <si>
    <t>reg bit-digmon3 select for controller</t>
  </si>
  <si>
    <t>RAILAB_BYPASS_OCL</t>
  </si>
  <si>
    <t>to bypass ocl hit in test mode</t>
  </si>
  <si>
    <t>railAB_bypass_ocl_q</t>
  </si>
  <si>
    <t>tm_controller_en</t>
  </si>
  <si>
    <t>TM_EN_TONTRIM</t>
  </si>
  <si>
    <t>Reg bit -to enable TonTrim in test mode</t>
  </si>
  <si>
    <t>tm_en_tontrim</t>
  </si>
  <si>
    <t>RAILA_ENABLE_TEST_MODE</t>
  </si>
  <si>
    <t>Reg bit- to enable railA output monitor in test mode</t>
  </si>
  <si>
    <t>railA_enable_test_mode_q</t>
  </si>
  <si>
    <t>RAILB_ENABLE_TEST_MODE</t>
  </si>
  <si>
    <t>Reg bit-to enable railB output monitor in test mode</t>
  </si>
  <si>
    <t>railB_enable_test_mode_q</t>
  </si>
  <si>
    <t>TM_ANAMON1_SEL</t>
  </si>
  <si>
    <t>Reg bit-enable anamon1 for controller</t>
  </si>
  <si>
    <t>tm_anamon1_sel_q</t>
  </si>
  <si>
    <t>TM_ANAMON2_SEL</t>
  </si>
  <si>
    <t>Reg bit-enable anamon2 for controller</t>
  </si>
  <si>
    <t>tm_anamon2_sel_q</t>
  </si>
  <si>
    <t>TM_ANAMON3_SEL</t>
  </si>
  <si>
    <t>Reg bit-to enable anamon3 for controller</t>
  </si>
  <si>
    <t>tm_anamon3_sel_q</t>
  </si>
  <si>
    <t>TM_DIGMON1_SEL</t>
  </si>
  <si>
    <t>Reg bit-digmon1 enable for controller</t>
  </si>
  <si>
    <t>TM_DIGMON2_SEL</t>
  </si>
  <si>
    <t>Reg bit-digmon2 enable for controller in test mode</t>
  </si>
  <si>
    <t>Telemetry (OTP)</t>
  </si>
  <si>
    <t>CCh</t>
  </si>
  <si>
    <t>MFR_SPECIFIC_CC</t>
  </si>
  <si>
    <t>000000000100000000110110</t>
  </si>
  <si>
    <t>Spare register</t>
  </si>
  <si>
    <t>TMETRY_AFE_ISNSPH_EN</t>
  </si>
  <si>
    <t>1: per phase current monitoring, high in NVIDIA  mode</t>
  </si>
  <si>
    <t>tmetry_AFE_ISNSPh_en_q</t>
  </si>
  <si>
    <t>TMETRY_RTRIM</t>
  </si>
  <si>
    <t xml:space="preserve">resistor trimming( part of the address boot detection) </t>
  </si>
  <si>
    <t>tmetry_Rtrim_q</t>
  </si>
  <si>
    <t>TMETRY_PSYS_HYSTERESIS_EN</t>
  </si>
  <si>
    <t>comparator hysteris enable 
0 : hysteresis is disabled
1 : hysteresis is enabled</t>
  </si>
  <si>
    <t>tmetry_PSYS_hysteresis_en_lv_q</t>
  </si>
  <si>
    <t>TMETRY_AFE_CH1_GAINATTN_EN</t>
  </si>
  <si>
    <t>VoutA gain attenuetation enable(not used)</t>
  </si>
  <si>
    <t>TMETRY_AFE_CH2_GAINATTN_EN</t>
  </si>
  <si>
    <t>VoutB gain attenuetation enable(not used)</t>
  </si>
  <si>
    <t>TMETRY_AFE_VREFCM_TRIM</t>
  </si>
  <si>
    <t>Removed connections, connected through MFR_SPECIFIC_F1[92:90]
AFE CM voltage settings
000: 1.0
001: 1.111
010: 1.2
011: 1.25 (default)
100: 1.33
101: 1.5
110: 1.666
111: 1.875</t>
  </si>
  <si>
    <t>TMETRY_AFE_VREFBUF_TRIM[2:0]</t>
  </si>
  <si>
    <t>Reference value for ADC (Half of ADC full scale)
000: 1.0
001: 1.111
010: 1.2
011: 1.25 (default)
100: 1.33
101: 1.5
110: 1.666
111: 1.875</t>
  </si>
  <si>
    <t>tmetry_AFE_vrefbuf_trim_q[2:0]</t>
  </si>
  <si>
    <t>TMETRY_AFE_VSYS_SEL</t>
  </si>
  <si>
    <t>(Not applicable for notebook )</t>
  </si>
  <si>
    <t>tmetry_AFE_VSYS_sel_n</t>
  </si>
  <si>
    <t>Telemetry (MTP)</t>
  </si>
  <si>
    <t>CDh</t>
  </si>
  <si>
    <t>MFR_SPECIFIC_CD</t>
  </si>
  <si>
    <t>01010101010101010101001001001000100101000000000000000000</t>
  </si>
  <si>
    <t>TMETRY_AFE_CHNLAAF</t>
  </si>
  <si>
    <t>Anti-Alias filter corner frequency
00 : 125KHz
 01: 100kHz(default)
    10: 80kHz
    11: 60kHz</t>
  </si>
  <si>
    <t>tmetry_AFE_chnlAAF_q</t>
  </si>
  <si>
    <t>0101010101010101</t>
  </si>
  <si>
    <t>TMETRY_AFE_CHNLGAIN1</t>
  </si>
  <si>
    <t>1st stage gain (GAIN1STG)
VIN/IIN/PIN/IOUT/TMON Channels
1.000
1.111
1.250
1.429
1.667
2.000
2.500
3.333
VOUT_A (#1) &amp; VOUT_B (#2) Channels(Vout &lt;= 1.6V)
1.000
1.222
1.500
1.667
2.000
2.333
2.636
3.000
VOUT_A (#1) &amp; VOUT_B (#2) Channels(Vout &gt; 1.6V)
0.666666667
0.818181818
1
1.105263158
1.352941176
1.5
1.790697674
2</t>
  </si>
  <si>
    <t>tmetry_AFE_chnlGain1_q</t>
  </si>
  <si>
    <t>010100100100100010010100</t>
  </si>
  <si>
    <t>010100100100101010010100</t>
  </si>
  <si>
    <t>TMETRY_AFE_CHNLGAIN2</t>
  </si>
  <si>
    <t>2nd stage gain (GAIN2STG)
00 :1
01 :1.5
10 :2
11: 3</t>
  </si>
  <si>
    <t>tmetry_AFE_chnlGain2_q</t>
  </si>
  <si>
    <t>0000000010000000</t>
  </si>
  <si>
    <t>Telemetry (Debug)</t>
  </si>
  <si>
    <t>CEh</t>
  </si>
  <si>
    <t>MFR_SPECIFIC_CE</t>
  </si>
  <si>
    <t>TMETRY_ADC_CALIB_EN</t>
  </si>
  <si>
    <t>telemetry calibration mode enable ( 1: enable, 0: disable)</t>
  </si>
  <si>
    <t>tmetry_ADC_calib_en_q</t>
  </si>
  <si>
    <t>TMETRY_AFE_CHOP_DISABLE</t>
  </si>
  <si>
    <t>unused</t>
  </si>
  <si>
    <t>tmetry_AFE_chop_disable_q</t>
  </si>
  <si>
    <t>Telemetry (Test)</t>
  </si>
  <si>
    <t>CFh</t>
  </si>
  <si>
    <t>MFR_SPECIFIC_CF</t>
  </si>
  <si>
    <t>000000000000000000000000</t>
  </si>
  <si>
    <t>0000000</t>
  </si>
  <si>
    <t>TM_TMETRYTOP_CTRL[15:0]</t>
  </si>
  <si>
    <t>anamux selection pins</t>
  </si>
  <si>
    <t>tm_tmetryTop_ctrl_q[15:0]</t>
  </si>
  <si>
    <t>TM_TMETRYTOP_EN</t>
  </si>
  <si>
    <t>anamux selection enable for telemetry</t>
  </si>
  <si>
    <t>tm_tmetryTop_en_q</t>
  </si>
  <si>
    <t>IO Ring (OTP)</t>
  </si>
  <si>
    <t>D0h</t>
  </si>
  <si>
    <t>MFR_SPECIFIC_D0</t>
  </si>
  <si>
    <t>1111110011111111111111111111111111111111111111011111100101100001111111111111111111111111</t>
  </si>
  <si>
    <r>
      <t xml:space="preserve">add desciption after utilizing spare bits
</t>
    </r>
    <r>
      <rPr>
        <sz val="11"/>
        <color rgb="FFFFFF00"/>
        <rFont val="Calibri"/>
        <family val="2"/>
        <scheme val="minor"/>
      </rPr>
      <t>PVID has to be MTP</t>
    </r>
  </si>
  <si>
    <t>Make it MTP</t>
  </si>
  <si>
    <t>IO_RING_SPARE_OTP</t>
  </si>
  <si>
    <t>SINGLE_RAIL_EN</t>
  </si>
  <si>
    <t>1 : only single rail operation, second rail disabled 
0 : two rails are enabled</t>
  </si>
  <si>
    <t>PGOOD_DUAL_RAIL_EN</t>
  </si>
  <si>
    <t>1 : powergood of both rails are ANDed
0 : powergood of both rails are ORed</t>
  </si>
  <si>
    <t>1</t>
  </si>
  <si>
    <t>IO_EN_PS4_OTP</t>
  </si>
  <si>
    <t>ps4 io rx/tx configuration setting for pin22 to pin33</t>
  </si>
  <si>
    <t>111111111111</t>
  </si>
  <si>
    <t>101100011111</t>
  </si>
  <si>
    <r>
      <t>11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110011000</t>
    </r>
  </si>
  <si>
    <t>IO_TX_EN_OTP</t>
  </si>
  <si>
    <t>control the tx paths of IOs from pin22 to pin33
1 : TX Enabled, 0: TX disabled</t>
  </si>
  <si>
    <t>000000100000</t>
  </si>
  <si>
    <t>001100111110</t>
  </si>
  <si>
    <t>001110111010</t>
  </si>
  <si>
    <t>000110110010</t>
  </si>
  <si>
    <t>001110110000</t>
  </si>
  <si>
    <t>IO_RX_EN_OTP</t>
  </si>
  <si>
    <t>control the rx paths of IOs from pin22 to pin33
1 : RX Enabled, 0: RX disabled</t>
  </si>
  <si>
    <t>110011100011</t>
  </si>
  <si>
    <t>100001100111</t>
  </si>
  <si>
    <t>111001100000</t>
  </si>
  <si>
    <t>100001100011</t>
  </si>
  <si>
    <r>
      <t xml:space="preserve">how ulp is enabled in svi3 and disabled in rest of the modes?
</t>
    </r>
    <r>
      <rPr>
        <sz val="11"/>
        <color rgb="FFFFFF00"/>
        <rFont val="Calibri"/>
        <family val="2"/>
        <scheme val="minor"/>
      </rPr>
      <t>Change SVI3_TSNS2_ENABLE  bit to MTP</t>
    </r>
  </si>
  <si>
    <t>how is analog clock stop circuit enabled in svi2 since low power mode is not there?</t>
  </si>
  <si>
    <t>DISABLE_DATA_STDBY_DET</t>
  </si>
  <si>
    <t>1 : disable standby(low power) for high speed data interface pins during clock stop
0 : enable standby(low power) for high speed data interface pins during clock stop</t>
  </si>
  <si>
    <t>disable_data_stdby_det_q</t>
  </si>
  <si>
    <t>VCCIO_BUF_EN</t>
  </si>
  <si>
    <t>1 : enable vccio ok comparator
0 : disable vccio ok comparator</t>
  </si>
  <si>
    <t>vccio_buf_en_q</t>
  </si>
  <si>
    <t>can we use this for ulp(pin45) en/disable?
Other MTP bit not needed</t>
  </si>
  <si>
    <t>svi3_ulp_tx_en</t>
  </si>
  <si>
    <t>svi3_ulp_tx_en_q</t>
  </si>
  <si>
    <t>AVR_EN_RX_DEGLITCH_CTRL</t>
  </si>
  <si>
    <t>1 : 200ns deglitch
0 : no deglitch</t>
  </si>
  <si>
    <t>avr_en_rx_deglitch_ctrl_q</t>
  </si>
  <si>
    <t>COMMON_VR_EN</t>
  </si>
  <si>
    <t>1 : common enable for both rails
0 : separate enable for both rails</t>
  </si>
  <si>
    <t>BTSNS_PS_HI_FLT_DET_EN</t>
  </si>
  <si>
    <t>TSNS2 pin active high PS High fault detect enable: Only if PSYS is used as TSNS2</t>
  </si>
  <si>
    <t>btsns_ps_hi_flt_det_en_q</t>
  </si>
  <si>
    <t>BTSNS_PS_LO_FLT_DET_EN</t>
  </si>
  <si>
    <t>TSNS2 pin active high PS low fault detect enable: Only if PSYS is used as TSNS2</t>
  </si>
  <si>
    <t>btsns_ps_lo_flt_det_en_q</t>
  </si>
  <si>
    <t>USE_ANA_CLK_STOP_DET_EN</t>
  </si>
  <si>
    <t xml:space="preserve">1 : analog clock stop detect is used by digital in ps4 
0 : analog clock stop detect is not used by digital in ps4 </t>
  </si>
  <si>
    <t>DISABLE_CLK_STOP_DET</t>
  </si>
  <si>
    <t>OTP bit to disable clk stop detetction and going to low power mode in PS4: 0 - enabled, 1 : Disabled</t>
  </si>
  <si>
    <t>disable_clk_stop_det_q</t>
  </si>
  <si>
    <t>OTP bit to disable the standy option for Data lines in PS4</t>
  </si>
  <si>
    <t>DISABLE_LP_MODE</t>
  </si>
  <si>
    <t>1 : disable low power for high speed clock interface pins during clock stop
0 : enable low power for high speed clock interface pins during clock stop</t>
  </si>
  <si>
    <t>disable_lp_mode_q</t>
  </si>
  <si>
    <t>CLK_STOP_DET_SEL</t>
  </si>
  <si>
    <t>Clk_stop detection timing selection
0 : 400ns &lt; delay &lt; 600ns
1 : 650ns &lt; delay &lt; 950ns</t>
  </si>
  <si>
    <t>clk_stop_det_sel_q</t>
  </si>
  <si>
    <t>VCO_FREQ_TRIM</t>
  </si>
  <si>
    <t>600MHz Ring Osc freq trim bits</t>
  </si>
  <si>
    <t>vco_freq_trim_lv_q</t>
  </si>
  <si>
    <t>VCO_EN</t>
  </si>
  <si>
    <t>Ring Osc enable signal</t>
  </si>
  <si>
    <t>VR_RDY_TX_SR_CTRL</t>
  </si>
  <si>
    <t>VR_RDY TX driver sink impedance control ( 0: 45Ohms, 1:12 Ohms)</t>
  </si>
  <si>
    <t>vr_rdy_tx_sr_ctrl_q</t>
  </si>
  <si>
    <t>VR_HOTB_TX_SR_CTRL</t>
  </si>
  <si>
    <t>VR_HOT TX driver sink impedance control ( 0: 45Ohms, 1:12 Ohms)</t>
  </si>
  <si>
    <t>vr_hotb_tx_sr_ctrl_q</t>
  </si>
  <si>
    <t>PMB_DIO_RX_DEGLITCH_CTRL</t>
  </si>
  <si>
    <t>PMBus RX buffer deglitch control (0-Enable 50ns min deglitch, 1 - no deglitch)</t>
  </si>
  <si>
    <t>pmb_dio_rx_deglitch_ctrl_q</t>
  </si>
  <si>
    <t>PMB_DIO_TX_SR_CTRL</t>
  </si>
  <si>
    <t>PMBus TX driver sink impedance control
00 -&gt; 4mA (min)
01 -&gt; 6mA (min)
10 -&gt; 18mA (min)
11 -&gt; 20mA (min)
@vpad = 400mV</t>
  </si>
  <si>
    <t>pmb_dio_tx_sr_ctrl_q</t>
  </si>
  <si>
    <t>11</t>
  </si>
  <si>
    <t>PMB_CLK_RX_DEGLITCH_CTRL</t>
  </si>
  <si>
    <t>PMBus CLK deglitch control (0-Enable 50ns min deglitch, 1 -no deglitch)</t>
  </si>
  <si>
    <t>pmb_clk_rx_deglitch_ctrl_q</t>
  </si>
  <si>
    <t>_ton</t>
  </si>
  <si>
    <t>confim register name</t>
  </si>
  <si>
    <t>Rail A Power Good TX active high enable in non-Intel modes</t>
  </si>
  <si>
    <t>Rail B Power Good TX driver sink impedance control in non-Intel modes</t>
  </si>
  <si>
    <t>VID_SEL_RX_DEGLITCH_CTRL</t>
  </si>
  <si>
    <t>VID SEL buffer deglitch control (1-Enable 200ns min deglitch, 0 - no deglitch)</t>
  </si>
  <si>
    <t>vid_sel_rx_deglitch_ctrl_q</t>
  </si>
  <si>
    <t>confim register name(Redundant?)</t>
  </si>
  <si>
    <t>Rail A Power Good TX driver sink impedance control in non-Intel modes</t>
  </si>
  <si>
    <t>SVI3_RST_L_RX_DEGLITCH_CTRL</t>
  </si>
  <si>
    <t>SVI3 Reset_L buffer deglitch control (1-Enable 200ns min deglitch, 0 - no deglitch)</t>
  </si>
  <si>
    <t>svi3_rst_l_rx_deglitch_ctrl_q</t>
  </si>
  <si>
    <t>PROG_RX_DEGLITCH_CTRL</t>
  </si>
  <si>
    <t>PROG buffer deglitch control (1-Enable 200ns min deglitch, 0 - no deglitch)</t>
  </si>
  <si>
    <t>prog_rx_deglitch_ctrl_q</t>
  </si>
  <si>
    <t>EN buffer deglitch control (1-Enable 200ns min deglitch, 0 - no deglitch)</t>
  </si>
  <si>
    <t>APWM9_BPWM1_TX_EN</t>
  </si>
  <si>
    <t>PWM9 TX active high enable (0-True High impedance)</t>
  </si>
  <si>
    <t>apwm9_bpwm1_tx_en_q</t>
  </si>
  <si>
    <t>APWM8_BPWM2_TX_EN</t>
  </si>
  <si>
    <t>PWM8 TX active high enable (0-True High impedance)</t>
  </si>
  <si>
    <t>apwm8_bpwm2_tx_en_q</t>
  </si>
  <si>
    <t>APWM7_BPWM3_TX_EN</t>
  </si>
  <si>
    <t>PWM7 TX active high enable (0-True High impedance)</t>
  </si>
  <si>
    <t>apwm7_bpwm3_tx_en_q</t>
  </si>
  <si>
    <t>`</t>
  </si>
  <si>
    <t>APWM6_BPWM4_TX_EN</t>
  </si>
  <si>
    <t>PWM6 TX active high enable (0-True High impedance)</t>
  </si>
  <si>
    <t>apwm6_bpwm4_tx_en_q</t>
  </si>
  <si>
    <t>APWM5_TX_EN</t>
  </si>
  <si>
    <t>PWM5 TX active high enable (0-True High impedance)</t>
  </si>
  <si>
    <t>APWM4_TX_EN</t>
  </si>
  <si>
    <t>PWM4 TX active high enable (0-True High impedance)</t>
  </si>
  <si>
    <t>apwm4_tx_en_q</t>
  </si>
  <si>
    <t>APWM3_TX_EN</t>
  </si>
  <si>
    <t>PWM3 TX active high enable (0-True High impedance)</t>
  </si>
  <si>
    <t>apwm3_tx_en_q</t>
  </si>
  <si>
    <t>APWM2_TX_EN</t>
  </si>
  <si>
    <t>PWM2 TX active high enable (0-True High impedance)</t>
  </si>
  <si>
    <t>apwm2_tx_en_q</t>
  </si>
  <si>
    <t>APWM1_TX_EN</t>
  </si>
  <si>
    <t>PWM1 TX active high enable (0-True High impedance)</t>
  </si>
  <si>
    <t>apwm1_tx_en_q</t>
  </si>
  <si>
    <t>IO Ring (MTP)</t>
  </si>
  <si>
    <t>D1h</t>
  </si>
  <si>
    <t>MFR_SPECIFIC_D1</t>
  </si>
  <si>
    <t>IO Ring (Debug)</t>
  </si>
  <si>
    <t>D2h</t>
  </si>
  <si>
    <t>MFR_SPECIFIC_D2</t>
  </si>
  <si>
    <t>IO Ring (Test)</t>
  </si>
  <si>
    <t>D3h</t>
  </si>
  <si>
    <t>MFR_SPECIFIC_D3</t>
  </si>
  <si>
    <t>000000000000000000000000000000000000000000000000000000000011111111111111111111100000000000000000</t>
  </si>
  <si>
    <t>io_ring_test_spare</t>
  </si>
  <si>
    <t>tm_loopback_en</t>
  </si>
  <si>
    <t>1: svid is in loopback mode
0 : no loopback</t>
  </si>
  <si>
    <t>test_cmos_tx_en_reg</t>
  </si>
  <si>
    <t>tx enable control for pin25 and pin30 cmos pins</t>
  </si>
  <si>
    <t>test_mode_en_reg</t>
  </si>
  <si>
    <t>enable this bit in testmode to overwrite io pin data &amp; control</t>
  </si>
  <si>
    <t>test_io_tx_data_reg</t>
  </si>
  <si>
    <t>tx data when test_mode_en_reg = 1</t>
  </si>
  <si>
    <t>000000000000</t>
  </si>
  <si>
    <t>test_io_rx_data_reg</t>
  </si>
  <si>
    <t>rx data when test_mode_en_reg =1</t>
  </si>
  <si>
    <t>test_io_tx_en_reg</t>
  </si>
  <si>
    <t>tx enable control when test_mode_en_reg = 1</t>
  </si>
  <si>
    <t>test_io_rx_en_reg</t>
  </si>
  <si>
    <t>rx enable control when test_mode_en_reg = 1</t>
  </si>
  <si>
    <t>IORING_TEST_SPARE</t>
  </si>
  <si>
    <t>PS_FLT_DET_EN</t>
  </si>
  <si>
    <t>Power Stage flt detect enable</t>
  </si>
  <si>
    <t>ps_flt_det_en_q</t>
  </si>
  <si>
    <t>ATSNS_PS_HI_FLT_DET_EN</t>
  </si>
  <si>
    <t xml:space="preserve">TSNS pin active high PS High fault detect enable </t>
  </si>
  <si>
    <t>atsns_ps_hi_flt_det_en_q</t>
  </si>
  <si>
    <t>ATSNS_PS_LO_FLT_DET_EN</t>
  </si>
  <si>
    <t xml:space="preserve">TSNS pin active high PS Low fault detect enable </t>
  </si>
  <si>
    <t>atsns_ps_lo_flt_det_en_q</t>
  </si>
  <si>
    <t>CSP_PS_HI_FLT_DET_EN</t>
  </si>
  <si>
    <t xml:space="preserve">CSP pin PS active high High fault detect enable </t>
  </si>
  <si>
    <t>csp_ps_hi_flt_det_en_q</t>
  </si>
  <si>
    <t>111111111</t>
  </si>
  <si>
    <t>CSP_PS_LO_FLT_DET_EN</t>
  </si>
  <si>
    <t xml:space="preserve">CSP pin PS active high Low fault detect enable </t>
  </si>
  <si>
    <t>csp_ps_lo_flt_det_en_q</t>
  </si>
  <si>
    <t>IORING_TEST_ANA_SEL[7:0]</t>
  </si>
  <si>
    <t>Analog Test control bits (Not being used now)</t>
  </si>
  <si>
    <t>ioring_test_ana_sel_q[7:0]</t>
  </si>
  <si>
    <t>IORING_TEST_DIG_SEL[7:0]</t>
  </si>
  <si>
    <r>
      <t>Digital Test control bits (</t>
    </r>
    <r>
      <rPr>
        <sz val="11"/>
        <rFont val="Calibri"/>
        <family val="2"/>
        <scheme val="minor"/>
      </rPr>
      <t>Not being used now</t>
    </r>
    <r>
      <rPr>
        <sz val="11"/>
        <color theme="1"/>
        <rFont val="Calibri"/>
        <family val="2"/>
        <scheme val="minor"/>
      </rPr>
      <t>)</t>
    </r>
  </si>
  <si>
    <t>ioring_test_dig_sel_q[7:0]</t>
  </si>
  <si>
    <t>IORING_TEST_MODE_EN</t>
  </si>
  <si>
    <t xml:space="preserve">IORING active high Test mode </t>
  </si>
  <si>
    <t>ioring_test_mode_en_q</t>
  </si>
  <si>
    <t>Infra (OTP)</t>
  </si>
  <si>
    <t>D4h</t>
  </si>
  <si>
    <t>MFR_SPECIFIC_D4</t>
  </si>
  <si>
    <t>0010000000010000000000000000000100111001111011010111010111011110</t>
  </si>
  <si>
    <t>BG_CHOP_DISABLE</t>
  </si>
  <si>
    <t>BG_chop_disable_q</t>
  </si>
  <si>
    <t>BG_CURVE_TUNE</t>
  </si>
  <si>
    <t>HPBG curve tuning - Change the peak of umbrella
based on BJT silicon/simulation matching
Bench Only</t>
  </si>
  <si>
    <t>BG_curve_tune_q</t>
  </si>
  <si>
    <t>BG_CURVECORR_DISABLE</t>
  </si>
  <si>
    <t>BG_CurveCorr_disable_q</t>
  </si>
  <si>
    <t>BG_VCTAT_TRIM</t>
  </si>
  <si>
    <t>Target: 1V at 40degC bench tune, Slope correction.</t>
  </si>
  <si>
    <t>BG_vctat_trim_q</t>
  </si>
  <si>
    <t>BG_VEF_TRIM</t>
  </si>
  <si>
    <t xml:space="preserve">HPBG trim ( 0.5mV, 8 bit)
Target: 1V (at Room temp)
Trim Range: +/-64mV,  Trim LSB:0.5mV 
</t>
  </si>
  <si>
    <t>BG_vef_trim_q</t>
  </si>
  <si>
    <t>1000000</t>
  </si>
  <si>
    <t>BG_VPTAT_TRIM</t>
  </si>
  <si>
    <t>BG_vptat_trim_q</t>
  </si>
  <si>
    <t>CLK_TRIM</t>
  </si>
  <si>
    <t>Target Clk Period: 5us
Trim range &amp; LSB: +/-800ns, with 50ns step</t>
  </si>
  <si>
    <t>clk_trim_q</t>
  </si>
  <si>
    <t>DIGLDO_ACTIVE_VOL_SEL_N</t>
  </si>
  <si>
    <t>00--&gt;1V, 01 --&gt; 1.1V, 10 --&gt; 1.2V, 11--&gt;1.3V</t>
  </si>
  <si>
    <t>digldo_active_vol_sel_n</t>
  </si>
  <si>
    <t>DIGLDO_HIGH_HBW</t>
  </si>
  <si>
    <t>High BW OTP option for dig LDO</t>
  </si>
  <si>
    <t>digldo_high_hbw_q</t>
  </si>
  <si>
    <t>DIGLDO_RET_VOL_SEL_N</t>
  </si>
  <si>
    <t>00 --&gt; 0.8V, 01--&gt; 0.85V, 10 --&gt; 0.9V, 11--&gt;0.95V</t>
  </si>
  <si>
    <t>IREFGEN_TRIM</t>
  </si>
  <si>
    <t>Trim Target: 10uA
Trim Range &amp; LSB: +/-1.92uA with 30nA trim step</t>
  </si>
  <si>
    <t>IRefGen_trim_q</t>
  </si>
  <si>
    <t>LPBG_TRIM</t>
  </si>
  <si>
    <t>Trim Target: 1V,
Trim Range &amp; LSB: +/-160mV, with 10mV step</t>
  </si>
  <si>
    <t>lpbg_trim_q</t>
  </si>
  <si>
    <t>01101</t>
  </si>
  <si>
    <t>TSNS_INTERNAL_DISABLE</t>
  </si>
  <si>
    <t>TSNS_internal_disable_q</t>
  </si>
  <si>
    <t>TSNS_INTERNAL_HOTTEMP</t>
  </si>
  <si>
    <t>TSNS_internal_HotTemp_q</t>
  </si>
  <si>
    <t>TSNS_INTERNAL_TRIM</t>
  </si>
  <si>
    <t>Trim for TSNS (2.5 degree, 5 bit trim)
Trim Target: Look for Temperature Sense Comp output toggling
In trim mode, sweep the codes from 0 to 32 and look for comp toggling. Freeze code at the trip</t>
  </si>
  <si>
    <t>010111</t>
  </si>
  <si>
    <t>VREFBUF_TRIM</t>
  </si>
  <si>
    <t>Trim Target: 1.7V
Trim Range &amp; LSB: +/-27.2mV, with LSB 1.7mV</t>
  </si>
  <si>
    <t>VrefBuf_trim_q</t>
  </si>
  <si>
    <t>01111</t>
  </si>
  <si>
    <t>XEN_LDONMOS_SINK</t>
  </si>
  <si>
    <t xml:space="preserve">LDO OTP setting </t>
  </si>
  <si>
    <t>xEN_LDONMOS_SINK_q</t>
  </si>
  <si>
    <t>Infra (MTP)</t>
  </si>
  <si>
    <t>D5h</t>
  </si>
  <si>
    <t>MFR_SPECIFIC_D5</t>
  </si>
  <si>
    <t>Infra (Debug)</t>
  </si>
  <si>
    <t>D6h</t>
  </si>
  <si>
    <t>MFR_SPECIFIC_D6</t>
  </si>
  <si>
    <t>Infra (Test)</t>
  </si>
  <si>
    <t>D7h</t>
  </si>
  <si>
    <t>MFR_SPECIFIC_D7</t>
  </si>
  <si>
    <t>001000000000000000000000000000000</t>
  </si>
  <si>
    <t>LPBG_TUNE</t>
  </si>
  <si>
    <t>lpbg_tune_q</t>
  </si>
  <si>
    <t>VREFBUF_SEL</t>
  </si>
  <si>
    <t>00 - 1.5V, 01 - 1.6V, 10 - 1.7V, 11 - 1.8V</t>
  </si>
  <si>
    <t>VrefBuf_sel_q</t>
  </si>
  <si>
    <t>INFRA_SPARE_REG</t>
  </si>
  <si>
    <t>infra_spare_reg_q</t>
  </si>
  <si>
    <t>INFRA_SPARE_DIG</t>
  </si>
  <si>
    <t>infra_spare_dig_q</t>
  </si>
  <si>
    <t xml:space="preserve">reg </t>
  </si>
  <si>
    <t>TM_INFRATOP_EN</t>
  </si>
  <si>
    <t>tm_InfraTop_en_q</t>
  </si>
  <si>
    <t>CHIP_TOP</t>
  </si>
  <si>
    <t>Reserved(MTP)</t>
  </si>
  <si>
    <t>D8h</t>
  </si>
  <si>
    <t>MFR_SPECIFIC_D8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</si>
  <si>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</si>
  <si>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000000000000000000000000000000000000000000000000000000000000000000000000000000000000000000000000000000000000000000000000000000000000000000000000000000000000000000000000</t>
  </si>
  <si>
    <t>Reserved(OTP)</t>
  </si>
  <si>
    <t>D9h</t>
  </si>
  <si>
    <t>MFR_SPECIFIC_D9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</si>
  <si>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</si>
  <si>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</si>
  <si>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DAh</t>
  </si>
  <si>
    <t>MFR_SPECIFIC_DA</t>
  </si>
  <si>
    <t>DIG_TOP</t>
  </si>
  <si>
    <t>io_multiplexer</t>
  </si>
  <si>
    <t>DBh</t>
  </si>
  <si>
    <t>MFR_SPECIFIC_DB</t>
  </si>
  <si>
    <t>TEST_PMBUS_READ_MUX(Test)</t>
  </si>
  <si>
    <t>DCh</t>
  </si>
  <si>
    <t>MFR_SPECIFIC_DC</t>
  </si>
  <si>
    <t>Read the data selected by TEST_PMBUS_READ_MUX_SEL[7:0]</t>
  </si>
  <si>
    <t>Test mode control(Test)</t>
  </si>
  <si>
    <t>DDh</t>
  </si>
  <si>
    <t>MFR_SPECIFIC_DD</t>
  </si>
  <si>
    <t>TEST_PMBUS_READ_MUX_SEL</t>
  </si>
  <si>
    <t xml:space="preserve">TEST_PMBUS_READ_MUX_SEL[7:4]:
0 - Reserved
1 - VDAC controller rail2
2 - PMBUS controller
3 - SVID controller
4 - AVS controller
5 - Faults controller
6 - OTP controller
7 - Telemetry controller
8 - VDAC controller rail1
9 - SVI2 controller
10 - SVI3 controller
11 - PWM VID controller
12 - IO controller
13 - Analog subsystem
14 - Power stage fault comparator outputs
TEST_PMBUS_READ_MUX_SEL[3:0]:
Used as MUX selection for the debug signals within each block </t>
  </si>
  <si>
    <t>OTP_SECTION_SEL</t>
  </si>
  <si>
    <t>000 : MTP section selection
001 : Fault section selection
010 : OTP section selection
011 : full otp selection (only for read)
100 : single register read/write</t>
  </si>
  <si>
    <t>OTP_READ_START</t>
  </si>
  <si>
    <t>Write to 1 to start of OTP section</t>
  </si>
  <si>
    <t>OTP_PROG_START</t>
  </si>
  <si>
    <t>Write to 1 to start of OTP program</t>
  </si>
  <si>
    <t>OTP_REG_EN</t>
  </si>
  <si>
    <t>0: PMBUS OTP registers access is disabled
1: PMBUS OTP registers access is enabled</t>
  </si>
  <si>
    <t>TEST_REG_EN</t>
  </si>
  <si>
    <t>0: PMBUS test registers access is disabled
1: PMBUS test registers access is enabled(acts as global test mode enable)</t>
  </si>
  <si>
    <t>Change description</t>
  </si>
  <si>
    <t>TEST_MODE_EN</t>
  </si>
  <si>
    <t>0: Dig MON Test mode is disabled
1: Dig MON Test mode is enabled</t>
  </si>
  <si>
    <t>Lock feature</t>
  </si>
  <si>
    <t>DEh</t>
  </si>
  <si>
    <t>MFR_SPECIFIC_DE</t>
  </si>
  <si>
    <t>MFR_SPECIFIC_DE[15:0]</t>
  </si>
  <si>
    <t>KEY[15:0]</t>
  </si>
  <si>
    <t>Set to 0xBCE7 to unlock the access to register MFR_SPECIFIC_DD
Access to this register will be disabled after 7 unsuccessful attempts</t>
  </si>
  <si>
    <t>Product specific configurarions (MTP)</t>
  </si>
  <si>
    <t>DFh</t>
  </si>
  <si>
    <t>MFR_SPECIFIC_DF</t>
  </si>
  <si>
    <t>Product specific configurarions (OTP)</t>
  </si>
  <si>
    <t>Change to MTP</t>
  </si>
  <si>
    <t>SVI3_TSNS2_ENABLE</t>
  </si>
  <si>
    <t>1 : tsns2 is enabled 
0: tsns2 is disabled</t>
  </si>
  <si>
    <t>ENABLE_PVID_MTP</t>
  </si>
  <si>
    <t>1 : enable  pvid
0 : disable  pvid</t>
  </si>
  <si>
    <t>intel_pline_sel</t>
  </si>
  <si>
    <t>1 : enable intel P-line(APWM5 = ADDR)
0 : enable intel S-line</t>
  </si>
  <si>
    <t>STANDBY_CONTROL</t>
  </si>
  <si>
    <t>0: Standby mode is disabled
1: Standby mode is enabled when VR_EN is not present</t>
  </si>
  <si>
    <t>PHASES_M</t>
  </si>
  <si>
    <t>Number of phases for Rail A</t>
  </si>
  <si>
    <t>00101</t>
  </si>
  <si>
    <t>00111</t>
  </si>
  <si>
    <t>00100</t>
  </si>
  <si>
    <t>01000</t>
  </si>
  <si>
    <t>PHASES_N</t>
  </si>
  <si>
    <t>Number of phases for Rail B</t>
  </si>
  <si>
    <t>0100</t>
  </si>
  <si>
    <t>VDAC controller railwise(OTP)</t>
  </si>
  <si>
    <t>E0h</t>
  </si>
  <si>
    <t>MFR_SPECIFIC_E0</t>
  </si>
  <si>
    <t>0000000000001001</t>
  </si>
  <si>
    <t>BOOT_VOLTAGE_BIAS_SEL</t>
  </si>
  <si>
    <t>Not applicable for Notebbok part
This can be used when the device is booting up in PMBUS linear mode or AVS mode using BOOT_CODE from pin dectection(8 bits)
0: 0 V
1: 0.5 V
2: 1 V
3: 2 V</t>
  </si>
  <si>
    <t>VID_DAC_START_POINT</t>
  </si>
  <si>
    <t>Start point of output voltage(Set this to 0x0 when in PMBUS linear mode or 5/10mV VID mode)
0 : 0 V
1: 0.19 V
2 : 0.245 V
3 : Not used</t>
  </si>
  <si>
    <t>10</t>
  </si>
  <si>
    <t>Use PVID MTP bit to select PVID as source</t>
  </si>
  <si>
    <t>VDAC_SRC</t>
  </si>
  <si>
    <t>Select the source for VID DAC(when OPERATION[5:4] = 3)
0: PMBUS 
1: SVID 
2: AVS 
3: PVID 
4: SVI2 
5: SVI3
6: OVR
7: Reserved</t>
  </si>
  <si>
    <t>VDAC controller railwise(MTP)</t>
  </si>
  <si>
    <t>E1h</t>
  </si>
  <si>
    <t>MFR_SPECIFIC_E1</t>
  </si>
  <si>
    <t>00000100000101000000000000001011</t>
  </si>
  <si>
    <t xml:space="preserve">Add desciption </t>
  </si>
  <si>
    <t>IGNORE_PS</t>
  </si>
  <si>
    <t>IMVP9_VID_OVERRIDE</t>
  </si>
  <si>
    <t>USE_OTP_IMVP9_VID_SEL</t>
  </si>
  <si>
    <t>OTP_IMVP9_VID_SEL</t>
  </si>
  <si>
    <t>BOOT_CODE</t>
  </si>
  <si>
    <t>Used is value for bootup voltage when BOOT_VOLTAGE_SEL is 0x1</t>
  </si>
  <si>
    <t>00010100000</t>
  </si>
  <si>
    <t>MFR_VOUT_CAL_OFFSET</t>
  </si>
  <si>
    <t>Used to calibrate output voltage</t>
  </si>
  <si>
    <t>BOOTUP_SLEW_SEL</t>
  </si>
  <si>
    <t xml:space="preserve">  0:  VOUT_TRANSITION_RATE / 1
					  1:  VOUT_TRANSITION_RATE / 2
					  2:  VOUT_TRANSITION_RATE / 4
					  3:  VOUT_TRANSITION_RATE / 8
					  4:  VOUT_TRANSITION_RATE / 16
					  5:  VOUT_TRANSITION_RATE / 32
					  6:  VOUT_TRANSITION_RATE / 64
					  7:  VOUT_TRANSITION_RATE * 2</t>
  </si>
  <si>
    <t>SOFT_OFF_SLEW_SEL</t>
  </si>
  <si>
    <t xml:space="preserve">  0:  DECAY slew(SVID default)
					  1:  Slow slew rate based on VID_SLOW_SLEW_SEL					  
  2:  VOUT_TRANSITION_RATE
  3:  Use boot_up options(PMBUS default)</t>
  </si>
  <si>
    <t>VDAC controller common(OTP)</t>
  </si>
  <si>
    <t>E2h</t>
  </si>
  <si>
    <t>MFR_SPECIFIC_E2</t>
  </si>
  <si>
    <t>0000000111001011</t>
  </si>
  <si>
    <t>EN2_EN3_DELAY_SEL</t>
  </si>
  <si>
    <t>0: 10us
1: 20us
2: 30us
3: 40us</t>
  </si>
  <si>
    <t>PS4_AS_PS3_EN</t>
  </si>
  <si>
    <t>Treat PS4 as PS3</t>
  </si>
  <si>
    <t>VID_0_CTRL_DISABLE</t>
  </si>
  <si>
    <t>1: EN3 is disabled when VID0 is received</t>
  </si>
  <si>
    <t>VOUT_TRIM_VID_MODE_EN</t>
  </si>
  <si>
    <t>0: VOUT_TRIM is not used
1: VOUT_TRIM is used</t>
  </si>
  <si>
    <t>VR_READY_0V_EN</t>
  </si>
  <si>
    <t>VR_SETTLED_0V_EN</t>
  </si>
  <si>
    <t>USE_4BITS_BOOT_CODE_LUT</t>
  </si>
  <si>
    <t>MSB 4bits from pon detected to choose BOOT_VID from PVID registers</t>
  </si>
  <si>
    <t>VCCIO_FAULT_DISABLE_OPTION</t>
  </si>
  <si>
    <t>0: SOFT_OFF 
1: Immediate shutdown</t>
  </si>
  <si>
    <t>VR_READY_POLARITY</t>
  </si>
  <si>
    <t>0: Active high
1: Active low</t>
  </si>
  <si>
    <t>Make this as MTP</t>
  </si>
  <si>
    <t>ASSERT_SVID_ALERT_FOR_VID0</t>
  </si>
  <si>
    <t>1: Assert SVID ALERT# for VID0 command</t>
  </si>
  <si>
    <t>LAST_PROGRAMMED_VID_SEL</t>
  </si>
  <si>
    <t>At startup, 
0: Always use BOOT_CODE
1: Use BOOT_CODE only for the first startup event (VR_EN rising edge) &amp; use previously programmed VID code for subsequent startup events</t>
  </si>
  <si>
    <t>VDAC controller common(MTP)</t>
  </si>
  <si>
    <t>E3h</t>
  </si>
  <si>
    <t>MFR_SPECIFIC_E3</t>
  </si>
  <si>
    <t>VDAC controller (MTP)</t>
  </si>
  <si>
    <t>E4h</t>
  </si>
  <si>
    <t>MFR_SPECIFIC_E4</t>
  </si>
  <si>
    <t>0000001000000000</t>
  </si>
  <si>
    <t>ASSERT_SVID_ALERT_FOR_DECAY</t>
  </si>
  <si>
    <t>1: Assert SVID ALERT# for decay command</t>
  </si>
  <si>
    <t>ASSERT_SVID_ALERT_IN_PS4</t>
  </si>
  <si>
    <t>1: Assert SVID ALERT# in PS4</t>
  </si>
  <si>
    <t>TIMEOUT_RESET_VR_EN_NEG_EDGE</t>
  </si>
  <si>
    <t>1: Reset VDAC block when VR_EN goes low after 50 ms</t>
  </si>
  <si>
    <t>BOOT_VOLTAGE_SEL</t>
  </si>
  <si>
    <t>0: Use BOOT_CODE from pin dectection(8 bits)
1: Use BOOT_CODE from MTP(11 bits)</t>
  </si>
  <si>
    <t>PMBUS_RESET_VOLTAGE</t>
  </si>
  <si>
    <t xml:space="preserve">0: No effect on Output voltage
1: Output voltage will set to BOOT_VOLTAGE </t>
  </si>
  <si>
    <t>VDAC_AVS_SLEW_SEL</t>
  </si>
  <si>
    <t>0: Use AVS transition rate command setting for AVS slew rate 
1: Use PMBUS VOUT_TRANSITION_RATE command setting for AVS slew rate</t>
  </si>
  <si>
    <t>FAULT_DISABLE_OPTION</t>
  </si>
  <si>
    <t>BYPASS_SLEW</t>
  </si>
  <si>
    <t>To bypass slew logic &amp; transition to target code immediately</t>
  </si>
  <si>
    <t>PMBUS_DECAY_SLEW_EN</t>
  </si>
  <si>
    <t xml:space="preserve">To simulate SetVidDecay(SVID command) in non-SVID mode(Eg:PMBUS mode)
0: In non-SVID mode, down VID transition is slewed with normal slew rate 
1: In non-SVID mode, down VID transition is treated as decay  </t>
  </si>
  <si>
    <t>SVID_VID_TABLE_SEL</t>
  </si>
  <si>
    <t>0: 5mV VID
1: 10mV VID
2: Custom VID table
3: 6.25mV</t>
  </si>
  <si>
    <t>SVID_VID_TABLE_OVERRIDE</t>
  </si>
  <si>
    <t>0: Decode as per PROTOCOL_ID register
1: Set based on SVID_VID_TABLE_SEL[1:0]</t>
  </si>
  <si>
    <t>Move it MTP</t>
  </si>
  <si>
    <t>PMBUS_VID_TABLE_SEL</t>
  </si>
  <si>
    <t>When VOUT_MODE = 0011 1110 - 6.25 mv
When VOUT_MODE = 0011 1111 - 5/10mv based on PMBUS_VID_TABLE_SEL bit
0: 5mV VID
1: 10mV VID</t>
  </si>
  <si>
    <t>PMBUS_SLOW_SLEW_SEL</t>
  </si>
  <si>
    <t xml:space="preserve">   0:  VOUT_TRANSITION_RATE / 2  
				   1:  VOUT_TRANSITION_RATE / 4
				   2:  VOUT_TRANSITION_RATE / 8
				   3:  VOUT_TRANSITION_RATE / 16</t>
  </si>
  <si>
    <t>PMBUS_SLOW_SLEW_EN</t>
  </si>
  <si>
    <t>To simulate SetVidSlow(SVID command) in non-SVID mode(Eg:PMBUS mode)
0: In non-SVID mode, use VOUT_TRANSITION_RATE settings
1: In non-SVID mode, use Slow slew rate based on VID_SLOW_SLEW_SEL</t>
  </si>
  <si>
    <t>SVID MFR configurarions
(OTP)</t>
  </si>
  <si>
    <t>E5h</t>
  </si>
  <si>
    <t>MFR_SPECIFIC_E5</t>
  </si>
  <si>
    <t>1010000000000000000000000000000000000011</t>
  </si>
  <si>
    <t>ps4_reset_vid_en</t>
  </si>
  <si>
    <t>send_calculated_tx_parity_en</t>
  </si>
  <si>
    <t>ps4_send_0_tx_payload_en</t>
  </si>
  <si>
    <t>0: Send actual value as tx_payload in PS4
1: Send 0x0 as tx_payload in PS4</t>
  </si>
  <si>
    <t>SVID_CLK_TIMEOUT</t>
  </si>
  <si>
    <t>0: Clock stop is disabled
1: 200ns
2: 500ns
3: 1000ns
4:2000ns
5: 3000ns
6: 4000ns
7: 5000ns</t>
  </si>
  <si>
    <t>AVS_SVID_CMD_SUPPORTED_SEL</t>
  </si>
  <si>
    <t>0: Corresponding command is not supported 
1: Corresponding command is supported</t>
  </si>
  <si>
    <t>AVS_SVID_CLOCK_STOP_DET_EN</t>
  </si>
  <si>
    <t>0: Clock stop detection feature is disabled for SVID/AVS clock 
1: Clock stop detection feature is enabled for SVID/AVS clock</t>
  </si>
  <si>
    <t>SVID_ADDR_SEL</t>
  </si>
  <si>
    <t>Select between pin detection vs MTP
0: Use pin detection value
1: Use MTP value</t>
  </si>
  <si>
    <t>SVID MFR configurarions
(MTP)</t>
  </si>
  <si>
    <t>E6h</t>
  </si>
  <si>
    <t>MFR_SPECIFIC_E6</t>
  </si>
  <si>
    <t>00000001</t>
  </si>
  <si>
    <t>SVID_ADDR_RAIL0</t>
  </si>
  <si>
    <t>SVID slave address for rail0</t>
  </si>
  <si>
    <t>SVID_ADDR_RAIL1</t>
  </si>
  <si>
    <t>SVID slave address for rail1</t>
  </si>
  <si>
    <t>SVID MFR configurarions
(Debug)</t>
  </si>
  <si>
    <t>E7h</t>
  </si>
  <si>
    <t>MFR_SPECIFIC_E7</t>
  </si>
  <si>
    <t>SVID protocol configurarions railwise(MTP)</t>
  </si>
  <si>
    <t>E8h</t>
  </si>
  <si>
    <t>MFR_SPECIFIC_E8</t>
  </si>
  <si>
    <t>00000000000000000100010000000000000000111000000000000000000000000000000000000000000000000000000000000000000000000000000000000000</t>
  </si>
  <si>
    <t>115 bit is used for PS4_RCO_CLK_EN
1 : 24MHz clock is enabled in ps4 mode
0 : 24MHz clock is disabeld in ps4 mode</t>
  </si>
  <si>
    <t>0000000000000</t>
  </si>
  <si>
    <t>1000110000001</t>
  </si>
  <si>
    <t>MANUAL_PH_SH_EN</t>
  </si>
  <si>
    <t>NO_OF_PHASES_PS2</t>
  </si>
  <si>
    <t>NO_OF_PHASES_PS1</t>
  </si>
  <si>
    <t>1000</t>
  </si>
  <si>
    <t>Signed or unsigned?</t>
  </si>
  <si>
    <t>OCL_OFFSET</t>
  </si>
  <si>
    <t>OCL_THRESH_VALUE</t>
  </si>
  <si>
    <t>MFR_IPH_EFFLOAD</t>
  </si>
  <si>
    <t>IMVP8</t>
  </si>
  <si>
    <t>00110010</t>
  </si>
  <si>
    <t>SVID_PROTOCOL_ID</t>
  </si>
  <si>
    <t>Identifies what version of the SVID protocol
the controller supports</t>
  </si>
  <si>
    <t>SVID_STEP_SIZE</t>
  </si>
  <si>
    <t>Contains integer number of mV per VID step
if configured as VR14 with custom VID table</t>
  </si>
  <si>
    <t>SVID_BIAS_VID_TABLE</t>
  </si>
  <si>
    <t>Contains integer number of VID steps added
to VID&gt;00 to produce final voltage if
configured as VR14 with custom VID table</t>
  </si>
  <si>
    <t>SVID_VIDOMAX_L</t>
  </si>
  <si>
    <t xml:space="preserve">LSByte of 9-bit VID+OFFSET max value </t>
  </si>
  <si>
    <t>SVID_ALLCALL_ACT</t>
  </si>
  <si>
    <t xml:space="preserve">Controls which All-Call rails are active </t>
  </si>
  <si>
    <t>SVID_CFG_FILE_ID</t>
  </si>
  <si>
    <t xml:space="preserve">Configuration File Version Identifier </t>
  </si>
  <si>
    <t>SVID_ICC_MAX</t>
  </si>
  <si>
    <t xml:space="preserve">Output current maximum </t>
  </si>
  <si>
    <t>10000000</t>
  </si>
  <si>
    <t>SVID_TEMP_MAX</t>
  </si>
  <si>
    <t xml:space="preserve">Temperature at which VR_HOT# asserts </t>
  </si>
  <si>
    <t>01111000</t>
  </si>
  <si>
    <t>SVID_VBOOT</t>
  </si>
  <si>
    <t xml:space="preserve">Not used
Vboot VID if not resistive programmed </t>
  </si>
  <si>
    <t>SVID_VID_MAX</t>
  </si>
  <si>
    <t xml:space="preserve">Maximum 8-bit VID supported by VR </t>
  </si>
  <si>
    <t>11111111</t>
  </si>
  <si>
    <t>SVID_ICCMAX_ADD_HIGH_PWR</t>
  </si>
  <si>
    <t xml:space="preserve">VR13.HC : IccMax additional capability
VR14 : High Power Scaling Control </t>
  </si>
  <si>
    <t>SVID_NEGVREN_SUP</t>
  </si>
  <si>
    <t xml:space="preserve">VR_EN Negative Edge Behavior Support </t>
  </si>
  <si>
    <t>SVID_NEGVREN_ACT</t>
  </si>
  <si>
    <t xml:space="preserve">VR_EN Negative Edge Active Response </t>
  </si>
  <si>
    <t>SVID_SLOW_SR_SEL_HC</t>
  </si>
  <si>
    <t xml:space="preserve">Slow slew selector and HC support/active </t>
  </si>
  <si>
    <t>00010</t>
  </si>
  <si>
    <t>00110</t>
  </si>
  <si>
    <t>SVID protocol configurarions common(MTP)</t>
  </si>
  <si>
    <t>E9h</t>
  </si>
  <si>
    <t>MFR_SPECIFIC_E9</t>
  </si>
  <si>
    <t>0000000001011000100000000011000000111000000001110000001100000000000000000000000000000000</t>
  </si>
  <si>
    <t>PSYS_RAIL_ALL_CALL_CTRL</t>
  </si>
  <si>
    <t>SEND_VSYS_IN_PIN_REG_EN</t>
  </si>
  <si>
    <t>PSYS_CAPABILITY</t>
  </si>
  <si>
    <t>IVID_PHASESHD_EN</t>
  </si>
  <si>
    <t>PSYS_CFG_FILE_ID</t>
  </si>
  <si>
    <t>PSYS_ICC_MAX</t>
  </si>
  <si>
    <t>PSYS_PROTOCOL_ID</t>
  </si>
  <si>
    <t>SVID_VIDOMAX_H_CAPA</t>
  </si>
  <si>
    <t>Extended Capability Register and
MSBit of 9-bit VID+OFFSET max value</t>
  </si>
  <si>
    <t>00100111</t>
  </si>
  <si>
    <t>SVID_ICC_IN_MAX</t>
  </si>
  <si>
    <t xml:space="preserve">Input current maximum </t>
  </si>
  <si>
    <t>SVID_PIN_MAX</t>
  </si>
  <si>
    <t xml:space="preserve">Input Power Max for Input Power Sensor </t>
  </si>
  <si>
    <t>SVID_PIN_ALERT_TH</t>
  </si>
  <si>
    <t xml:space="preserve">Input power Alert threshold </t>
  </si>
  <si>
    <t>SVID_PIN_MAX_ADD_PWRSTATE_SUP</t>
  </si>
  <si>
    <t xml:space="preserve">VR13.HC : Power Input Max additional capability 
VR14 : Indicates Supported Power States </t>
  </si>
  <si>
    <t>SVID_PIN_ALERT_ADD_PHSHED_SUP</t>
  </si>
  <si>
    <t xml:space="preserve">VR13.HC : Power in alert threshold additional value 
VR14 : Phase Shedding Supported Methods </t>
  </si>
  <si>
    <t>01101100</t>
  </si>
  <si>
    <t>SVID_PHSHED_ACT</t>
  </si>
  <si>
    <t xml:space="preserve">Phase Shedding Active Method </t>
  </si>
  <si>
    <t>SVID protocol configurarions common(OTP)</t>
  </si>
  <si>
    <t>EAh</t>
  </si>
  <si>
    <t>MFR_SPECIFIC_EA</t>
  </si>
  <si>
    <t>000000011111111000000000000000000000000000000000000000000000000000000000000000000000000000000000000000000000000000000000000000000000000000000000</t>
  </si>
  <si>
    <t>IMVP_SET_WP_EN</t>
  </si>
  <si>
    <t>SVID_VENDOR_ID</t>
  </si>
  <si>
    <t>Uniquely identifies the VR vendor. The
vendor ID is assigned by Intel. This register
is mandatory and the VR must return the
assigned vendor ID.</t>
  </si>
  <si>
    <t>SVID_PROD_ID</t>
  </si>
  <si>
    <t>Uniquely identifies the VR product. The VR
vendor assigns this number</t>
  </si>
  <si>
    <t>SVID_PROD_REV</t>
  </si>
  <si>
    <t>Uniquely identifies the revision or stepping
of the VR control IC. The vendor assigns this
data.</t>
  </si>
  <si>
    <t>SVID_PROD_DATE</t>
  </si>
  <si>
    <t xml:space="preserve">Identifies the manufacturing date code </t>
  </si>
  <si>
    <t>SVID_LOT_CODE</t>
  </si>
  <si>
    <t xml:space="preserve">Identifies parts lot code </t>
  </si>
  <si>
    <t>SVID_VIN_FULLSCALE</t>
  </si>
  <si>
    <t xml:space="preserve">16-bits of Vin Full-scale </t>
  </si>
  <si>
    <t>SVID_VR_TOLERANCE</t>
  </si>
  <si>
    <t xml:space="preserve">VR Tolerance band (TOB) in mV </t>
  </si>
  <si>
    <t>SVID_PS4_EXIT_LAT</t>
  </si>
  <si>
    <t xml:space="preserve">PS4 exit latency </t>
  </si>
  <si>
    <t>SVID_PS3_EXIT_LAT</t>
  </si>
  <si>
    <t xml:space="preserve">PS3 exit latency </t>
  </si>
  <si>
    <t>SVID_EN_SVID_RDY_T</t>
  </si>
  <si>
    <t xml:space="preserve">Enable to SVID Ready latency </t>
  </si>
  <si>
    <t>SVID_EXP_ACCURACY</t>
  </si>
  <si>
    <t xml:space="preserve">Expected Precision </t>
  </si>
  <si>
    <t>SVID_VOUT_FULLSCALE_RAIL0</t>
  </si>
  <si>
    <t>16-bits of Vout Full-scale for rail0</t>
  </si>
  <si>
    <t>SVID_VOUT_FULLSCALE_RAIL1</t>
  </si>
  <si>
    <t>16-bits of Vout Full-scale for rail1</t>
  </si>
  <si>
    <t>AVS MFR configurarions
(OTP)</t>
  </si>
  <si>
    <t>EBh</t>
  </si>
  <si>
    <t>MFR_SPECIFIC_EB</t>
  </si>
  <si>
    <t>AVS_VOUT_RD_SEL</t>
  </si>
  <si>
    <t xml:space="preserve">0: Use VDAC output code for Read back value of Voltage command 
1: Use Voltage command written value for Read back value of Voltage command
2: Use telemetry VOUT for Read back value of Voltage command </t>
  </si>
  <si>
    <t>AVS_HOST_NOTIFY_EN</t>
  </si>
  <si>
    <t>0: Interrupt functionality on AVS_SDATA is disabled
1: Interrupt functionality on AVS_SDATA is enabled</t>
  </si>
  <si>
    <t>AVS_SLAVE_RESYNC_EN</t>
  </si>
  <si>
    <t>0: Slave Resynchronization is disabled
1: Slave Resynchronization is enabled</t>
  </si>
  <si>
    <t>AVS_MODE_SEL</t>
  </si>
  <si>
    <t>0: 3-wire mode
1: 2-wire mode</t>
  </si>
  <si>
    <t>AVS MFR configurarions
(MTP)</t>
  </si>
  <si>
    <t>ECh</t>
  </si>
  <si>
    <t>MFR_SPECIFIC_EC</t>
  </si>
  <si>
    <t>AVS MFR configurarions
(Debug)</t>
  </si>
  <si>
    <t>EDh</t>
  </si>
  <si>
    <t>MFR_SPECIFIC_ED</t>
  </si>
  <si>
    <t>PMBUS MFR configurarions
(OTP)</t>
  </si>
  <si>
    <t>EEh</t>
  </si>
  <si>
    <t>MFR_SPECIFIC_EE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</si>
  <si>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00110000000001011011</t>
  </si>
  <si>
    <t>PMBUS_CMD_BITWISE_EN</t>
  </si>
  <si>
    <t>when PMBUS_CMD_BITWISE_EN[254] is set to 1
0: corresponding PMBUS command is not supported
1: corresponding PMBUS command is supported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</si>
  <si>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</si>
  <si>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IC_DEVICE_ID[15:0]</t>
  </si>
  <si>
    <t>0100010110010010</t>
  </si>
  <si>
    <t>0100011010010010</t>
  </si>
  <si>
    <t>0100011110010010</t>
  </si>
  <si>
    <t>0100001010010001</t>
  </si>
  <si>
    <t>IC_DEVICE_REV[15:0]</t>
  </si>
  <si>
    <t>0000000010100000</t>
  </si>
  <si>
    <t>00110011</t>
  </si>
  <si>
    <t>PMBUS_CAPABILITY</t>
  </si>
  <si>
    <t>01000000</t>
  </si>
  <si>
    <t>PMBUS_ADDR_7BITS_FROM_PIN_STRAP_EN</t>
  </si>
  <si>
    <t>PMBUS_HOLD_DELAY_CNT_ON_SDA</t>
  </si>
  <si>
    <t>0: No delay
1: 82 ns
2: 123 ns
3: 164 ns</t>
  </si>
  <si>
    <t>PROG_RCO_EN</t>
  </si>
  <si>
    <t>1: Enable 24MHZ clock when PROG pin is high</t>
  </si>
  <si>
    <t>13</t>
  </si>
  <si>
    <t>14</t>
  </si>
  <si>
    <t>15</t>
  </si>
  <si>
    <t>16</t>
  </si>
  <si>
    <t>PMBUS_ARA_ADDR_EN</t>
  </si>
  <si>
    <t>0: Alert Response Address is not supported
1: Alert Response Address is supported</t>
  </si>
  <si>
    <t>PMBUS_GENERAL_CALL_ADDR_EN</t>
  </si>
  <si>
    <t>0: General Call Address is not supported
1: General Call Address is supported</t>
  </si>
  <si>
    <t>PMBUS MFR configurarions
(MTP)</t>
  </si>
  <si>
    <t>EFh</t>
  </si>
  <si>
    <t>MFR_SPECIFIC_EF</t>
  </si>
  <si>
    <t>01110101</t>
  </si>
  <si>
    <t>PMBUS_ADDR_SEL</t>
  </si>
  <si>
    <t>PMBUS_ADDR</t>
  </si>
  <si>
    <t xml:space="preserve">PMBUS slave address </t>
  </si>
  <si>
    <t>DIG_TOP
(Debug &amp; test)</t>
  </si>
  <si>
    <t>F0h</t>
  </si>
  <si>
    <t>MFR_SPECIFIC_F0</t>
  </si>
  <si>
    <t>TEST_RC_OSC_EN</t>
  </si>
  <si>
    <t xml:space="preserve">
1: Force 24MHz RC oscillator enable </t>
  </si>
  <si>
    <t>USE_SVID_IO_AS_PMBUS_IO</t>
  </si>
  <si>
    <t>0: Actual PMBUS IOs used 
1: SVID IOs used as PMBUS IOs in OTP/MTP programming to reduce tester time</t>
  </si>
  <si>
    <t>F1h</t>
  </si>
  <si>
    <t>MFR_SPECIFIC_F1</t>
  </si>
  <si>
    <t>0011111100101111000000000001111000000000010011011110000000000011110000000000011110000000000011110000000000011110000000000100110000000000</t>
  </si>
  <si>
    <t>svi3_addr_sel</t>
  </si>
  <si>
    <t>1 : pin is used as address
0 : pin is used as en2</t>
  </si>
  <si>
    <t>telemetry_boot_pin_select</t>
  </si>
  <si>
    <t>1 - 4bit address selection
0 - 5bit address selection</t>
  </si>
  <si>
    <t>telemetry_conv_mode_i</t>
  </si>
  <si>
    <t>0 - AVSBUS (NA)
1 - Intel mode
2 - SVID14 LP mode(NA)
3 - SVID14 HP mode(NA)
4 - SVI2 mode
5 - SVI3 mode
6 - SVID13.HC mode (NA)
7 - OVR(NVIDIA) mode
(0,2,3,6 not applicable)</t>
  </si>
  <si>
    <t>telemetry_RAILA_Imon_digitalgain</t>
  </si>
  <si>
    <t>Digital gain correction for IoutA (gain in hp format data)</t>
  </si>
  <si>
    <t>011110000000000</t>
  </si>
  <si>
    <t>telemetry_RAILB_Imon_digitalgain</t>
  </si>
  <si>
    <t>Digital gain correction for IoutB (gain in hp format data)</t>
  </si>
  <si>
    <t>telemetry_cm_ref_iph_sel</t>
  </si>
  <si>
    <t>CM voltage select for current channel
00: 1.5V
   01: 1.6V
   10: 1.7V  (default)
   11: 1.8V</t>
  </si>
  <si>
    <t>Duplicated settings. Check in code and remove one connection</t>
  </si>
  <si>
    <t>telemetry_cm_ref_sel</t>
  </si>
  <si>
    <t>CM voltage select for channels other than current
000: 1.0V
   001: 1.111V
   010: 1.2V
   011: 1.25V (default)
   100: 1.33V 
   101: 1.5V
   110: 1.666V  
   111: 1.875V</t>
  </si>
  <si>
    <t>telemetry_chn7_input_scalar</t>
  </si>
  <si>
    <t>channel7 scalar value ( in hp format)</t>
  </si>
  <si>
    <t>telemetry_chn6_input_scalar</t>
  </si>
  <si>
    <t>channel6 scalar value ( in hp format)</t>
  </si>
  <si>
    <t>telemetry_chn3_input_scalar</t>
  </si>
  <si>
    <t>channel3 scalar value ( in hp format)</t>
  </si>
  <si>
    <t>telemetry_chn2_input_scalar</t>
  </si>
  <si>
    <t>channel2 scalar value ( in hp format)</t>
  </si>
  <si>
    <t>telemetry_chn1_input_scalar</t>
  </si>
  <si>
    <t>channel1 scalar value ( in hp format)</t>
  </si>
  <si>
    <t>telemetry_chn0_input_scalar</t>
  </si>
  <si>
    <t>channel0 scalar value ( in hp format)</t>
  </si>
  <si>
    <t>100110000000000</t>
  </si>
  <si>
    <t>F2h</t>
  </si>
  <si>
    <t>MFR_SPECIFIC_F2</t>
  </si>
  <si>
    <t>0000010110100100000010101111101000010101111101000010011100100000010110100100000000111100100001000000000000110111101000000001000000001000000001000000001000000001000000001000000001000000000000000000000000000000000000000000000000000000000000000000000000000011110110000000001111000010</t>
  </si>
  <si>
    <t>telemetry_temp_threshold_sel</t>
  </si>
  <si>
    <t>00: 110% of tempmax
01: 115% of tempmax
10: 120% of tempmax
11: 125% of tempmax</t>
  </si>
  <si>
    <t>telemetry_iout_threshold_sel</t>
  </si>
  <si>
    <t xml:space="preserve">For intel and Nvidia
00: 110% of iccmax
01: 115% of iccmax
10: 120% of iccmax
11: 125% of iccmax
Not supported for AMD config
</t>
  </si>
  <si>
    <t>telemetry_vol2Curr_IoutAux_conversion</t>
  </si>
  <si>
    <t>Iout_aux chn voltage to current conversion lsb (1/lsb in hp format)</t>
  </si>
  <si>
    <t>101101001000000</t>
  </si>
  <si>
    <t>101101000000000</t>
  </si>
  <si>
    <t>telemetry_vol2Curr_Iph_conversion</t>
  </si>
  <si>
    <t>Iph chn voltage to current conversion lsb (1/lsb in hp format)</t>
  </si>
  <si>
    <t>telemetry_vol2Curr_RAILA_conversion</t>
  </si>
  <si>
    <t>IoutA chn voltage to current conversion lsb (1/lsb in hp format)</t>
  </si>
  <si>
    <t>telemetry_vol2temp_RAILA_conversion</t>
  </si>
  <si>
    <t>TmonA voltage to temperature conversion (1/lsb in hp format)</t>
  </si>
  <si>
    <t>101011111010000</t>
  </si>
  <si>
    <t>telemetry_vol2temp_RAILB_conversion</t>
  </si>
  <si>
    <t>TmonB voltage to temperature conversion (1/lsb in hp format)</t>
  </si>
  <si>
    <t>telemetry_vol2Iin_conversion</t>
  </si>
  <si>
    <t>Iin voltage to current conversion(1/lsb in hp format)</t>
  </si>
  <si>
    <t>100111001000000</t>
  </si>
  <si>
    <t>telemetry_vol2Curr_RAILB_conversion</t>
  </si>
  <si>
    <t>IoutB chn voltage to current conversion lsb (1/lsb in hp format)</t>
  </si>
  <si>
    <t>101011001100110</t>
  </si>
  <si>
    <t>vout_high_range</t>
  </si>
  <si>
    <t>high for vid &gt; 1.6V (0: RAILA, 1: RAILB) 
override values coming from vdac controller</t>
  </si>
  <si>
    <t>enable_ps3_mode</t>
  </si>
  <si>
    <t>ps3 mode enable for svid (imon_aux monitoring in ps3 mode)</t>
  </si>
  <si>
    <t>IDEAL_VOUT_HIGH_ADC_CODE</t>
  </si>
  <si>
    <t>Ideal adc code for vout channel calibration for high Vin</t>
  </si>
  <si>
    <t>1110010000</t>
  </si>
  <si>
    <t>IDEAL_VOUT_MID_ADC_CODE</t>
  </si>
  <si>
    <t>Ideal adc code for vout channel calibration for mid Vin</t>
  </si>
  <si>
    <t>IDEAL_VOUT_LOW_ADC_CODE</t>
  </si>
  <si>
    <t>Ideal adc code for vout channel calibration for low Vin</t>
  </si>
  <si>
    <t>0001101111</t>
  </si>
  <si>
    <t>0001111111</t>
  </si>
  <si>
    <t>telemetry_chn_seq_select</t>
  </si>
  <si>
    <t>select channel sequencing</t>
  </si>
  <si>
    <t>telemetry_chn7_gain_corr</t>
  </si>
  <si>
    <t>channel7 gain correction value</t>
  </si>
  <si>
    <t>100000000</t>
  </si>
  <si>
    <t>telemetry_chn6_gain_corr</t>
  </si>
  <si>
    <t>channel6 gain correction value</t>
  </si>
  <si>
    <t>telemetry_chn5_gain_corr</t>
  </si>
  <si>
    <t>channel5 gain correction value</t>
  </si>
  <si>
    <t>telemetry_chn4_gain_corr</t>
  </si>
  <si>
    <t>channel4 gain correction value</t>
  </si>
  <si>
    <t>telemetry_chn3_gain_corr</t>
  </si>
  <si>
    <t>channel3 gain correction value</t>
  </si>
  <si>
    <t>telemetry_chn2_gain_corr</t>
  </si>
  <si>
    <t>channel2 gain correction value</t>
  </si>
  <si>
    <t>telemetry_chn1_gain_corr</t>
  </si>
  <si>
    <t>channel1 gain correction value</t>
  </si>
  <si>
    <t>telemetry_chn0_gain_corr</t>
  </si>
  <si>
    <t>channel0 gain correction value</t>
  </si>
  <si>
    <t>telemetry_chn7_offset_corr</t>
  </si>
  <si>
    <t>channel7 offset correction value</t>
  </si>
  <si>
    <t>telemetry_chn6_offset_corr</t>
  </si>
  <si>
    <t>channel6 offset correction value</t>
  </si>
  <si>
    <t>telemetry_chn5_offset_corr</t>
  </si>
  <si>
    <t>channel5 offset correction value</t>
  </si>
  <si>
    <t>telemetry_chn4_offset_corr</t>
  </si>
  <si>
    <t>channel4 offset correction value</t>
  </si>
  <si>
    <t>telemetry_chn3_offset_corr</t>
  </si>
  <si>
    <t>channel3 offset correction value</t>
  </si>
  <si>
    <t>telemetry_chn2_offset_corr</t>
  </si>
  <si>
    <t>channel2 offset correction value</t>
  </si>
  <si>
    <t>telemetry_chn1_offset_corr</t>
  </si>
  <si>
    <t>channel1 offset correction value</t>
  </si>
  <si>
    <t>telemetry_chn0_offset_corr</t>
  </si>
  <si>
    <t>channel0 offset correction value</t>
  </si>
  <si>
    <t>telemetry_calib_low_code</t>
  </si>
  <si>
    <t>Ideal adc code for calibration for low Vin</t>
  </si>
  <si>
    <t>0000111101</t>
  </si>
  <si>
    <t>telemetry_calib_mid_code</t>
  </si>
  <si>
    <t>Ideal adc code for calibration for mid Vin</t>
  </si>
  <si>
    <t>telemetry_calib_high_code</t>
  </si>
  <si>
    <t>Ideal adc code for calibration for high Vin</t>
  </si>
  <si>
    <t>1111000010</t>
  </si>
  <si>
    <t>Fault controller (OTP)</t>
  </si>
  <si>
    <t>F3h</t>
  </si>
  <si>
    <t>MFR_SPECIFIC_F3</t>
  </si>
  <si>
    <t>00000000000110000000000011111111111111111111111111111111111111111111111111111111111111110000000000000000000000000000000000000000000000000000000000000000</t>
  </si>
  <si>
    <t>Fault controller (MTP)</t>
  </si>
  <si>
    <t>FAULT_CTRL_SPARE</t>
  </si>
  <si>
    <t>reg_ctrl_fault_ctrl_spare[0] - VR_HOT_EN
reg_ctrl_fault_ctrl_spare[1] - VR_HOT_AS_OCP_EN
reg_ctrl_fault_ctrl_spare[2] - VR_HOT_SOURCE_SEL -                                                                                                                  
                                                         0x0 - VR_HOT   
                                                         0x1 - OT warning</t>
  </si>
  <si>
    <t>000000001</t>
  </si>
  <si>
    <t>000000011</t>
  </si>
  <si>
    <t>000000010</t>
  </si>
  <si>
    <t>VDAC_UP_FAULT_MASK_EN</t>
  </si>
  <si>
    <t>VDAC_DOWN_FAULT_MASK_EN</t>
  </si>
  <si>
    <t>CLEAR_FAULT_VR_EN_RECYCLE</t>
  </si>
  <si>
    <t>PSYSC_AS_VRHOT_EN</t>
  </si>
  <si>
    <t>IOUT_OC_WARN_RESPONSE</t>
  </si>
  <si>
    <t>PSYS_LATCHOFF_FAULT_EN</t>
  </si>
  <si>
    <t>TRACKING_OVP_LOW_FET_ON_EN</t>
  </si>
  <si>
    <t>When tracking_OVF happens, PWM will
0: TRISTATE 
1: Enable LOW FET</t>
  </si>
  <si>
    <t>CROSS_RAIL_FAULT_EN</t>
  </si>
  <si>
    <t>FAULT_EN</t>
  </si>
  <si>
    <t>0000000001111111111111111111000001111000011111111111111111111111</t>
  </si>
  <si>
    <t>0000000000011111111111111100000001000100011111111111111111111111</t>
  </si>
  <si>
    <t>0000000000011101010101010100011111000000011100000000001111111111</t>
  </si>
  <si>
    <t>VR_FAULT_EN</t>
  </si>
  <si>
    <t>00001111111111111000111111111111</t>
  </si>
  <si>
    <t>00111111111111111000111111111111</t>
  </si>
  <si>
    <t>00001010101010101000110000011111</t>
  </si>
  <si>
    <t>BYPASS_DEBOUNCE_TIME</t>
  </si>
  <si>
    <t>F4h</t>
  </si>
  <si>
    <t>MFR_SPECIFIC_F4</t>
  </si>
  <si>
    <t>Powerup sequence</t>
  </si>
  <si>
    <t>F5h</t>
  </si>
  <si>
    <t>MFR_SPECIFIC_F5</t>
  </si>
  <si>
    <t>sequence</t>
  </si>
  <si>
    <t>OTP Controller</t>
  </si>
  <si>
    <t>F6h</t>
  </si>
  <si>
    <t>MFR_SPECIFIC_F6</t>
  </si>
  <si>
    <t>0000101010101010</t>
  </si>
  <si>
    <t>Tpwi</t>
  </si>
  <si>
    <t>program pulse interval time</t>
  </si>
  <si>
    <t>Tpw[1:0]</t>
  </si>
  <si>
    <t>program pulse width time</t>
  </si>
  <si>
    <t>Tppr[1:0]</t>
  </si>
  <si>
    <t>program mode recovery time</t>
  </si>
  <si>
    <t>Tpph[1:0]</t>
  </si>
  <si>
    <t>program mode hold time</t>
  </si>
  <si>
    <t>Tpps[1:0]</t>
  </si>
  <si>
    <t>program mode setup time</t>
  </si>
  <si>
    <t>Tcsp[1:0]</t>
  </si>
  <si>
    <t>IP enable time in program</t>
  </si>
  <si>
    <t>Tcs[1:0]</t>
  </si>
  <si>
    <t>IP enable time</t>
  </si>
  <si>
    <t>Clock &amp; reset gen(OTP)</t>
  </si>
  <si>
    <t>F7h</t>
  </si>
  <si>
    <t>MFR_SPECIFIC_F7</t>
  </si>
  <si>
    <t>0000011111111111111111011111111111111111</t>
  </si>
  <si>
    <t>BLK_CLK_EN</t>
  </si>
  <si>
    <t>0 - VDAC controller rail1
1 - VDAC controller rail2
2 - PMBUS controller
3 - SVID controller
4 - AVS controller
5 - Faults controller
6 - OTP controller, Faults counter
7 - Telemetry controller
8 - ADC clock
9 - SVI2 controller
10 - SVI3 controller
11 - PWM VID controller</t>
  </si>
  <si>
    <t>1111111111111111</t>
  </si>
  <si>
    <t>SAR_ADC_CLK_SEL</t>
  </si>
  <si>
    <t>ADC Clock Frequency	Divider (On-Off)	Duty cycle
0x0 1MHz	 24 				(12-12)		50%
0x1 2MHz	 12              (6-6)		50%
0x2 	2MHz	 12 				(7-5)		58.3%
0x3 3MHz	 8 				(4-4)	    50%
0x4 3MHz	 8 				(5-3)		62.5%
0x5 4MHz	 6 				(3-3)		50%
0x6 4MHz	 6 				(4-2)		66%
0x7 6MHz	 4 				(2-2)		50%</t>
  </si>
  <si>
    <t>BLK_RST_EN</t>
  </si>
  <si>
    <t>0 - VDAC controller rail1
1 - VDAC controller rail2
2 - PMBUS controller
3 - SVID controller
4 - AVS controller
5 - Faults controller
6 - OTP controller
7 - Telemetry controller
8 - ADC reset
9 - SVI2 controller
10 - SVI3 controller
11 - PWM VID controller</t>
  </si>
  <si>
    <t>Scan mode controller</t>
  </si>
  <si>
    <t>F8h</t>
  </si>
  <si>
    <t>MFR_SPECIFIC_F8</t>
  </si>
  <si>
    <t>SCAN_MODE</t>
  </si>
  <si>
    <t>0: Functional mode
1: Scan mode</t>
  </si>
  <si>
    <t>COMPRESSION_MODE</t>
  </si>
  <si>
    <t>0: Full scan mode
1: Compression mode</t>
  </si>
  <si>
    <t>BLOCK_SELECT</t>
  </si>
  <si>
    <t>0: Bypass the compression block
1: Enable the compression block</t>
  </si>
  <si>
    <t>MFR_FAULT_STATUS #1</t>
  </si>
  <si>
    <t>F9h</t>
  </si>
  <si>
    <t>MFR_SPECIFIC_F9</t>
  </si>
  <si>
    <t>STATUS_PWR_STAGE_FAULTS[39:0]</t>
  </si>
  <si>
    <t>STATUS</t>
  </si>
  <si>
    <t>MFR_FAULT_STATUS #2</t>
  </si>
  <si>
    <t>FAh</t>
  </si>
  <si>
    <t>MFR_SPECIFIC_FA</t>
  </si>
  <si>
    <t>STATUS_MFR_MISC_FAULTS[31:0]</t>
  </si>
  <si>
    <t>FBh</t>
  </si>
  <si>
    <t>MFR_SPECIFIC_FB</t>
  </si>
  <si>
    <t>0000000000000000010000000000000010000000000000001100000000000000000000000000000000000000</t>
  </si>
  <si>
    <t>override_en_boot_pindetect</t>
  </si>
  <si>
    <t>Enable overriding pindetect value</t>
  </si>
  <si>
    <t>override_val_boot_pindetect</t>
  </si>
  <si>
    <t>overriding value for pindetect value</t>
  </si>
  <si>
    <t>override_val_func_mode</t>
  </si>
  <si>
    <t>overriding bit value for functional mode</t>
  </si>
  <si>
    <t>override_en_func_mode</t>
  </si>
  <si>
    <t>enable overriding functional mode for telemetry</t>
  </si>
  <si>
    <t>override_val_boot_mode</t>
  </si>
  <si>
    <t>overriding bit value for boot mode</t>
  </si>
  <si>
    <t>override_en_boot_mode</t>
  </si>
  <si>
    <t>enable overriding boot mode for telemetry</t>
  </si>
  <si>
    <t>tmetry_calibREF_low_sel</t>
  </si>
  <si>
    <t>calibration analog reference low code value</t>
  </si>
  <si>
    <t>0001000000000000</t>
  </si>
  <si>
    <t>tmetry_calibREF_mid_sel</t>
  </si>
  <si>
    <t>calibration analog reference mid code value</t>
  </si>
  <si>
    <t>0010000000000000</t>
  </si>
  <si>
    <t>tmetry_calibREF_high_sel</t>
  </si>
  <si>
    <t>calibration analog reference high code value</t>
  </si>
  <si>
    <t>0011000000000000</t>
  </si>
  <si>
    <t>telemetry_override_chn7</t>
  </si>
  <si>
    <t>overriding value for subchannel 7</t>
  </si>
  <si>
    <t>en_iout_ph_sel</t>
  </si>
  <si>
    <t>enable iout phase select</t>
  </si>
  <si>
    <t>telemetry_override_en_chn7_subchn_sel</t>
  </si>
  <si>
    <t>enable overriding subchannel 7 value</t>
  </si>
  <si>
    <t>telemetry_override_en_chn3_subchn_sel</t>
  </si>
  <si>
    <t>enable overriding subchannel 3 value</t>
  </si>
  <si>
    <t>telemetry_IoutB_phActive_override_en</t>
  </si>
  <si>
    <t>IoutB active phases select enable</t>
  </si>
  <si>
    <t>telemetry_IoutA_phActive_override_en</t>
  </si>
  <si>
    <t>IoutA active phases select enable</t>
  </si>
  <si>
    <t>telemetry_enable_chn_override</t>
  </si>
  <si>
    <t>enable override channel and subchannels</t>
  </si>
  <si>
    <t>telemetry_override_chn_sel[2:0]</t>
  </si>
  <si>
    <t>channel select in debug mode</t>
  </si>
  <si>
    <t>telemetry_override_chn3_subchn_sel</t>
  </si>
  <si>
    <t>subchannel select in debug mode</t>
  </si>
  <si>
    <t>telemetry_override_val_vout_range</t>
  </si>
  <si>
    <t>overriding bit value for logic to set when vid&gt;1.6V</t>
  </si>
  <si>
    <t>telemetry_override_en_vout_range</t>
  </si>
  <si>
    <t>enable overriding bit for logic to set when vid&gt;1.6V</t>
  </si>
  <si>
    <t>telemetry_IoutB_phActive[3:0]</t>
  </si>
  <si>
    <t>IoutB active phases select</t>
  </si>
  <si>
    <t>telemetry_IoutA_phActive[3:0]</t>
  </si>
  <si>
    <t>IoutA active phases select</t>
  </si>
  <si>
    <t>PVID controller railwise(MTP)</t>
  </si>
  <si>
    <t>FCh</t>
  </si>
  <si>
    <t>MFR_SPECIFIC_FC</t>
  </si>
  <si>
    <t>0000000000000000000000000000000000000000000000000000000000000000</t>
  </si>
  <si>
    <t>PVID controller(MTP)</t>
  </si>
  <si>
    <t>PVID_7</t>
  </si>
  <si>
    <t>VID code selected in PVID mode when PVID[2:0] = 7</t>
  </si>
  <si>
    <t>PVID_6</t>
  </si>
  <si>
    <t>VID code selected in PVID mode when PVID[2:0] = 6</t>
  </si>
  <si>
    <t>PVID_5</t>
  </si>
  <si>
    <t>VID code selected in PVID mode when PVID[2:0] = 5</t>
  </si>
  <si>
    <t>PVID_4</t>
  </si>
  <si>
    <t>VID code selected in PVID mode when PVID[2:0] = 4</t>
  </si>
  <si>
    <t>PVID_3</t>
  </si>
  <si>
    <t>VID code selected in PVID mode when PVID[2:0] = 3</t>
  </si>
  <si>
    <t>PVID_2</t>
  </si>
  <si>
    <t>VID code selected in PVID mode when PVID[2:0] = 2</t>
  </si>
  <si>
    <t>PVID_1</t>
  </si>
  <si>
    <t>VID code selected in PVID mode when PVID[2:0] = 1</t>
  </si>
  <si>
    <t>PVID_0</t>
  </si>
  <si>
    <t>VID code selected in PVID mode when PVID[2:0] = 0</t>
  </si>
  <si>
    <t>OTP Controller(Debug)</t>
  </si>
  <si>
    <t>FDh</t>
  </si>
  <si>
    <t>MFR_SPECIFIC_FD</t>
  </si>
  <si>
    <t>PTR_val</t>
  </si>
  <si>
    <t>PDIN_override_en</t>
  </si>
  <si>
    <t>PDIN_override_val[31:0]</t>
  </si>
  <si>
    <t>PA_override_en</t>
  </si>
  <si>
    <t>PA_override_val[11:0]</t>
  </si>
  <si>
    <t>PAIO_override_en</t>
  </si>
  <si>
    <t>PAIO_override_val[5:0]</t>
  </si>
  <si>
    <t>PCLK_override_en</t>
  </si>
  <si>
    <t>PCLK_override_val</t>
  </si>
  <si>
    <t>PCE_override_en</t>
  </si>
  <si>
    <t>PCE_override_val</t>
  </si>
  <si>
    <t>PPROG_override_en</t>
  </si>
  <si>
    <t>PPROG_override_val</t>
  </si>
  <si>
    <t>PTM_override_en</t>
  </si>
  <si>
    <t>PTM_override_val</t>
  </si>
  <si>
    <t>PWE_override_en</t>
  </si>
  <si>
    <t>PWE_override_val</t>
  </si>
  <si>
    <t>PLDO_override_en</t>
  </si>
  <si>
    <t>PLDO_override_val</t>
  </si>
  <si>
    <t>PDSTB_override_en</t>
  </si>
  <si>
    <t>PDSTB_override_val</t>
  </si>
  <si>
    <t>FEh</t>
  </si>
  <si>
    <t>MFR_SPECIFIC_COMMAND</t>
  </si>
  <si>
    <t xml:space="preserve">Extended Command </t>
  </si>
  <si>
    <t>Mfr. Defined</t>
  </si>
  <si>
    <t>FFh</t>
  </si>
  <si>
    <t>PMBUS_COMMAND_EXT</t>
  </si>
  <si>
    <t>bit_size</t>
  </si>
  <si>
    <t>Address (hex)</t>
  </si>
  <si>
    <t>Name</t>
  </si>
  <si>
    <t>Address (dec)</t>
  </si>
  <si>
    <t>Brief Description</t>
  </si>
  <si>
    <t>Spec Section</t>
  </si>
  <si>
    <t>NVM</t>
  </si>
  <si>
    <t>Master Access</t>
  </si>
  <si>
    <t>Shareable</t>
  </si>
  <si>
    <t>Default</t>
  </si>
  <si>
    <t>PMBUS command</t>
  </si>
  <si>
    <t>PMBUS bit mapping</t>
  </si>
  <si>
    <t>SVI3_VERSION</t>
  </si>
  <si>
    <t>Indicates the version of SVI3 for which the slave is compliant. Equal to x in Rev. x.yy of Spec.</t>
  </si>
  <si>
    <t>TYPE_ID_MFG_ID</t>
  </si>
  <si>
    <t>TYPE_ID:
Indicates the type of the slave
000b = Type 1: Multi-Phase Step-Down 001b = Type 2: Point of Load
MFG_ID:
Indicates the manufacturer of the slave/controller
To be defined
00h = AMD (Eval Platform) 01h = Infineon
02h = Monolithic Power Systems 03h = Renesas
04h = Richtek 05h = MaxLinear 06h = OnSemi 07h = STMicro 08h = μPI
09h = Maxim Integrated 0Ah = Texas Instruments 0Bh = Anpec
0Ch = Ferric
0Dh = Vicor</t>
  </si>
  <si>
    <t>MODEL_ID</t>
  </si>
  <si>
    <t>Unique model code defined by manufacturer</t>
  </si>
  <si>
    <t>TEN_BIT_TEL_AVAIL</t>
  </si>
  <si>
    <r>
      <rPr>
        <sz val="12"/>
        <color theme="1"/>
        <rFont val="Liberation Sans"/>
      </rPr>
      <t>Indicates which types of 10-bit telemetry are available (1b = available, 0b = unavailable) Bit 7 = Reserved Bit 6 = Mfg. Custom Telemetry Bit 5 = Input Voltage Bit 4 = Input Current Bit 3 = Temp 2 Bit 2 = Temp 1 Bit 1 = Output voltage Bit 0 = Output current</t>
    </r>
  </si>
  <si>
    <t>SIXTEEN_BIT_TEL_AVAIL</t>
  </si>
  <si>
    <t>Indicates which types of 16-bit telemetry are available (1b = enabled, 0b = disabled)                Bit 7 = Reserved                                                     Bit 6 = Reserved                                                     Bit 5 = Reserved                                                     Bit 4 = Reserved                                                         Bit 3 = Reserved                                                     Bit 2 = Reserved                                                      Bit 1 = Reserved                                                      Bit 0 = Reserved</t>
  </si>
  <si>
    <t>CRC_ENABLED_PSI_VID8</t>
  </si>
  <si>
    <t xml:space="preserve">
CRC_ENABLED:
Indicates if CRC is enabled                                      1b = enabled (default)                                           0b = disabled                                                       Note: CRC can only be enabled/disabled through global command
PSI:
Indicates the PSI state of the slave
VID8:
Indicates the MSB of the                                      VID. Default VID copied from                                     VID_DEFAULT_VOLTAGE</t>
  </si>
  <si>
    <t>VID</t>
  </si>
  <si>
    <t>Indicates the 8 LSBs of the                                   VID. Default VID copied from                                     VID_DEFAULT_VOLTAGE</t>
  </si>
  <si>
    <t>DEFAULT_SLEW_RATE_VID_DEFAULT_VOLTAGE</t>
  </si>
  <si>
    <t xml:space="preserve">
DEFAULT_SLEW_RATE:
Default slew rate programmed at platform level (NVM, resistor strap, etc.)                                      00b = 2.5 mV/us                                                   01b = 10 mV/us                                                    10b = 20 mV/us                                                    11b = 40 mV/us
VID_DEFAULT_VOLTAGE:
Default VID, programmed at platform level (NVM, resistor strap, etc.)
0h = Off (wait for SVI3 VID command) 1h = 0.500 V
2h = 0.600 V
3h = 0.700 V
4h = 0.800 V
5h = 0.900 V
6h = 1.000 V
7h = 1.100 V
8h = 1.200 V
9h = 1.300 V Ah = 1.400 V Bh = 1.500 V Ch = 1.800 V Dh = 2.000 V Eh = 2.500 V Fh = 2.800 V</t>
  </si>
  <si>
    <t>V_IN_SCALE_I_OUT_SCALE_I_IN_SCALE</t>
  </si>
  <si>
    <r>
      <t xml:space="preserve">V_IN_SCALE
Input voltage scale, programmed at platform level (NVM, resistor strap, etc.)
</t>
    </r>
    <r>
      <rPr>
        <sz val="11"/>
        <color theme="1"/>
        <rFont val="Times New Roman"/>
        <family val="1"/>
      </rPr>
      <t>00b = Custom Scale / Reserved 01b = Custom Scale / Reserved 10b = Scale 2
11b = Scale 3</t>
    </r>
    <r>
      <rPr>
        <sz val="10"/>
        <color theme="1"/>
        <rFont val="Liberation Sans"/>
      </rPr>
      <t xml:space="preserve">
I_OUT_SCALE:
Output current scale, programmed at platform level (NVM, resistor strap, etc.)
000b = Custom Scale / Reserved 001b = Scale 1
010b = Scale 2 011b = Scale 3 100b = Scale 4 101b = Scale 5 110b = Scale 6 111b = Scale 7
I_IN_SCALE:
Input current scale, programmed at platform level (NVM, resistor strap, etc.)
000b = Custom Scale / Reserved 001b = Scale 1
010b = Scale 2 011b = Scale 3 100b = Scale 4 101b = Scale 5 110b = Scale 6 111b = Scale 7</t>
    </r>
  </si>
  <si>
    <t>10001000</t>
  </si>
  <si>
    <t>MAX_VOUT_SUPPORTED</t>
  </si>
  <si>
    <t>Maximum output voltage supported by voltage regulator                                                               Max Vout = Reg[7:0] * 20 mV</t>
  </si>
  <si>
    <t>10001100</t>
  </si>
  <si>
    <t>B</t>
  </si>
  <si>
    <t>MIN_VOUT_SUPPORTED</t>
  </si>
  <si>
    <t>Minimum non-zero output voltage supported by voltage regulator                                                   Min Vout = Reg[7:0] * 5 mV</t>
  </si>
  <si>
    <t>FAULT_STATUS</t>
  </si>
  <si>
    <r>
      <t xml:space="preserve">Sticky flag asserted high when a fault/warning occurs Bit 7 = Reserved (0b)
</t>
    </r>
    <r>
      <rPr>
        <sz val="11"/>
        <color theme="1"/>
        <rFont val="Times New Roman"/>
        <family val="1"/>
      </rPr>
      <t>Bit 6 = Reserved (0b) Bit 5 = VRHOT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Times New Roman"/>
        <family val="1"/>
      </rPr>
      <t>asserted</t>
    </r>
    <r>
      <rPr>
        <sz val="11"/>
        <color theme="1"/>
        <rFont val="Times New Roman"/>
        <family val="1"/>
      </rPr>
      <t xml:space="preserve">
Bit 4 = OCP_WARN asserted Bit 3 = OTP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Times New Roman"/>
        <family val="1"/>
      </rPr>
      <t>fault</t>
    </r>
    <r>
      <rPr>
        <sz val="11"/>
        <color theme="1"/>
        <rFont val="Times New Roman"/>
        <family val="1"/>
      </rPr>
      <t xml:space="preserve">
Bit 2 = UVP </t>
    </r>
    <r>
      <rPr>
        <sz val="11"/>
        <color theme="1"/>
        <rFont val="Times New Roman"/>
        <family val="1"/>
      </rPr>
      <t xml:space="preserve">fault </t>
    </r>
    <r>
      <rPr>
        <sz val="11"/>
        <color theme="1"/>
        <rFont val="Times New Roman"/>
        <family val="1"/>
      </rPr>
      <t xml:space="preserve">Bit 1 = OVP </t>
    </r>
    <r>
      <rPr>
        <sz val="11"/>
        <color theme="1"/>
        <rFont val="Times New Roman"/>
        <family val="1"/>
      </rPr>
      <t xml:space="preserve">fault </t>
    </r>
    <r>
      <rPr>
        <sz val="11"/>
        <color theme="1"/>
        <rFont val="Times New Roman"/>
        <family val="1"/>
      </rPr>
      <t>Bit 0 = OCP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Times New Roman"/>
        <family val="1"/>
      </rPr>
      <t>fault</t>
    </r>
  </si>
  <si>
    <t>S</t>
  </si>
  <si>
    <t>NACK_STATUS</t>
  </si>
  <si>
    <r>
      <rPr>
        <sz val="11"/>
        <color theme="1"/>
        <rFont val="Times New Roman"/>
        <family val="1"/>
      </rPr>
      <t>Sticky flag asserted when a NACK occurs Bit 7 = Reserved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Times New Roman"/>
        <family val="1"/>
      </rPr>
      <t>(0b)</t>
    </r>
    <r>
      <rPr>
        <sz val="11"/>
        <color theme="1"/>
        <rFont val="Times New Roman"/>
        <family val="1"/>
      </rPr>
      <t xml:space="preserve">
Bit 6 = Reserved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Times New Roman"/>
        <family val="1"/>
      </rPr>
      <t>(0b)</t>
    </r>
    <r>
      <rPr>
        <sz val="11"/>
        <color theme="1"/>
        <rFont val="Times New Roman"/>
        <family val="1"/>
      </rPr>
      <t xml:space="preserve">
</t>
    </r>
    <r>
      <rPr>
        <sz val="10"/>
        <color theme="1"/>
        <rFont val="Liberation Sans"/>
      </rPr>
      <t>Bit 5 = NACK: Communication Error: Command before ACK Bit 4 = NACK: Communication Error: Framing Error
Bit 3 = NACK: Communication Error: CRC Error
Bit 2 = NACK: Invalid Command: Undefined Register Command
Bit 1 = NACK: Invalid Command: Undefined Payload Bit 0 = NACK: Invalid Command: Not Executable / Not Supported</t>
    </r>
  </si>
  <si>
    <t>DECAY_CONDITIONS_DOWN_SLEW_RATE_UP_SLEW_RATE</t>
  </si>
  <si>
    <r>
      <t xml:space="preserve">Down voltage decay enabled for following conditions
1b = enabled 0b = disabled
</t>
    </r>
    <r>
      <rPr>
        <sz val="11"/>
        <color theme="1"/>
        <rFont val="Times New Roman"/>
        <family val="1"/>
      </rPr>
      <t>Bit 7Decay in PSI0, PSI1, PSI2 (or equivalent states when in PSI7). Bit 6Decay in PSI3, PSI4 (or equivalent states when in PSI7)
Bit 5Decay in PSI6 or when PWR_ENABLE is de-asserted</t>
    </r>
    <r>
      <rPr>
        <sz val="10"/>
        <color theme="1"/>
        <rFont val="Liberation Sans"/>
      </rPr>
      <t xml:space="preserve">
DOWN_SLEW_RATE
Slew rate when decay conditions not met (i.e., active slew rate control) 1b: Negative slew rate = 1/4 positive slew rate
0b: Negative slew rate = positive slew rate
UP_SLEW_RATE
Slew rate for positive VID change Slew rate = Reg[3:0] * 2.5 + 2.5 mV/us</t>
    </r>
  </si>
  <si>
    <t>LL_ADJUST</t>
  </si>
  <si>
    <t>Load-line adjustment relative to nominal initial setting
Load-line = Reg[4:0] * 10% * Default LL
10101b - 11111b = Invalid (out of range)</t>
  </si>
  <si>
    <t>0A</t>
  </si>
  <si>
    <t>VOUT_OFFSET</t>
  </si>
  <si>
    <t>Voltage offset applied to VID, VID_MIN, VID_MAX, OVP_THRESH and UVP_THRESH
00h = Disabled (no offset) Offset = Reg[7:0] * 5 - 250 mV</t>
  </si>
  <si>
    <t>VID_MAX</t>
  </si>
  <si>
    <t>Maximum settable VID command 00h = Disabled
Maximum VID = Reg[7:0] * 10 mV
+ 250mV</t>
  </si>
  <si>
    <t>VID_MIN</t>
  </si>
  <si>
    <t>Minimum settable VID command 00h = Disabled
Minimum VID = Reg[7:0] * 10 mV
+ 250 mV</t>
  </si>
  <si>
    <t>TEN_BIT_TEL_EN</t>
  </si>
  <si>
    <r>
      <t xml:space="preserve">Controls which types of 10- bit telemetry are enabled (1b = Enabled, 0b = Disabled)
Bit 7 = Reserved
Bit 6 = Mfg. Custom Telemetry
</t>
    </r>
    <r>
      <rPr>
        <sz val="11"/>
        <color theme="1"/>
        <rFont val="Times New Roman"/>
        <family val="1"/>
      </rPr>
      <t xml:space="preserve">Bit 5 = Input </t>
    </r>
    <r>
      <rPr>
        <sz val="11"/>
        <color theme="1"/>
        <rFont val="Times New Roman"/>
        <family val="1"/>
      </rPr>
      <t xml:space="preserve">Voltage </t>
    </r>
    <r>
      <rPr>
        <sz val="11"/>
        <color theme="1"/>
        <rFont val="Times New Roman"/>
        <family val="1"/>
      </rPr>
      <t>Bit 4 = Input Current Bit 3 = Temp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
Bit 2 = Temp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 xml:space="preserve">
</t>
    </r>
    <r>
      <rPr>
        <sz val="10"/>
        <color theme="1"/>
        <rFont val="Liberation Sans"/>
      </rPr>
      <t>Bit 1 = Output voltage Bit 0 = Output current</t>
    </r>
  </si>
  <si>
    <t>SIXTEEN_BIT_TEL_EN</t>
  </si>
  <si>
    <t>Controls which types of 16- bit telemetry are enabled (1b = Enabled, 0b = Disabled)
Bit 7 = Reserved Bit 6 = Reserved Bit 5 = Reserved Bit 4 = Reserved Bit 3 = Reserved Bit 2 = Reserved Bit 1 = Reserved Bit 0 = Reserved</t>
  </si>
  <si>
    <t>OCP_THRESH</t>
  </si>
  <si>
    <r>
      <t xml:space="preserve">Over current protection threshold level
00h = Disabled (no OCP protection)
OCP Threshold = Reg[7:0] * 4 * MAX_CURRENT / 512 A
</t>
    </r>
    <r>
      <rPr>
        <b/>
        <i/>
        <sz val="11"/>
        <color theme="1"/>
        <rFont val="Times New Roman"/>
        <family val="1"/>
      </rPr>
      <t xml:space="preserve">Note: </t>
    </r>
    <r>
      <rPr>
        <i/>
        <sz val="11"/>
        <color theme="1"/>
        <rFont val="Times New Roman"/>
        <family val="1"/>
      </rPr>
      <t>MAX_CURRENT =</t>
    </r>
    <r>
      <rPr>
        <i/>
        <sz val="11"/>
        <color theme="1"/>
        <rFont val="Times New Roman"/>
        <family val="1"/>
      </rPr>
      <t xml:space="preserve">
</t>
    </r>
    <r>
      <rPr>
        <sz val="10"/>
        <color theme="1"/>
        <rFont val="Liberation Sans"/>
      </rPr>
      <t>3FFh of selected current scale</t>
    </r>
  </si>
  <si>
    <t>OCP_WARN_THRESH</t>
  </si>
  <si>
    <r>
      <t xml:space="preserve">Over current warning threshold level
00h = Disabled
OCP Threshold = Reg[7:0] * 4 * MAX_CURRENT / 512 A
</t>
    </r>
    <r>
      <rPr>
        <b/>
        <i/>
        <sz val="11"/>
        <color theme="1"/>
        <rFont val="Times New Roman"/>
        <family val="1"/>
      </rPr>
      <t xml:space="preserve">Note: </t>
    </r>
    <r>
      <rPr>
        <i/>
        <sz val="11"/>
        <color theme="1"/>
        <rFont val="Times New Roman"/>
        <family val="1"/>
      </rPr>
      <t>MAX_CURRENT =</t>
    </r>
    <r>
      <rPr>
        <i/>
        <sz val="11"/>
        <color theme="1"/>
        <rFont val="Times New Roman"/>
        <family val="1"/>
      </rPr>
      <t xml:space="preserve">
</t>
    </r>
    <r>
      <rPr>
        <sz val="10"/>
        <color theme="1"/>
        <rFont val="Liberation Sans"/>
      </rPr>
      <t>3FFh of selected current scale</t>
    </r>
  </si>
  <si>
    <t>OCP_WARN_MIN_PULSE_OCP_FAULT_DELAY</t>
  </si>
  <si>
    <t>OCP_WARN_MIN_PULSE
Minimum asserted pulse width of OCP_WARN signal Minimum pulse = Reg[7:3] * 500 ns
OCP_FAULT_DELAY
Continuous time that current must exceed OCP_THRESH before triggering fault
000b = Instantaneous fault Fault delay = Reg[2:0] * 5 us</t>
  </si>
  <si>
    <t>2A</t>
  </si>
  <si>
    <t>VRHOT_THRESH</t>
  </si>
  <si>
    <t>Voltage regulator hot warning threshold 00h = Disabled VRHOT Threshold = Reg[7:0] - 40°C</t>
  </si>
  <si>
    <t>8C</t>
  </si>
  <si>
    <t>2B</t>
  </si>
  <si>
    <t>OTP_THRESH</t>
  </si>
  <si>
    <t>Over temperature protection threshold
00h = Disabled
OTP Threshold = Reg[7:0] - 40°C</t>
  </si>
  <si>
    <t>A5</t>
  </si>
  <si>
    <t>2C</t>
  </si>
  <si>
    <t>OVP_REF_OVP_DELTA_UVP_REF_UVP_DELTA</t>
  </si>
  <si>
    <t>Reference to set over-voltage protection threshold
0b = VID, 1b = VID_MAX
OVP_DELTA
Delta value to set over- voltage protection threshold 000b = Disabled
OVP Delta = Reg[6:4] * 50 + 50 mV
UVP_REF
Reference to set under- voltage protection threshold 0b = VID, 1b = VID_MIN
UVP_DELTA
Delta value to set under- voltage protection threshold 000b = Disabled
UVP Delta = Reg[6:4] * 50 + 50 mV</t>
  </si>
  <si>
    <t>h6</t>
  </si>
  <si>
    <t>2D</t>
  </si>
  <si>
    <t>PHASE_SHED_1_PHASE_SHED_2</t>
  </si>
  <si>
    <t>Active number of phases when slave is in PSI1
PHASE_SHED_2
Active number of phases when slave is in PSI2</t>
  </si>
  <si>
    <t>DEBUG_ENABLED</t>
  </si>
  <si>
    <r>
      <t xml:space="preserve">Bit 6 = Extend timeout clock by factor of 1024
</t>
    </r>
    <r>
      <rPr>
        <sz val="11"/>
        <color theme="1"/>
        <rFont val="Times New Roman"/>
        <family val="1"/>
      </rPr>
      <t>Bit 5 = Overwrite Temp 1 telemetry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Times New Roman"/>
        <family val="1"/>
      </rPr>
      <t>enabled</t>
    </r>
    <r>
      <rPr>
        <sz val="11"/>
        <color theme="1"/>
        <rFont val="Times New Roman"/>
        <family val="1"/>
      </rPr>
      <t xml:space="preserve">
Bit 4 = Overwrite output voltage telemetry enabled Bit 3 = Overwrite output current telemetry enabled Bit 2 = Manually control PWRGD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Times New Roman"/>
        <family val="1"/>
      </rPr>
      <t>enabled</t>
    </r>
    <r>
      <rPr>
        <sz val="11"/>
        <color theme="1"/>
        <rFont val="Times New Roman"/>
        <family val="1"/>
      </rPr>
      <t xml:space="preserve">
Bit 1 = Manually control VRHOT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Times New Roman"/>
        <family val="1"/>
      </rPr>
      <t>enabled</t>
    </r>
    <r>
      <rPr>
        <sz val="11"/>
        <color theme="1"/>
        <rFont val="Times New Roman"/>
        <family val="1"/>
      </rPr>
      <t xml:space="preserve">
</t>
    </r>
    <r>
      <rPr>
        <sz val="10"/>
        <color theme="1"/>
        <rFont val="Liberation Sans"/>
      </rPr>
      <t>Bit 0 = Manually control OCP_WARN enabled</t>
    </r>
  </si>
  <si>
    <t>DEBUG_TEMP1_OVERRIDE</t>
  </si>
  <si>
    <t>Data payload for TEMP1 when bit 5 of register 40 is asserted</t>
  </si>
  <si>
    <t>DEBUG_VOUT_OVERRIDE_MSB</t>
  </si>
  <si>
    <t>Data payload for VOUT_TELEMETRY[9:2]
when bit 4 of register 40 is asserted</t>
  </si>
  <si>
    <t>DEBUG_VOUT_OVERRIDE_LSB</t>
  </si>
  <si>
    <t>Data payload for VOUT_TELEMETRY[1:0]
when bit 4 of register 40 is asserted</t>
  </si>
  <si>
    <t>DEBUG_IOUT_OVERRIDE_MSB</t>
  </si>
  <si>
    <t>Data payload for IOUT_TELEMETRY[9:2]
when bit 3 of register 40 is asserted</t>
  </si>
  <si>
    <t>DEBUG_IOUT_OVERRIDE_LSB</t>
  </si>
  <si>
    <r>
      <t xml:space="preserve">Data payload forIOUT_TELEMETRY[1:0]
</t>
    </r>
    <r>
      <rPr>
        <sz val="11"/>
        <color theme="1"/>
        <rFont val="Calibri"/>
        <family val="2"/>
        <scheme val="minor"/>
      </rPr>
      <t>when bit 3 of register 40 is asserted</t>
    </r>
  </si>
  <si>
    <t>DEBUG_OUTPUT_OVERRIDE</t>
  </si>
  <si>
    <r>
      <t xml:space="preserve">Bit 2 = PWRGD when bit 2 of register 40 is asserted
</t>
    </r>
    <r>
      <rPr>
        <sz val="11"/>
        <color theme="1"/>
        <rFont val="Times New Roman"/>
        <family val="1"/>
      </rPr>
      <t xml:space="preserve">Bit 1 = VRHOT when bit </t>
    </r>
    <r>
      <rPr>
        <sz val="11"/>
        <color theme="1"/>
        <rFont val="Times New Roman"/>
        <family val="1"/>
      </rPr>
      <t xml:space="preserve">1 </t>
    </r>
    <r>
      <rPr>
        <sz val="11"/>
        <color theme="1"/>
        <rFont val="Times New Roman"/>
        <family val="1"/>
      </rPr>
      <t>of register 40 is asserted Bit 0 = OCP_WARN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Times New Roman"/>
        <family val="1"/>
      </rPr>
      <t>when</t>
    </r>
    <r>
      <rPr>
        <sz val="11"/>
        <color theme="1"/>
        <rFont val="Times New Roman"/>
        <family val="1"/>
      </rPr>
      <t xml:space="preserve">
</t>
    </r>
    <r>
      <rPr>
        <sz val="10"/>
        <color theme="1"/>
        <rFont val="Liberation Sans"/>
      </rPr>
      <t>bit 0 of register 40 is asserted</t>
    </r>
  </si>
  <si>
    <t>GEN_PURPOSE_0</t>
  </si>
  <si>
    <t>General purpose register 0</t>
  </si>
  <si>
    <t>GEN_PURPOSE_1</t>
  </si>
  <si>
    <t>General purpose register 1</t>
  </si>
  <si>
    <t>GEN_PURPOSE_2</t>
  </si>
  <si>
    <t>General purpose register 2</t>
  </si>
  <si>
    <t>GEN_PURPOSE_3</t>
  </si>
  <si>
    <t>General purpose register 3</t>
  </si>
  <si>
    <t>GEN_PURPOSE_4</t>
  </si>
  <si>
    <t>General purpose register 4</t>
  </si>
  <si>
    <t>GEN_PURPOSE_5</t>
  </si>
  <si>
    <t>General purpose register 5</t>
  </si>
  <si>
    <t>GEN_PURPOSE_6</t>
  </si>
  <si>
    <t>General purpose register 6</t>
  </si>
  <si>
    <t>GEN_PURPOSE_7</t>
  </si>
  <si>
    <t>General purpose register 7</t>
  </si>
  <si>
    <t>PS4_RCO_CLK_EN</t>
  </si>
  <si>
    <t>No of bits</t>
  </si>
  <si>
    <t>SVI2 protocol configurarions railwise(MTP)</t>
  </si>
  <si>
    <t>MFR_SPECIFIC_E8[3]</t>
  </si>
  <si>
    <t>svi2_svc_deglitch_en</t>
  </si>
  <si>
    <t>MFR_SPECIFIC_E8[73:66]</t>
  </si>
  <si>
    <t>OCP_FAULT_THRESHOLD</t>
  </si>
  <si>
    <t>MFR_SPECIFIC_E8[63:56]</t>
  </si>
  <si>
    <t>OCP_WARN_THRESHOLD</t>
  </si>
  <si>
    <t>MFR_SPECIFIC_E8[2]</t>
  </si>
  <si>
    <t>TRIM_CNTRL_EN</t>
  </si>
  <si>
    <t>control input from reg to decide to use LL settings from MTP instead of SVI2 LL
0: SVI2 LL
1: MTP LL</t>
  </si>
  <si>
    <t>MFR_SPECIFIC_E8[1]</t>
  </si>
  <si>
    <t>PS4_CNTRL_EN</t>
  </si>
  <si>
    <t>control input from reg to decide ps4 state to be consider or not</t>
  </si>
  <si>
    <t>MFR_SPECIFIC_E8[0]</t>
  </si>
  <si>
    <t>VID_DECAY_MODE_CNTRL</t>
  </si>
  <si>
    <t>control input to decide under which conditions for vid_decay -VID 0x0 - Decay Mode does not activate
0x1- VID Decay Mode activates whenever PSI0 is asserted</t>
  </si>
  <si>
    <t>MFR_SPECIFIC_E8[55:48]</t>
  </si>
  <si>
    <t>Check with Umang.</t>
  </si>
  <si>
    <t>MFR_SPECIFIC_E8[4]</t>
  </si>
  <si>
    <t>VID_DECAY_MPS_CNTRL</t>
  </si>
  <si>
    <t>control input to decide under which conditions for vid_decay -VID 0x0 - Decay Mode does not activate
0x1- VID Decay Mode activates whenever PSI0 &amp; PSI1 is asserted</t>
  </si>
  <si>
    <t>MFR_SPECIFIC_E8[5]</t>
  </si>
  <si>
    <t>OTP_SVI2_FRAME_8BIT</t>
  </si>
  <si>
    <t xml:space="preserve">1 : Ignore svi2 frame 8th bit check
0 : if svi2 frame 8th bit is </t>
  </si>
  <si>
    <t>MFR_SPECIFIC_E8[6]</t>
  </si>
  <si>
    <t>SVI2_SWAP_RAIL1_RAIL2</t>
  </si>
  <si>
    <t>1 : swap rail1 and rail2 signals
0 : rail1 and rail2 signals are not swapped</t>
  </si>
  <si>
    <t>Type of command(OTP/MTP/TEST/DEBUG)</t>
  </si>
  <si>
    <t>OVR protocol configurarions (MTP)</t>
  </si>
  <si>
    <t>AVG_8SAMPLES_EN</t>
  </si>
  <si>
    <t xml:space="preserve">0: Average on 4 samples 
1: Average on 8 samples </t>
  </si>
  <si>
    <t>FF</t>
  </si>
  <si>
    <t>PWM_VID_MOVING_AVG_SEL</t>
  </si>
  <si>
    <t>0 : 4 samples moving average select
1: 8 samples moving average select</t>
  </si>
  <si>
    <t>PWM_VID_FILTER_SEL</t>
  </si>
  <si>
    <t xml:space="preserve">max lsb change for averaging, if lsb change is more than this value, then use instantaneous value </t>
  </si>
  <si>
    <t>PWM_VID_PERIOD_COUNT</t>
  </si>
  <si>
    <t>timeout counter value
if pwm vid is high or low for more than this value then duty cycle is set as 100% or 0% respectively</t>
  </si>
  <si>
    <t>F0</t>
  </si>
  <si>
    <t>MFR_SPECIFIC_E8[113:110]</t>
  </si>
  <si>
    <t>NO_OF_PHASES_PSI_LOW (ps2 reg in the SVID)</t>
  </si>
  <si>
    <t>MFR_SPECIFIC_E8[109:106]</t>
  </si>
  <si>
    <t>NO_OF_PHASES_PSI_HIGH (ps1 reg in the SVID)</t>
  </si>
  <si>
    <t>MFR_SPECIFIC_CC[15]</t>
  </si>
  <si>
    <t>1 : to enable per phase current monitoring</t>
  </si>
  <si>
    <t>MFR_SPECIFIC_D0[54:43]</t>
  </si>
  <si>
    <t>otp_rx_en_reg_i</t>
  </si>
  <si>
    <t xml:space="preserve">100 001 100 011 </t>
  </si>
  <si>
    <t>MFR_SPECIFIC_D0[66:55]</t>
  </si>
  <si>
    <t>otp_tx_en_reg_i</t>
  </si>
  <si>
    <t>001 100 110 000</t>
  </si>
  <si>
    <t>MFR_SPECIFIC_F1[152:150]</t>
  </si>
  <si>
    <t>protocol_i</t>
  </si>
  <si>
    <t>MFR_SPECIFIC_D0[81]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</si>
</sst>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0.5"/>
      <name val="Calibri"/>
      <family val="2"/>
    </font>
    <font>
      <sz val="10"/>
      <color theme="1"/>
      <name val="Liberation Sans"/>
    </font>
    <font>
      <sz val="10.5"/>
      <color rgb="FF000000"/>
      <name val="Calibri"/>
      <family val="2"/>
    </font>
    <font>
      <sz val="11"/>
      <color theme="1"/>
      <name val="Times New Roman"/>
      <family val="1"/>
    </font>
    <font>
      <sz val="12"/>
      <color theme="1"/>
      <name val="Liberation Sans"/>
    </font>
    <font>
      <b/>
      <i/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C5D9F1"/>
        <bgColor rgb="FF000000"/>
      </patternFill>
    </fill>
    <fill>
      <patternFill patternType="solid">
        <fgColor rgb="FF0380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BE4F0"/>
        <bgColor rgb="FFCCFFFF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1"/>
      </left>
      <right style="thin">
        <color rgb="FF000001"/>
      </right>
      <top style="thin">
        <color rgb="FF000001"/>
      </top>
      <bottom style="thin">
        <color rgb="FF00000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1" xfId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4" fillId="0" borderId="1" xfId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center"/>
    </xf>
    <xf numFmtId="0" fontId="0" fillId="0" borderId="0" xfId="0" applyAlignment="1">
      <alignment vertical="center" wrapText="1"/>
    </xf>
    <xf numFmtId="0" fontId="0" fillId="4" borderId="0" xfId="0" applyFill="1"/>
    <xf numFmtId="0" fontId="0" fillId="0" borderId="1" xfId="0" quotePrefix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4" xfId="0" applyBorder="1"/>
    <xf numFmtId="0" fontId="0" fillId="0" borderId="4" xfId="0" applyBorder="1" applyAlignment="1">
      <alignment horizontal="center" wrapText="1"/>
    </xf>
    <xf numFmtId="0" fontId="7" fillId="0" borderId="5" xfId="0" applyFont="1" applyBorder="1" applyAlignment="1">
      <alignment horizontal="center" vertical="center"/>
    </xf>
    <xf numFmtId="49" fontId="0" fillId="0" borderId="1" xfId="0" quotePrefix="1" applyNumberFormat="1" applyBorder="1" applyAlignment="1">
      <alignment horizontal="center" vertical="center" wrapText="1"/>
    </xf>
    <xf numFmtId="0" fontId="0" fillId="6" borderId="0" xfId="0" applyFill="1"/>
    <xf numFmtId="0" fontId="0" fillId="0" borderId="0" xfId="0" quotePrefix="1" applyAlignment="1">
      <alignment horizontal="center" vertical="center" wrapText="1"/>
    </xf>
    <xf numFmtId="0" fontId="11" fillId="0" borderId="0" xfId="0" applyFont="1"/>
    <xf numFmtId="0" fontId="0" fillId="7" borderId="0" xfId="0" applyFill="1" applyAlignment="1">
      <alignment wrapText="1"/>
    </xf>
    <xf numFmtId="0" fontId="12" fillId="0" borderId="1" xfId="0" applyFont="1" applyBorder="1" applyAlignment="1">
      <alignment horizontal="left" vertical="center" wrapText="1"/>
    </xf>
    <xf numFmtId="0" fontId="0" fillId="7" borderId="0" xfId="0" applyFill="1"/>
    <xf numFmtId="0" fontId="0" fillId="7" borderId="1" xfId="0" applyFill="1" applyBorder="1"/>
    <xf numFmtId="0" fontId="0" fillId="6" borderId="1" xfId="0" applyFill="1" applyBorder="1"/>
    <xf numFmtId="0" fontId="0" fillId="6" borderId="1" xfId="0" applyFill="1" applyBorder="1" applyAlignment="1">
      <alignment wrapText="1"/>
    </xf>
    <xf numFmtId="0" fontId="0" fillId="6" borderId="0" xfId="0" applyFill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2" fillId="0" borderId="0" xfId="0" applyFont="1" applyAlignment="1">
      <alignment wrapText="1"/>
    </xf>
    <xf numFmtId="0" fontId="12" fillId="0" borderId="0" xfId="0" applyFont="1" applyAlignment="1">
      <alignment horizontal="center" wrapText="1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wrapText="1"/>
    </xf>
    <xf numFmtId="0" fontId="10" fillId="0" borderId="1" xfId="0" applyFont="1" applyBorder="1" applyAlignment="1">
      <alignment horizontal="center" vertical="center"/>
    </xf>
    <xf numFmtId="0" fontId="6" fillId="7" borderId="1" xfId="0" applyFont="1" applyFill="1" applyBorder="1"/>
    <xf numFmtId="0" fontId="6" fillId="0" borderId="1" xfId="0" quotePrefix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6" borderId="0" xfId="0" quotePrefix="1" applyFill="1" applyAlignment="1">
      <alignment horizontal="center" vertical="center" wrapText="1"/>
    </xf>
    <xf numFmtId="0" fontId="6" fillId="0" borderId="0" xfId="0" quotePrefix="1" applyFont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3" fillId="7" borderId="0" xfId="0" applyFont="1" applyFill="1"/>
    <xf numFmtId="0" fontId="10" fillId="0" borderId="0" xfId="0" applyFont="1" applyAlignment="1">
      <alignment horizontal="center" vertical="center" wrapText="1"/>
    </xf>
    <xf numFmtId="0" fontId="10" fillId="7" borderId="0" xfId="0" applyFont="1" applyFill="1" applyAlignment="1">
      <alignment wrapText="1"/>
    </xf>
    <xf numFmtId="0" fontId="0" fillId="6" borderId="0" xfId="0" applyFill="1" applyAlignment="1">
      <alignment horizontal="center" vertical="center"/>
    </xf>
    <xf numFmtId="0" fontId="0" fillId="6" borderId="1" xfId="0" quotePrefix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20" fontId="0" fillId="0" borderId="1" xfId="0" applyNumberFormat="1" applyBorder="1" applyAlignment="1">
      <alignment horizontal="left" vertical="center" wrapText="1"/>
    </xf>
    <xf numFmtId="0" fontId="10" fillId="7" borderId="0" xfId="0" applyFont="1" applyFill="1"/>
    <xf numFmtId="0" fontId="0" fillId="0" borderId="0" xfId="0" applyAlignment="1">
      <alignment horizontal="left" vertical="top"/>
    </xf>
    <xf numFmtId="0" fontId="15" fillId="0" borderId="1" xfId="0" applyFont="1" applyBorder="1" applyAlignment="1">
      <alignment horizontal="center" vertical="center" textRotation="90" wrapText="1"/>
    </xf>
    <xf numFmtId="0" fontId="15" fillId="10" borderId="1" xfId="0" applyFont="1" applyFill="1" applyBorder="1" applyAlignment="1">
      <alignment horizontal="center" vertical="center" textRotation="90" wrapText="1"/>
    </xf>
    <xf numFmtId="0" fontId="15" fillId="0" borderId="1" xfId="0" applyFont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/>
    </xf>
    <xf numFmtId="0" fontId="17" fillId="0" borderId="0" xfId="0" applyFont="1" applyAlignment="1">
      <alignment horizontal="left" vertical="top"/>
    </xf>
    <xf numFmtId="0" fontId="16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16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16" fillId="0" borderId="4" xfId="0" quotePrefix="1" applyFont="1" applyBorder="1" applyAlignment="1">
      <alignment horizontal="center" vertical="center" wrapText="1"/>
    </xf>
    <xf numFmtId="0" fontId="0" fillId="0" borderId="4" xfId="0" quotePrefix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6" borderId="1" xfId="0" applyFill="1" applyBorder="1" applyAlignment="1">
      <alignment horizontal="center"/>
    </xf>
    <xf numFmtId="0" fontId="0" fillId="7" borderId="7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/>
    </xf>
    <xf numFmtId="0" fontId="0" fillId="6" borderId="1" xfId="0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enkateshWadeyar/Documents/AMP/xls/PMBUS_command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BUS_commands"/>
      <sheetName val="Sheet1"/>
      <sheetName val="Sheet2"/>
      <sheetName val="VOUT_TRANSITION_RATE"/>
    </sheetNames>
    <sheetDataSet>
      <sheetData sheetId="0" refreshError="1"/>
      <sheetData sheetId="1" refreshError="1"/>
      <sheetData sheetId="2" refreshError="1"/>
      <sheetData sheetId="3" refreshError="1">
        <row r="7">
          <cell r="N7">
            <v>0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nup Deka" id="{30BEF555-C709-46E5-8C08-17563180AAB6}" userId="anup.deka@ampsemiconductor.com" providerId="PeoplePicker"/>
  <person displayName="Venkatesh Wadeyar" id="{17FD66D6-38F2-41F6-8C59-FA5F289D2730}" userId="venkatesh.wadeyar@ampsemiconductor.com" providerId="PeoplePicker"/>
  <person displayName="Umang Shah" id="{A7A8D449-A8A5-41D2-9946-141926761BE7}" userId="S::umang.shah@ampsemiconductor.com::c9b92e4c-7f48-4539-81b3-baf837e3bff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464" dT="2020-12-13T14:02:22.59" personId="{A7A8D449-A8A5-41D2-9946-141926761BE7}" id="{A4FD0815-F580-401D-B9ED-197055017FD0}">
    <text>@Venkatesh Wadeyar</text>
    <mentions>
      <mention mentionpersonId="{17FD66D6-38F2-41F6-8C59-FA5F289D2730}" mentionId="{9C0F99A7-932D-4D35-8FD7-24DC454DB48A}" startIndex="0" length="18"/>
    </mentions>
  </threadedComment>
  <threadedComment ref="B1465" dT="2020-12-13T14:08:46.78" personId="{A7A8D449-A8A5-41D2-9946-141926761BE7}" id="{CC7D7B44-2117-4ECD-9CF2-E08A9E4D9B30}">
    <text>@Venkatesh Wadeyar @Anup Deka</text>
    <mentions>
      <mention mentionpersonId="{17FD66D6-38F2-41F6-8C59-FA5F289D2730}" mentionId="{2DA3CF87-7257-44E7-8B57-A542064D98BC}" startIndex="0" length="18"/>
      <mention mentionpersonId="{30BEF555-C709-46E5-8C08-17563180AAB6}" mentionId="{BF74F453-937E-49C9-BDE8-2C772D2215ED}" startIndex="19" length="10"/>
    </mentions>
  </threadedComment>
  <threadedComment ref="B1473" dT="2020-12-13T14:08:46.78" personId="{A7A8D449-A8A5-41D2-9946-141926761BE7}" id="{7C03EDE8-DF08-4C01-BBD3-24815AFD4061}">
    <text>@Venkatesh Wadeyar @Anup Deka</text>
    <mentions>
      <mention mentionpersonId="{17FD66D6-38F2-41F6-8C59-FA5F289D2730}" mentionId="{BEEA79F4-B210-41D6-BD08-EA393698E207}" startIndex="0" length="18"/>
      <mention mentionpersonId="{30BEF555-C709-46E5-8C08-17563180AAB6}" mentionId="{8FACB6AA-B32D-4529-AE0B-0200D06CD839}" startIndex="19" length="10"/>
    </mentions>
  </threadedComment>
  <threadedComment ref="B1475" dT="2020-12-13T14:08:46.78" personId="{A7A8D449-A8A5-41D2-9946-141926761BE7}" id="{5E47DC05-E17A-4764-9CD6-D8BEBF44E693}">
    <text>@Venkatesh Wadeyar @Anup Deka</text>
    <mentions>
      <mention mentionpersonId="{17FD66D6-38F2-41F6-8C59-FA5F289D2730}" mentionId="{6CA64D20-316D-4649-93CD-6137BEE5C1E3}" startIndex="0" length="18"/>
      <mention mentionpersonId="{30BEF555-C709-46E5-8C08-17563180AAB6}" mentionId="{BFC16893-665E-4669-8057-9CC0D9DECD5F}" startIndex="19" length="10"/>
    </mentions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E9ECB-AEE4-4850-B3D8-32C78CBD283F}">
  <sheetPr codeName="Sheet1" filterMode="1"/>
  <dimension ref="A1:CK2414"/>
  <sheetViews>
    <sheetView tabSelected="1" topLeftCell="A1758" zoomScale="80" zoomScaleNormal="80" workbookViewId="0">
      <selection activeCell="F1762" sqref="F1762"/>
    </sheetView>
  </sheetViews>
  <sheetFormatPr defaultRowHeight="14.45" outlineLevelRow="1"/>
  <cols>
    <col min="1" max="1" width="8.85546875" customWidth="1"/>
    <col min="2" max="2" width="29.28515625" hidden="1" customWidth="1"/>
    <col min="3" max="3" width="17.28515625" hidden="1" customWidth="1"/>
    <col min="4" max="4" width="19.28515625" hidden="1" customWidth="1"/>
    <col min="5" max="5" width="11.28515625" style="1" customWidth="1"/>
    <col min="6" max="6" width="24.140625" style="1" customWidth="1"/>
    <col min="7" max="7" width="30" style="1" customWidth="1"/>
    <col min="8" max="11" width="57.7109375" style="1" customWidth="1"/>
    <col min="12" max="12" width="5.7109375" style="1" customWidth="1"/>
    <col min="13" max="13" width="12.85546875" style="1" customWidth="1"/>
    <col min="14" max="14" width="56" style="1" customWidth="1"/>
    <col min="15" max="15" width="29.42578125" style="2" hidden="1" customWidth="1"/>
    <col min="16" max="16" width="27.42578125" style="2" hidden="1" customWidth="1"/>
    <col min="17" max="18" width="17.42578125" style="1" customWidth="1"/>
    <col min="19" max="19" width="12.42578125" style="1" customWidth="1"/>
    <col min="20" max="20" width="11.42578125" style="1" customWidth="1"/>
    <col min="21" max="21" width="10.28515625" style="1" customWidth="1"/>
    <col min="22" max="22" width="6.7109375" style="1" customWidth="1"/>
    <col min="23" max="23" width="0.140625" style="1" customWidth="1"/>
    <col min="24" max="24" width="6.85546875" customWidth="1"/>
    <col min="25" max="25" width="11.140625" customWidth="1"/>
    <col min="26" max="26" width="6.7109375" customWidth="1"/>
    <col min="27" max="27" width="4.42578125" customWidth="1"/>
    <col min="28" max="28" width="5.42578125" customWidth="1"/>
    <col min="29" max="29" width="7.42578125" customWidth="1"/>
    <col min="30" max="30" width="11.5703125" style="2" bestFit="1" customWidth="1"/>
    <col min="31" max="31" width="12" style="2" customWidth="1"/>
    <col min="32" max="32" width="10.5703125" style="5" customWidth="1"/>
    <col min="33" max="33" width="10.42578125" style="2" customWidth="1"/>
    <col min="34" max="34" width="10.7109375" style="2" customWidth="1"/>
    <col min="35" max="35" width="8.42578125" style="5" customWidth="1"/>
    <col min="36" max="36" width="15" style="5" customWidth="1"/>
    <col min="37" max="37" width="8.42578125" style="5" customWidth="1"/>
    <col min="38" max="38" width="15.7109375" style="5" customWidth="1"/>
    <col min="39" max="39" width="8.42578125" style="5" customWidth="1"/>
    <col min="40" max="40" width="17.85546875" style="5" customWidth="1"/>
    <col min="41" max="41" width="8.42578125" style="5" customWidth="1"/>
    <col min="42" max="42" width="13" style="5" customWidth="1"/>
    <col min="43" max="43" width="10.7109375" style="5" customWidth="1"/>
    <col min="44" max="45" width="8.42578125" style="5" customWidth="1"/>
    <col min="46" max="46" width="14.42578125" customWidth="1"/>
    <col min="47" max="47" width="8.85546875" customWidth="1"/>
    <col min="48" max="48" width="11.28515625" style="7" customWidth="1"/>
    <col min="49" max="52" width="8.85546875" customWidth="1"/>
    <col min="53" max="54" width="8.85546875" style="7" customWidth="1"/>
    <col min="55" max="57" width="8.85546875" customWidth="1"/>
    <col min="58" max="58" width="11.5703125" style="2" bestFit="1" customWidth="1"/>
    <col min="59" max="59" width="12.28515625" style="2" customWidth="1"/>
    <col min="60" max="60" width="34.28515625" style="2" customWidth="1"/>
    <col min="61" max="61" width="11" style="2" customWidth="1"/>
    <col min="62" max="62" width="12" style="2" customWidth="1"/>
    <col min="63" max="63" width="25.140625" style="2" customWidth="1"/>
    <col min="64" max="64" width="11.5703125" style="2" bestFit="1" customWidth="1"/>
    <col min="65" max="65" width="11.28515625" style="2" customWidth="1"/>
    <col min="66" max="67" width="11.5703125" style="2" bestFit="1" customWidth="1"/>
  </cols>
  <sheetData>
    <row r="1" spans="2:67" ht="28.9">
      <c r="E1"/>
      <c r="G1" s="46" t="s">
        <v>0</v>
      </c>
      <c r="S1" s="3" t="s">
        <v>1</v>
      </c>
      <c r="T1" s="4">
        <v>2</v>
      </c>
      <c r="X1" s="1"/>
      <c r="Z1">
        <f>Z2408</f>
        <v>2016</v>
      </c>
      <c r="AC1">
        <f>AC2408</f>
        <v>1600</v>
      </c>
      <c r="AG1" s="6"/>
      <c r="AH1" s="6"/>
    </row>
    <row r="2" spans="2:67">
      <c r="Z2" s="19">
        <f>AK2404</f>
        <v>0</v>
      </c>
      <c r="AA2" s="19"/>
      <c r="AB2" s="19"/>
      <c r="AC2" s="19">
        <f>AO2404</f>
        <v>0</v>
      </c>
    </row>
    <row r="3" spans="2:67">
      <c r="Y3">
        <f>INT((Y4+7)/8)</f>
        <v>193</v>
      </c>
      <c r="Z3">
        <f t="shared" ref="Z3:AC3" si="0">INT((Z4+7)/8)</f>
        <v>252</v>
      </c>
      <c r="AA3">
        <f t="shared" si="0"/>
        <v>0</v>
      </c>
      <c r="AB3">
        <f t="shared" si="0"/>
        <v>189</v>
      </c>
      <c r="AC3">
        <f t="shared" si="0"/>
        <v>200</v>
      </c>
    </row>
    <row r="4" spans="2:67">
      <c r="Y4" s="9">
        <f>SUM(Y7:Y2404)/2</f>
        <v>1540</v>
      </c>
      <c r="Z4" s="9">
        <f>SUM(Z7:Z2404)/2</f>
        <v>2016</v>
      </c>
      <c r="AB4" s="9">
        <f>SUM(AB7:AB2404)/2</f>
        <v>1512</v>
      </c>
      <c r="AC4" s="9">
        <f>SUM(AC7:AC2404)/2</f>
        <v>1600</v>
      </c>
    </row>
    <row r="5" spans="2:67" s="1" customFormat="1" ht="14.45" customHeight="1">
      <c r="C5" s="90" t="s">
        <v>2</v>
      </c>
      <c r="D5" s="90" t="s">
        <v>3</v>
      </c>
      <c r="E5" s="90" t="s">
        <v>4</v>
      </c>
      <c r="F5" s="90" t="s">
        <v>5</v>
      </c>
      <c r="G5" s="90" t="s">
        <v>6</v>
      </c>
      <c r="H5" s="89" t="s">
        <v>7</v>
      </c>
      <c r="I5" s="85"/>
      <c r="J5" s="85"/>
      <c r="K5" s="85"/>
      <c r="L5" s="85"/>
      <c r="M5" s="85"/>
      <c r="N5" s="89" t="s">
        <v>8</v>
      </c>
      <c r="O5" s="89" t="s">
        <v>9</v>
      </c>
      <c r="P5" s="89" t="s">
        <v>10</v>
      </c>
      <c r="Q5" s="89" t="s">
        <v>11</v>
      </c>
      <c r="R5" s="89" t="s">
        <v>12</v>
      </c>
      <c r="S5" s="89" t="s">
        <v>13</v>
      </c>
      <c r="T5" s="89" t="s">
        <v>14</v>
      </c>
      <c r="U5" s="89" t="s">
        <v>15</v>
      </c>
      <c r="V5" s="89" t="s">
        <v>16</v>
      </c>
      <c r="W5" s="89" t="s">
        <v>17</v>
      </c>
      <c r="X5" s="89" t="s">
        <v>18</v>
      </c>
      <c r="Y5" s="89" t="s">
        <v>19</v>
      </c>
      <c r="Z5" s="89" t="str">
        <f>CONCATENATE("Total MTP bits for ", T1, " rails")</f>
        <v>Total MTP bits for 2 rails</v>
      </c>
      <c r="AA5" s="89" t="s">
        <v>20</v>
      </c>
      <c r="AB5" s="89" t="s">
        <v>21</v>
      </c>
      <c r="AC5" s="89" t="str">
        <f>CONCATENATE("Total OTP bits for ", T1, " rails")</f>
        <v>Total OTP bits for 2 rails</v>
      </c>
      <c r="AD5" s="89" t="s">
        <v>22</v>
      </c>
      <c r="AE5" s="89"/>
      <c r="AF5" s="89" t="s">
        <v>23</v>
      </c>
      <c r="AG5" s="89" t="s">
        <v>24</v>
      </c>
      <c r="AH5" s="89" t="s">
        <v>25</v>
      </c>
      <c r="AI5" s="89"/>
      <c r="AJ5" s="89" t="s">
        <v>26</v>
      </c>
      <c r="AK5" s="89"/>
      <c r="AL5" s="89" t="s">
        <v>27</v>
      </c>
      <c r="AM5" s="89"/>
      <c r="AN5" s="89" t="s">
        <v>28</v>
      </c>
      <c r="AO5" s="89"/>
      <c r="AP5" s="89" t="s">
        <v>29</v>
      </c>
      <c r="AQ5" s="89" t="s">
        <v>30</v>
      </c>
      <c r="AR5" s="89" t="str">
        <f>CONCATENATE("Total Storage flops for ", T1, " rails")</f>
        <v>Total Storage flops for 2 rails</v>
      </c>
      <c r="AS5" s="89" t="s">
        <v>31</v>
      </c>
      <c r="AT5" s="89" t="s">
        <v>32</v>
      </c>
      <c r="AV5" s="8"/>
      <c r="BA5" s="8"/>
      <c r="BB5" s="8"/>
      <c r="BF5" s="89" t="s">
        <v>33</v>
      </c>
      <c r="BG5" s="89"/>
      <c r="BH5" s="89" t="s">
        <v>34</v>
      </c>
      <c r="BI5" s="89"/>
      <c r="BJ5" s="89" t="s">
        <v>35</v>
      </c>
      <c r="BK5" s="89"/>
      <c r="BL5" s="89" t="s">
        <v>36</v>
      </c>
      <c r="BM5" s="89"/>
      <c r="BN5" s="89" t="s">
        <v>37</v>
      </c>
      <c r="BO5" s="89"/>
    </row>
    <row r="6" spans="2:67" s="1" customFormat="1" ht="57.6">
      <c r="B6" s="34" t="s">
        <v>38</v>
      </c>
      <c r="C6" s="91"/>
      <c r="D6" s="91"/>
      <c r="E6" s="91"/>
      <c r="F6" s="91"/>
      <c r="G6" s="91"/>
      <c r="H6" s="89"/>
      <c r="I6" s="85"/>
      <c r="J6" s="85"/>
      <c r="K6" s="85"/>
      <c r="L6" s="85"/>
      <c r="M6" s="85"/>
      <c r="N6" s="89" t="s">
        <v>8</v>
      </c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5" t="s">
        <v>39</v>
      </c>
      <c r="AE6" s="85" t="s">
        <v>40</v>
      </c>
      <c r="AF6" s="89"/>
      <c r="AG6" s="89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1" t="s">
        <v>41</v>
      </c>
      <c r="AV6" s="8" t="s">
        <v>42</v>
      </c>
      <c r="AW6" s="8" t="s">
        <v>43</v>
      </c>
      <c r="AX6" s="1" t="s">
        <v>44</v>
      </c>
      <c r="BA6" s="8"/>
      <c r="BB6" s="8"/>
      <c r="BF6" s="85" t="s">
        <v>39</v>
      </c>
      <c r="BG6" s="85" t="s">
        <v>40</v>
      </c>
      <c r="BH6" s="85" t="s">
        <v>39</v>
      </c>
      <c r="BI6" s="85" t="s">
        <v>40</v>
      </c>
      <c r="BJ6" s="85" t="s">
        <v>39</v>
      </c>
      <c r="BK6" s="85" t="s">
        <v>40</v>
      </c>
      <c r="BL6" s="85" t="s">
        <v>39</v>
      </c>
      <c r="BM6" s="85" t="s">
        <v>40</v>
      </c>
      <c r="BN6" s="85" t="s">
        <v>39</v>
      </c>
      <c r="BO6" s="85" t="s">
        <v>40</v>
      </c>
    </row>
    <row r="7" spans="2:67">
      <c r="B7" s="36"/>
      <c r="C7" s="9"/>
      <c r="D7" s="9"/>
      <c r="E7" s="10" t="s">
        <v>45</v>
      </c>
      <c r="F7" s="10" t="s">
        <v>46</v>
      </c>
      <c r="G7" s="10"/>
      <c r="H7" s="10"/>
      <c r="I7" s="10"/>
      <c r="J7" s="10"/>
      <c r="K7" s="10"/>
      <c r="L7" s="10"/>
      <c r="M7" s="10"/>
      <c r="N7" s="84"/>
      <c r="O7" s="10"/>
      <c r="P7" s="10"/>
      <c r="Q7" s="10" t="s">
        <v>47</v>
      </c>
      <c r="R7" s="10" t="s">
        <v>48</v>
      </c>
      <c r="S7" s="10" t="str">
        <f>IF(AND((Q7=""),(R7="")),"",IF(AND((Q7&lt;&gt;"N/A"),(R7&lt;&gt;"N/A")),"RW",IF(R7="N/A",IF(Q7="N/A","", "WO"),"RO")))</f>
        <v>RW</v>
      </c>
      <c r="T7" s="10">
        <v>1</v>
      </c>
      <c r="U7" s="10" t="s">
        <v>49</v>
      </c>
      <c r="V7" s="10" t="s">
        <v>50</v>
      </c>
      <c r="W7" s="10" t="s">
        <v>50</v>
      </c>
      <c r="X7" s="11" t="s">
        <v>50</v>
      </c>
      <c r="Y7" s="11">
        <v>0</v>
      </c>
      <c r="Z7" s="11">
        <f t="shared" ref="Z7:Z70" si="1">IF(V7="N",Y7,Y7*$T$1)</f>
        <v>0</v>
      </c>
      <c r="AA7" s="11" t="str">
        <f t="shared" ref="AA7:AA70" si="2">IF(AB7&gt;0,"Y","N")</f>
        <v>N</v>
      </c>
      <c r="AB7" s="11"/>
      <c r="AC7" s="11">
        <f t="shared" ref="AC7:AC70" si="3">IF(V7="N",AB7,AB7*$T$1)</f>
        <v>0</v>
      </c>
      <c r="AD7" s="10" t="str">
        <f>AD8 &amp; AD9 &amp; AD10 &amp; AD11 &amp; AD12 &amp; AD13 &amp; AD14 &amp; AD15</f>
        <v>00</v>
      </c>
      <c r="AE7" s="10" t="str">
        <f>AE8 &amp; AE9 &amp; AE10 &amp; AE11 &amp; AE12 &amp; AE13 &amp; AE14 &amp; AE15</f>
        <v>00</v>
      </c>
      <c r="AF7" s="11"/>
      <c r="AG7" s="10"/>
      <c r="AH7" s="10"/>
      <c r="AI7" s="11">
        <v>0</v>
      </c>
      <c r="AJ7" s="11"/>
      <c r="AK7" s="11">
        <f>IF(V7="N",AI7,AI7+Y7)</f>
        <v>0</v>
      </c>
      <c r="AL7" s="11"/>
      <c r="AM7" s="11">
        <v>0</v>
      </c>
      <c r="AN7" s="11"/>
      <c r="AO7" s="11">
        <f>IF(V7="N",AM7,AM7+AB7)</f>
        <v>0</v>
      </c>
      <c r="AP7" s="11"/>
      <c r="AQ7" s="11">
        <v>2</v>
      </c>
      <c r="AR7" s="11">
        <f t="shared" ref="AR7:AR70" si="4">IF(V7="N",AQ7,AQ7*$T$1)</f>
        <v>2</v>
      </c>
      <c r="AS7" s="11"/>
      <c r="AT7" s="9"/>
      <c r="AU7" t="str">
        <f>S7</f>
        <v>RW</v>
      </c>
      <c r="AV7" s="7">
        <f>SUM(Z$7:Z7)/2</f>
        <v>0</v>
      </c>
      <c r="AW7" s="7">
        <f>SUM(AC$7:AC7)/2</f>
        <v>0</v>
      </c>
      <c r="BF7" s="2" t="s">
        <v>51</v>
      </c>
      <c r="BG7" s="2" t="s">
        <v>51</v>
      </c>
      <c r="BH7" s="2" t="s">
        <v>51</v>
      </c>
      <c r="BI7" s="2" t="s">
        <v>51</v>
      </c>
      <c r="BJ7" s="2" t="s">
        <v>51</v>
      </c>
      <c r="BK7" s="2" t="s">
        <v>51</v>
      </c>
      <c r="BL7" s="2" t="s">
        <v>51</v>
      </c>
      <c r="BM7" s="2" t="s">
        <v>51</v>
      </c>
      <c r="BN7" s="2" t="s">
        <v>51</v>
      </c>
      <c r="BO7" s="2" t="s">
        <v>51</v>
      </c>
    </row>
    <row r="8" spans="2:67" outlineLevel="1">
      <c r="B8" s="36"/>
      <c r="C8" s="9"/>
      <c r="D8" s="9"/>
      <c r="E8" s="10" t="s">
        <v>45</v>
      </c>
      <c r="F8" s="10" t="s">
        <v>46</v>
      </c>
      <c r="G8" s="10" t="s">
        <v>52</v>
      </c>
      <c r="H8" s="10" t="s">
        <v>52</v>
      </c>
      <c r="I8" s="10"/>
      <c r="J8" s="10"/>
      <c r="K8" s="10"/>
      <c r="L8" s="10"/>
      <c r="M8" s="10"/>
      <c r="N8" s="84"/>
      <c r="O8" s="10"/>
      <c r="P8" s="10"/>
      <c r="Q8" s="10"/>
      <c r="R8" s="10"/>
      <c r="S8" s="10" t="s">
        <v>53</v>
      </c>
      <c r="T8" s="10"/>
      <c r="U8" s="10" t="s">
        <v>49</v>
      </c>
      <c r="V8" s="10" t="s">
        <v>50</v>
      </c>
      <c r="W8" s="10" t="s">
        <v>50</v>
      </c>
      <c r="X8" s="11" t="s">
        <v>50</v>
      </c>
      <c r="Y8" s="11"/>
      <c r="Z8" s="11">
        <f t="shared" si="1"/>
        <v>0</v>
      </c>
      <c r="AA8" s="11" t="str">
        <f t="shared" si="2"/>
        <v>N</v>
      </c>
      <c r="AB8" s="11"/>
      <c r="AC8" s="11">
        <f t="shared" si="3"/>
        <v>0</v>
      </c>
      <c r="AD8" s="10"/>
      <c r="AE8" s="10"/>
      <c r="AF8" s="11"/>
      <c r="AG8" s="10"/>
      <c r="AH8" s="10"/>
      <c r="AI8" s="11">
        <f t="shared" ref="AI8:AI14" si="5">AI9+Y9</f>
        <v>-1</v>
      </c>
      <c r="AJ8" s="11" t="str">
        <f t="shared" ref="AJ8:AJ15" si="6">IF(Y8&gt;1,"MTP[" &amp; AI8-1+Y8&amp; ":" &amp; AI8 &amp; "]",(IF(Y8&gt;0,"MTP[" &amp; AI8 &amp; "]","")))</f>
        <v/>
      </c>
      <c r="AK8" s="11">
        <f t="shared" ref="AK8:AK14" si="7">AK9+Y9</f>
        <v>-1</v>
      </c>
      <c r="AL8" s="11" t="str">
        <f t="shared" ref="AL8:AL15" si="8">IF(AND(V8="Y", Y8&gt;1),"MTP[" &amp; AK8-1+Y8&amp; ":" &amp; AK8 &amp; "]",(IF(AND(V8="Y", Y8&gt;0),"MTP[" &amp; AK8 &amp; "]","")))</f>
        <v/>
      </c>
      <c r="AM8" s="11">
        <f t="shared" ref="AM8:AM14" si="9">AM9+AB9</f>
        <v>-1</v>
      </c>
      <c r="AN8" s="11" t="str">
        <f t="shared" ref="AN8:AN15" si="10">IF(AB8&gt;1,"OTP[" &amp; AM8-1+AB8&amp; ":" &amp; AM8 &amp; "]",(IF(AB8&gt;0,"OTP[" &amp; AM8 &amp; "]","")))</f>
        <v/>
      </c>
      <c r="AO8" s="11">
        <f t="shared" ref="AO8:AO14" si="11">AO9+AB9</f>
        <v>-1</v>
      </c>
      <c r="AP8" s="11" t="str">
        <f t="shared" ref="AP8:AP15" si="12">IF(AND(V8="Y", AB8&gt;1),"OTP[" &amp; AO8-1+AB8&amp; ":" &amp; AO8 &amp; "]",(IF(AND(V8="Y", AB8&gt;0),"OTP[" &amp; AO8 &amp; "]","")))</f>
        <v/>
      </c>
      <c r="AQ8" s="11"/>
      <c r="AR8" s="11">
        <f t="shared" si="4"/>
        <v>0</v>
      </c>
      <c r="AS8" s="11"/>
      <c r="AT8" s="9"/>
      <c r="AU8" t="str">
        <f t="shared" ref="AU8:AU71" si="13">S8</f>
        <v>RW</v>
      </c>
      <c r="AV8" s="7">
        <f>SUM(Z$7:Z8)/2</f>
        <v>0</v>
      </c>
      <c r="AW8" s="7">
        <f>SUM(AC$7:AC8)/2</f>
        <v>0</v>
      </c>
    </row>
    <row r="9" spans="2:67" outlineLevel="1">
      <c r="B9" s="36"/>
      <c r="C9" s="9"/>
      <c r="D9" s="9"/>
      <c r="E9" s="10" t="s">
        <v>45</v>
      </c>
      <c r="F9" s="10" t="s">
        <v>46</v>
      </c>
      <c r="G9" s="10" t="s">
        <v>54</v>
      </c>
      <c r="H9" s="10" t="s">
        <v>54</v>
      </c>
      <c r="I9" s="10"/>
      <c r="J9" s="10"/>
      <c r="K9" s="10"/>
      <c r="L9" s="10"/>
      <c r="M9" s="10"/>
      <c r="N9" s="84"/>
      <c r="O9" s="10"/>
      <c r="P9" s="10"/>
      <c r="Q9" s="10"/>
      <c r="R9" s="10"/>
      <c r="S9" s="10" t="s">
        <v>53</v>
      </c>
      <c r="T9" s="10"/>
      <c r="U9" s="10" t="s">
        <v>49</v>
      </c>
      <c r="V9" s="10" t="s">
        <v>50</v>
      </c>
      <c r="W9" s="10" t="s">
        <v>50</v>
      </c>
      <c r="X9" s="11" t="s">
        <v>50</v>
      </c>
      <c r="Y9" s="11"/>
      <c r="Z9" s="11">
        <f t="shared" si="1"/>
        <v>0</v>
      </c>
      <c r="AA9" s="11" t="str">
        <f t="shared" si="2"/>
        <v>N</v>
      </c>
      <c r="AB9" s="11"/>
      <c r="AC9" s="11">
        <f t="shared" si="3"/>
        <v>0</v>
      </c>
      <c r="AD9" s="10"/>
      <c r="AE9" s="10"/>
      <c r="AF9" s="11"/>
      <c r="AG9" s="10"/>
      <c r="AH9" s="10"/>
      <c r="AI9" s="11">
        <f t="shared" si="5"/>
        <v>-1</v>
      </c>
      <c r="AJ9" s="11" t="str">
        <f t="shared" si="6"/>
        <v/>
      </c>
      <c r="AK9" s="11">
        <f t="shared" si="7"/>
        <v>-1</v>
      </c>
      <c r="AL9" s="11" t="str">
        <f t="shared" si="8"/>
        <v/>
      </c>
      <c r="AM9" s="11">
        <f t="shared" si="9"/>
        <v>-1</v>
      </c>
      <c r="AN9" s="11" t="str">
        <f t="shared" si="10"/>
        <v/>
      </c>
      <c r="AO9" s="11">
        <f t="shared" si="11"/>
        <v>-1</v>
      </c>
      <c r="AP9" s="11" t="str">
        <f t="shared" si="12"/>
        <v/>
      </c>
      <c r="AQ9" s="11"/>
      <c r="AR9" s="11">
        <f t="shared" si="4"/>
        <v>0</v>
      </c>
      <c r="AS9" s="11"/>
      <c r="AT9" s="9"/>
      <c r="AU9" t="str">
        <f t="shared" si="13"/>
        <v>RW</v>
      </c>
      <c r="AV9" s="7">
        <f>SUM(Z$7:Z9)/2</f>
        <v>0</v>
      </c>
      <c r="AW9" s="7">
        <f>SUM(AC$7:AC9)/2</f>
        <v>0</v>
      </c>
    </row>
    <row r="10" spans="2:67" outlineLevel="1">
      <c r="B10" s="36"/>
      <c r="C10" s="9"/>
      <c r="D10" s="9"/>
      <c r="E10" s="10" t="s">
        <v>45</v>
      </c>
      <c r="F10" s="10" t="s">
        <v>46</v>
      </c>
      <c r="G10" s="10" t="s">
        <v>55</v>
      </c>
      <c r="H10" s="10" t="s">
        <v>55</v>
      </c>
      <c r="I10" s="10"/>
      <c r="J10" s="10"/>
      <c r="K10" s="10"/>
      <c r="L10" s="10"/>
      <c r="M10" s="10"/>
      <c r="N10" s="84"/>
      <c r="O10" s="10"/>
      <c r="P10" s="10"/>
      <c r="Q10" s="10"/>
      <c r="R10" s="10"/>
      <c r="S10" s="10" t="s">
        <v>53</v>
      </c>
      <c r="T10" s="10"/>
      <c r="U10" s="10" t="s">
        <v>49</v>
      </c>
      <c r="V10" s="10" t="s">
        <v>50</v>
      </c>
      <c r="W10" s="10" t="s">
        <v>50</v>
      </c>
      <c r="X10" s="11" t="s">
        <v>50</v>
      </c>
      <c r="Y10" s="11"/>
      <c r="Z10" s="11">
        <f t="shared" si="1"/>
        <v>0</v>
      </c>
      <c r="AA10" s="11" t="str">
        <f t="shared" si="2"/>
        <v>N</v>
      </c>
      <c r="AB10" s="11"/>
      <c r="AC10" s="11">
        <f t="shared" si="3"/>
        <v>0</v>
      </c>
      <c r="AD10" s="10"/>
      <c r="AE10" s="10"/>
      <c r="AF10" s="11"/>
      <c r="AG10" s="10"/>
      <c r="AH10" s="10"/>
      <c r="AI10" s="11">
        <f t="shared" si="5"/>
        <v>-1</v>
      </c>
      <c r="AJ10" s="11" t="str">
        <f t="shared" si="6"/>
        <v/>
      </c>
      <c r="AK10" s="11">
        <f t="shared" si="7"/>
        <v>-1</v>
      </c>
      <c r="AL10" s="11" t="str">
        <f t="shared" si="8"/>
        <v/>
      </c>
      <c r="AM10" s="11">
        <f t="shared" si="9"/>
        <v>-1</v>
      </c>
      <c r="AN10" s="11" t="str">
        <f t="shared" si="10"/>
        <v/>
      </c>
      <c r="AO10" s="11">
        <f t="shared" si="11"/>
        <v>-1</v>
      </c>
      <c r="AP10" s="11" t="str">
        <f t="shared" si="12"/>
        <v/>
      </c>
      <c r="AQ10" s="11"/>
      <c r="AR10" s="11">
        <f t="shared" si="4"/>
        <v>0</v>
      </c>
      <c r="AS10" s="11"/>
      <c r="AT10" s="9"/>
      <c r="AU10" t="str">
        <f t="shared" si="13"/>
        <v>RW</v>
      </c>
      <c r="AV10" s="7">
        <f>SUM(Z$7:Z10)/2</f>
        <v>0</v>
      </c>
      <c r="AW10" s="7">
        <f>SUM(AC$7:AC10)/2</f>
        <v>0</v>
      </c>
    </row>
    <row r="11" spans="2:67" outlineLevel="1">
      <c r="B11" s="36"/>
      <c r="C11" s="9"/>
      <c r="D11" s="9"/>
      <c r="E11" s="10" t="s">
        <v>45</v>
      </c>
      <c r="F11" s="10" t="s">
        <v>46</v>
      </c>
      <c r="G11" s="10" t="s">
        <v>56</v>
      </c>
      <c r="H11" s="10" t="s">
        <v>56</v>
      </c>
      <c r="I11" s="10"/>
      <c r="J11" s="10"/>
      <c r="K11" s="10"/>
      <c r="L11" s="10"/>
      <c r="M11" s="10"/>
      <c r="N11" s="84"/>
      <c r="O11" s="10"/>
      <c r="P11" s="10"/>
      <c r="Q11" s="10"/>
      <c r="R11" s="10"/>
      <c r="S11" s="10" t="s">
        <v>53</v>
      </c>
      <c r="T11" s="10"/>
      <c r="U11" s="10" t="s">
        <v>49</v>
      </c>
      <c r="V11" s="10" t="s">
        <v>50</v>
      </c>
      <c r="W11" s="10" t="s">
        <v>50</v>
      </c>
      <c r="X11" s="11" t="s">
        <v>50</v>
      </c>
      <c r="Y11" s="11"/>
      <c r="Z11" s="11">
        <f t="shared" si="1"/>
        <v>0</v>
      </c>
      <c r="AA11" s="11" t="str">
        <f t="shared" si="2"/>
        <v>N</v>
      </c>
      <c r="AB11" s="11"/>
      <c r="AC11" s="11">
        <f t="shared" si="3"/>
        <v>0</v>
      </c>
      <c r="AD11" s="10"/>
      <c r="AE11" s="10"/>
      <c r="AF11" s="11"/>
      <c r="AG11" s="10"/>
      <c r="AH11" s="10"/>
      <c r="AI11" s="11">
        <f t="shared" si="5"/>
        <v>-1</v>
      </c>
      <c r="AJ11" s="11" t="str">
        <f t="shared" si="6"/>
        <v/>
      </c>
      <c r="AK11" s="11">
        <f t="shared" si="7"/>
        <v>-1</v>
      </c>
      <c r="AL11" s="11" t="str">
        <f t="shared" si="8"/>
        <v/>
      </c>
      <c r="AM11" s="11">
        <f t="shared" si="9"/>
        <v>-1</v>
      </c>
      <c r="AN11" s="11" t="str">
        <f t="shared" si="10"/>
        <v/>
      </c>
      <c r="AO11" s="11">
        <f t="shared" si="11"/>
        <v>-1</v>
      </c>
      <c r="AP11" s="11" t="str">
        <f t="shared" si="12"/>
        <v/>
      </c>
      <c r="AQ11" s="11"/>
      <c r="AR11" s="11">
        <f t="shared" si="4"/>
        <v>0</v>
      </c>
      <c r="AS11" s="11"/>
      <c r="AT11" s="9"/>
      <c r="AU11" t="str">
        <f t="shared" si="13"/>
        <v>RW</v>
      </c>
      <c r="AV11" s="7">
        <f>SUM(Z$7:Z11)/2</f>
        <v>0</v>
      </c>
      <c r="AW11" s="7">
        <f>SUM(AC$7:AC11)/2</f>
        <v>0</v>
      </c>
    </row>
    <row r="12" spans="2:67" outlineLevel="1">
      <c r="B12" s="36"/>
      <c r="C12" s="9"/>
      <c r="D12" s="9"/>
      <c r="E12" s="10" t="s">
        <v>45</v>
      </c>
      <c r="F12" s="10" t="s">
        <v>46</v>
      </c>
      <c r="G12" s="10" t="s">
        <v>57</v>
      </c>
      <c r="H12" s="10" t="s">
        <v>57</v>
      </c>
      <c r="I12" s="10"/>
      <c r="J12" s="10"/>
      <c r="K12" s="10"/>
      <c r="L12" s="10"/>
      <c r="M12" s="10"/>
      <c r="N12" s="84"/>
      <c r="O12" s="10"/>
      <c r="P12" s="10"/>
      <c r="Q12" s="10"/>
      <c r="R12" s="10"/>
      <c r="S12" s="10" t="s">
        <v>53</v>
      </c>
      <c r="T12" s="10"/>
      <c r="U12" s="10" t="s">
        <v>49</v>
      </c>
      <c r="V12" s="10" t="s">
        <v>50</v>
      </c>
      <c r="W12" s="10" t="s">
        <v>50</v>
      </c>
      <c r="X12" s="11" t="s">
        <v>50</v>
      </c>
      <c r="Y12" s="11"/>
      <c r="Z12" s="11">
        <f t="shared" si="1"/>
        <v>0</v>
      </c>
      <c r="AA12" s="11" t="str">
        <f t="shared" si="2"/>
        <v>N</v>
      </c>
      <c r="AB12" s="11"/>
      <c r="AC12" s="11">
        <f t="shared" si="3"/>
        <v>0</v>
      </c>
      <c r="AD12" s="10"/>
      <c r="AE12" s="10"/>
      <c r="AF12" s="11"/>
      <c r="AG12" s="10"/>
      <c r="AH12" s="10"/>
      <c r="AI12" s="11">
        <f t="shared" si="5"/>
        <v>-1</v>
      </c>
      <c r="AJ12" s="11" t="str">
        <f t="shared" si="6"/>
        <v/>
      </c>
      <c r="AK12" s="11">
        <f t="shared" si="7"/>
        <v>-1</v>
      </c>
      <c r="AL12" s="11" t="str">
        <f t="shared" si="8"/>
        <v/>
      </c>
      <c r="AM12" s="11">
        <f t="shared" si="9"/>
        <v>-1</v>
      </c>
      <c r="AN12" s="11" t="str">
        <f t="shared" si="10"/>
        <v/>
      </c>
      <c r="AO12" s="11">
        <f t="shared" si="11"/>
        <v>-1</v>
      </c>
      <c r="AP12" s="11" t="str">
        <f t="shared" si="12"/>
        <v/>
      </c>
      <c r="AQ12" s="11"/>
      <c r="AR12" s="11">
        <f t="shared" si="4"/>
        <v>0</v>
      </c>
      <c r="AS12" s="11"/>
      <c r="AT12" s="9"/>
      <c r="AU12" t="str">
        <f t="shared" si="13"/>
        <v>RW</v>
      </c>
      <c r="AV12" s="7">
        <f>SUM(Z$7:Z12)/2</f>
        <v>0</v>
      </c>
      <c r="AW12" s="7">
        <f>SUM(AC$7:AC12)/2</f>
        <v>0</v>
      </c>
    </row>
    <row r="13" spans="2:67" outlineLevel="1">
      <c r="B13" s="36"/>
      <c r="C13" s="9"/>
      <c r="D13" s="9"/>
      <c r="E13" s="10" t="s">
        <v>45</v>
      </c>
      <c r="F13" s="10" t="s">
        <v>46</v>
      </c>
      <c r="G13" s="10" t="s">
        <v>58</v>
      </c>
      <c r="H13" s="10" t="s">
        <v>58</v>
      </c>
      <c r="I13" s="10"/>
      <c r="J13" s="10"/>
      <c r="K13" s="10"/>
      <c r="L13" s="10"/>
      <c r="M13" s="10"/>
      <c r="N13" s="84"/>
      <c r="O13" s="10"/>
      <c r="P13" s="10"/>
      <c r="Q13" s="10"/>
      <c r="R13" s="10"/>
      <c r="S13" s="10" t="s">
        <v>53</v>
      </c>
      <c r="T13" s="10"/>
      <c r="U13" s="10" t="s">
        <v>49</v>
      </c>
      <c r="V13" s="10" t="s">
        <v>50</v>
      </c>
      <c r="W13" s="10" t="s">
        <v>50</v>
      </c>
      <c r="X13" s="11" t="s">
        <v>50</v>
      </c>
      <c r="Y13" s="11"/>
      <c r="Z13" s="11">
        <f t="shared" si="1"/>
        <v>0</v>
      </c>
      <c r="AA13" s="11" t="str">
        <f t="shared" si="2"/>
        <v>N</v>
      </c>
      <c r="AB13" s="11"/>
      <c r="AC13" s="11">
        <f t="shared" si="3"/>
        <v>0</v>
      </c>
      <c r="AD13" s="10"/>
      <c r="AE13" s="10"/>
      <c r="AF13" s="11"/>
      <c r="AG13" s="10"/>
      <c r="AH13" s="10"/>
      <c r="AI13" s="11">
        <f t="shared" si="5"/>
        <v>-1</v>
      </c>
      <c r="AJ13" s="11" t="str">
        <f t="shared" si="6"/>
        <v/>
      </c>
      <c r="AK13" s="11">
        <f t="shared" si="7"/>
        <v>-1</v>
      </c>
      <c r="AL13" s="11" t="str">
        <f t="shared" si="8"/>
        <v/>
      </c>
      <c r="AM13" s="11">
        <f t="shared" si="9"/>
        <v>-1</v>
      </c>
      <c r="AN13" s="11" t="str">
        <f t="shared" si="10"/>
        <v/>
      </c>
      <c r="AO13" s="11">
        <f t="shared" si="11"/>
        <v>-1</v>
      </c>
      <c r="AP13" s="11" t="str">
        <f t="shared" si="12"/>
        <v/>
      </c>
      <c r="AQ13" s="11"/>
      <c r="AR13" s="11">
        <f t="shared" si="4"/>
        <v>0</v>
      </c>
      <c r="AS13" s="11"/>
      <c r="AT13" s="9"/>
      <c r="AU13" t="str">
        <f t="shared" si="13"/>
        <v>RW</v>
      </c>
      <c r="AV13" s="7">
        <f>SUM(Z$7:Z13)/2</f>
        <v>0</v>
      </c>
      <c r="AW13" s="7">
        <f>SUM(AC$7:AC13)/2</f>
        <v>0</v>
      </c>
    </row>
    <row r="14" spans="2:67" outlineLevel="1">
      <c r="B14" s="36"/>
      <c r="C14" s="9"/>
      <c r="D14" s="9"/>
      <c r="E14" s="10" t="s">
        <v>45</v>
      </c>
      <c r="F14" s="10" t="s">
        <v>46</v>
      </c>
      <c r="G14" s="10" t="s">
        <v>59</v>
      </c>
      <c r="H14" s="10" t="s">
        <v>59</v>
      </c>
      <c r="I14" s="10"/>
      <c r="J14" s="10"/>
      <c r="K14" s="10"/>
      <c r="L14" s="10"/>
      <c r="M14" s="10"/>
      <c r="N14" s="84"/>
      <c r="O14" s="10"/>
      <c r="P14" s="10"/>
      <c r="Q14" s="10"/>
      <c r="R14" s="10"/>
      <c r="S14" s="10" t="s">
        <v>53</v>
      </c>
      <c r="T14" s="10"/>
      <c r="U14" s="10" t="s">
        <v>49</v>
      </c>
      <c r="V14" s="10" t="s">
        <v>50</v>
      </c>
      <c r="W14" s="10" t="s">
        <v>50</v>
      </c>
      <c r="X14" s="11" t="s">
        <v>50</v>
      </c>
      <c r="Y14" s="11"/>
      <c r="Z14" s="11">
        <f t="shared" si="1"/>
        <v>0</v>
      </c>
      <c r="AA14" s="11" t="str">
        <f t="shared" si="2"/>
        <v>N</v>
      </c>
      <c r="AB14" s="11"/>
      <c r="AC14" s="11">
        <f t="shared" si="3"/>
        <v>0</v>
      </c>
      <c r="AD14" s="10">
        <v>0</v>
      </c>
      <c r="AE14" s="10">
        <v>0</v>
      </c>
      <c r="AF14" s="11"/>
      <c r="AG14" s="10"/>
      <c r="AH14" s="10"/>
      <c r="AI14" s="11">
        <f t="shared" si="5"/>
        <v>-1</v>
      </c>
      <c r="AJ14" s="11" t="str">
        <f t="shared" si="6"/>
        <v/>
      </c>
      <c r="AK14" s="11">
        <f t="shared" si="7"/>
        <v>-1</v>
      </c>
      <c r="AL14" s="11" t="str">
        <f t="shared" si="8"/>
        <v/>
      </c>
      <c r="AM14" s="11">
        <f t="shared" si="9"/>
        <v>-1</v>
      </c>
      <c r="AN14" s="11" t="str">
        <f t="shared" si="10"/>
        <v/>
      </c>
      <c r="AO14" s="11">
        <f t="shared" si="11"/>
        <v>-1</v>
      </c>
      <c r="AP14" s="11" t="str">
        <f t="shared" si="12"/>
        <v/>
      </c>
      <c r="AQ14" s="11"/>
      <c r="AR14" s="11">
        <f t="shared" si="4"/>
        <v>0</v>
      </c>
      <c r="AS14" s="11"/>
      <c r="AT14" s="9"/>
      <c r="AU14" t="str">
        <f t="shared" si="13"/>
        <v>RW</v>
      </c>
      <c r="AV14" s="7">
        <f>SUM(Z$7:Z14)/2</f>
        <v>0</v>
      </c>
      <c r="AW14" s="7">
        <f>SUM(AC$7:AC14)/2</f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</row>
    <row r="15" spans="2:67" outlineLevel="1">
      <c r="B15" s="36"/>
      <c r="C15" s="9"/>
      <c r="D15" s="9"/>
      <c r="E15" s="10" t="s">
        <v>45</v>
      </c>
      <c r="F15" s="10" t="s">
        <v>46</v>
      </c>
      <c r="G15" s="10" t="s">
        <v>60</v>
      </c>
      <c r="H15" s="10" t="s">
        <v>60</v>
      </c>
      <c r="I15" s="10"/>
      <c r="J15" s="10"/>
      <c r="K15" s="10"/>
      <c r="L15" s="10"/>
      <c r="M15" s="10"/>
      <c r="N15" s="35" t="s">
        <v>61</v>
      </c>
      <c r="O15" s="10"/>
      <c r="P15" s="10"/>
      <c r="Q15" s="10"/>
      <c r="R15" s="10"/>
      <c r="S15" s="10" t="s">
        <v>53</v>
      </c>
      <c r="T15" s="10"/>
      <c r="U15" s="10" t="s">
        <v>49</v>
      </c>
      <c r="V15" s="10" t="s">
        <v>50</v>
      </c>
      <c r="W15" s="10" t="s">
        <v>50</v>
      </c>
      <c r="X15" s="11" t="s">
        <v>50</v>
      </c>
      <c r="Y15" s="11"/>
      <c r="Z15" s="11">
        <f t="shared" si="1"/>
        <v>0</v>
      </c>
      <c r="AA15" s="11" t="str">
        <f t="shared" si="2"/>
        <v>N</v>
      </c>
      <c r="AB15" s="11"/>
      <c r="AC15" s="11">
        <f t="shared" si="3"/>
        <v>0</v>
      </c>
      <c r="AD15" s="10">
        <v>0</v>
      </c>
      <c r="AE15" s="10">
        <v>0</v>
      </c>
      <c r="AF15" s="11"/>
      <c r="AG15" s="10"/>
      <c r="AH15" s="10"/>
      <c r="AI15" s="11">
        <f>IF(Y15&gt;0,,- 1)</f>
        <v>-1</v>
      </c>
      <c r="AJ15" s="11" t="str">
        <f t="shared" si="6"/>
        <v/>
      </c>
      <c r="AK15" s="11">
        <f>IF(AND(V15="Y", Y15&gt;0),AI7,AI7- 1)</f>
        <v>-1</v>
      </c>
      <c r="AL15" s="11" t="str">
        <f t="shared" si="8"/>
        <v/>
      </c>
      <c r="AM15" s="11">
        <f>IF(AB15&gt;0,,- 1)</f>
        <v>-1</v>
      </c>
      <c r="AN15" s="11" t="str">
        <f t="shared" si="10"/>
        <v/>
      </c>
      <c r="AO15" s="11">
        <f>IF(AND(V15="Y", AB15&gt;0),AM7,AM7- 1)</f>
        <v>-1</v>
      </c>
      <c r="AP15" s="11" t="str">
        <f t="shared" si="12"/>
        <v/>
      </c>
      <c r="AQ15" s="11"/>
      <c r="AR15" s="11">
        <f t="shared" si="4"/>
        <v>0</v>
      </c>
      <c r="AS15" s="11"/>
      <c r="AT15" s="9"/>
      <c r="AU15" t="str">
        <f t="shared" si="13"/>
        <v>RW</v>
      </c>
      <c r="AV15" s="7">
        <f>SUM(Z$7:Z15)/2</f>
        <v>0</v>
      </c>
      <c r="AW15" s="7">
        <f>SUM(AC$7:AC15)/2</f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</row>
    <row r="16" spans="2:67" ht="24">
      <c r="B16" s="36"/>
      <c r="C16" s="9"/>
      <c r="D16" s="9"/>
      <c r="E16" s="10" t="s">
        <v>62</v>
      </c>
      <c r="F16" s="10" t="s">
        <v>63</v>
      </c>
      <c r="G16" s="10"/>
      <c r="H16" s="10"/>
      <c r="I16" s="10"/>
      <c r="J16" s="10"/>
      <c r="K16" s="10"/>
      <c r="L16" s="10"/>
      <c r="M16" s="10"/>
      <c r="N16" s="35" t="s">
        <v>64</v>
      </c>
      <c r="O16" s="10"/>
      <c r="P16" s="10"/>
      <c r="Q16" s="10" t="s">
        <v>47</v>
      </c>
      <c r="R16" s="10" t="s">
        <v>48</v>
      </c>
      <c r="S16" s="10" t="str">
        <f t="shared" ref="S16:S537" si="14">IF(AND((Q16=""),(R16="")),"",IF(AND((Q16&lt;&gt;"N/A"),(R16&lt;&gt;"N/A")),"RW",IF(R16="N/A",IF(Q16="N/A","", "WO"),"RO")))</f>
        <v>RW</v>
      </c>
      <c r="T16" s="10">
        <v>1</v>
      </c>
      <c r="U16" s="10" t="s">
        <v>49</v>
      </c>
      <c r="V16" s="10" t="s">
        <v>49</v>
      </c>
      <c r="W16" s="10" t="s">
        <v>50</v>
      </c>
      <c r="X16" s="11" t="str">
        <f t="shared" ref="X16:X280" si="15">IF(Y16&gt;0,"Y","N")</f>
        <v>Y</v>
      </c>
      <c r="Y16" s="11">
        <v>5</v>
      </c>
      <c r="Z16" s="11">
        <f t="shared" si="1"/>
        <v>10</v>
      </c>
      <c r="AA16" s="11" t="str">
        <f t="shared" si="2"/>
        <v>N</v>
      </c>
      <c r="AB16" s="11"/>
      <c r="AC16" s="11">
        <f t="shared" si="3"/>
        <v>0</v>
      </c>
      <c r="AD16" s="10" t="str">
        <f>AD17 &amp; AD18 &amp; AD19 &amp; AD20 &amp; AD21 &amp; AD22 &amp; AD23 &amp; AD24</f>
        <v>01110000</v>
      </c>
      <c r="AE16" s="10" t="str">
        <f>AE17 &amp; AE18 &amp; AE19 &amp; AE20 &amp; AE21 &amp; AE22 &amp; AE23 &amp; AE24</f>
        <v>01110000</v>
      </c>
      <c r="AF16" s="11"/>
      <c r="AG16" s="10"/>
      <c r="AH16" s="10"/>
      <c r="AI16" s="11">
        <f>AK7+Y16</f>
        <v>5</v>
      </c>
      <c r="AJ16" s="11"/>
      <c r="AK16" s="11">
        <f t="shared" ref="AK16:AK537" si="16">IF(V16="N",AI16,AI16+Y16)</f>
        <v>10</v>
      </c>
      <c r="AL16" s="11"/>
      <c r="AM16" s="11">
        <f>AO7+AB16</f>
        <v>0</v>
      </c>
      <c r="AN16" s="11"/>
      <c r="AO16" s="11">
        <f t="shared" ref="AO16:AO537" si="17">IF(V16="N",AM16,AM16+AB16)</f>
        <v>0</v>
      </c>
      <c r="AP16" s="11"/>
      <c r="AQ16" s="11">
        <v>8</v>
      </c>
      <c r="AR16" s="11">
        <f t="shared" si="4"/>
        <v>16</v>
      </c>
      <c r="AS16" s="11"/>
      <c r="AT16" s="9"/>
      <c r="AU16" t="str">
        <f t="shared" si="13"/>
        <v>RW</v>
      </c>
      <c r="AV16" s="7">
        <f>SUM(Z$7:Z16)/2</f>
        <v>5</v>
      </c>
      <c r="AW16" s="7">
        <f>SUM(AC$7:AC16)/2</f>
        <v>0</v>
      </c>
      <c r="BF16" s="2" t="s">
        <v>65</v>
      </c>
      <c r="BG16" s="2" t="s">
        <v>65</v>
      </c>
      <c r="BH16" s="2" t="s">
        <v>65</v>
      </c>
      <c r="BI16" s="2" t="s">
        <v>65</v>
      </c>
      <c r="BJ16" s="2" t="s">
        <v>65</v>
      </c>
      <c r="BK16" s="2" t="s">
        <v>65</v>
      </c>
      <c r="BL16" s="2" t="s">
        <v>65</v>
      </c>
      <c r="BM16" s="2" t="s">
        <v>65</v>
      </c>
      <c r="BN16" s="2" t="s">
        <v>65</v>
      </c>
      <c r="BO16" s="2" t="s">
        <v>65</v>
      </c>
    </row>
    <row r="17" spans="2:67" outlineLevel="1">
      <c r="B17" s="36"/>
      <c r="C17" s="9"/>
      <c r="D17" s="9"/>
      <c r="E17" s="10" t="s">
        <v>62</v>
      </c>
      <c r="F17" s="10" t="s">
        <v>63</v>
      </c>
      <c r="G17" s="10" t="s">
        <v>66</v>
      </c>
      <c r="H17" s="10" t="s">
        <v>66</v>
      </c>
      <c r="I17" s="10"/>
      <c r="J17" s="10"/>
      <c r="K17" s="10"/>
      <c r="L17" s="10"/>
      <c r="M17" s="10"/>
      <c r="N17" s="35" t="s">
        <v>67</v>
      </c>
      <c r="O17" s="10"/>
      <c r="P17" s="10"/>
      <c r="Q17" s="10"/>
      <c r="R17" s="10"/>
      <c r="S17" s="10" t="s">
        <v>53</v>
      </c>
      <c r="T17" s="10"/>
      <c r="U17" s="10" t="s">
        <v>49</v>
      </c>
      <c r="V17" s="10" t="s">
        <v>49</v>
      </c>
      <c r="W17" s="10" t="s">
        <v>50</v>
      </c>
      <c r="X17" s="11" t="str">
        <f t="shared" si="15"/>
        <v>Y</v>
      </c>
      <c r="Y17" s="11">
        <v>1</v>
      </c>
      <c r="Z17" s="11">
        <f t="shared" si="1"/>
        <v>2</v>
      </c>
      <c r="AA17" s="11" t="str">
        <f t="shared" si="2"/>
        <v>N</v>
      </c>
      <c r="AB17" s="11"/>
      <c r="AC17" s="11">
        <f t="shared" si="3"/>
        <v>0</v>
      </c>
      <c r="AD17" s="10">
        <v>0</v>
      </c>
      <c r="AE17" s="10">
        <v>0</v>
      </c>
      <c r="AF17" s="11"/>
      <c r="AG17" s="10"/>
      <c r="AH17" s="10"/>
      <c r="AI17" s="11">
        <f t="shared" ref="AI17:AI23" si="18">AI18+Y18</f>
        <v>4</v>
      </c>
      <c r="AJ17" s="11" t="str">
        <f t="shared" ref="AJ17:AJ24" si="19">IF(Y17&gt;1,"MTP[" &amp; AI17-1+Y17&amp; ":" &amp; AI17 &amp; "]",(IF(Y17&gt;0,"MTP[" &amp; AI17 &amp; "]","")))</f>
        <v>MTP[4]</v>
      </c>
      <c r="AK17" s="11">
        <f t="shared" ref="AK17:AK23" si="20">AK18+Y18</f>
        <v>9</v>
      </c>
      <c r="AL17" s="11" t="str">
        <f t="shared" ref="AL17:AL24" si="21">IF(AND(V17="Y", Y17&gt;1),"MTP[" &amp; AK17-1+Y17&amp; ":" &amp; AK17 &amp; "]",(IF(AND(V17="Y", Y17&gt;0),"MTP[" &amp; AK17 &amp; "]","")))</f>
        <v>MTP[9]</v>
      </c>
      <c r="AM17" s="11">
        <f t="shared" ref="AM17:AM23" si="22">AM18+AB18</f>
        <v>-1</v>
      </c>
      <c r="AN17" s="11" t="str">
        <f t="shared" ref="AN17:AN24" si="23">IF(AB17&gt;1,"OTP[" &amp; AM17-1+AB17&amp; ":" &amp; AM17 &amp; "]",(IF(AB17&gt;0,"OTP[" &amp; AM17 &amp; "]","")))</f>
        <v/>
      </c>
      <c r="AO17" s="11">
        <f t="shared" ref="AO17:AO23" si="24">AO18+AB18</f>
        <v>-1</v>
      </c>
      <c r="AP17" s="11" t="str">
        <f t="shared" ref="AP17:AP24" si="25">IF(AND(V17="Y", AB17&gt;1),"OTP[" &amp; AO17-1+AB17&amp; ":" &amp; AO17 &amp; "]",(IF(AND(V17="Y", AB17&gt;0),"OTP[" &amp; AO17 &amp; "]","")))</f>
        <v/>
      </c>
      <c r="AQ17" s="11"/>
      <c r="AR17" s="11">
        <f t="shared" si="4"/>
        <v>0</v>
      </c>
      <c r="AS17" s="11"/>
      <c r="AT17" s="9"/>
      <c r="AU17" t="str">
        <f t="shared" si="13"/>
        <v>RW</v>
      </c>
      <c r="AV17" s="7">
        <f>SUM(Z$7:Z17)/2</f>
        <v>6</v>
      </c>
      <c r="AW17" s="7">
        <f>SUM(AC$7:AC17)/2</f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</row>
    <row r="18" spans="2:67" ht="48" outlineLevel="1">
      <c r="B18" s="36"/>
      <c r="C18" s="9"/>
      <c r="D18" s="9"/>
      <c r="E18" s="10" t="s">
        <v>62</v>
      </c>
      <c r="F18" s="10" t="s">
        <v>63</v>
      </c>
      <c r="G18" s="10" t="s">
        <v>68</v>
      </c>
      <c r="H18" s="10" t="s">
        <v>68</v>
      </c>
      <c r="I18" s="10"/>
      <c r="J18" s="10"/>
      <c r="K18" s="10"/>
      <c r="L18" s="10"/>
      <c r="M18" s="10"/>
      <c r="N18" s="35" t="s">
        <v>69</v>
      </c>
      <c r="O18" s="10"/>
      <c r="P18" s="10"/>
      <c r="Q18" s="10"/>
      <c r="R18" s="10"/>
      <c r="S18" s="10" t="s">
        <v>53</v>
      </c>
      <c r="T18" s="10"/>
      <c r="U18" s="10" t="s">
        <v>49</v>
      </c>
      <c r="V18" s="10" t="s">
        <v>49</v>
      </c>
      <c r="W18" s="10" t="s">
        <v>50</v>
      </c>
      <c r="X18" s="11" t="str">
        <f t="shared" si="15"/>
        <v>Y</v>
      </c>
      <c r="Y18" s="11">
        <v>1</v>
      </c>
      <c r="Z18" s="11">
        <f t="shared" si="1"/>
        <v>2</v>
      </c>
      <c r="AA18" s="11" t="str">
        <f t="shared" si="2"/>
        <v>N</v>
      </c>
      <c r="AB18" s="11"/>
      <c r="AC18" s="11">
        <f t="shared" si="3"/>
        <v>0</v>
      </c>
      <c r="AD18" s="10">
        <v>1</v>
      </c>
      <c r="AE18" s="10">
        <v>1</v>
      </c>
      <c r="AF18" s="11"/>
      <c r="AG18" s="10"/>
      <c r="AH18" s="10"/>
      <c r="AI18" s="11">
        <f t="shared" si="18"/>
        <v>3</v>
      </c>
      <c r="AJ18" s="11" t="str">
        <f t="shared" si="19"/>
        <v>MTP[3]</v>
      </c>
      <c r="AK18" s="11">
        <f t="shared" si="20"/>
        <v>8</v>
      </c>
      <c r="AL18" s="11" t="str">
        <f t="shared" si="21"/>
        <v>MTP[8]</v>
      </c>
      <c r="AM18" s="11">
        <f t="shared" si="22"/>
        <v>-1</v>
      </c>
      <c r="AN18" s="11" t="str">
        <f t="shared" si="23"/>
        <v/>
      </c>
      <c r="AO18" s="11">
        <f t="shared" si="24"/>
        <v>-1</v>
      </c>
      <c r="AP18" s="11" t="str">
        <f t="shared" si="25"/>
        <v/>
      </c>
      <c r="AQ18" s="11"/>
      <c r="AR18" s="11">
        <f t="shared" si="4"/>
        <v>0</v>
      </c>
      <c r="AS18" s="11"/>
      <c r="AT18" s="9"/>
      <c r="AU18" t="str">
        <f t="shared" si="13"/>
        <v>RW</v>
      </c>
      <c r="AV18" s="7">
        <f>SUM(Z$7:Z18)/2</f>
        <v>7</v>
      </c>
      <c r="AW18" s="7">
        <f>SUM(AC$7:AC18)/2</f>
        <v>0</v>
      </c>
      <c r="BF18" s="2">
        <v>1</v>
      </c>
      <c r="BG18" s="2">
        <v>1</v>
      </c>
      <c r="BH18" s="2">
        <v>1</v>
      </c>
      <c r="BI18" s="2">
        <v>1</v>
      </c>
      <c r="BJ18" s="2">
        <v>1</v>
      </c>
      <c r="BK18" s="2">
        <v>1</v>
      </c>
      <c r="BL18" s="2">
        <v>1</v>
      </c>
      <c r="BM18" s="2">
        <v>1</v>
      </c>
      <c r="BN18" s="2">
        <v>1</v>
      </c>
      <c r="BO18" s="2">
        <v>1</v>
      </c>
    </row>
    <row r="19" spans="2:67" outlineLevel="1">
      <c r="B19" s="36"/>
      <c r="C19" s="9"/>
      <c r="D19" s="9"/>
      <c r="E19" s="10" t="s">
        <v>62</v>
      </c>
      <c r="F19" s="10" t="s">
        <v>63</v>
      </c>
      <c r="G19" s="10" t="s">
        <v>70</v>
      </c>
      <c r="H19" s="10" t="s">
        <v>70</v>
      </c>
      <c r="I19" s="80"/>
      <c r="J19" s="80"/>
      <c r="K19" s="80"/>
      <c r="L19" s="80"/>
      <c r="M19" s="80"/>
      <c r="N19" s="92" t="s">
        <v>71</v>
      </c>
      <c r="O19" s="10"/>
      <c r="P19" s="10"/>
      <c r="Q19" s="10"/>
      <c r="R19" s="10"/>
      <c r="S19" s="10" t="s">
        <v>53</v>
      </c>
      <c r="T19" s="10"/>
      <c r="U19" s="10" t="s">
        <v>49</v>
      </c>
      <c r="V19" s="10" t="s">
        <v>49</v>
      </c>
      <c r="W19" s="10" t="s">
        <v>50</v>
      </c>
      <c r="X19" s="11" t="str">
        <f t="shared" si="15"/>
        <v>Y</v>
      </c>
      <c r="Y19" s="11">
        <v>1</v>
      </c>
      <c r="Z19" s="11">
        <f t="shared" si="1"/>
        <v>2</v>
      </c>
      <c r="AA19" s="11" t="str">
        <f t="shared" si="2"/>
        <v>N</v>
      </c>
      <c r="AB19" s="11"/>
      <c r="AC19" s="11">
        <f t="shared" si="3"/>
        <v>0</v>
      </c>
      <c r="AD19" s="10">
        <v>1</v>
      </c>
      <c r="AE19" s="10">
        <v>1</v>
      </c>
      <c r="AF19" s="11"/>
      <c r="AG19" s="10"/>
      <c r="AH19" s="10"/>
      <c r="AI19" s="11">
        <f t="shared" si="18"/>
        <v>2</v>
      </c>
      <c r="AJ19" s="11" t="str">
        <f t="shared" si="19"/>
        <v>MTP[2]</v>
      </c>
      <c r="AK19" s="11">
        <f t="shared" si="20"/>
        <v>7</v>
      </c>
      <c r="AL19" s="11" t="str">
        <f t="shared" si="21"/>
        <v>MTP[7]</v>
      </c>
      <c r="AM19" s="11">
        <f t="shared" si="22"/>
        <v>-1</v>
      </c>
      <c r="AN19" s="11" t="str">
        <f t="shared" si="23"/>
        <v/>
      </c>
      <c r="AO19" s="11">
        <f t="shared" si="24"/>
        <v>-1</v>
      </c>
      <c r="AP19" s="11" t="str">
        <f t="shared" si="25"/>
        <v/>
      </c>
      <c r="AQ19" s="11"/>
      <c r="AR19" s="11">
        <f t="shared" si="4"/>
        <v>0</v>
      </c>
      <c r="AS19" s="11"/>
      <c r="AT19" s="9"/>
      <c r="AU19" t="str">
        <f t="shared" si="13"/>
        <v>RW</v>
      </c>
      <c r="AV19" s="7">
        <f>SUM(Z$7:Z19)/2</f>
        <v>8</v>
      </c>
      <c r="AW19" s="7">
        <f>SUM(AC$7:AC19)/2</f>
        <v>0</v>
      </c>
      <c r="BF19" s="2">
        <v>1</v>
      </c>
      <c r="BG19" s="2">
        <v>1</v>
      </c>
      <c r="BH19" s="2">
        <v>1</v>
      </c>
      <c r="BI19" s="2">
        <v>1</v>
      </c>
      <c r="BJ19" s="2">
        <v>1</v>
      </c>
      <c r="BK19" s="2">
        <v>1</v>
      </c>
      <c r="BL19" s="2">
        <v>1</v>
      </c>
      <c r="BM19" s="2">
        <v>1</v>
      </c>
      <c r="BN19" s="2">
        <v>1</v>
      </c>
      <c r="BO19" s="2">
        <v>1</v>
      </c>
    </row>
    <row r="20" spans="2:67" outlineLevel="1">
      <c r="B20" s="36"/>
      <c r="C20" s="9"/>
      <c r="D20" s="9"/>
      <c r="E20" s="10" t="s">
        <v>62</v>
      </c>
      <c r="F20" s="10" t="s">
        <v>63</v>
      </c>
      <c r="G20" s="10" t="s">
        <v>72</v>
      </c>
      <c r="H20" s="10" t="s">
        <v>72</v>
      </c>
      <c r="I20" s="81"/>
      <c r="J20" s="81"/>
      <c r="K20" s="81"/>
      <c r="L20" s="81"/>
      <c r="M20" s="81"/>
      <c r="N20" s="93"/>
      <c r="O20" s="10"/>
      <c r="P20" s="10"/>
      <c r="Q20" s="10"/>
      <c r="R20" s="10"/>
      <c r="S20" s="10" t="s">
        <v>53</v>
      </c>
      <c r="T20" s="10"/>
      <c r="U20" s="10" t="s">
        <v>49</v>
      </c>
      <c r="V20" s="10" t="s">
        <v>49</v>
      </c>
      <c r="W20" s="10" t="s">
        <v>50</v>
      </c>
      <c r="X20" s="11" t="str">
        <f t="shared" si="15"/>
        <v>Y</v>
      </c>
      <c r="Y20" s="11">
        <v>1</v>
      </c>
      <c r="Z20" s="11">
        <f t="shared" si="1"/>
        <v>2</v>
      </c>
      <c r="AA20" s="11" t="str">
        <f t="shared" si="2"/>
        <v>N</v>
      </c>
      <c r="AB20" s="11"/>
      <c r="AC20" s="11">
        <f t="shared" si="3"/>
        <v>0</v>
      </c>
      <c r="AD20" s="10">
        <v>1</v>
      </c>
      <c r="AE20" s="10">
        <v>1</v>
      </c>
      <c r="AF20" s="11"/>
      <c r="AG20" s="10"/>
      <c r="AH20" s="10"/>
      <c r="AI20" s="11">
        <f t="shared" si="18"/>
        <v>1</v>
      </c>
      <c r="AJ20" s="11" t="str">
        <f t="shared" si="19"/>
        <v>MTP[1]</v>
      </c>
      <c r="AK20" s="11">
        <f t="shared" si="20"/>
        <v>6</v>
      </c>
      <c r="AL20" s="11" t="str">
        <f t="shared" si="21"/>
        <v>MTP[6]</v>
      </c>
      <c r="AM20" s="11">
        <f t="shared" si="22"/>
        <v>-1</v>
      </c>
      <c r="AN20" s="11" t="str">
        <f t="shared" si="23"/>
        <v/>
      </c>
      <c r="AO20" s="11">
        <f t="shared" si="24"/>
        <v>-1</v>
      </c>
      <c r="AP20" s="11" t="str">
        <f t="shared" si="25"/>
        <v/>
      </c>
      <c r="AQ20" s="11"/>
      <c r="AR20" s="11">
        <f t="shared" si="4"/>
        <v>0</v>
      </c>
      <c r="AS20" s="11"/>
      <c r="AT20" s="9"/>
      <c r="AU20" t="str">
        <f t="shared" si="13"/>
        <v>RW</v>
      </c>
      <c r="AV20" s="7">
        <f>SUM(Z$7:Z20)/2</f>
        <v>9</v>
      </c>
      <c r="AW20" s="7">
        <f>SUM(AC$7:AC20)/2</f>
        <v>0</v>
      </c>
      <c r="BF20" s="2">
        <v>1</v>
      </c>
      <c r="BG20" s="2">
        <v>1</v>
      </c>
      <c r="BH20" s="2">
        <v>1</v>
      </c>
      <c r="BI20" s="2">
        <v>1</v>
      </c>
      <c r="BJ20" s="2">
        <v>1</v>
      </c>
      <c r="BK20" s="2">
        <v>1</v>
      </c>
      <c r="BL20" s="2">
        <v>1</v>
      </c>
      <c r="BM20" s="2">
        <v>1</v>
      </c>
      <c r="BN20" s="2">
        <v>1</v>
      </c>
      <c r="BO20" s="2">
        <v>1</v>
      </c>
    </row>
    <row r="21" spans="2:67" outlineLevel="1">
      <c r="B21" s="36"/>
      <c r="C21" s="9"/>
      <c r="D21" s="9"/>
      <c r="E21" s="10" t="s">
        <v>62</v>
      </c>
      <c r="F21" s="10" t="s">
        <v>63</v>
      </c>
      <c r="G21" s="10" t="s">
        <v>73</v>
      </c>
      <c r="H21" s="10" t="s">
        <v>73</v>
      </c>
      <c r="I21" s="10"/>
      <c r="J21" s="10"/>
      <c r="K21" s="10"/>
      <c r="L21" s="10"/>
      <c r="M21" s="10"/>
      <c r="N21" s="35" t="s">
        <v>74</v>
      </c>
      <c r="O21" s="10"/>
      <c r="P21" s="10"/>
      <c r="Q21" s="10"/>
      <c r="R21" s="10"/>
      <c r="S21" s="10" t="s">
        <v>53</v>
      </c>
      <c r="T21" s="10"/>
      <c r="U21" s="10" t="s">
        <v>49</v>
      </c>
      <c r="V21" s="10" t="s">
        <v>49</v>
      </c>
      <c r="W21" s="10" t="s">
        <v>50</v>
      </c>
      <c r="X21" s="11" t="str">
        <f t="shared" si="15"/>
        <v>N</v>
      </c>
      <c r="Y21" s="11">
        <v>0</v>
      </c>
      <c r="Z21" s="11">
        <f t="shared" si="1"/>
        <v>0</v>
      </c>
      <c r="AA21" s="11" t="str">
        <f t="shared" si="2"/>
        <v>N</v>
      </c>
      <c r="AB21" s="11"/>
      <c r="AC21" s="11">
        <f t="shared" si="3"/>
        <v>0</v>
      </c>
      <c r="AD21" s="10">
        <v>0</v>
      </c>
      <c r="AE21" s="10">
        <v>0</v>
      </c>
      <c r="AF21" s="11"/>
      <c r="AG21" s="10"/>
      <c r="AH21" s="10"/>
      <c r="AI21" s="11">
        <f t="shared" si="18"/>
        <v>1</v>
      </c>
      <c r="AJ21" s="11" t="str">
        <f t="shared" si="19"/>
        <v/>
      </c>
      <c r="AK21" s="11">
        <f t="shared" si="20"/>
        <v>6</v>
      </c>
      <c r="AL21" s="11" t="str">
        <f t="shared" si="21"/>
        <v/>
      </c>
      <c r="AM21" s="11">
        <f t="shared" si="22"/>
        <v>-1</v>
      </c>
      <c r="AN21" s="11" t="str">
        <f t="shared" si="23"/>
        <v/>
      </c>
      <c r="AO21" s="11">
        <f t="shared" si="24"/>
        <v>-1</v>
      </c>
      <c r="AP21" s="11" t="str">
        <f t="shared" si="25"/>
        <v/>
      </c>
      <c r="AQ21" s="11"/>
      <c r="AR21" s="11">
        <f t="shared" si="4"/>
        <v>0</v>
      </c>
      <c r="AS21" s="11"/>
      <c r="AT21" s="9"/>
      <c r="AU21" t="str">
        <f t="shared" si="13"/>
        <v>RW</v>
      </c>
      <c r="AV21" s="7">
        <f>SUM(Z$7:Z21)/2</f>
        <v>9</v>
      </c>
      <c r="AW21" s="7">
        <f>SUM(AC$7:AC21)/2</f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</row>
    <row r="22" spans="2:67" outlineLevel="1">
      <c r="B22" s="36"/>
      <c r="C22" s="9"/>
      <c r="D22" s="9"/>
      <c r="E22" s="10" t="s">
        <v>62</v>
      </c>
      <c r="F22" s="10" t="s">
        <v>63</v>
      </c>
      <c r="G22" s="10" t="s">
        <v>75</v>
      </c>
      <c r="H22" s="10" t="s">
        <v>75</v>
      </c>
      <c r="I22" s="10"/>
      <c r="J22" s="10"/>
      <c r="K22" s="10"/>
      <c r="L22" s="10"/>
      <c r="M22" s="10"/>
      <c r="N22" s="35" t="s">
        <v>74</v>
      </c>
      <c r="O22" s="10"/>
      <c r="P22" s="10"/>
      <c r="Q22" s="10"/>
      <c r="R22" s="10"/>
      <c r="S22" s="10" t="s">
        <v>53</v>
      </c>
      <c r="T22" s="10"/>
      <c r="U22" s="10" t="s">
        <v>49</v>
      </c>
      <c r="V22" s="10" t="s">
        <v>49</v>
      </c>
      <c r="W22" s="10" t="s">
        <v>50</v>
      </c>
      <c r="X22" s="11" t="str">
        <f t="shared" si="15"/>
        <v>N</v>
      </c>
      <c r="Y22" s="11">
        <v>0</v>
      </c>
      <c r="Z22" s="11">
        <f t="shared" si="1"/>
        <v>0</v>
      </c>
      <c r="AA22" s="11" t="str">
        <f t="shared" si="2"/>
        <v>N</v>
      </c>
      <c r="AB22" s="11"/>
      <c r="AC22" s="11">
        <f t="shared" si="3"/>
        <v>0</v>
      </c>
      <c r="AD22" s="10">
        <v>0</v>
      </c>
      <c r="AE22" s="10">
        <v>0</v>
      </c>
      <c r="AF22" s="11"/>
      <c r="AG22" s="10"/>
      <c r="AH22" s="10"/>
      <c r="AI22" s="11">
        <f t="shared" si="18"/>
        <v>1</v>
      </c>
      <c r="AJ22" s="11" t="str">
        <f t="shared" si="19"/>
        <v/>
      </c>
      <c r="AK22" s="11">
        <f t="shared" si="20"/>
        <v>6</v>
      </c>
      <c r="AL22" s="11" t="str">
        <f t="shared" si="21"/>
        <v/>
      </c>
      <c r="AM22" s="11">
        <f t="shared" si="22"/>
        <v>-1</v>
      </c>
      <c r="AN22" s="11" t="str">
        <f t="shared" si="23"/>
        <v/>
      </c>
      <c r="AO22" s="11">
        <f t="shared" si="24"/>
        <v>-1</v>
      </c>
      <c r="AP22" s="11" t="str">
        <f t="shared" si="25"/>
        <v/>
      </c>
      <c r="AQ22" s="11"/>
      <c r="AR22" s="11">
        <f t="shared" si="4"/>
        <v>0</v>
      </c>
      <c r="AS22" s="11"/>
      <c r="AT22" s="9"/>
      <c r="AU22" t="str">
        <f t="shared" si="13"/>
        <v>RW</v>
      </c>
      <c r="AV22" s="7">
        <f>SUM(Z$7:Z22)/2</f>
        <v>9</v>
      </c>
      <c r="AW22" s="7">
        <f>SUM(AC$7:AC22)/2</f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</row>
    <row r="23" spans="2:67" outlineLevel="1">
      <c r="B23" s="36"/>
      <c r="C23" s="9"/>
      <c r="D23" s="9"/>
      <c r="E23" s="10" t="s">
        <v>62</v>
      </c>
      <c r="F23" s="10" t="s">
        <v>63</v>
      </c>
      <c r="G23" s="10" t="s">
        <v>76</v>
      </c>
      <c r="H23" s="10" t="s">
        <v>76</v>
      </c>
      <c r="I23" s="10"/>
      <c r="J23" s="10"/>
      <c r="K23" s="10"/>
      <c r="L23" s="10"/>
      <c r="M23" s="10"/>
      <c r="N23" s="35" t="s">
        <v>74</v>
      </c>
      <c r="O23" s="10"/>
      <c r="P23" s="10"/>
      <c r="Q23" s="10"/>
      <c r="R23" s="10"/>
      <c r="S23" s="10" t="s">
        <v>53</v>
      </c>
      <c r="T23" s="10"/>
      <c r="U23" s="10" t="s">
        <v>49</v>
      </c>
      <c r="V23" s="10" t="s">
        <v>49</v>
      </c>
      <c r="W23" s="10" t="s">
        <v>50</v>
      </c>
      <c r="X23" s="11" t="str">
        <f t="shared" si="15"/>
        <v>N</v>
      </c>
      <c r="Y23" s="11">
        <v>0</v>
      </c>
      <c r="Z23" s="11">
        <f t="shared" si="1"/>
        <v>0</v>
      </c>
      <c r="AA23" s="11" t="str">
        <f t="shared" si="2"/>
        <v>N</v>
      </c>
      <c r="AB23" s="11"/>
      <c r="AC23" s="11">
        <f t="shared" si="3"/>
        <v>0</v>
      </c>
      <c r="AD23" s="10">
        <v>0</v>
      </c>
      <c r="AE23" s="10">
        <v>0</v>
      </c>
      <c r="AF23" s="11"/>
      <c r="AG23" s="10"/>
      <c r="AH23" s="10"/>
      <c r="AI23" s="11">
        <f t="shared" si="18"/>
        <v>1</v>
      </c>
      <c r="AJ23" s="11" t="str">
        <f t="shared" si="19"/>
        <v/>
      </c>
      <c r="AK23" s="11">
        <f t="shared" si="20"/>
        <v>6</v>
      </c>
      <c r="AL23" s="11" t="str">
        <f t="shared" si="21"/>
        <v/>
      </c>
      <c r="AM23" s="11">
        <f t="shared" si="22"/>
        <v>-1</v>
      </c>
      <c r="AN23" s="11" t="str">
        <f t="shared" si="23"/>
        <v/>
      </c>
      <c r="AO23" s="11">
        <f t="shared" si="24"/>
        <v>-1</v>
      </c>
      <c r="AP23" s="11" t="str">
        <f t="shared" si="25"/>
        <v/>
      </c>
      <c r="AQ23" s="11"/>
      <c r="AR23" s="11">
        <f t="shared" si="4"/>
        <v>0</v>
      </c>
      <c r="AS23" s="11"/>
      <c r="AT23" s="9"/>
      <c r="AU23" t="str">
        <f t="shared" si="13"/>
        <v>RW</v>
      </c>
      <c r="AV23" s="7">
        <f>SUM(Z$7:Z23)/2</f>
        <v>9</v>
      </c>
      <c r="AW23" s="7">
        <f>SUM(AC$7:AC23)/2</f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</row>
    <row r="24" spans="2:67" outlineLevel="1">
      <c r="B24" s="36"/>
      <c r="C24" s="9"/>
      <c r="D24" s="9"/>
      <c r="E24" s="10" t="s">
        <v>62</v>
      </c>
      <c r="F24" s="10" t="s">
        <v>63</v>
      </c>
      <c r="G24" s="10" t="s">
        <v>77</v>
      </c>
      <c r="H24" s="10" t="s">
        <v>77</v>
      </c>
      <c r="I24" s="10"/>
      <c r="J24" s="10"/>
      <c r="K24" s="10"/>
      <c r="L24" s="10"/>
      <c r="M24" s="10"/>
      <c r="N24" s="35" t="s">
        <v>78</v>
      </c>
      <c r="O24" s="10"/>
      <c r="P24" s="10"/>
      <c r="Q24" s="10"/>
      <c r="R24" s="10"/>
      <c r="S24" s="10" t="s">
        <v>53</v>
      </c>
      <c r="T24" s="10"/>
      <c r="U24" s="10" t="s">
        <v>49</v>
      </c>
      <c r="V24" s="10" t="s">
        <v>49</v>
      </c>
      <c r="W24" s="10" t="s">
        <v>50</v>
      </c>
      <c r="X24" s="11" t="str">
        <f t="shared" si="15"/>
        <v>Y</v>
      </c>
      <c r="Y24" s="11">
        <v>1</v>
      </c>
      <c r="Z24" s="11">
        <f t="shared" si="1"/>
        <v>2</v>
      </c>
      <c r="AA24" s="11" t="str">
        <f t="shared" si="2"/>
        <v>N</v>
      </c>
      <c r="AB24" s="11"/>
      <c r="AC24" s="11">
        <f t="shared" si="3"/>
        <v>0</v>
      </c>
      <c r="AD24" s="10">
        <v>0</v>
      </c>
      <c r="AE24" s="10">
        <v>0</v>
      </c>
      <c r="AF24" s="11"/>
      <c r="AG24" s="10"/>
      <c r="AH24" s="10"/>
      <c r="AI24" s="11">
        <v>0</v>
      </c>
      <c r="AJ24" s="11" t="str">
        <f t="shared" si="19"/>
        <v>MTP[0]</v>
      </c>
      <c r="AK24" s="11">
        <v>5</v>
      </c>
      <c r="AL24" s="11" t="str">
        <f t="shared" si="21"/>
        <v>MTP[5]</v>
      </c>
      <c r="AM24" s="11">
        <f>IF(AB24&gt;0,AO7,AO7- 1)</f>
        <v>-1</v>
      </c>
      <c r="AN24" s="11" t="str">
        <f t="shared" si="23"/>
        <v/>
      </c>
      <c r="AO24" s="11">
        <f>IF(AND(V24="Y", AB24&gt;0),AM16,AM16- 1)</f>
        <v>-1</v>
      </c>
      <c r="AP24" s="11" t="str">
        <f t="shared" si="25"/>
        <v/>
      </c>
      <c r="AQ24" s="11"/>
      <c r="AR24" s="11">
        <f t="shared" si="4"/>
        <v>0</v>
      </c>
      <c r="AS24" s="11"/>
      <c r="AT24" s="9"/>
      <c r="AU24" t="str">
        <f t="shared" si="13"/>
        <v>RW</v>
      </c>
      <c r="AV24" s="7">
        <f>SUM(Z$7:Z24)/2</f>
        <v>10</v>
      </c>
      <c r="AW24" s="7">
        <f>SUM(AC$7:AC24)/2</f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</row>
    <row r="25" spans="2:67">
      <c r="B25" s="36"/>
      <c r="C25" s="9"/>
      <c r="D25" s="9"/>
      <c r="E25" s="10" t="s">
        <v>79</v>
      </c>
      <c r="F25" s="10" t="s">
        <v>80</v>
      </c>
      <c r="G25" s="10"/>
      <c r="H25" s="10"/>
      <c r="I25" s="10"/>
      <c r="J25" s="10"/>
      <c r="K25" s="10"/>
      <c r="L25" s="10"/>
      <c r="M25" s="10"/>
      <c r="N25" s="35"/>
      <c r="O25" s="10"/>
      <c r="P25" s="10"/>
      <c r="Q25" s="10" t="s">
        <v>47</v>
      </c>
      <c r="R25" s="10" t="s">
        <v>48</v>
      </c>
      <c r="S25" s="10" t="str">
        <f t="shared" si="14"/>
        <v>RW</v>
      </c>
      <c r="T25" s="10">
        <v>1</v>
      </c>
      <c r="U25" s="10" t="s">
        <v>49</v>
      </c>
      <c r="V25" s="10" t="s">
        <v>49</v>
      </c>
      <c r="W25" s="10" t="s">
        <v>50</v>
      </c>
      <c r="X25" s="11" t="str">
        <f t="shared" si="15"/>
        <v>Y</v>
      </c>
      <c r="Y25" s="11">
        <v>5</v>
      </c>
      <c r="Z25" s="11">
        <f t="shared" si="1"/>
        <v>10</v>
      </c>
      <c r="AA25" s="11" t="str">
        <f t="shared" si="2"/>
        <v>N</v>
      </c>
      <c r="AB25" s="11"/>
      <c r="AC25" s="11">
        <f t="shared" si="3"/>
        <v>0</v>
      </c>
      <c r="AD25" s="10" t="str">
        <f>AD29 &amp; AD30 &amp; AD31 &amp; AD32 &amp; AD33</f>
        <v>10110</v>
      </c>
      <c r="AE25" s="10" t="str">
        <f>AE29 &amp; AE30 &amp; AE31 &amp; AE32 &amp; AE33</f>
        <v>10110</v>
      </c>
      <c r="AF25" s="11"/>
      <c r="AG25" s="10"/>
      <c r="AH25" s="10"/>
      <c r="AI25" s="11">
        <f>AK16+Y25</f>
        <v>15</v>
      </c>
      <c r="AJ25" s="11"/>
      <c r="AK25" s="11">
        <f t="shared" si="16"/>
        <v>20</v>
      </c>
      <c r="AL25" s="11"/>
      <c r="AM25" s="11">
        <f>AO16+AB25</f>
        <v>0</v>
      </c>
      <c r="AN25" s="11"/>
      <c r="AO25" s="11">
        <f t="shared" si="17"/>
        <v>0</v>
      </c>
      <c r="AP25" s="11"/>
      <c r="AQ25" s="11">
        <v>5</v>
      </c>
      <c r="AR25" s="11">
        <f t="shared" si="4"/>
        <v>10</v>
      </c>
      <c r="AS25" s="11"/>
      <c r="AT25" s="9"/>
      <c r="AU25" t="str">
        <f t="shared" si="13"/>
        <v>RW</v>
      </c>
      <c r="AV25" s="7">
        <f>SUM(Z$7:Z25)/2</f>
        <v>15</v>
      </c>
      <c r="AW25" s="7">
        <f>SUM(AC$7:AC25)/2</f>
        <v>0</v>
      </c>
      <c r="BF25" s="2" t="s">
        <v>81</v>
      </c>
      <c r="BG25" s="2" t="s">
        <v>81</v>
      </c>
      <c r="BH25" s="2" t="s">
        <v>81</v>
      </c>
      <c r="BI25" s="2" t="s">
        <v>81</v>
      </c>
      <c r="BJ25" s="2" t="s">
        <v>81</v>
      </c>
      <c r="BK25" s="2" t="s">
        <v>81</v>
      </c>
      <c r="BL25" s="2" t="s">
        <v>81</v>
      </c>
      <c r="BM25" s="2" t="s">
        <v>81</v>
      </c>
      <c r="BN25" s="2" t="s">
        <v>81</v>
      </c>
      <c r="BO25" s="2" t="s">
        <v>81</v>
      </c>
    </row>
    <row r="26" spans="2:67" outlineLevel="1">
      <c r="B26" s="36"/>
      <c r="C26" s="9"/>
      <c r="D26" s="9"/>
      <c r="E26" s="10" t="s">
        <v>79</v>
      </c>
      <c r="F26" s="10" t="s">
        <v>80</v>
      </c>
      <c r="G26" s="10" t="s">
        <v>82</v>
      </c>
      <c r="H26" s="10" t="s">
        <v>82</v>
      </c>
      <c r="I26" s="10"/>
      <c r="J26" s="10"/>
      <c r="K26" s="10"/>
      <c r="L26" s="10"/>
      <c r="M26" s="10"/>
      <c r="N26" s="35" t="s">
        <v>78</v>
      </c>
      <c r="O26" s="10"/>
      <c r="P26" s="10"/>
      <c r="Q26" s="10"/>
      <c r="R26" s="10"/>
      <c r="S26" s="10" t="s">
        <v>53</v>
      </c>
      <c r="T26" s="10"/>
      <c r="U26" s="10" t="s">
        <v>49</v>
      </c>
      <c r="V26" s="10" t="s">
        <v>49</v>
      </c>
      <c r="W26" s="10" t="s">
        <v>50</v>
      </c>
      <c r="X26" s="11" t="str">
        <f t="shared" si="15"/>
        <v>N</v>
      </c>
      <c r="Y26" s="11"/>
      <c r="Z26" s="11">
        <f t="shared" si="1"/>
        <v>0</v>
      </c>
      <c r="AA26" s="11" t="str">
        <f t="shared" si="2"/>
        <v>N</v>
      </c>
      <c r="AB26" s="11"/>
      <c r="AC26" s="11">
        <f t="shared" si="3"/>
        <v>0</v>
      </c>
      <c r="AD26" s="10">
        <v>0</v>
      </c>
      <c r="AE26" s="10">
        <v>0</v>
      </c>
      <c r="AF26" s="11"/>
      <c r="AG26" s="10"/>
      <c r="AH26" s="10"/>
      <c r="AI26" s="11">
        <f t="shared" ref="AI26:AI32" si="26">AI27+Y27</f>
        <v>15</v>
      </c>
      <c r="AJ26" s="11" t="str">
        <f t="shared" ref="AJ26:AJ33" si="27">IF(Y26&gt;1,"MTP[" &amp; AI26-1+Y26&amp; ":" &amp; AI26 &amp; "]",(IF(Y26&gt;0,"MTP[" &amp; AI26 &amp; "]","")))</f>
        <v/>
      </c>
      <c r="AK26" s="11">
        <f t="shared" ref="AK26:AK32" si="28">AK27+Y27</f>
        <v>20</v>
      </c>
      <c r="AL26" s="11" t="str">
        <f t="shared" ref="AL26:AL33" si="29">IF(AND(V26="Y", Y26&gt;1),"MTP[" &amp; AK26-1+Y26&amp; ":" &amp; AK26 &amp; "]",(IF(AND(V26="Y", Y26&gt;0),"MTP[" &amp; AK26 &amp; "]","")))</f>
        <v/>
      </c>
      <c r="AM26" s="11">
        <f t="shared" ref="AM26:AM32" si="30">AM27+AB27</f>
        <v>-1</v>
      </c>
      <c r="AN26" s="11" t="str">
        <f t="shared" ref="AN26:AN33" si="31">IF(AB26&gt;1,"OTP[" &amp; AM26-1+AB26&amp; ":" &amp; AM26 &amp; "]",(IF(AB26&gt;0,"OTP[" &amp; AM26 &amp; "]","")))</f>
        <v/>
      </c>
      <c r="AO26" s="11">
        <f t="shared" ref="AO26:AO32" si="32">AO27+AB27</f>
        <v>-1</v>
      </c>
      <c r="AP26" s="11" t="str">
        <f t="shared" ref="AP26:AP33" si="33">IF(AND(V26="Y", AB26&gt;1),"OTP[" &amp; AO26-1+AB26&amp; ":" &amp; AO26 &amp; "]",(IF(AND(V26="Y", AB26&gt;0),"OTP[" &amp; AO26 &amp; "]","")))</f>
        <v/>
      </c>
      <c r="AQ26" s="11"/>
      <c r="AR26" s="11">
        <f t="shared" si="4"/>
        <v>0</v>
      </c>
      <c r="AS26" s="11"/>
      <c r="AT26" s="9"/>
      <c r="AU26" t="str">
        <f t="shared" si="13"/>
        <v>RW</v>
      </c>
      <c r="AV26" s="7">
        <f>SUM(Z$7:Z26)/2</f>
        <v>15</v>
      </c>
      <c r="AW26" s="7">
        <f>SUM(AC$7:AC26)/2</f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</row>
    <row r="27" spans="2:67" outlineLevel="1">
      <c r="B27" s="36"/>
      <c r="C27" s="9"/>
      <c r="D27" s="9"/>
      <c r="E27" s="10" t="s">
        <v>79</v>
      </c>
      <c r="F27" s="10" t="s">
        <v>80</v>
      </c>
      <c r="G27" s="10" t="s">
        <v>83</v>
      </c>
      <c r="H27" s="10" t="s">
        <v>83</v>
      </c>
      <c r="I27" s="10"/>
      <c r="J27" s="10"/>
      <c r="K27" s="10"/>
      <c r="L27" s="10"/>
      <c r="M27" s="10"/>
      <c r="N27" s="35" t="s">
        <v>78</v>
      </c>
      <c r="O27" s="10"/>
      <c r="P27" s="10"/>
      <c r="Q27" s="10"/>
      <c r="R27" s="10"/>
      <c r="S27" s="10" t="s">
        <v>53</v>
      </c>
      <c r="T27" s="10"/>
      <c r="U27" s="10" t="s">
        <v>49</v>
      </c>
      <c r="V27" s="10" t="s">
        <v>49</v>
      </c>
      <c r="W27" s="10" t="s">
        <v>50</v>
      </c>
      <c r="X27" s="11" t="str">
        <f t="shared" si="15"/>
        <v>N</v>
      </c>
      <c r="Y27" s="11"/>
      <c r="Z27" s="11">
        <f t="shared" si="1"/>
        <v>0</v>
      </c>
      <c r="AA27" s="11" t="str">
        <f t="shared" si="2"/>
        <v>N</v>
      </c>
      <c r="AB27" s="11"/>
      <c r="AC27" s="11">
        <f t="shared" si="3"/>
        <v>0</v>
      </c>
      <c r="AD27" s="10">
        <v>0</v>
      </c>
      <c r="AE27" s="10">
        <v>0</v>
      </c>
      <c r="AF27" s="11"/>
      <c r="AG27" s="10"/>
      <c r="AH27" s="10"/>
      <c r="AI27" s="11">
        <f t="shared" si="26"/>
        <v>15</v>
      </c>
      <c r="AJ27" s="11" t="str">
        <f t="shared" si="27"/>
        <v/>
      </c>
      <c r="AK27" s="11">
        <f t="shared" si="28"/>
        <v>20</v>
      </c>
      <c r="AL27" s="11" t="str">
        <f t="shared" si="29"/>
        <v/>
      </c>
      <c r="AM27" s="11">
        <f t="shared" si="30"/>
        <v>-1</v>
      </c>
      <c r="AN27" s="11" t="str">
        <f t="shared" si="31"/>
        <v/>
      </c>
      <c r="AO27" s="11">
        <f t="shared" si="32"/>
        <v>-1</v>
      </c>
      <c r="AP27" s="11" t="str">
        <f t="shared" si="33"/>
        <v/>
      </c>
      <c r="AQ27" s="11"/>
      <c r="AR27" s="11">
        <f t="shared" si="4"/>
        <v>0</v>
      </c>
      <c r="AS27" s="11"/>
      <c r="AT27" s="9"/>
      <c r="AU27" t="str">
        <f t="shared" si="13"/>
        <v>RW</v>
      </c>
      <c r="AV27" s="7">
        <f>SUM(Z$7:Z27)/2</f>
        <v>15</v>
      </c>
      <c r="AW27" s="7">
        <f>SUM(AC$7:AC27)/2</f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</row>
    <row r="28" spans="2:67" outlineLevel="1">
      <c r="B28" s="36"/>
      <c r="C28" s="9"/>
      <c r="D28" s="9"/>
      <c r="E28" s="10" t="s">
        <v>79</v>
      </c>
      <c r="F28" s="10" t="s">
        <v>80</v>
      </c>
      <c r="G28" s="10" t="s">
        <v>84</v>
      </c>
      <c r="H28" s="10" t="s">
        <v>84</v>
      </c>
      <c r="I28" s="10"/>
      <c r="J28" s="10"/>
      <c r="K28" s="10"/>
      <c r="L28" s="10"/>
      <c r="M28" s="10"/>
      <c r="N28" s="35" t="s">
        <v>78</v>
      </c>
      <c r="O28" s="10"/>
      <c r="P28" s="10"/>
      <c r="Q28" s="10"/>
      <c r="R28" s="10"/>
      <c r="S28" s="10" t="s">
        <v>53</v>
      </c>
      <c r="T28" s="10"/>
      <c r="U28" s="10" t="s">
        <v>49</v>
      </c>
      <c r="V28" s="10" t="s">
        <v>49</v>
      </c>
      <c r="W28" s="10" t="s">
        <v>50</v>
      </c>
      <c r="X28" s="11" t="str">
        <f t="shared" si="15"/>
        <v>N</v>
      </c>
      <c r="Y28" s="11"/>
      <c r="Z28" s="11">
        <f t="shared" si="1"/>
        <v>0</v>
      </c>
      <c r="AA28" s="11" t="str">
        <f t="shared" si="2"/>
        <v>N</v>
      </c>
      <c r="AB28" s="11"/>
      <c r="AC28" s="11">
        <f t="shared" si="3"/>
        <v>0</v>
      </c>
      <c r="AD28" s="10">
        <v>0</v>
      </c>
      <c r="AE28" s="10">
        <v>0</v>
      </c>
      <c r="AF28" s="11"/>
      <c r="AG28" s="10"/>
      <c r="AH28" s="10"/>
      <c r="AI28" s="11">
        <f t="shared" si="26"/>
        <v>15</v>
      </c>
      <c r="AJ28" s="11" t="str">
        <f t="shared" si="27"/>
        <v/>
      </c>
      <c r="AK28" s="11">
        <f t="shared" si="28"/>
        <v>20</v>
      </c>
      <c r="AL28" s="11" t="str">
        <f t="shared" si="29"/>
        <v/>
      </c>
      <c r="AM28" s="11">
        <f t="shared" si="30"/>
        <v>-1</v>
      </c>
      <c r="AN28" s="11" t="str">
        <f t="shared" si="31"/>
        <v/>
      </c>
      <c r="AO28" s="11">
        <f t="shared" si="32"/>
        <v>-1</v>
      </c>
      <c r="AP28" s="11" t="str">
        <f t="shared" si="33"/>
        <v/>
      </c>
      <c r="AQ28" s="11"/>
      <c r="AR28" s="11">
        <f t="shared" si="4"/>
        <v>0</v>
      </c>
      <c r="AS28" s="11"/>
      <c r="AT28" s="9"/>
      <c r="AU28" t="str">
        <f t="shared" si="13"/>
        <v>RW</v>
      </c>
      <c r="AV28" s="7">
        <f>SUM(Z$7:Z28)/2</f>
        <v>15</v>
      </c>
      <c r="AW28" s="7">
        <f>SUM(AC$7:AC28)/2</f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</row>
    <row r="29" spans="2:67" ht="24" outlineLevel="1">
      <c r="B29" s="36"/>
      <c r="C29" s="9"/>
      <c r="D29" s="9"/>
      <c r="E29" s="10" t="s">
        <v>79</v>
      </c>
      <c r="F29" s="10" t="s">
        <v>80</v>
      </c>
      <c r="G29" s="10" t="s">
        <v>85</v>
      </c>
      <c r="H29" s="10" t="s">
        <v>85</v>
      </c>
      <c r="I29" s="10"/>
      <c r="J29" s="10"/>
      <c r="K29" s="10"/>
      <c r="L29" s="10"/>
      <c r="M29" s="10"/>
      <c r="N29" s="35" t="s">
        <v>86</v>
      </c>
      <c r="O29" s="10"/>
      <c r="P29" s="10"/>
      <c r="Q29" s="10"/>
      <c r="R29" s="10"/>
      <c r="S29" s="10" t="s">
        <v>53</v>
      </c>
      <c r="T29" s="10"/>
      <c r="U29" s="10" t="s">
        <v>49</v>
      </c>
      <c r="V29" s="10" t="s">
        <v>49</v>
      </c>
      <c r="W29" s="10" t="s">
        <v>50</v>
      </c>
      <c r="X29" s="11" t="str">
        <f t="shared" si="15"/>
        <v>Y</v>
      </c>
      <c r="Y29" s="11">
        <v>1</v>
      </c>
      <c r="Z29" s="11">
        <f t="shared" si="1"/>
        <v>2</v>
      </c>
      <c r="AA29" s="11" t="str">
        <f t="shared" si="2"/>
        <v>N</v>
      </c>
      <c r="AB29" s="11"/>
      <c r="AC29" s="11">
        <f t="shared" si="3"/>
        <v>0</v>
      </c>
      <c r="AD29" s="10">
        <v>1</v>
      </c>
      <c r="AE29" s="10">
        <v>1</v>
      </c>
      <c r="AF29" s="11"/>
      <c r="AG29" s="10"/>
      <c r="AH29" s="10"/>
      <c r="AI29" s="11">
        <f t="shared" si="26"/>
        <v>14</v>
      </c>
      <c r="AJ29" s="11" t="str">
        <f t="shared" si="27"/>
        <v>MTP[14]</v>
      </c>
      <c r="AK29" s="11">
        <f t="shared" si="28"/>
        <v>19</v>
      </c>
      <c r="AL29" s="11" t="str">
        <f t="shared" si="29"/>
        <v>MTP[19]</v>
      </c>
      <c r="AM29" s="11">
        <f t="shared" si="30"/>
        <v>-1</v>
      </c>
      <c r="AN29" s="11" t="str">
        <f t="shared" si="31"/>
        <v/>
      </c>
      <c r="AO29" s="11">
        <f t="shared" si="32"/>
        <v>-1</v>
      </c>
      <c r="AP29" s="11" t="str">
        <f t="shared" si="33"/>
        <v/>
      </c>
      <c r="AQ29" s="11"/>
      <c r="AR29" s="11">
        <f t="shared" si="4"/>
        <v>0</v>
      </c>
      <c r="AS29" s="11"/>
      <c r="AT29" s="9"/>
      <c r="AU29" t="str">
        <f t="shared" si="13"/>
        <v>RW</v>
      </c>
      <c r="AV29" s="7">
        <f>SUM(Z$7:Z29)/2</f>
        <v>16</v>
      </c>
      <c r="AW29" s="7">
        <f>SUM(AC$7:AC29)/2</f>
        <v>0</v>
      </c>
      <c r="BF29" s="2">
        <v>1</v>
      </c>
      <c r="BG29" s="2">
        <v>1</v>
      </c>
      <c r="BH29" s="2">
        <v>1</v>
      </c>
      <c r="BI29" s="2">
        <v>1</v>
      </c>
      <c r="BJ29" s="2">
        <v>1</v>
      </c>
      <c r="BK29" s="2">
        <v>1</v>
      </c>
      <c r="BL29" s="2">
        <v>1</v>
      </c>
      <c r="BM29" s="2">
        <v>1</v>
      </c>
      <c r="BN29" s="2">
        <v>1</v>
      </c>
      <c r="BO29" s="2">
        <v>1</v>
      </c>
    </row>
    <row r="30" spans="2:67" ht="24" outlineLevel="1">
      <c r="B30" s="36"/>
      <c r="C30" s="9"/>
      <c r="D30" s="9"/>
      <c r="E30" s="10" t="s">
        <v>79</v>
      </c>
      <c r="F30" s="10" t="s">
        <v>80</v>
      </c>
      <c r="G30" s="10" t="s">
        <v>87</v>
      </c>
      <c r="H30" s="10" t="s">
        <v>87</v>
      </c>
      <c r="I30" s="10"/>
      <c r="J30" s="10"/>
      <c r="K30" s="10"/>
      <c r="L30" s="10"/>
      <c r="M30" s="10"/>
      <c r="N30" s="35" t="s">
        <v>88</v>
      </c>
      <c r="O30" s="10"/>
      <c r="P30" s="10"/>
      <c r="Q30" s="10"/>
      <c r="R30" s="10"/>
      <c r="S30" s="10" t="s">
        <v>53</v>
      </c>
      <c r="T30" s="10"/>
      <c r="U30" s="10" t="s">
        <v>49</v>
      </c>
      <c r="V30" s="10" t="s">
        <v>49</v>
      </c>
      <c r="W30" s="10" t="s">
        <v>50</v>
      </c>
      <c r="X30" s="11" t="str">
        <f t="shared" si="15"/>
        <v>Y</v>
      </c>
      <c r="Y30" s="11">
        <v>1</v>
      </c>
      <c r="Z30" s="11">
        <f t="shared" si="1"/>
        <v>2</v>
      </c>
      <c r="AA30" s="11" t="str">
        <f t="shared" si="2"/>
        <v>N</v>
      </c>
      <c r="AB30" s="11"/>
      <c r="AC30" s="11">
        <f t="shared" si="3"/>
        <v>0</v>
      </c>
      <c r="AD30" s="10">
        <v>0</v>
      </c>
      <c r="AE30" s="10">
        <v>0</v>
      </c>
      <c r="AF30" s="11"/>
      <c r="AG30" s="10"/>
      <c r="AH30" s="10"/>
      <c r="AI30" s="11">
        <f t="shared" si="26"/>
        <v>13</v>
      </c>
      <c r="AJ30" s="11" t="str">
        <f t="shared" si="27"/>
        <v>MTP[13]</v>
      </c>
      <c r="AK30" s="11">
        <f t="shared" si="28"/>
        <v>18</v>
      </c>
      <c r="AL30" s="11" t="str">
        <f t="shared" si="29"/>
        <v>MTP[18]</v>
      </c>
      <c r="AM30" s="11">
        <f t="shared" si="30"/>
        <v>-1</v>
      </c>
      <c r="AN30" s="11" t="str">
        <f t="shared" si="31"/>
        <v/>
      </c>
      <c r="AO30" s="11">
        <f t="shared" si="32"/>
        <v>-1</v>
      </c>
      <c r="AP30" s="11" t="str">
        <f t="shared" si="33"/>
        <v/>
      </c>
      <c r="AQ30" s="11"/>
      <c r="AR30" s="11">
        <f t="shared" si="4"/>
        <v>0</v>
      </c>
      <c r="AS30" s="11"/>
      <c r="AT30" s="9"/>
      <c r="AU30" t="str">
        <f t="shared" si="13"/>
        <v>RW</v>
      </c>
      <c r="AV30" s="7">
        <f>SUM(Z$7:Z30)/2</f>
        <v>17</v>
      </c>
      <c r="AW30" s="7">
        <f>SUM(AC$7:AC30)/2</f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1</v>
      </c>
    </row>
    <row r="31" spans="2:67" ht="36" outlineLevel="1">
      <c r="B31" s="36"/>
      <c r="C31" s="9"/>
      <c r="D31" s="9"/>
      <c r="E31" s="10" t="s">
        <v>79</v>
      </c>
      <c r="F31" s="10" t="s">
        <v>80</v>
      </c>
      <c r="G31" s="10" t="s">
        <v>89</v>
      </c>
      <c r="H31" s="10" t="s">
        <v>89</v>
      </c>
      <c r="I31" s="10"/>
      <c r="J31" s="10"/>
      <c r="K31" s="10"/>
      <c r="L31" s="10"/>
      <c r="M31" s="10"/>
      <c r="N31" s="35" t="s">
        <v>90</v>
      </c>
      <c r="O31" s="10"/>
      <c r="P31" s="10"/>
      <c r="Q31" s="10"/>
      <c r="R31" s="10"/>
      <c r="S31" s="10" t="s">
        <v>53</v>
      </c>
      <c r="T31" s="10"/>
      <c r="U31" s="10" t="s">
        <v>49</v>
      </c>
      <c r="V31" s="10" t="s">
        <v>49</v>
      </c>
      <c r="W31" s="10" t="s">
        <v>50</v>
      </c>
      <c r="X31" s="11" t="str">
        <f t="shared" si="15"/>
        <v>Y</v>
      </c>
      <c r="Y31" s="11">
        <v>1</v>
      </c>
      <c r="Z31" s="11">
        <f t="shared" si="1"/>
        <v>2</v>
      </c>
      <c r="AA31" s="11" t="str">
        <f t="shared" si="2"/>
        <v>N</v>
      </c>
      <c r="AB31" s="11"/>
      <c r="AC31" s="11">
        <f t="shared" si="3"/>
        <v>0</v>
      </c>
      <c r="AD31" s="10">
        <v>1</v>
      </c>
      <c r="AE31" s="10">
        <v>1</v>
      </c>
      <c r="AF31" s="11"/>
      <c r="AG31" s="10"/>
      <c r="AH31" s="10"/>
      <c r="AI31" s="11">
        <f t="shared" si="26"/>
        <v>12</v>
      </c>
      <c r="AJ31" s="11" t="str">
        <f t="shared" si="27"/>
        <v>MTP[12]</v>
      </c>
      <c r="AK31" s="11">
        <f t="shared" si="28"/>
        <v>17</v>
      </c>
      <c r="AL31" s="11" t="str">
        <f t="shared" si="29"/>
        <v>MTP[17]</v>
      </c>
      <c r="AM31" s="11">
        <f t="shared" si="30"/>
        <v>-1</v>
      </c>
      <c r="AN31" s="11" t="str">
        <f t="shared" si="31"/>
        <v/>
      </c>
      <c r="AO31" s="11">
        <f t="shared" si="32"/>
        <v>-1</v>
      </c>
      <c r="AP31" s="11" t="str">
        <f t="shared" si="33"/>
        <v/>
      </c>
      <c r="AQ31" s="11"/>
      <c r="AR31" s="11">
        <f t="shared" si="4"/>
        <v>0</v>
      </c>
      <c r="AS31" s="11"/>
      <c r="AT31" s="9"/>
      <c r="AU31" t="str">
        <f t="shared" si="13"/>
        <v>RW</v>
      </c>
      <c r="AV31" s="7">
        <f>SUM(Z$7:Z31)/2</f>
        <v>18</v>
      </c>
      <c r="AW31" s="7">
        <f>SUM(AC$7:AC31)/2</f>
        <v>0</v>
      </c>
      <c r="BF31" s="2">
        <v>1</v>
      </c>
      <c r="BG31" s="2">
        <v>1</v>
      </c>
      <c r="BH31" s="2">
        <v>1</v>
      </c>
      <c r="BI31" s="2">
        <v>1</v>
      </c>
      <c r="BJ31" s="2">
        <v>1</v>
      </c>
      <c r="BK31" s="2">
        <v>1</v>
      </c>
      <c r="BL31" s="2">
        <v>1</v>
      </c>
      <c r="BM31" s="2">
        <v>1</v>
      </c>
      <c r="BN31" s="2">
        <v>1</v>
      </c>
      <c r="BO31" s="2">
        <v>1</v>
      </c>
    </row>
    <row r="32" spans="2:67" ht="24" outlineLevel="1">
      <c r="B32" s="36"/>
      <c r="C32" s="9"/>
      <c r="D32" s="9"/>
      <c r="E32" s="10" t="s">
        <v>79</v>
      </c>
      <c r="F32" s="10" t="s">
        <v>80</v>
      </c>
      <c r="G32" s="10" t="s">
        <v>91</v>
      </c>
      <c r="H32" s="10" t="s">
        <v>91</v>
      </c>
      <c r="I32" s="10"/>
      <c r="J32" s="10"/>
      <c r="K32" s="10"/>
      <c r="L32" s="10"/>
      <c r="M32" s="10"/>
      <c r="N32" s="35" t="s">
        <v>92</v>
      </c>
      <c r="O32" s="10"/>
      <c r="P32" s="10"/>
      <c r="Q32" s="10"/>
      <c r="R32" s="10"/>
      <c r="S32" s="10" t="s">
        <v>53</v>
      </c>
      <c r="T32" s="10"/>
      <c r="U32" s="10" t="s">
        <v>49</v>
      </c>
      <c r="V32" s="10" t="s">
        <v>49</v>
      </c>
      <c r="W32" s="10" t="s">
        <v>50</v>
      </c>
      <c r="X32" s="11" t="str">
        <f t="shared" si="15"/>
        <v>Y</v>
      </c>
      <c r="Y32" s="11">
        <v>1</v>
      </c>
      <c r="Z32" s="11">
        <f t="shared" si="1"/>
        <v>2</v>
      </c>
      <c r="AA32" s="11" t="str">
        <f t="shared" si="2"/>
        <v>N</v>
      </c>
      <c r="AB32" s="11"/>
      <c r="AC32" s="11">
        <f t="shared" si="3"/>
        <v>0</v>
      </c>
      <c r="AD32" s="10">
        <v>1</v>
      </c>
      <c r="AE32" s="10">
        <v>1</v>
      </c>
      <c r="AF32" s="11"/>
      <c r="AG32" s="10"/>
      <c r="AH32" s="10"/>
      <c r="AI32" s="11">
        <f t="shared" si="26"/>
        <v>11</v>
      </c>
      <c r="AJ32" s="11" t="str">
        <f t="shared" si="27"/>
        <v>MTP[11]</v>
      </c>
      <c r="AK32" s="11">
        <f t="shared" si="28"/>
        <v>16</v>
      </c>
      <c r="AL32" s="11" t="str">
        <f t="shared" si="29"/>
        <v>MTP[16]</v>
      </c>
      <c r="AM32" s="11">
        <f t="shared" si="30"/>
        <v>-1</v>
      </c>
      <c r="AN32" s="11" t="str">
        <f t="shared" si="31"/>
        <v/>
      </c>
      <c r="AO32" s="11">
        <f t="shared" si="32"/>
        <v>-1</v>
      </c>
      <c r="AP32" s="11" t="str">
        <f t="shared" si="33"/>
        <v/>
      </c>
      <c r="AQ32" s="11"/>
      <c r="AR32" s="11">
        <f t="shared" si="4"/>
        <v>0</v>
      </c>
      <c r="AS32" s="11"/>
      <c r="AT32" s="9"/>
      <c r="AU32" t="str">
        <f t="shared" si="13"/>
        <v>RW</v>
      </c>
      <c r="AV32" s="7">
        <f>SUM(Z$7:Z32)/2</f>
        <v>19</v>
      </c>
      <c r="AW32" s="7">
        <f>SUM(AC$7:AC32)/2</f>
        <v>0</v>
      </c>
      <c r="BF32" s="2">
        <v>1</v>
      </c>
      <c r="BG32" s="2">
        <v>1</v>
      </c>
      <c r="BH32" s="2">
        <v>1</v>
      </c>
      <c r="BI32" s="2">
        <v>1</v>
      </c>
      <c r="BJ32" s="2">
        <v>1</v>
      </c>
      <c r="BK32" s="2">
        <v>1</v>
      </c>
      <c r="BL32" s="2">
        <v>1</v>
      </c>
      <c r="BM32" s="2">
        <v>1</v>
      </c>
      <c r="BN32" s="2">
        <v>1</v>
      </c>
      <c r="BO32" s="2">
        <v>0</v>
      </c>
    </row>
    <row r="33" spans="2:67" ht="24" outlineLevel="1">
      <c r="B33" s="36"/>
      <c r="C33" s="9"/>
      <c r="D33" s="9"/>
      <c r="E33" s="10" t="s">
        <v>79</v>
      </c>
      <c r="F33" s="10" t="s">
        <v>80</v>
      </c>
      <c r="G33" s="10" t="s">
        <v>93</v>
      </c>
      <c r="H33" s="10" t="s">
        <v>93</v>
      </c>
      <c r="I33" s="10"/>
      <c r="J33" s="10"/>
      <c r="K33" s="10"/>
      <c r="L33" s="10"/>
      <c r="M33" s="10"/>
      <c r="N33" s="35" t="s">
        <v>94</v>
      </c>
      <c r="O33" s="10"/>
      <c r="P33" s="10"/>
      <c r="Q33" s="10"/>
      <c r="R33" s="10"/>
      <c r="S33" s="10" t="s">
        <v>53</v>
      </c>
      <c r="T33" s="10"/>
      <c r="U33" s="10" t="s">
        <v>49</v>
      </c>
      <c r="V33" s="10" t="s">
        <v>49</v>
      </c>
      <c r="W33" s="10" t="s">
        <v>50</v>
      </c>
      <c r="X33" s="11" t="str">
        <f t="shared" si="15"/>
        <v>Y</v>
      </c>
      <c r="Y33" s="11">
        <v>1</v>
      </c>
      <c r="Z33" s="11">
        <f t="shared" si="1"/>
        <v>2</v>
      </c>
      <c r="AA33" s="11" t="str">
        <f t="shared" si="2"/>
        <v>N</v>
      </c>
      <c r="AB33" s="11"/>
      <c r="AC33" s="11">
        <f t="shared" si="3"/>
        <v>0</v>
      </c>
      <c r="AD33" s="10">
        <v>0</v>
      </c>
      <c r="AE33" s="10">
        <v>0</v>
      </c>
      <c r="AF33" s="11"/>
      <c r="AG33" s="10"/>
      <c r="AH33" s="10"/>
      <c r="AI33" s="11">
        <f>IF(Y33&gt;0,AK16,AK16- 1)</f>
        <v>10</v>
      </c>
      <c r="AJ33" s="11" t="str">
        <f t="shared" si="27"/>
        <v>MTP[10]</v>
      </c>
      <c r="AK33" s="11">
        <f>IF(AND(V33="Y", Y33&gt;0),AI25,AI25- 1)</f>
        <v>15</v>
      </c>
      <c r="AL33" s="11" t="str">
        <f t="shared" si="29"/>
        <v>MTP[15]</v>
      </c>
      <c r="AM33" s="11">
        <f>IF(AB33&gt;0,AO16,AO16- 1)</f>
        <v>-1</v>
      </c>
      <c r="AN33" s="11" t="str">
        <f t="shared" si="31"/>
        <v/>
      </c>
      <c r="AO33" s="11">
        <f>IF(AND(V33="Y", AB33&gt;0),AM25,AM25- 1)</f>
        <v>-1</v>
      </c>
      <c r="AP33" s="11" t="str">
        <f t="shared" si="33"/>
        <v/>
      </c>
      <c r="AQ33" s="11"/>
      <c r="AR33" s="11">
        <f t="shared" si="4"/>
        <v>0</v>
      </c>
      <c r="AS33" s="11"/>
      <c r="AT33" s="9"/>
      <c r="AU33" t="str">
        <f t="shared" si="13"/>
        <v>RW</v>
      </c>
      <c r="AV33" s="7">
        <f>SUM(Z$7:Z33)/2</f>
        <v>20</v>
      </c>
      <c r="AW33" s="7">
        <f>SUM(AC$7:AC33)/2</f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</row>
    <row r="34" spans="2:67">
      <c r="B34" s="36"/>
      <c r="C34" s="9"/>
      <c r="D34" s="9"/>
      <c r="E34" s="10" t="s">
        <v>95</v>
      </c>
      <c r="F34" s="10" t="s">
        <v>96</v>
      </c>
      <c r="G34" s="10"/>
      <c r="H34" s="10"/>
      <c r="I34" s="10"/>
      <c r="J34" s="10"/>
      <c r="K34" s="10"/>
      <c r="L34" s="10"/>
      <c r="M34" s="10"/>
      <c r="N34" s="84" t="s">
        <v>97</v>
      </c>
      <c r="O34" s="10"/>
      <c r="P34" s="10"/>
      <c r="Q34" s="10" t="s">
        <v>98</v>
      </c>
      <c r="R34" s="10" t="s">
        <v>99</v>
      </c>
      <c r="S34" s="10" t="str">
        <f t="shared" si="14"/>
        <v>WO</v>
      </c>
      <c r="T34" s="10">
        <v>0</v>
      </c>
      <c r="U34" s="10" t="s">
        <v>49</v>
      </c>
      <c r="V34" s="10" t="s">
        <v>49</v>
      </c>
      <c r="W34" s="10" t="s">
        <v>50</v>
      </c>
      <c r="X34" s="11" t="str">
        <f t="shared" si="15"/>
        <v>N</v>
      </c>
      <c r="Y34" s="11"/>
      <c r="Z34" s="11">
        <f t="shared" si="1"/>
        <v>0</v>
      </c>
      <c r="AA34" s="11" t="str">
        <f t="shared" si="2"/>
        <v>N</v>
      </c>
      <c r="AB34" s="11"/>
      <c r="AC34" s="11">
        <f t="shared" si="3"/>
        <v>0</v>
      </c>
      <c r="AD34" s="10"/>
      <c r="AE34" s="10"/>
      <c r="AF34" s="11"/>
      <c r="AG34" s="10"/>
      <c r="AH34" s="10"/>
      <c r="AI34" s="11">
        <f>AK25+Y34</f>
        <v>20</v>
      </c>
      <c r="AJ34" s="11"/>
      <c r="AK34" s="11">
        <f t="shared" si="16"/>
        <v>20</v>
      </c>
      <c r="AL34" s="11"/>
      <c r="AM34" s="11">
        <f>AO25+AB34</f>
        <v>0</v>
      </c>
      <c r="AN34" s="11"/>
      <c r="AO34" s="11">
        <f t="shared" si="17"/>
        <v>0</v>
      </c>
      <c r="AP34" s="11"/>
      <c r="AQ34" s="11">
        <v>0</v>
      </c>
      <c r="AR34" s="11">
        <f t="shared" si="4"/>
        <v>0</v>
      </c>
      <c r="AS34" s="11"/>
      <c r="AT34" s="9"/>
      <c r="AU34" t="str">
        <f t="shared" si="13"/>
        <v>WO</v>
      </c>
      <c r="AV34" s="7">
        <f>SUM(Z$7:Z34)/2</f>
        <v>20</v>
      </c>
      <c r="AW34" s="7">
        <f>SUM(AC$7:AC34)/2</f>
        <v>0</v>
      </c>
    </row>
    <row r="35" spans="2:67">
      <c r="B35" s="36"/>
      <c r="C35" s="9"/>
      <c r="D35" s="9"/>
      <c r="E35" s="10" t="s">
        <v>100</v>
      </c>
      <c r="F35" s="10" t="s">
        <v>101</v>
      </c>
      <c r="G35" s="10"/>
      <c r="H35" s="11"/>
      <c r="I35" s="11"/>
      <c r="J35" s="11"/>
      <c r="K35" s="11"/>
      <c r="L35" s="11"/>
      <c r="M35" s="11"/>
      <c r="N35" s="84"/>
      <c r="O35" s="10"/>
      <c r="P35" s="10"/>
      <c r="Q35" s="10" t="s">
        <v>47</v>
      </c>
      <c r="R35" s="10" t="s">
        <v>48</v>
      </c>
      <c r="S35" s="10" t="str">
        <f t="shared" si="14"/>
        <v>RW</v>
      </c>
      <c r="T35" s="10">
        <v>1</v>
      </c>
      <c r="U35" s="10" t="s">
        <v>49</v>
      </c>
      <c r="V35" s="10" t="s">
        <v>49</v>
      </c>
      <c r="W35" s="10" t="s">
        <v>50</v>
      </c>
      <c r="X35" s="11" t="str">
        <f t="shared" si="15"/>
        <v>N</v>
      </c>
      <c r="Y35" s="11"/>
      <c r="Z35" s="11">
        <f t="shared" si="1"/>
        <v>0</v>
      </c>
      <c r="AA35" s="11" t="str">
        <f t="shared" si="2"/>
        <v>N</v>
      </c>
      <c r="AB35" s="11"/>
      <c r="AC35" s="11">
        <f t="shared" si="3"/>
        <v>0</v>
      </c>
      <c r="AD35" s="10" t="str">
        <f>AD36 &amp; AD37 &amp; AD38 &amp; AD39 &amp; AD40 &amp; AD41 &amp; AD42 &amp; AD43</f>
        <v>00000</v>
      </c>
      <c r="AE35" s="10" t="str">
        <f>AE36 &amp; AE37 &amp; AE38 &amp; AE39 &amp; AE40 &amp; AE41 &amp; AE42 &amp; AE43</f>
        <v>00000</v>
      </c>
      <c r="AF35" s="11"/>
      <c r="AG35" s="10"/>
      <c r="AH35" s="10"/>
      <c r="AI35" s="11">
        <f t="shared" ref="AI35:AI564" si="34">AK34+Y35</f>
        <v>20</v>
      </c>
      <c r="AJ35" s="11"/>
      <c r="AK35" s="11">
        <f t="shared" si="16"/>
        <v>20</v>
      </c>
      <c r="AL35" s="11"/>
      <c r="AM35" s="11">
        <f t="shared" ref="AM35:AM537" si="35">AO34+AB35</f>
        <v>0</v>
      </c>
      <c r="AN35" s="11"/>
      <c r="AO35" s="11">
        <f t="shared" si="17"/>
        <v>0</v>
      </c>
      <c r="AP35" s="11"/>
      <c r="AQ35" s="11">
        <v>5</v>
      </c>
      <c r="AR35" s="11">
        <f t="shared" si="4"/>
        <v>10</v>
      </c>
      <c r="AS35" s="11"/>
      <c r="AT35" s="9"/>
      <c r="AU35" t="str">
        <f t="shared" si="13"/>
        <v>RW</v>
      </c>
      <c r="AV35" s="7">
        <f>SUM(Z$7:Z35)/2</f>
        <v>20</v>
      </c>
      <c r="AW35" s="7">
        <f>SUM(AC$7:AC35)/2</f>
        <v>0</v>
      </c>
      <c r="BF35" s="2" t="s">
        <v>102</v>
      </c>
      <c r="BG35" s="2" t="s">
        <v>102</v>
      </c>
      <c r="BH35" s="2" t="s">
        <v>102</v>
      </c>
      <c r="BI35" s="2" t="s">
        <v>102</v>
      </c>
      <c r="BJ35" s="2" t="s">
        <v>102</v>
      </c>
      <c r="BK35" s="2" t="s">
        <v>102</v>
      </c>
      <c r="BL35" s="2" t="s">
        <v>102</v>
      </c>
      <c r="BM35" s="2" t="s">
        <v>102</v>
      </c>
      <c r="BN35" s="2" t="s">
        <v>102</v>
      </c>
      <c r="BO35" s="2" t="s">
        <v>102</v>
      </c>
    </row>
    <row r="36" spans="2:67" outlineLevel="1">
      <c r="B36" s="36"/>
      <c r="C36" s="9"/>
      <c r="D36" s="9"/>
      <c r="E36" s="10" t="s">
        <v>100</v>
      </c>
      <c r="F36" s="10" t="s">
        <v>101</v>
      </c>
      <c r="G36" s="10" t="s">
        <v>103</v>
      </c>
      <c r="H36" s="10" t="s">
        <v>103</v>
      </c>
      <c r="I36" s="80"/>
      <c r="J36" s="80"/>
      <c r="K36" s="80"/>
      <c r="L36" s="80"/>
      <c r="M36" s="80"/>
      <c r="N36" s="86" t="s">
        <v>104</v>
      </c>
      <c r="O36" s="10"/>
      <c r="P36" s="10"/>
      <c r="Q36" s="10"/>
      <c r="R36" s="10"/>
      <c r="S36" s="10" t="s">
        <v>53</v>
      </c>
      <c r="T36" s="10"/>
      <c r="U36" s="10" t="s">
        <v>49</v>
      </c>
      <c r="V36" s="10" t="s">
        <v>49</v>
      </c>
      <c r="W36" s="10" t="s">
        <v>50</v>
      </c>
      <c r="X36" s="11" t="str">
        <f t="shared" si="15"/>
        <v>N</v>
      </c>
      <c r="Y36" s="11"/>
      <c r="Z36" s="11">
        <f t="shared" si="1"/>
        <v>0</v>
      </c>
      <c r="AA36" s="11" t="str">
        <f t="shared" si="2"/>
        <v>N</v>
      </c>
      <c r="AB36" s="11"/>
      <c r="AC36" s="11">
        <f t="shared" si="3"/>
        <v>0</v>
      </c>
      <c r="AD36" s="10"/>
      <c r="AE36" s="10"/>
      <c r="AF36" s="11"/>
      <c r="AG36" s="10"/>
      <c r="AH36" s="10"/>
      <c r="AI36" s="11">
        <f t="shared" ref="AI36:AI42" si="36">AI37+Y37</f>
        <v>19</v>
      </c>
      <c r="AJ36" s="11" t="str">
        <f t="shared" ref="AJ36:AJ43" si="37">IF(Y36&gt;1,"MTP[" &amp; AI36-1+Y36&amp; ":" &amp; AI36 &amp; "]",(IF(Y36&gt;0,"MTP[" &amp; AI36 &amp; "]","")))</f>
        <v/>
      </c>
      <c r="AK36" s="11">
        <f t="shared" ref="AK36:AK42" si="38">AK37+Y37</f>
        <v>19</v>
      </c>
      <c r="AL36" s="11" t="str">
        <f t="shared" ref="AL36:AL43" si="39">IF(AND(V36="Y", Y36&gt;1),"MTP[" &amp; AK36-1+Y36&amp; ":" &amp; AK36 &amp; "]",(IF(AND(V36="Y", Y36&gt;0),"MTP[" &amp; AK36 &amp; "]","")))</f>
        <v/>
      </c>
      <c r="AM36" s="11">
        <f t="shared" ref="AM36:AM42" si="40">AM37+AB37</f>
        <v>-1</v>
      </c>
      <c r="AN36" s="11" t="str">
        <f t="shared" ref="AN36:AN43" si="41">IF(AB36&gt;1,"OTP[" &amp; AM36-1+AB36&amp; ":" &amp; AM36 &amp; "]",(IF(AB36&gt;0,"OTP[" &amp; AM36 &amp; "]","")))</f>
        <v/>
      </c>
      <c r="AO36" s="11">
        <f t="shared" ref="AO36:AO42" si="42">AO37+AB37</f>
        <v>-1</v>
      </c>
      <c r="AP36" s="11" t="str">
        <f t="shared" ref="AP36:AP43" si="43">IF(AND(V36="Y", AB36&gt;1),"OTP[" &amp; AO36-1+AB36&amp; ":" &amp; AO36 &amp; "]",(IF(AND(V36="Y", AB36&gt;0),"OTP[" &amp; AO36 &amp; "]","")))</f>
        <v/>
      </c>
      <c r="AQ36" s="11"/>
      <c r="AR36" s="11">
        <f t="shared" si="4"/>
        <v>0</v>
      </c>
      <c r="AS36" s="11"/>
      <c r="AT36" s="9"/>
      <c r="AU36" t="str">
        <f t="shared" si="13"/>
        <v>RW</v>
      </c>
      <c r="AV36" s="7">
        <f>SUM(Z$7:Z36)/2</f>
        <v>20</v>
      </c>
      <c r="AW36" s="7">
        <f>SUM(AC$7:AC36)/2</f>
        <v>0</v>
      </c>
    </row>
    <row r="37" spans="2:67" outlineLevel="1">
      <c r="B37" s="36"/>
      <c r="C37" s="9"/>
      <c r="D37" s="9"/>
      <c r="E37" s="10" t="s">
        <v>100</v>
      </c>
      <c r="F37" s="10" t="s">
        <v>101</v>
      </c>
      <c r="G37" s="10" t="s">
        <v>105</v>
      </c>
      <c r="H37" s="10" t="s">
        <v>105</v>
      </c>
      <c r="I37" s="54"/>
      <c r="J37" s="54"/>
      <c r="K37" s="54"/>
      <c r="L37" s="54"/>
      <c r="M37" s="54"/>
      <c r="N37" s="87"/>
      <c r="O37" s="10"/>
      <c r="P37" s="10"/>
      <c r="Q37" s="10"/>
      <c r="R37" s="10"/>
      <c r="S37" s="10" t="s">
        <v>53</v>
      </c>
      <c r="T37" s="10"/>
      <c r="U37" s="10" t="s">
        <v>49</v>
      </c>
      <c r="V37" s="10" t="s">
        <v>49</v>
      </c>
      <c r="W37" s="10" t="s">
        <v>50</v>
      </c>
      <c r="X37" s="11" t="str">
        <f t="shared" si="15"/>
        <v>N</v>
      </c>
      <c r="Y37" s="11"/>
      <c r="Z37" s="11">
        <f t="shared" si="1"/>
        <v>0</v>
      </c>
      <c r="AA37" s="11" t="str">
        <f t="shared" si="2"/>
        <v>N</v>
      </c>
      <c r="AB37" s="11"/>
      <c r="AC37" s="11">
        <f t="shared" si="3"/>
        <v>0</v>
      </c>
      <c r="AD37" s="10"/>
      <c r="AE37" s="10"/>
      <c r="AF37" s="11"/>
      <c r="AG37" s="10"/>
      <c r="AH37" s="10"/>
      <c r="AI37" s="11">
        <f t="shared" si="36"/>
        <v>19</v>
      </c>
      <c r="AJ37" s="11" t="str">
        <f t="shared" si="37"/>
        <v/>
      </c>
      <c r="AK37" s="11">
        <f t="shared" si="38"/>
        <v>19</v>
      </c>
      <c r="AL37" s="11" t="str">
        <f t="shared" si="39"/>
        <v/>
      </c>
      <c r="AM37" s="11">
        <f t="shared" si="40"/>
        <v>-1</v>
      </c>
      <c r="AN37" s="11" t="str">
        <f t="shared" si="41"/>
        <v/>
      </c>
      <c r="AO37" s="11">
        <f t="shared" si="42"/>
        <v>-1</v>
      </c>
      <c r="AP37" s="11" t="str">
        <f t="shared" si="43"/>
        <v/>
      </c>
      <c r="AQ37" s="11"/>
      <c r="AR37" s="11">
        <f t="shared" si="4"/>
        <v>0</v>
      </c>
      <c r="AS37" s="11"/>
      <c r="AT37" s="9"/>
      <c r="AU37" t="str">
        <f t="shared" si="13"/>
        <v>RW</v>
      </c>
      <c r="AV37" s="7">
        <f>SUM(Z$7:Z37)/2</f>
        <v>20</v>
      </c>
      <c r="AW37" s="7">
        <f>SUM(AC$7:AC37)/2</f>
        <v>0</v>
      </c>
    </row>
    <row r="38" spans="2:67" outlineLevel="1">
      <c r="B38" s="36"/>
      <c r="C38" s="9"/>
      <c r="D38" s="9"/>
      <c r="E38" s="10" t="s">
        <v>100</v>
      </c>
      <c r="F38" s="10" t="s">
        <v>101</v>
      </c>
      <c r="G38" s="10" t="s">
        <v>106</v>
      </c>
      <c r="H38" s="10" t="s">
        <v>106</v>
      </c>
      <c r="I38" s="54"/>
      <c r="J38" s="54"/>
      <c r="K38" s="54"/>
      <c r="L38" s="54"/>
      <c r="M38" s="54"/>
      <c r="N38" s="87"/>
      <c r="O38" s="10"/>
      <c r="P38" s="10"/>
      <c r="Q38" s="10"/>
      <c r="R38" s="10"/>
      <c r="S38" s="10" t="s">
        <v>53</v>
      </c>
      <c r="T38" s="10"/>
      <c r="U38" s="10" t="s">
        <v>49</v>
      </c>
      <c r="V38" s="10" t="s">
        <v>49</v>
      </c>
      <c r="W38" s="10" t="s">
        <v>50</v>
      </c>
      <c r="X38" s="11" t="str">
        <f t="shared" si="15"/>
        <v>N</v>
      </c>
      <c r="Y38" s="11"/>
      <c r="Z38" s="11">
        <f t="shared" si="1"/>
        <v>0</v>
      </c>
      <c r="AA38" s="11" t="str">
        <f t="shared" si="2"/>
        <v>N</v>
      </c>
      <c r="AB38" s="11"/>
      <c r="AC38" s="11">
        <f t="shared" si="3"/>
        <v>0</v>
      </c>
      <c r="AD38" s="10"/>
      <c r="AE38" s="10"/>
      <c r="AF38" s="11"/>
      <c r="AG38" s="10"/>
      <c r="AH38" s="10"/>
      <c r="AI38" s="11">
        <f t="shared" si="36"/>
        <v>19</v>
      </c>
      <c r="AJ38" s="11" t="str">
        <f t="shared" si="37"/>
        <v/>
      </c>
      <c r="AK38" s="11">
        <f t="shared" si="38"/>
        <v>19</v>
      </c>
      <c r="AL38" s="11" t="str">
        <f t="shared" si="39"/>
        <v/>
      </c>
      <c r="AM38" s="11">
        <f t="shared" si="40"/>
        <v>-1</v>
      </c>
      <c r="AN38" s="11" t="str">
        <f t="shared" si="41"/>
        <v/>
      </c>
      <c r="AO38" s="11">
        <f t="shared" si="42"/>
        <v>-1</v>
      </c>
      <c r="AP38" s="11" t="str">
        <f t="shared" si="43"/>
        <v/>
      </c>
      <c r="AQ38" s="11"/>
      <c r="AR38" s="11">
        <f t="shared" si="4"/>
        <v>0</v>
      </c>
      <c r="AS38" s="11"/>
      <c r="AT38" s="9"/>
      <c r="AU38" t="str">
        <f t="shared" si="13"/>
        <v>RW</v>
      </c>
      <c r="AV38" s="7">
        <f>SUM(Z$7:Z38)/2</f>
        <v>20</v>
      </c>
      <c r="AW38" s="7">
        <f>SUM(AC$7:AC38)/2</f>
        <v>0</v>
      </c>
    </row>
    <row r="39" spans="2:67" outlineLevel="1">
      <c r="B39" s="36"/>
      <c r="C39" s="9"/>
      <c r="D39" s="9"/>
      <c r="E39" s="10" t="s">
        <v>100</v>
      </c>
      <c r="F39" s="10" t="s">
        <v>101</v>
      </c>
      <c r="G39" s="10" t="s">
        <v>107</v>
      </c>
      <c r="H39" s="10" t="s">
        <v>107</v>
      </c>
      <c r="I39" s="54"/>
      <c r="J39" s="54"/>
      <c r="K39" s="54"/>
      <c r="L39" s="54"/>
      <c r="M39" s="54"/>
      <c r="N39" s="87"/>
      <c r="O39" s="10"/>
      <c r="P39" s="10"/>
      <c r="Q39" s="10"/>
      <c r="R39" s="10"/>
      <c r="S39" s="10" t="s">
        <v>53</v>
      </c>
      <c r="T39" s="10"/>
      <c r="U39" s="10" t="s">
        <v>49</v>
      </c>
      <c r="V39" s="10" t="s">
        <v>49</v>
      </c>
      <c r="W39" s="10" t="s">
        <v>50</v>
      </c>
      <c r="X39" s="11" t="str">
        <f t="shared" si="15"/>
        <v>N</v>
      </c>
      <c r="Y39" s="11"/>
      <c r="Z39" s="11">
        <f t="shared" si="1"/>
        <v>0</v>
      </c>
      <c r="AA39" s="11" t="str">
        <f t="shared" si="2"/>
        <v>N</v>
      </c>
      <c r="AB39" s="11"/>
      <c r="AC39" s="11">
        <f t="shared" si="3"/>
        <v>0</v>
      </c>
      <c r="AD39" s="10">
        <v>0</v>
      </c>
      <c r="AE39" s="10">
        <v>0</v>
      </c>
      <c r="AF39" s="11"/>
      <c r="AG39" s="10"/>
      <c r="AH39" s="10"/>
      <c r="AI39" s="11">
        <f t="shared" si="36"/>
        <v>19</v>
      </c>
      <c r="AJ39" s="11" t="str">
        <f t="shared" si="37"/>
        <v/>
      </c>
      <c r="AK39" s="11">
        <f t="shared" si="38"/>
        <v>19</v>
      </c>
      <c r="AL39" s="11" t="str">
        <f t="shared" si="39"/>
        <v/>
      </c>
      <c r="AM39" s="11">
        <f t="shared" si="40"/>
        <v>-1</v>
      </c>
      <c r="AN39" s="11" t="str">
        <f t="shared" si="41"/>
        <v/>
      </c>
      <c r="AO39" s="11">
        <f t="shared" si="42"/>
        <v>-1</v>
      </c>
      <c r="AP39" s="11" t="str">
        <f t="shared" si="43"/>
        <v/>
      </c>
      <c r="AQ39" s="11"/>
      <c r="AR39" s="11">
        <f t="shared" si="4"/>
        <v>0</v>
      </c>
      <c r="AS39" s="11"/>
      <c r="AT39" s="9"/>
      <c r="AU39" t="str">
        <f t="shared" si="13"/>
        <v>RW</v>
      </c>
      <c r="AV39" s="7">
        <f>SUM(Z$7:Z39)/2</f>
        <v>20</v>
      </c>
      <c r="AW39" s="7">
        <f>SUM(AC$7:AC39)/2</f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</row>
    <row r="40" spans="2:67" outlineLevel="1">
      <c r="B40" s="36"/>
      <c r="C40" s="9"/>
      <c r="D40" s="9"/>
      <c r="E40" s="10" t="s">
        <v>100</v>
      </c>
      <c r="F40" s="10" t="s">
        <v>101</v>
      </c>
      <c r="G40" s="10" t="s">
        <v>108</v>
      </c>
      <c r="H40" s="10" t="s">
        <v>108</v>
      </c>
      <c r="I40" s="54"/>
      <c r="J40" s="54"/>
      <c r="K40" s="54"/>
      <c r="L40" s="54"/>
      <c r="M40" s="54"/>
      <c r="N40" s="87"/>
      <c r="O40" s="10"/>
      <c r="P40" s="10"/>
      <c r="Q40" s="10"/>
      <c r="R40" s="10"/>
      <c r="S40" s="10" t="s">
        <v>53</v>
      </c>
      <c r="T40" s="10"/>
      <c r="U40" s="10" t="s">
        <v>49</v>
      </c>
      <c r="V40" s="10" t="s">
        <v>49</v>
      </c>
      <c r="W40" s="10" t="s">
        <v>50</v>
      </c>
      <c r="X40" s="11" t="str">
        <f t="shared" si="15"/>
        <v>N</v>
      </c>
      <c r="Y40" s="11"/>
      <c r="Z40" s="11">
        <f t="shared" si="1"/>
        <v>0</v>
      </c>
      <c r="AA40" s="11" t="str">
        <f t="shared" si="2"/>
        <v>N</v>
      </c>
      <c r="AB40" s="11"/>
      <c r="AC40" s="11">
        <f t="shared" si="3"/>
        <v>0</v>
      </c>
      <c r="AD40" s="10">
        <v>0</v>
      </c>
      <c r="AE40" s="10">
        <v>0</v>
      </c>
      <c r="AF40" s="11"/>
      <c r="AG40" s="10"/>
      <c r="AH40" s="10"/>
      <c r="AI40" s="11">
        <f t="shared" si="36"/>
        <v>19</v>
      </c>
      <c r="AJ40" s="11" t="str">
        <f t="shared" si="37"/>
        <v/>
      </c>
      <c r="AK40" s="11">
        <f t="shared" si="38"/>
        <v>19</v>
      </c>
      <c r="AL40" s="11" t="str">
        <f t="shared" si="39"/>
        <v/>
      </c>
      <c r="AM40" s="11">
        <f t="shared" si="40"/>
        <v>-1</v>
      </c>
      <c r="AN40" s="11" t="str">
        <f t="shared" si="41"/>
        <v/>
      </c>
      <c r="AO40" s="11">
        <f t="shared" si="42"/>
        <v>-1</v>
      </c>
      <c r="AP40" s="11" t="str">
        <f t="shared" si="43"/>
        <v/>
      </c>
      <c r="AQ40" s="11"/>
      <c r="AR40" s="11">
        <f t="shared" si="4"/>
        <v>0</v>
      </c>
      <c r="AS40" s="11"/>
      <c r="AT40" s="9"/>
      <c r="AU40" t="str">
        <f t="shared" si="13"/>
        <v>RW</v>
      </c>
      <c r="AV40" s="7">
        <f>SUM(Z$7:Z40)/2</f>
        <v>20</v>
      </c>
      <c r="AW40" s="7">
        <f>SUM(AC$7:AC40)/2</f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</row>
    <row r="41" spans="2:67" outlineLevel="1">
      <c r="B41" s="36"/>
      <c r="C41" s="9"/>
      <c r="D41" s="9"/>
      <c r="E41" s="10" t="s">
        <v>100</v>
      </c>
      <c r="F41" s="10" t="s">
        <v>101</v>
      </c>
      <c r="G41" s="10" t="s">
        <v>109</v>
      </c>
      <c r="H41" s="10" t="s">
        <v>109</v>
      </c>
      <c r="I41" s="54"/>
      <c r="J41" s="54"/>
      <c r="K41" s="54"/>
      <c r="L41" s="54"/>
      <c r="M41" s="54"/>
      <c r="N41" s="87"/>
      <c r="O41" s="10"/>
      <c r="P41" s="10"/>
      <c r="Q41" s="10"/>
      <c r="R41" s="10"/>
      <c r="S41" s="10" t="s">
        <v>53</v>
      </c>
      <c r="T41" s="10"/>
      <c r="U41" s="10" t="s">
        <v>49</v>
      </c>
      <c r="V41" s="10" t="s">
        <v>49</v>
      </c>
      <c r="W41" s="10" t="s">
        <v>50</v>
      </c>
      <c r="X41" s="11" t="str">
        <f t="shared" si="15"/>
        <v>N</v>
      </c>
      <c r="Y41" s="11"/>
      <c r="Z41" s="11">
        <f t="shared" si="1"/>
        <v>0</v>
      </c>
      <c r="AA41" s="11" t="str">
        <f t="shared" si="2"/>
        <v>N</v>
      </c>
      <c r="AB41" s="11"/>
      <c r="AC41" s="11">
        <f t="shared" si="3"/>
        <v>0</v>
      </c>
      <c r="AD41" s="10">
        <v>0</v>
      </c>
      <c r="AE41" s="10">
        <v>0</v>
      </c>
      <c r="AF41" s="11"/>
      <c r="AG41" s="10"/>
      <c r="AH41" s="10"/>
      <c r="AI41" s="11">
        <f t="shared" si="36"/>
        <v>19</v>
      </c>
      <c r="AJ41" s="11" t="str">
        <f t="shared" si="37"/>
        <v/>
      </c>
      <c r="AK41" s="11">
        <f t="shared" si="38"/>
        <v>19</v>
      </c>
      <c r="AL41" s="11" t="str">
        <f t="shared" si="39"/>
        <v/>
      </c>
      <c r="AM41" s="11">
        <f t="shared" si="40"/>
        <v>-1</v>
      </c>
      <c r="AN41" s="11" t="str">
        <f t="shared" si="41"/>
        <v/>
      </c>
      <c r="AO41" s="11">
        <f t="shared" si="42"/>
        <v>-1</v>
      </c>
      <c r="AP41" s="11" t="str">
        <f t="shared" si="43"/>
        <v/>
      </c>
      <c r="AQ41" s="11"/>
      <c r="AR41" s="11">
        <f t="shared" si="4"/>
        <v>0</v>
      </c>
      <c r="AS41" s="11"/>
      <c r="AT41" s="9"/>
      <c r="AU41" t="str">
        <f t="shared" si="13"/>
        <v>RW</v>
      </c>
      <c r="AV41" s="7">
        <f>SUM(Z$7:Z41)/2</f>
        <v>20</v>
      </c>
      <c r="AW41" s="7">
        <f>SUM(AC$7:AC41)/2</f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</row>
    <row r="42" spans="2:67" outlineLevel="1">
      <c r="B42" s="36"/>
      <c r="C42" s="9"/>
      <c r="D42" s="9"/>
      <c r="E42" s="10" t="s">
        <v>100</v>
      </c>
      <c r="F42" s="10" t="s">
        <v>101</v>
      </c>
      <c r="G42" s="10" t="s">
        <v>110</v>
      </c>
      <c r="H42" s="10" t="s">
        <v>110</v>
      </c>
      <c r="I42" s="54"/>
      <c r="J42" s="54"/>
      <c r="K42" s="54"/>
      <c r="L42" s="54"/>
      <c r="M42" s="54"/>
      <c r="N42" s="87"/>
      <c r="O42" s="10"/>
      <c r="P42" s="10"/>
      <c r="Q42" s="10"/>
      <c r="R42" s="10"/>
      <c r="S42" s="10" t="s">
        <v>53</v>
      </c>
      <c r="T42" s="10"/>
      <c r="U42" s="10" t="s">
        <v>49</v>
      </c>
      <c r="V42" s="10" t="s">
        <v>49</v>
      </c>
      <c r="W42" s="10" t="s">
        <v>50</v>
      </c>
      <c r="X42" s="11" t="str">
        <f t="shared" si="15"/>
        <v>N</v>
      </c>
      <c r="Y42" s="11"/>
      <c r="Z42" s="11">
        <f t="shared" si="1"/>
        <v>0</v>
      </c>
      <c r="AA42" s="11" t="str">
        <f t="shared" si="2"/>
        <v>N</v>
      </c>
      <c r="AB42" s="11"/>
      <c r="AC42" s="11">
        <f t="shared" si="3"/>
        <v>0</v>
      </c>
      <c r="AD42" s="10">
        <v>0</v>
      </c>
      <c r="AE42" s="10">
        <v>0</v>
      </c>
      <c r="AF42" s="11"/>
      <c r="AG42" s="10"/>
      <c r="AH42" s="10"/>
      <c r="AI42" s="11">
        <f t="shared" si="36"/>
        <v>19</v>
      </c>
      <c r="AJ42" s="11" t="str">
        <f t="shared" si="37"/>
        <v/>
      </c>
      <c r="AK42" s="11">
        <f t="shared" si="38"/>
        <v>19</v>
      </c>
      <c r="AL42" s="11" t="str">
        <f t="shared" si="39"/>
        <v/>
      </c>
      <c r="AM42" s="11">
        <f t="shared" si="40"/>
        <v>-1</v>
      </c>
      <c r="AN42" s="11" t="str">
        <f t="shared" si="41"/>
        <v/>
      </c>
      <c r="AO42" s="11">
        <f t="shared" si="42"/>
        <v>-1</v>
      </c>
      <c r="AP42" s="11" t="str">
        <f t="shared" si="43"/>
        <v/>
      </c>
      <c r="AQ42" s="11"/>
      <c r="AR42" s="11">
        <f t="shared" si="4"/>
        <v>0</v>
      </c>
      <c r="AS42" s="11"/>
      <c r="AT42" s="9"/>
      <c r="AU42" t="str">
        <f t="shared" si="13"/>
        <v>RW</v>
      </c>
      <c r="AV42" s="7">
        <f>SUM(Z$7:Z42)/2</f>
        <v>20</v>
      </c>
      <c r="AW42" s="7">
        <f>SUM(AC$7:AC42)/2</f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</row>
    <row r="43" spans="2:67" outlineLevel="1">
      <c r="B43" s="36"/>
      <c r="C43" s="9"/>
      <c r="D43" s="9"/>
      <c r="E43" s="10" t="s">
        <v>100</v>
      </c>
      <c r="F43" s="10" t="s">
        <v>101</v>
      </c>
      <c r="G43" s="10" t="s">
        <v>111</v>
      </c>
      <c r="H43" s="10" t="s">
        <v>111</v>
      </c>
      <c r="I43" s="81"/>
      <c r="J43" s="81"/>
      <c r="K43" s="81"/>
      <c r="L43" s="81"/>
      <c r="M43" s="81"/>
      <c r="N43" s="88"/>
      <c r="O43" s="10"/>
      <c r="P43" s="10"/>
      <c r="Q43" s="10"/>
      <c r="R43" s="10"/>
      <c r="S43" s="10" t="s">
        <v>53</v>
      </c>
      <c r="T43" s="10"/>
      <c r="U43" s="10" t="s">
        <v>49</v>
      </c>
      <c r="V43" s="10" t="s">
        <v>49</v>
      </c>
      <c r="W43" s="10" t="s">
        <v>50</v>
      </c>
      <c r="X43" s="11" t="str">
        <f t="shared" si="15"/>
        <v>N</v>
      </c>
      <c r="Y43" s="11"/>
      <c r="Z43" s="11">
        <f t="shared" si="1"/>
        <v>0</v>
      </c>
      <c r="AA43" s="11" t="str">
        <f t="shared" si="2"/>
        <v>N</v>
      </c>
      <c r="AB43" s="11"/>
      <c r="AC43" s="11">
        <f t="shared" si="3"/>
        <v>0</v>
      </c>
      <c r="AD43" s="10">
        <v>0</v>
      </c>
      <c r="AE43" s="10">
        <v>0</v>
      </c>
      <c r="AF43" s="11"/>
      <c r="AG43" s="10"/>
      <c r="AH43" s="10"/>
      <c r="AI43" s="11">
        <f>IF(Y43&gt;0,AK25,AK25- 1)</f>
        <v>19</v>
      </c>
      <c r="AJ43" s="11" t="str">
        <f t="shared" si="37"/>
        <v/>
      </c>
      <c r="AK43" s="11">
        <f>IF(AND(V43="Y", Y43&gt;0),AI35,AI35- 1)</f>
        <v>19</v>
      </c>
      <c r="AL43" s="11" t="str">
        <f t="shared" si="39"/>
        <v/>
      </c>
      <c r="AM43" s="11">
        <f>IF(AB43&gt;0,AO25,AO25- 1)</f>
        <v>-1</v>
      </c>
      <c r="AN43" s="11" t="str">
        <f t="shared" si="41"/>
        <v/>
      </c>
      <c r="AO43" s="11">
        <f>IF(AND(V43="Y", AB43&gt;0),AM35,AM35- 1)</f>
        <v>-1</v>
      </c>
      <c r="AP43" s="11" t="str">
        <f t="shared" si="43"/>
        <v/>
      </c>
      <c r="AQ43" s="11"/>
      <c r="AR43" s="11">
        <f t="shared" si="4"/>
        <v>0</v>
      </c>
      <c r="AS43" s="11"/>
      <c r="AT43" s="9"/>
      <c r="AU43" t="str">
        <f t="shared" si="13"/>
        <v>RW</v>
      </c>
      <c r="AV43" s="7">
        <f>SUM(Z$7:Z43)/2</f>
        <v>20</v>
      </c>
      <c r="AW43" s="7">
        <f>SUM(AC$7:AC43)/2</f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</row>
    <row r="44" spans="2:67" hidden="1">
      <c r="B44" s="36"/>
      <c r="C44" s="9"/>
      <c r="D44" s="9"/>
      <c r="E44" s="10" t="s">
        <v>112</v>
      </c>
      <c r="F44" s="10" t="s">
        <v>113</v>
      </c>
      <c r="G44" s="10"/>
      <c r="H44" s="10"/>
      <c r="I44" s="10"/>
      <c r="J44" s="10"/>
      <c r="K44" s="10"/>
      <c r="L44" s="10"/>
      <c r="M44" s="10"/>
      <c r="N44" s="84"/>
      <c r="O44" s="10"/>
      <c r="P44" s="10"/>
      <c r="Q44" s="10" t="s">
        <v>114</v>
      </c>
      <c r="R44" s="10" t="s">
        <v>99</v>
      </c>
      <c r="S44" s="10" t="str">
        <f t="shared" si="14"/>
        <v>WO</v>
      </c>
      <c r="T44" s="10" t="s">
        <v>115</v>
      </c>
      <c r="U44" s="10" t="s">
        <v>50</v>
      </c>
      <c r="V44" s="10" t="s">
        <v>50</v>
      </c>
      <c r="W44" s="10" t="s">
        <v>50</v>
      </c>
      <c r="X44" s="11" t="str">
        <f t="shared" si="15"/>
        <v>N</v>
      </c>
      <c r="Y44" s="11"/>
      <c r="Z44" s="11">
        <f t="shared" si="1"/>
        <v>0</v>
      </c>
      <c r="AA44" s="11" t="str">
        <f t="shared" si="2"/>
        <v>N</v>
      </c>
      <c r="AB44" s="11"/>
      <c r="AC44" s="11">
        <f t="shared" si="3"/>
        <v>0</v>
      </c>
      <c r="AD44" s="10"/>
      <c r="AE44" s="10"/>
      <c r="AF44" s="11"/>
      <c r="AG44" s="10"/>
      <c r="AH44" s="10"/>
      <c r="AI44" s="11">
        <f>AK35+Y44</f>
        <v>20</v>
      </c>
      <c r="AJ44" s="11"/>
      <c r="AK44" s="11">
        <f t="shared" si="16"/>
        <v>20</v>
      </c>
      <c r="AL44" s="11"/>
      <c r="AM44" s="11">
        <f>AO35+AB44</f>
        <v>0</v>
      </c>
      <c r="AN44" s="11"/>
      <c r="AO44" s="11">
        <f t="shared" si="17"/>
        <v>0</v>
      </c>
      <c r="AP44" s="11"/>
      <c r="AQ44" s="11"/>
      <c r="AR44" s="11">
        <f t="shared" si="4"/>
        <v>0</v>
      </c>
      <c r="AS44" s="11"/>
      <c r="AT44" s="9"/>
      <c r="AU44" t="str">
        <f t="shared" si="13"/>
        <v>WO</v>
      </c>
      <c r="AV44" s="7">
        <f>SUM(Z$7:Z44)/2</f>
        <v>20</v>
      </c>
      <c r="AW44" s="7">
        <f>SUM(AC$7:AC44)/2</f>
        <v>0</v>
      </c>
    </row>
    <row r="45" spans="2:67" ht="43.15" hidden="1">
      <c r="B45" s="36"/>
      <c r="C45" s="9"/>
      <c r="D45" s="9"/>
      <c r="E45" s="10" t="s">
        <v>116</v>
      </c>
      <c r="F45" s="10" t="s">
        <v>117</v>
      </c>
      <c r="G45" s="10"/>
      <c r="H45" s="10"/>
      <c r="I45" s="10"/>
      <c r="J45" s="10"/>
      <c r="K45" s="10"/>
      <c r="L45" s="10"/>
      <c r="M45" s="10"/>
      <c r="N45" s="84"/>
      <c r="O45" s="10"/>
      <c r="P45" s="10"/>
      <c r="Q45" s="10" t="s">
        <v>99</v>
      </c>
      <c r="R45" s="10" t="s">
        <v>118</v>
      </c>
      <c r="S45" s="10" t="str">
        <f t="shared" si="14"/>
        <v>RO</v>
      </c>
      <c r="T45" s="10" t="s">
        <v>115</v>
      </c>
      <c r="U45" s="10" t="s">
        <v>50</v>
      </c>
      <c r="V45" s="10" t="s">
        <v>50</v>
      </c>
      <c r="W45" s="10" t="s">
        <v>50</v>
      </c>
      <c r="X45" s="11" t="str">
        <f t="shared" si="15"/>
        <v>N</v>
      </c>
      <c r="Y45" s="11"/>
      <c r="Z45" s="11">
        <f t="shared" si="1"/>
        <v>0</v>
      </c>
      <c r="AA45" s="11" t="str">
        <f t="shared" si="2"/>
        <v>N</v>
      </c>
      <c r="AB45" s="11"/>
      <c r="AC45" s="11">
        <f t="shared" si="3"/>
        <v>0</v>
      </c>
      <c r="AD45" s="10"/>
      <c r="AE45" s="10"/>
      <c r="AF45" s="11"/>
      <c r="AG45" s="10"/>
      <c r="AH45" s="10"/>
      <c r="AI45" s="11">
        <f t="shared" si="34"/>
        <v>20</v>
      </c>
      <c r="AJ45" s="11"/>
      <c r="AK45" s="11">
        <f t="shared" si="16"/>
        <v>20</v>
      </c>
      <c r="AL45" s="11"/>
      <c r="AM45" s="11">
        <f t="shared" si="35"/>
        <v>0</v>
      </c>
      <c r="AN45" s="11"/>
      <c r="AO45" s="11">
        <f t="shared" si="17"/>
        <v>0</v>
      </c>
      <c r="AP45" s="11"/>
      <c r="AQ45" s="11"/>
      <c r="AR45" s="11">
        <f t="shared" si="4"/>
        <v>0</v>
      </c>
      <c r="AS45" s="11"/>
      <c r="AT45" s="9"/>
      <c r="AU45" t="str">
        <f t="shared" si="13"/>
        <v>RO</v>
      </c>
      <c r="AV45" s="7">
        <f>SUM(Z$7:Z45)/2</f>
        <v>20</v>
      </c>
      <c r="AW45" s="7">
        <f>SUM(AC$7:AC45)/2</f>
        <v>0</v>
      </c>
    </row>
    <row r="46" spans="2:67" hidden="1">
      <c r="B46" s="36"/>
      <c r="C46" s="9"/>
      <c r="D46" s="9"/>
      <c r="E46" s="10" t="s">
        <v>119</v>
      </c>
      <c r="F46" s="10" t="s">
        <v>120</v>
      </c>
      <c r="G46" s="10"/>
      <c r="H46" s="10"/>
      <c r="I46" s="10"/>
      <c r="J46" s="10"/>
      <c r="K46" s="10"/>
      <c r="L46" s="10"/>
      <c r="M46" s="10"/>
      <c r="N46" s="84" t="s">
        <v>121</v>
      </c>
      <c r="O46" s="10"/>
      <c r="P46" s="10"/>
      <c r="Q46" s="10" t="s">
        <v>122</v>
      </c>
      <c r="R46" s="10" t="s">
        <v>123</v>
      </c>
      <c r="S46" s="10" t="str">
        <f t="shared" si="14"/>
        <v>RW</v>
      </c>
      <c r="T46" s="10">
        <v>2</v>
      </c>
      <c r="U46" s="10" t="s">
        <v>50</v>
      </c>
      <c r="V46" s="10" t="s">
        <v>50</v>
      </c>
      <c r="W46" s="10" t="s">
        <v>50</v>
      </c>
      <c r="X46" s="11" t="str">
        <f t="shared" si="15"/>
        <v>N</v>
      </c>
      <c r="Y46" s="11"/>
      <c r="Z46" s="11">
        <f t="shared" si="1"/>
        <v>0</v>
      </c>
      <c r="AA46" s="11" t="str">
        <f t="shared" si="2"/>
        <v>N</v>
      </c>
      <c r="AB46" s="11"/>
      <c r="AC46" s="11">
        <f t="shared" si="3"/>
        <v>0</v>
      </c>
      <c r="AD46" s="10"/>
      <c r="AE46" s="10"/>
      <c r="AF46" s="11"/>
      <c r="AG46" s="10"/>
      <c r="AH46" s="10"/>
      <c r="AI46" s="11">
        <f t="shared" si="34"/>
        <v>20</v>
      </c>
      <c r="AJ46" s="11"/>
      <c r="AK46" s="11">
        <f t="shared" si="16"/>
        <v>20</v>
      </c>
      <c r="AL46" s="11"/>
      <c r="AM46" s="11">
        <f t="shared" si="35"/>
        <v>0</v>
      </c>
      <c r="AN46" s="11"/>
      <c r="AO46" s="11">
        <f t="shared" si="17"/>
        <v>0</v>
      </c>
      <c r="AP46" s="11"/>
      <c r="AQ46" s="11"/>
      <c r="AR46" s="11">
        <f t="shared" si="4"/>
        <v>0</v>
      </c>
      <c r="AS46" s="11"/>
      <c r="AT46" s="9"/>
      <c r="AU46" t="str">
        <f t="shared" si="13"/>
        <v>RW</v>
      </c>
      <c r="AV46" s="7">
        <f>SUM(Z$7:Z46)/2</f>
        <v>20</v>
      </c>
      <c r="AW46" s="7">
        <f>SUM(AC$7:AC46)/2</f>
        <v>0</v>
      </c>
    </row>
    <row r="47" spans="2:67" hidden="1">
      <c r="B47" s="36"/>
      <c r="C47" s="9"/>
      <c r="D47" s="9"/>
      <c r="E47" s="10" t="s">
        <v>124</v>
      </c>
      <c r="F47" s="10" t="s">
        <v>125</v>
      </c>
      <c r="G47" s="10"/>
      <c r="H47" s="10"/>
      <c r="I47" s="10"/>
      <c r="J47" s="10"/>
      <c r="K47" s="10"/>
      <c r="L47" s="10"/>
      <c r="M47" s="10"/>
      <c r="N47" s="84" t="s">
        <v>121</v>
      </c>
      <c r="O47" s="10"/>
      <c r="P47" s="10"/>
      <c r="Q47" s="10" t="s">
        <v>122</v>
      </c>
      <c r="R47" s="10" t="s">
        <v>123</v>
      </c>
      <c r="S47" s="10" t="str">
        <f t="shared" si="14"/>
        <v>RW</v>
      </c>
      <c r="T47" s="10">
        <v>2</v>
      </c>
      <c r="U47" s="10" t="s">
        <v>50</v>
      </c>
      <c r="V47" s="10" t="s">
        <v>50</v>
      </c>
      <c r="W47" s="10" t="s">
        <v>50</v>
      </c>
      <c r="X47" s="11" t="str">
        <f t="shared" si="15"/>
        <v>N</v>
      </c>
      <c r="Y47" s="11"/>
      <c r="Z47" s="11">
        <f t="shared" si="1"/>
        <v>0</v>
      </c>
      <c r="AA47" s="11" t="str">
        <f t="shared" si="2"/>
        <v>N</v>
      </c>
      <c r="AB47" s="11"/>
      <c r="AC47" s="11">
        <f t="shared" si="3"/>
        <v>0</v>
      </c>
      <c r="AD47" s="10"/>
      <c r="AE47" s="10"/>
      <c r="AF47" s="11"/>
      <c r="AG47" s="10"/>
      <c r="AH47" s="10"/>
      <c r="AI47" s="11">
        <f t="shared" si="34"/>
        <v>20</v>
      </c>
      <c r="AJ47" s="11"/>
      <c r="AK47" s="11">
        <f t="shared" si="16"/>
        <v>20</v>
      </c>
      <c r="AL47" s="11"/>
      <c r="AM47" s="11">
        <f t="shared" si="35"/>
        <v>0</v>
      </c>
      <c r="AN47" s="11"/>
      <c r="AO47" s="11">
        <f t="shared" si="17"/>
        <v>0</v>
      </c>
      <c r="AP47" s="11"/>
      <c r="AQ47" s="11"/>
      <c r="AR47" s="11">
        <f t="shared" si="4"/>
        <v>0</v>
      </c>
      <c r="AS47" s="11"/>
      <c r="AT47" s="9"/>
      <c r="AU47" t="str">
        <f t="shared" si="13"/>
        <v>RW</v>
      </c>
      <c r="AV47" s="7">
        <f>SUM(Z$7:Z47)/2</f>
        <v>20</v>
      </c>
      <c r="AW47" s="7">
        <f>SUM(AC$7:AC47)/2</f>
        <v>0</v>
      </c>
    </row>
    <row r="48" spans="2:67" hidden="1">
      <c r="B48" s="36"/>
      <c r="C48" s="9"/>
      <c r="D48" s="9"/>
      <c r="E48" s="10" t="s">
        <v>126</v>
      </c>
      <c r="F48" s="10" t="s">
        <v>78</v>
      </c>
      <c r="G48" s="10"/>
      <c r="H48" s="10"/>
      <c r="I48" s="10"/>
      <c r="J48" s="10"/>
      <c r="K48" s="10"/>
      <c r="L48" s="10"/>
      <c r="M48" s="10"/>
      <c r="N48" s="84"/>
      <c r="O48" s="10"/>
      <c r="P48" s="10"/>
      <c r="Q48" s="10"/>
      <c r="R48" s="10"/>
      <c r="S48" s="10" t="str">
        <f t="shared" si="14"/>
        <v/>
      </c>
      <c r="T48" s="10"/>
      <c r="U48" s="10" t="s">
        <v>50</v>
      </c>
      <c r="V48" s="10"/>
      <c r="W48" s="10" t="s">
        <v>50</v>
      </c>
      <c r="X48" s="11" t="str">
        <f t="shared" si="15"/>
        <v>N</v>
      </c>
      <c r="Y48" s="11"/>
      <c r="Z48" s="11">
        <f t="shared" si="1"/>
        <v>0</v>
      </c>
      <c r="AA48" s="11" t="str">
        <f t="shared" si="2"/>
        <v>N</v>
      </c>
      <c r="AB48" s="11"/>
      <c r="AC48" s="11">
        <f t="shared" si="3"/>
        <v>0</v>
      </c>
      <c r="AD48" s="10"/>
      <c r="AE48" s="10"/>
      <c r="AF48" s="11"/>
      <c r="AG48" s="10"/>
      <c r="AH48" s="10"/>
      <c r="AI48" s="11">
        <f t="shared" si="34"/>
        <v>20</v>
      </c>
      <c r="AJ48" s="11"/>
      <c r="AK48" s="11">
        <f t="shared" si="16"/>
        <v>20</v>
      </c>
      <c r="AL48" s="11"/>
      <c r="AM48" s="11">
        <f t="shared" si="35"/>
        <v>0</v>
      </c>
      <c r="AN48" s="11"/>
      <c r="AO48" s="11">
        <f t="shared" si="17"/>
        <v>0</v>
      </c>
      <c r="AP48" s="11"/>
      <c r="AQ48" s="11"/>
      <c r="AR48" s="11">
        <f t="shared" si="4"/>
        <v>0</v>
      </c>
      <c r="AS48" s="11"/>
      <c r="AT48" s="9"/>
      <c r="AU48" t="str">
        <f t="shared" si="13"/>
        <v/>
      </c>
      <c r="AV48" s="7">
        <f>SUM(Z$7:Z48)/2</f>
        <v>20</v>
      </c>
      <c r="AW48" s="7">
        <f>SUM(AC$7:AC48)/2</f>
        <v>0</v>
      </c>
    </row>
    <row r="49" spans="2:67" hidden="1">
      <c r="B49" s="36"/>
      <c r="C49" s="9"/>
      <c r="D49" s="9"/>
      <c r="E49" s="10" t="s">
        <v>127</v>
      </c>
      <c r="F49" s="10" t="s">
        <v>78</v>
      </c>
      <c r="G49" s="10"/>
      <c r="H49" s="10"/>
      <c r="I49" s="10"/>
      <c r="J49" s="10"/>
      <c r="K49" s="10"/>
      <c r="L49" s="10"/>
      <c r="M49" s="10"/>
      <c r="N49" s="84"/>
      <c r="O49" s="10"/>
      <c r="P49" s="10"/>
      <c r="Q49" s="10"/>
      <c r="R49" s="10"/>
      <c r="S49" s="10" t="str">
        <f t="shared" si="14"/>
        <v/>
      </c>
      <c r="T49" s="10"/>
      <c r="U49" s="10" t="s">
        <v>50</v>
      </c>
      <c r="V49" s="10"/>
      <c r="W49" s="10" t="s">
        <v>50</v>
      </c>
      <c r="X49" s="11" t="str">
        <f t="shared" si="15"/>
        <v>N</v>
      </c>
      <c r="Y49" s="11"/>
      <c r="Z49" s="11">
        <f t="shared" si="1"/>
        <v>0</v>
      </c>
      <c r="AA49" s="11" t="str">
        <f t="shared" si="2"/>
        <v>N</v>
      </c>
      <c r="AB49" s="11"/>
      <c r="AC49" s="11">
        <f t="shared" si="3"/>
        <v>0</v>
      </c>
      <c r="AD49" s="10"/>
      <c r="AE49" s="10"/>
      <c r="AF49" s="11"/>
      <c r="AG49" s="10"/>
      <c r="AH49" s="10"/>
      <c r="AI49" s="11">
        <f t="shared" si="34"/>
        <v>20</v>
      </c>
      <c r="AJ49" s="11"/>
      <c r="AK49" s="11">
        <f t="shared" si="16"/>
        <v>20</v>
      </c>
      <c r="AL49" s="11"/>
      <c r="AM49" s="11">
        <f t="shared" si="35"/>
        <v>0</v>
      </c>
      <c r="AN49" s="11"/>
      <c r="AO49" s="11">
        <f t="shared" si="17"/>
        <v>0</v>
      </c>
      <c r="AP49" s="11"/>
      <c r="AQ49" s="11"/>
      <c r="AR49" s="11">
        <f t="shared" si="4"/>
        <v>0</v>
      </c>
      <c r="AS49" s="11"/>
      <c r="AT49" s="9"/>
      <c r="AU49" t="str">
        <f t="shared" si="13"/>
        <v/>
      </c>
      <c r="AV49" s="7">
        <f>SUM(Z$7:Z49)/2</f>
        <v>20</v>
      </c>
      <c r="AW49" s="7">
        <f>SUM(AC$7:AC49)/2</f>
        <v>0</v>
      </c>
    </row>
    <row r="50" spans="2:67" hidden="1">
      <c r="B50" s="36"/>
      <c r="C50" s="9"/>
      <c r="D50" s="9"/>
      <c r="E50" s="10" t="s">
        <v>128</v>
      </c>
      <c r="F50" s="10" t="s">
        <v>78</v>
      </c>
      <c r="G50" s="10"/>
      <c r="H50" s="10"/>
      <c r="I50" s="10"/>
      <c r="J50" s="10"/>
      <c r="K50" s="10"/>
      <c r="L50" s="10"/>
      <c r="M50" s="10"/>
      <c r="N50" s="84"/>
      <c r="O50" s="10"/>
      <c r="P50" s="10"/>
      <c r="Q50" s="10"/>
      <c r="R50" s="10"/>
      <c r="S50" s="10" t="str">
        <f t="shared" si="14"/>
        <v/>
      </c>
      <c r="T50" s="10"/>
      <c r="U50" s="10" t="s">
        <v>50</v>
      </c>
      <c r="V50" s="10"/>
      <c r="W50" s="10" t="s">
        <v>50</v>
      </c>
      <c r="X50" s="11" t="str">
        <f t="shared" si="15"/>
        <v>N</v>
      </c>
      <c r="Y50" s="11"/>
      <c r="Z50" s="11">
        <f t="shared" si="1"/>
        <v>0</v>
      </c>
      <c r="AA50" s="11" t="str">
        <f t="shared" si="2"/>
        <v>N</v>
      </c>
      <c r="AB50" s="11"/>
      <c r="AC50" s="11">
        <f t="shared" si="3"/>
        <v>0</v>
      </c>
      <c r="AD50" s="10"/>
      <c r="AE50" s="10"/>
      <c r="AF50" s="11"/>
      <c r="AG50" s="10"/>
      <c r="AH50" s="10"/>
      <c r="AI50" s="11">
        <f t="shared" si="34"/>
        <v>20</v>
      </c>
      <c r="AJ50" s="11"/>
      <c r="AK50" s="11">
        <f t="shared" si="16"/>
        <v>20</v>
      </c>
      <c r="AL50" s="11"/>
      <c r="AM50" s="11">
        <f t="shared" si="35"/>
        <v>0</v>
      </c>
      <c r="AN50" s="11"/>
      <c r="AO50" s="11">
        <f t="shared" si="17"/>
        <v>0</v>
      </c>
      <c r="AP50" s="11"/>
      <c r="AQ50" s="11"/>
      <c r="AR50" s="11">
        <f t="shared" si="4"/>
        <v>0</v>
      </c>
      <c r="AS50" s="11"/>
      <c r="AT50" s="9"/>
      <c r="AU50" t="str">
        <f t="shared" si="13"/>
        <v/>
      </c>
      <c r="AV50" s="7">
        <f>SUM(Z$7:Z50)/2</f>
        <v>20</v>
      </c>
      <c r="AW50" s="7">
        <f>SUM(AC$7:AC50)/2</f>
        <v>0</v>
      </c>
    </row>
    <row r="51" spans="2:67" hidden="1">
      <c r="B51" s="36"/>
      <c r="C51" s="9"/>
      <c r="D51" s="9"/>
      <c r="E51" s="10" t="s">
        <v>129</v>
      </c>
      <c r="F51" s="10" t="s">
        <v>78</v>
      </c>
      <c r="G51" s="10"/>
      <c r="H51" s="10"/>
      <c r="I51" s="10"/>
      <c r="J51" s="10"/>
      <c r="K51" s="10"/>
      <c r="L51" s="10"/>
      <c r="M51" s="10"/>
      <c r="N51" s="84"/>
      <c r="O51" s="10"/>
      <c r="P51" s="10"/>
      <c r="Q51" s="10"/>
      <c r="R51" s="10"/>
      <c r="S51" s="10" t="str">
        <f t="shared" si="14"/>
        <v/>
      </c>
      <c r="T51" s="10"/>
      <c r="U51" s="10" t="s">
        <v>50</v>
      </c>
      <c r="V51" s="10"/>
      <c r="W51" s="10" t="s">
        <v>50</v>
      </c>
      <c r="X51" s="11" t="str">
        <f t="shared" si="15"/>
        <v>N</v>
      </c>
      <c r="Y51" s="11"/>
      <c r="Z51" s="11">
        <f t="shared" si="1"/>
        <v>0</v>
      </c>
      <c r="AA51" s="11" t="str">
        <f t="shared" si="2"/>
        <v>N</v>
      </c>
      <c r="AB51" s="11"/>
      <c r="AC51" s="11">
        <f t="shared" si="3"/>
        <v>0</v>
      </c>
      <c r="AD51" s="10"/>
      <c r="AE51" s="10"/>
      <c r="AF51" s="11"/>
      <c r="AG51" s="10"/>
      <c r="AH51" s="10"/>
      <c r="AI51" s="11">
        <f t="shared" si="34"/>
        <v>20</v>
      </c>
      <c r="AJ51" s="11"/>
      <c r="AK51" s="11">
        <f t="shared" si="16"/>
        <v>20</v>
      </c>
      <c r="AL51" s="11"/>
      <c r="AM51" s="11">
        <f t="shared" si="35"/>
        <v>0</v>
      </c>
      <c r="AN51" s="11"/>
      <c r="AO51" s="11">
        <f t="shared" si="17"/>
        <v>0</v>
      </c>
      <c r="AP51" s="11"/>
      <c r="AQ51" s="11"/>
      <c r="AR51" s="11">
        <f t="shared" si="4"/>
        <v>0</v>
      </c>
      <c r="AS51" s="11"/>
      <c r="AT51" s="9"/>
      <c r="AU51" t="str">
        <f t="shared" si="13"/>
        <v/>
      </c>
      <c r="AV51" s="7">
        <f>SUM(Z$7:Z51)/2</f>
        <v>20</v>
      </c>
      <c r="AW51" s="7">
        <f>SUM(AC$7:AC51)/2</f>
        <v>0</v>
      </c>
    </row>
    <row r="52" spans="2:67" hidden="1">
      <c r="B52" s="36"/>
      <c r="C52" s="9"/>
      <c r="D52" s="9"/>
      <c r="E52" s="10" t="s">
        <v>130</v>
      </c>
      <c r="F52" s="10" t="s">
        <v>78</v>
      </c>
      <c r="G52" s="10"/>
      <c r="H52" s="10"/>
      <c r="I52" s="10"/>
      <c r="J52" s="10"/>
      <c r="K52" s="10"/>
      <c r="L52" s="10"/>
      <c r="M52" s="10"/>
      <c r="N52" s="84"/>
      <c r="O52" s="10"/>
      <c r="P52" s="10"/>
      <c r="Q52" s="10"/>
      <c r="R52" s="10"/>
      <c r="S52" s="10" t="str">
        <f t="shared" si="14"/>
        <v/>
      </c>
      <c r="T52" s="10"/>
      <c r="U52" s="10" t="s">
        <v>50</v>
      </c>
      <c r="V52" s="10"/>
      <c r="W52" s="10" t="s">
        <v>50</v>
      </c>
      <c r="X52" s="11" t="str">
        <f t="shared" si="15"/>
        <v>N</v>
      </c>
      <c r="Y52" s="11"/>
      <c r="Z52" s="11">
        <f t="shared" si="1"/>
        <v>0</v>
      </c>
      <c r="AA52" s="11" t="str">
        <f t="shared" si="2"/>
        <v>N</v>
      </c>
      <c r="AB52" s="11"/>
      <c r="AC52" s="11">
        <f t="shared" si="3"/>
        <v>0</v>
      </c>
      <c r="AD52" s="10"/>
      <c r="AE52" s="10"/>
      <c r="AF52" s="11"/>
      <c r="AG52" s="10"/>
      <c r="AH52" s="10"/>
      <c r="AI52" s="11">
        <f t="shared" si="34"/>
        <v>20</v>
      </c>
      <c r="AJ52" s="11"/>
      <c r="AK52" s="11">
        <f t="shared" si="16"/>
        <v>20</v>
      </c>
      <c r="AL52" s="11"/>
      <c r="AM52" s="11">
        <f t="shared" si="35"/>
        <v>0</v>
      </c>
      <c r="AN52" s="11"/>
      <c r="AO52" s="11">
        <f t="shared" si="17"/>
        <v>0</v>
      </c>
      <c r="AP52" s="11"/>
      <c r="AQ52" s="11"/>
      <c r="AR52" s="11">
        <f t="shared" si="4"/>
        <v>0</v>
      </c>
      <c r="AS52" s="11"/>
      <c r="AT52" s="9"/>
      <c r="AU52" t="str">
        <f t="shared" si="13"/>
        <v/>
      </c>
      <c r="AV52" s="7">
        <f>SUM(Z$7:Z52)/2</f>
        <v>20</v>
      </c>
      <c r="AW52" s="7">
        <f>SUM(AC$7:AC52)/2</f>
        <v>0</v>
      </c>
    </row>
    <row r="53" spans="2:67" hidden="1">
      <c r="B53" s="36"/>
      <c r="C53" s="9"/>
      <c r="D53" s="9"/>
      <c r="E53" s="10" t="s">
        <v>131</v>
      </c>
      <c r="F53" s="10" t="s">
        <v>78</v>
      </c>
      <c r="G53" s="10"/>
      <c r="H53" s="10"/>
      <c r="I53" s="10"/>
      <c r="J53" s="10"/>
      <c r="K53" s="10"/>
      <c r="L53" s="10"/>
      <c r="M53" s="10"/>
      <c r="N53" s="84"/>
      <c r="O53" s="10"/>
      <c r="P53" s="10"/>
      <c r="Q53" s="10"/>
      <c r="R53" s="10"/>
      <c r="S53" s="10" t="str">
        <f t="shared" si="14"/>
        <v/>
      </c>
      <c r="T53" s="10"/>
      <c r="U53" s="10" t="s">
        <v>50</v>
      </c>
      <c r="V53" s="10"/>
      <c r="W53" s="10" t="s">
        <v>50</v>
      </c>
      <c r="X53" s="11" t="str">
        <f t="shared" si="15"/>
        <v>N</v>
      </c>
      <c r="Y53" s="11"/>
      <c r="Z53" s="11">
        <f t="shared" si="1"/>
        <v>0</v>
      </c>
      <c r="AA53" s="11" t="str">
        <f t="shared" si="2"/>
        <v>N</v>
      </c>
      <c r="AB53" s="11"/>
      <c r="AC53" s="11">
        <f t="shared" si="3"/>
        <v>0</v>
      </c>
      <c r="AD53" s="10"/>
      <c r="AE53" s="10"/>
      <c r="AF53" s="11"/>
      <c r="AG53" s="10"/>
      <c r="AH53" s="10"/>
      <c r="AI53" s="11">
        <f t="shared" si="34"/>
        <v>20</v>
      </c>
      <c r="AJ53" s="11"/>
      <c r="AK53" s="11">
        <f t="shared" si="16"/>
        <v>20</v>
      </c>
      <c r="AL53" s="11"/>
      <c r="AM53" s="11">
        <f t="shared" si="35"/>
        <v>0</v>
      </c>
      <c r="AN53" s="11"/>
      <c r="AO53" s="11">
        <f t="shared" si="17"/>
        <v>0</v>
      </c>
      <c r="AP53" s="11"/>
      <c r="AQ53" s="11"/>
      <c r="AR53" s="11">
        <f t="shared" si="4"/>
        <v>0</v>
      </c>
      <c r="AS53" s="11"/>
      <c r="AT53" s="9"/>
      <c r="AU53" t="str">
        <f t="shared" si="13"/>
        <v/>
      </c>
      <c r="AV53" s="7">
        <f>SUM(Z$7:Z53)/2</f>
        <v>20</v>
      </c>
      <c r="AW53" s="7">
        <f>SUM(AC$7:AC53)/2</f>
        <v>0</v>
      </c>
    </row>
    <row r="54" spans="2:67" hidden="1">
      <c r="B54" s="36"/>
      <c r="C54" s="9"/>
      <c r="D54" s="9"/>
      <c r="E54" s="10" t="s">
        <v>132</v>
      </c>
      <c r="F54" s="10" t="s">
        <v>78</v>
      </c>
      <c r="G54" s="10"/>
      <c r="H54" s="10"/>
      <c r="I54" s="10"/>
      <c r="J54" s="10"/>
      <c r="K54" s="10"/>
      <c r="L54" s="10"/>
      <c r="M54" s="10"/>
      <c r="N54" s="84"/>
      <c r="O54" s="10"/>
      <c r="P54" s="10"/>
      <c r="Q54" s="10"/>
      <c r="R54" s="10"/>
      <c r="S54" s="10" t="str">
        <f t="shared" si="14"/>
        <v/>
      </c>
      <c r="T54" s="10"/>
      <c r="U54" s="10" t="s">
        <v>50</v>
      </c>
      <c r="V54" s="10"/>
      <c r="W54" s="10" t="s">
        <v>50</v>
      </c>
      <c r="X54" s="11" t="str">
        <f t="shared" si="15"/>
        <v>N</v>
      </c>
      <c r="Y54" s="11"/>
      <c r="Z54" s="11">
        <f t="shared" si="1"/>
        <v>0</v>
      </c>
      <c r="AA54" s="11" t="str">
        <f t="shared" si="2"/>
        <v>N</v>
      </c>
      <c r="AB54" s="11"/>
      <c r="AC54" s="11">
        <f t="shared" si="3"/>
        <v>0</v>
      </c>
      <c r="AD54" s="10"/>
      <c r="AE54" s="10"/>
      <c r="AF54" s="11"/>
      <c r="AG54" s="10"/>
      <c r="AH54" s="10"/>
      <c r="AI54" s="11">
        <f t="shared" si="34"/>
        <v>20</v>
      </c>
      <c r="AJ54" s="11"/>
      <c r="AK54" s="11">
        <f t="shared" si="16"/>
        <v>20</v>
      </c>
      <c r="AL54" s="11"/>
      <c r="AM54" s="11">
        <f t="shared" si="35"/>
        <v>0</v>
      </c>
      <c r="AN54" s="11"/>
      <c r="AO54" s="11">
        <f t="shared" si="17"/>
        <v>0</v>
      </c>
      <c r="AP54" s="11"/>
      <c r="AQ54" s="11"/>
      <c r="AR54" s="11">
        <f t="shared" si="4"/>
        <v>0</v>
      </c>
      <c r="AS54" s="11"/>
      <c r="AT54" s="9"/>
      <c r="AU54" t="str">
        <f t="shared" si="13"/>
        <v/>
      </c>
      <c r="AV54" s="7">
        <f>SUM(Z$7:Z54)/2</f>
        <v>20</v>
      </c>
      <c r="AW54" s="7">
        <f>SUM(AC$7:AC54)/2</f>
        <v>0</v>
      </c>
    </row>
    <row r="55" spans="2:67">
      <c r="B55" s="36"/>
      <c r="C55" s="9"/>
      <c r="D55" s="9"/>
      <c r="E55" s="10" t="s">
        <v>133</v>
      </c>
      <c r="F55" s="10" t="s">
        <v>134</v>
      </c>
      <c r="G55" s="10"/>
      <c r="H55" s="10"/>
      <c r="I55" s="10"/>
      <c r="J55" s="10"/>
      <c r="K55" s="10"/>
      <c r="L55" s="10"/>
      <c r="M55" s="10"/>
      <c r="N55" s="84"/>
      <c r="O55" s="10"/>
      <c r="P55" s="10"/>
      <c r="Q55" s="10" t="s">
        <v>47</v>
      </c>
      <c r="R55" s="10" t="s">
        <v>48</v>
      </c>
      <c r="S55" s="10" t="str">
        <f t="shared" si="14"/>
        <v>RW</v>
      </c>
      <c r="T55" s="10">
        <v>1</v>
      </c>
      <c r="U55" s="10" t="s">
        <v>49</v>
      </c>
      <c r="V55" s="10" t="s">
        <v>50</v>
      </c>
      <c r="W55" s="10" t="s">
        <v>50</v>
      </c>
      <c r="X55" s="11" t="str">
        <f t="shared" si="15"/>
        <v>N</v>
      </c>
      <c r="Y55" s="11"/>
      <c r="Z55" s="11">
        <f t="shared" si="1"/>
        <v>0</v>
      </c>
      <c r="AA55" s="11" t="str">
        <f t="shared" si="2"/>
        <v>N</v>
      </c>
      <c r="AB55" s="11"/>
      <c r="AC55" s="11">
        <f t="shared" si="3"/>
        <v>0</v>
      </c>
      <c r="AD55" s="10" t="str">
        <f>AD56 &amp; AD57 &amp; AD58 &amp; AD59 &amp; AD60 &amp; AD61 &amp; AD62 &amp; AD63</f>
        <v>000</v>
      </c>
      <c r="AE55" s="10" t="str">
        <f>AE56 &amp; AE57 &amp; AE58 &amp; AE59 &amp; AE60 &amp; AE61 &amp; AE62 &amp; AE63</f>
        <v>000</v>
      </c>
      <c r="AF55" s="11"/>
      <c r="AG55" s="10"/>
      <c r="AH55" s="10"/>
      <c r="AI55" s="11">
        <f t="shared" si="34"/>
        <v>20</v>
      </c>
      <c r="AJ55" s="11"/>
      <c r="AK55" s="11">
        <f t="shared" si="16"/>
        <v>20</v>
      </c>
      <c r="AL55" s="11"/>
      <c r="AM55" s="11">
        <f t="shared" si="35"/>
        <v>0</v>
      </c>
      <c r="AN55" s="11"/>
      <c r="AO55" s="11">
        <f t="shared" si="17"/>
        <v>0</v>
      </c>
      <c r="AP55" s="11"/>
      <c r="AQ55" s="11">
        <v>3</v>
      </c>
      <c r="AR55" s="11">
        <f t="shared" si="4"/>
        <v>3</v>
      </c>
      <c r="AS55" s="11"/>
      <c r="AT55" s="9"/>
      <c r="AU55" t="str">
        <f t="shared" si="13"/>
        <v>RW</v>
      </c>
      <c r="AV55" s="7">
        <f>SUM(Z$7:Z55)/2</f>
        <v>20</v>
      </c>
      <c r="AW55" s="7">
        <f>SUM(AC$7:AC55)/2</f>
        <v>0</v>
      </c>
      <c r="BF55" s="2" t="s">
        <v>135</v>
      </c>
      <c r="BG55" s="2" t="s">
        <v>135</v>
      </c>
      <c r="BH55" s="2" t="s">
        <v>135</v>
      </c>
      <c r="BI55" s="2" t="s">
        <v>135</v>
      </c>
      <c r="BJ55" s="2" t="s">
        <v>135</v>
      </c>
      <c r="BK55" s="2" t="s">
        <v>135</v>
      </c>
      <c r="BL55" s="2" t="s">
        <v>135</v>
      </c>
      <c r="BM55" s="2" t="s">
        <v>135</v>
      </c>
      <c r="BN55" s="2" t="s">
        <v>135</v>
      </c>
      <c r="BO55" s="2" t="s">
        <v>135</v>
      </c>
    </row>
    <row r="56" spans="2:67" outlineLevel="1">
      <c r="B56" s="36"/>
      <c r="C56" s="9"/>
      <c r="D56" s="9"/>
      <c r="E56" s="10" t="s">
        <v>133</v>
      </c>
      <c r="F56" s="10" t="s">
        <v>134</v>
      </c>
      <c r="G56" s="10" t="s">
        <v>136</v>
      </c>
      <c r="H56" s="10" t="s">
        <v>136</v>
      </c>
      <c r="I56" s="80"/>
      <c r="J56" s="80"/>
      <c r="K56" s="80"/>
      <c r="L56" s="80"/>
      <c r="M56" s="80"/>
      <c r="N56" s="86" t="s">
        <v>137</v>
      </c>
      <c r="O56" s="10"/>
      <c r="P56" s="10"/>
      <c r="Q56" s="10"/>
      <c r="R56" s="10"/>
      <c r="S56" s="10" t="s">
        <v>53</v>
      </c>
      <c r="T56" s="10"/>
      <c r="U56" s="10" t="s">
        <v>49</v>
      </c>
      <c r="V56" s="10" t="s">
        <v>50</v>
      </c>
      <c r="W56" s="10" t="s">
        <v>50</v>
      </c>
      <c r="X56" s="11" t="str">
        <f t="shared" si="15"/>
        <v>N</v>
      </c>
      <c r="Y56" s="11"/>
      <c r="Z56" s="11">
        <f t="shared" si="1"/>
        <v>0</v>
      </c>
      <c r="AA56" s="11" t="str">
        <f t="shared" si="2"/>
        <v>N</v>
      </c>
      <c r="AB56" s="11"/>
      <c r="AC56" s="11">
        <f t="shared" si="3"/>
        <v>0</v>
      </c>
      <c r="AD56" s="10"/>
      <c r="AE56" s="10"/>
      <c r="AF56" s="11"/>
      <c r="AG56" s="10"/>
      <c r="AH56" s="10"/>
      <c r="AI56" s="11">
        <f t="shared" ref="AI56:AI62" si="44">AI57+Y57</f>
        <v>19</v>
      </c>
      <c r="AJ56" s="11" t="str">
        <f t="shared" ref="AJ56:AJ63" si="45">IF(Y56&gt;1,"MTP[" &amp; AI56-1+Y56&amp; ":" &amp; AI56 &amp; "]",(IF(Y56&gt;0,"MTP[" &amp; AI56 &amp; "]","")))</f>
        <v/>
      </c>
      <c r="AK56" s="11">
        <f t="shared" ref="AK56:AK62" si="46">AK57+Y57</f>
        <v>19</v>
      </c>
      <c r="AL56" s="11" t="str">
        <f t="shared" ref="AL56:AL63" si="47">IF(AND(V56="Y", Y56&gt;1),"MTP[" &amp; AK56-1+Y56&amp; ":" &amp; AK56 &amp; "]",(IF(AND(V56="Y", Y56&gt;0),"MTP[" &amp; AK56 &amp; "]","")))</f>
        <v/>
      </c>
      <c r="AM56" s="11">
        <f t="shared" ref="AM56:AM62" si="48">AM57+AB57</f>
        <v>-1</v>
      </c>
      <c r="AN56" s="11" t="str">
        <f t="shared" ref="AN56:AN63" si="49">IF(AB56&gt;1,"OTP[" &amp; AM56-1+AB56&amp; ":" &amp; AM56 &amp; "]",(IF(AB56&gt;0,"OTP[" &amp; AM56 &amp; "]","")))</f>
        <v/>
      </c>
      <c r="AO56" s="11">
        <f t="shared" ref="AO56:AO62" si="50">AO57+AB57</f>
        <v>-1</v>
      </c>
      <c r="AP56" s="11" t="str">
        <f t="shared" ref="AP56:AP63" si="51">IF(AND(V56="Y", AB56&gt;1),"OTP[" &amp; AO56-1+AB56&amp; ":" &amp; AO56 &amp; "]",(IF(AND(V56="Y", AB56&gt;0),"OTP[" &amp; AO56 &amp; "]","")))</f>
        <v/>
      </c>
      <c r="AQ56" s="11"/>
      <c r="AR56" s="11">
        <f t="shared" si="4"/>
        <v>0</v>
      </c>
      <c r="AS56" s="11"/>
      <c r="AT56" s="9"/>
      <c r="AU56" t="str">
        <f t="shared" si="13"/>
        <v>RW</v>
      </c>
      <c r="AV56" s="7">
        <f>SUM(Z$7:Z56)/2</f>
        <v>20</v>
      </c>
      <c r="AW56" s="7">
        <f>SUM(AC$7:AC56)/2</f>
        <v>0</v>
      </c>
    </row>
    <row r="57" spans="2:67" outlineLevel="1">
      <c r="B57" s="36"/>
      <c r="C57" s="9"/>
      <c r="D57" s="9"/>
      <c r="E57" s="10" t="s">
        <v>133</v>
      </c>
      <c r="F57" s="10" t="s">
        <v>134</v>
      </c>
      <c r="G57" s="10" t="s">
        <v>138</v>
      </c>
      <c r="H57" s="10" t="s">
        <v>138</v>
      </c>
      <c r="I57" s="54"/>
      <c r="J57" s="54"/>
      <c r="K57" s="54"/>
      <c r="L57" s="54"/>
      <c r="M57" s="54"/>
      <c r="N57" s="87"/>
      <c r="O57" s="10"/>
      <c r="P57" s="10"/>
      <c r="Q57" s="10"/>
      <c r="R57" s="10"/>
      <c r="S57" s="10" t="s">
        <v>53</v>
      </c>
      <c r="T57" s="10"/>
      <c r="U57" s="10" t="s">
        <v>49</v>
      </c>
      <c r="V57" s="10" t="s">
        <v>50</v>
      </c>
      <c r="W57" s="10" t="s">
        <v>50</v>
      </c>
      <c r="X57" s="11" t="str">
        <f t="shared" si="15"/>
        <v>N</v>
      </c>
      <c r="Y57" s="11"/>
      <c r="Z57" s="11">
        <f t="shared" si="1"/>
        <v>0</v>
      </c>
      <c r="AA57" s="11" t="str">
        <f t="shared" si="2"/>
        <v>N</v>
      </c>
      <c r="AB57" s="11"/>
      <c r="AC57" s="11">
        <f t="shared" si="3"/>
        <v>0</v>
      </c>
      <c r="AD57" s="10"/>
      <c r="AE57" s="10"/>
      <c r="AF57" s="11"/>
      <c r="AG57" s="10"/>
      <c r="AH57" s="10"/>
      <c r="AI57" s="11">
        <f t="shared" si="44"/>
        <v>19</v>
      </c>
      <c r="AJ57" s="11" t="str">
        <f t="shared" si="45"/>
        <v/>
      </c>
      <c r="AK57" s="11">
        <f t="shared" si="46"/>
        <v>19</v>
      </c>
      <c r="AL57" s="11" t="str">
        <f t="shared" si="47"/>
        <v/>
      </c>
      <c r="AM57" s="11">
        <f t="shared" si="48"/>
        <v>-1</v>
      </c>
      <c r="AN57" s="11" t="str">
        <f t="shared" si="49"/>
        <v/>
      </c>
      <c r="AO57" s="11">
        <f t="shared" si="50"/>
        <v>-1</v>
      </c>
      <c r="AP57" s="11" t="str">
        <f t="shared" si="51"/>
        <v/>
      </c>
      <c r="AQ57" s="11"/>
      <c r="AR57" s="11">
        <f t="shared" si="4"/>
        <v>0</v>
      </c>
      <c r="AS57" s="11"/>
      <c r="AT57" s="9"/>
      <c r="AU57" t="str">
        <f t="shared" si="13"/>
        <v>RW</v>
      </c>
      <c r="AV57" s="7">
        <f>SUM(Z$7:Z57)/2</f>
        <v>20</v>
      </c>
      <c r="AW57" s="7">
        <f>SUM(AC$7:AC57)/2</f>
        <v>0</v>
      </c>
    </row>
    <row r="58" spans="2:67" outlineLevel="1">
      <c r="B58" s="36"/>
      <c r="C58" s="9"/>
      <c r="D58" s="9"/>
      <c r="E58" s="10" t="s">
        <v>133</v>
      </c>
      <c r="F58" s="10" t="s">
        <v>134</v>
      </c>
      <c r="G58" s="10" t="s">
        <v>139</v>
      </c>
      <c r="H58" s="10" t="s">
        <v>139</v>
      </c>
      <c r="I58" s="54"/>
      <c r="J58" s="54"/>
      <c r="K58" s="54"/>
      <c r="L58" s="54"/>
      <c r="M58" s="54"/>
      <c r="N58" s="87"/>
      <c r="O58" s="10"/>
      <c r="P58" s="10"/>
      <c r="Q58" s="10"/>
      <c r="R58" s="10"/>
      <c r="S58" s="10" t="s">
        <v>53</v>
      </c>
      <c r="T58" s="10"/>
      <c r="U58" s="10" t="s">
        <v>49</v>
      </c>
      <c r="V58" s="10" t="s">
        <v>50</v>
      </c>
      <c r="W58" s="10" t="s">
        <v>50</v>
      </c>
      <c r="X58" s="11" t="str">
        <f t="shared" si="15"/>
        <v>N</v>
      </c>
      <c r="Y58" s="11"/>
      <c r="Z58" s="11">
        <f t="shared" si="1"/>
        <v>0</v>
      </c>
      <c r="AA58" s="11" t="str">
        <f t="shared" si="2"/>
        <v>N</v>
      </c>
      <c r="AB58" s="11"/>
      <c r="AC58" s="11">
        <f t="shared" si="3"/>
        <v>0</v>
      </c>
      <c r="AD58" s="10"/>
      <c r="AE58" s="10"/>
      <c r="AF58" s="11"/>
      <c r="AG58" s="10"/>
      <c r="AH58" s="10"/>
      <c r="AI58" s="11">
        <f t="shared" si="44"/>
        <v>19</v>
      </c>
      <c r="AJ58" s="11" t="str">
        <f t="shared" si="45"/>
        <v/>
      </c>
      <c r="AK58" s="11">
        <f t="shared" si="46"/>
        <v>19</v>
      </c>
      <c r="AL58" s="11" t="str">
        <f t="shared" si="47"/>
        <v/>
      </c>
      <c r="AM58" s="11">
        <f t="shared" si="48"/>
        <v>-1</v>
      </c>
      <c r="AN58" s="11" t="str">
        <f t="shared" si="49"/>
        <v/>
      </c>
      <c r="AO58" s="11">
        <f t="shared" si="50"/>
        <v>-1</v>
      </c>
      <c r="AP58" s="11" t="str">
        <f t="shared" si="51"/>
        <v/>
      </c>
      <c r="AQ58" s="11"/>
      <c r="AR58" s="11">
        <f t="shared" si="4"/>
        <v>0</v>
      </c>
      <c r="AS58" s="11"/>
      <c r="AT58" s="9"/>
      <c r="AU58" t="str">
        <f t="shared" si="13"/>
        <v>RW</v>
      </c>
      <c r="AV58" s="7">
        <f>SUM(Z$7:Z58)/2</f>
        <v>20</v>
      </c>
      <c r="AW58" s="7">
        <f>SUM(AC$7:AC58)/2</f>
        <v>0</v>
      </c>
    </row>
    <row r="59" spans="2:67" outlineLevel="1">
      <c r="B59" s="36"/>
      <c r="C59" s="9"/>
      <c r="D59" s="9"/>
      <c r="E59" s="10" t="s">
        <v>133</v>
      </c>
      <c r="F59" s="10" t="s">
        <v>134</v>
      </c>
      <c r="G59" s="10" t="s">
        <v>140</v>
      </c>
      <c r="H59" s="10" t="s">
        <v>140</v>
      </c>
      <c r="I59" s="54"/>
      <c r="J59" s="54"/>
      <c r="K59" s="54"/>
      <c r="L59" s="54"/>
      <c r="M59" s="54"/>
      <c r="N59" s="87"/>
      <c r="O59" s="10"/>
      <c r="P59" s="10"/>
      <c r="Q59" s="10"/>
      <c r="R59" s="10"/>
      <c r="S59" s="10" t="s">
        <v>53</v>
      </c>
      <c r="T59" s="10"/>
      <c r="U59" s="10" t="s">
        <v>49</v>
      </c>
      <c r="V59" s="10" t="s">
        <v>50</v>
      </c>
      <c r="W59" s="10" t="s">
        <v>50</v>
      </c>
      <c r="X59" s="11" t="str">
        <f t="shared" si="15"/>
        <v>N</v>
      </c>
      <c r="Y59" s="11"/>
      <c r="Z59" s="11">
        <f t="shared" si="1"/>
        <v>0</v>
      </c>
      <c r="AA59" s="11" t="str">
        <f t="shared" si="2"/>
        <v>N</v>
      </c>
      <c r="AB59" s="11"/>
      <c r="AC59" s="11">
        <f t="shared" si="3"/>
        <v>0</v>
      </c>
      <c r="AD59" s="10"/>
      <c r="AE59" s="10"/>
      <c r="AF59" s="11"/>
      <c r="AG59" s="10"/>
      <c r="AH59" s="10"/>
      <c r="AI59" s="11">
        <f t="shared" si="44"/>
        <v>19</v>
      </c>
      <c r="AJ59" s="11" t="str">
        <f t="shared" si="45"/>
        <v/>
      </c>
      <c r="AK59" s="11">
        <f t="shared" si="46"/>
        <v>19</v>
      </c>
      <c r="AL59" s="11" t="str">
        <f t="shared" si="47"/>
        <v/>
      </c>
      <c r="AM59" s="11">
        <f t="shared" si="48"/>
        <v>-1</v>
      </c>
      <c r="AN59" s="11" t="str">
        <f t="shared" si="49"/>
        <v/>
      </c>
      <c r="AO59" s="11">
        <f t="shared" si="50"/>
        <v>-1</v>
      </c>
      <c r="AP59" s="11" t="str">
        <f t="shared" si="51"/>
        <v/>
      </c>
      <c r="AQ59" s="11"/>
      <c r="AR59" s="11">
        <f t="shared" si="4"/>
        <v>0</v>
      </c>
      <c r="AS59" s="11"/>
      <c r="AT59" s="9"/>
      <c r="AU59" t="str">
        <f t="shared" si="13"/>
        <v>RW</v>
      </c>
      <c r="AV59" s="7">
        <f>SUM(Z$7:Z59)/2</f>
        <v>20</v>
      </c>
      <c r="AW59" s="7">
        <f>SUM(AC$7:AC59)/2</f>
        <v>0</v>
      </c>
    </row>
    <row r="60" spans="2:67" outlineLevel="1">
      <c r="B60" s="36"/>
      <c r="C60" s="9"/>
      <c r="D60" s="9"/>
      <c r="E60" s="10" t="s">
        <v>133</v>
      </c>
      <c r="F60" s="10" t="s">
        <v>134</v>
      </c>
      <c r="G60" s="10" t="s">
        <v>141</v>
      </c>
      <c r="H60" s="10" t="s">
        <v>141</v>
      </c>
      <c r="I60" s="54"/>
      <c r="J60" s="54"/>
      <c r="K60" s="54"/>
      <c r="L60" s="54"/>
      <c r="M60" s="54"/>
      <c r="N60" s="87"/>
      <c r="O60" s="10"/>
      <c r="P60" s="10"/>
      <c r="Q60" s="10"/>
      <c r="R60" s="10"/>
      <c r="S60" s="10" t="s">
        <v>53</v>
      </c>
      <c r="T60" s="10"/>
      <c r="U60" s="10" t="s">
        <v>49</v>
      </c>
      <c r="V60" s="10" t="s">
        <v>50</v>
      </c>
      <c r="W60" s="10" t="s">
        <v>50</v>
      </c>
      <c r="X60" s="11" t="str">
        <f t="shared" si="15"/>
        <v>N</v>
      </c>
      <c r="Y60" s="11"/>
      <c r="Z60" s="11">
        <f t="shared" si="1"/>
        <v>0</v>
      </c>
      <c r="AA60" s="11" t="str">
        <f t="shared" si="2"/>
        <v>N</v>
      </c>
      <c r="AB60" s="11"/>
      <c r="AC60" s="11">
        <f t="shared" si="3"/>
        <v>0</v>
      </c>
      <c r="AD60" s="10"/>
      <c r="AE60" s="10"/>
      <c r="AF60" s="11"/>
      <c r="AG60" s="10"/>
      <c r="AH60" s="10"/>
      <c r="AI60" s="11">
        <f t="shared" si="44"/>
        <v>19</v>
      </c>
      <c r="AJ60" s="11" t="str">
        <f t="shared" si="45"/>
        <v/>
      </c>
      <c r="AK60" s="11">
        <f t="shared" si="46"/>
        <v>19</v>
      </c>
      <c r="AL60" s="11" t="str">
        <f t="shared" si="47"/>
        <v/>
      </c>
      <c r="AM60" s="11">
        <f t="shared" si="48"/>
        <v>-1</v>
      </c>
      <c r="AN60" s="11" t="str">
        <f t="shared" si="49"/>
        <v/>
      </c>
      <c r="AO60" s="11">
        <f t="shared" si="50"/>
        <v>-1</v>
      </c>
      <c r="AP60" s="11" t="str">
        <f t="shared" si="51"/>
        <v/>
      </c>
      <c r="AQ60" s="11"/>
      <c r="AR60" s="11">
        <f t="shared" si="4"/>
        <v>0</v>
      </c>
      <c r="AS60" s="11"/>
      <c r="AT60" s="9"/>
      <c r="AU60" t="str">
        <f t="shared" si="13"/>
        <v>RW</v>
      </c>
      <c r="AV60" s="7">
        <f>SUM(Z$7:Z60)/2</f>
        <v>20</v>
      </c>
      <c r="AW60" s="7">
        <f>SUM(AC$7:AC60)/2</f>
        <v>0</v>
      </c>
    </row>
    <row r="61" spans="2:67" outlineLevel="1">
      <c r="B61" s="36"/>
      <c r="C61" s="9"/>
      <c r="D61" s="9"/>
      <c r="E61" s="10" t="s">
        <v>133</v>
      </c>
      <c r="F61" s="10" t="s">
        <v>134</v>
      </c>
      <c r="G61" s="10" t="s">
        <v>142</v>
      </c>
      <c r="H61" s="10" t="s">
        <v>142</v>
      </c>
      <c r="I61" s="54"/>
      <c r="J61" s="54"/>
      <c r="K61" s="54"/>
      <c r="L61" s="54"/>
      <c r="M61" s="54"/>
      <c r="N61" s="87"/>
      <c r="O61" s="10"/>
      <c r="P61" s="10"/>
      <c r="Q61" s="10"/>
      <c r="R61" s="10"/>
      <c r="S61" s="10" t="s">
        <v>53</v>
      </c>
      <c r="T61" s="10"/>
      <c r="U61" s="10" t="s">
        <v>49</v>
      </c>
      <c r="V61" s="10" t="s">
        <v>50</v>
      </c>
      <c r="W61" s="10" t="s">
        <v>50</v>
      </c>
      <c r="X61" s="11" t="str">
        <f t="shared" si="15"/>
        <v>N</v>
      </c>
      <c r="Y61" s="11"/>
      <c r="Z61" s="11">
        <f t="shared" si="1"/>
        <v>0</v>
      </c>
      <c r="AA61" s="11" t="str">
        <f t="shared" si="2"/>
        <v>N</v>
      </c>
      <c r="AB61" s="11"/>
      <c r="AC61" s="11">
        <f t="shared" si="3"/>
        <v>0</v>
      </c>
      <c r="AD61" s="10">
        <v>0</v>
      </c>
      <c r="AE61" s="10">
        <v>0</v>
      </c>
      <c r="AF61" s="11"/>
      <c r="AG61" s="10"/>
      <c r="AH61" s="10"/>
      <c r="AI61" s="11">
        <f t="shared" si="44"/>
        <v>19</v>
      </c>
      <c r="AJ61" s="11" t="str">
        <f t="shared" si="45"/>
        <v/>
      </c>
      <c r="AK61" s="11">
        <f t="shared" si="46"/>
        <v>19</v>
      </c>
      <c r="AL61" s="11" t="str">
        <f t="shared" si="47"/>
        <v/>
      </c>
      <c r="AM61" s="11">
        <f t="shared" si="48"/>
        <v>-1</v>
      </c>
      <c r="AN61" s="11" t="str">
        <f t="shared" si="49"/>
        <v/>
      </c>
      <c r="AO61" s="11">
        <f t="shared" si="50"/>
        <v>-1</v>
      </c>
      <c r="AP61" s="11" t="str">
        <f t="shared" si="51"/>
        <v/>
      </c>
      <c r="AQ61" s="11"/>
      <c r="AR61" s="11">
        <f t="shared" si="4"/>
        <v>0</v>
      </c>
      <c r="AS61" s="11"/>
      <c r="AT61" s="9"/>
      <c r="AU61" t="str">
        <f t="shared" si="13"/>
        <v>RW</v>
      </c>
      <c r="AV61" s="7">
        <f>SUM(Z$7:Z61)/2</f>
        <v>20</v>
      </c>
      <c r="AW61" s="7">
        <f>SUM(AC$7:AC61)/2</f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</row>
    <row r="62" spans="2:67" outlineLevel="1">
      <c r="B62" s="36"/>
      <c r="C62" s="9"/>
      <c r="D62" s="9"/>
      <c r="E62" s="10" t="s">
        <v>133</v>
      </c>
      <c r="F62" s="10" t="s">
        <v>134</v>
      </c>
      <c r="G62" s="10" t="s">
        <v>143</v>
      </c>
      <c r="H62" s="10" t="s">
        <v>143</v>
      </c>
      <c r="I62" s="54"/>
      <c r="J62" s="54"/>
      <c r="K62" s="54"/>
      <c r="L62" s="54"/>
      <c r="M62" s="54"/>
      <c r="N62" s="87"/>
      <c r="O62" s="10"/>
      <c r="P62" s="10"/>
      <c r="Q62" s="10"/>
      <c r="R62" s="10"/>
      <c r="S62" s="10" t="s">
        <v>53</v>
      </c>
      <c r="T62" s="10"/>
      <c r="U62" s="10" t="s">
        <v>49</v>
      </c>
      <c r="V62" s="10" t="s">
        <v>50</v>
      </c>
      <c r="W62" s="10" t="s">
        <v>50</v>
      </c>
      <c r="X62" s="11" t="str">
        <f t="shared" si="15"/>
        <v>N</v>
      </c>
      <c r="Y62" s="11"/>
      <c r="Z62" s="11">
        <f t="shared" si="1"/>
        <v>0</v>
      </c>
      <c r="AA62" s="11" t="str">
        <f t="shared" si="2"/>
        <v>N</v>
      </c>
      <c r="AB62" s="11"/>
      <c r="AC62" s="11">
        <f t="shared" si="3"/>
        <v>0</v>
      </c>
      <c r="AD62" s="10">
        <v>0</v>
      </c>
      <c r="AE62" s="10">
        <v>0</v>
      </c>
      <c r="AF62" s="11"/>
      <c r="AG62" s="10"/>
      <c r="AH62" s="10"/>
      <c r="AI62" s="11">
        <f t="shared" si="44"/>
        <v>19</v>
      </c>
      <c r="AJ62" s="11" t="str">
        <f t="shared" si="45"/>
        <v/>
      </c>
      <c r="AK62" s="11">
        <f t="shared" si="46"/>
        <v>19</v>
      </c>
      <c r="AL62" s="11" t="str">
        <f t="shared" si="47"/>
        <v/>
      </c>
      <c r="AM62" s="11">
        <f t="shared" si="48"/>
        <v>-1</v>
      </c>
      <c r="AN62" s="11" t="str">
        <f t="shared" si="49"/>
        <v/>
      </c>
      <c r="AO62" s="11">
        <f t="shared" si="50"/>
        <v>-1</v>
      </c>
      <c r="AP62" s="11" t="str">
        <f t="shared" si="51"/>
        <v/>
      </c>
      <c r="AQ62" s="11"/>
      <c r="AR62" s="11">
        <f t="shared" si="4"/>
        <v>0</v>
      </c>
      <c r="AS62" s="11"/>
      <c r="AT62" s="9"/>
      <c r="AU62" t="str">
        <f t="shared" si="13"/>
        <v>RW</v>
      </c>
      <c r="AV62" s="7">
        <f>SUM(Z$7:Z62)/2</f>
        <v>20</v>
      </c>
      <c r="AW62" s="7">
        <f>SUM(AC$7:AC62)/2</f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</row>
    <row r="63" spans="2:67" outlineLevel="1">
      <c r="B63" s="36"/>
      <c r="C63" s="9"/>
      <c r="D63" s="9"/>
      <c r="E63" s="10" t="s">
        <v>133</v>
      </c>
      <c r="F63" s="10" t="s">
        <v>134</v>
      </c>
      <c r="G63" s="10" t="s">
        <v>144</v>
      </c>
      <c r="H63" s="10" t="s">
        <v>144</v>
      </c>
      <c r="I63" s="81"/>
      <c r="J63" s="81"/>
      <c r="K63" s="81"/>
      <c r="L63" s="81"/>
      <c r="M63" s="81"/>
      <c r="N63" s="88"/>
      <c r="O63" s="10"/>
      <c r="P63" s="10"/>
      <c r="Q63" s="10"/>
      <c r="R63" s="10"/>
      <c r="S63" s="10" t="s">
        <v>53</v>
      </c>
      <c r="T63" s="10"/>
      <c r="U63" s="10" t="s">
        <v>49</v>
      </c>
      <c r="V63" s="10" t="s">
        <v>50</v>
      </c>
      <c r="W63" s="10" t="s">
        <v>50</v>
      </c>
      <c r="X63" s="11" t="str">
        <f t="shared" si="15"/>
        <v>N</v>
      </c>
      <c r="Y63" s="11"/>
      <c r="Z63" s="11">
        <f t="shared" si="1"/>
        <v>0</v>
      </c>
      <c r="AA63" s="11" t="str">
        <f t="shared" si="2"/>
        <v>N</v>
      </c>
      <c r="AB63" s="11"/>
      <c r="AC63" s="11">
        <f t="shared" si="3"/>
        <v>0</v>
      </c>
      <c r="AD63" s="10">
        <v>0</v>
      </c>
      <c r="AE63" s="10">
        <v>0</v>
      </c>
      <c r="AF63" s="11"/>
      <c r="AG63" s="10"/>
      <c r="AH63" s="10"/>
      <c r="AI63" s="11">
        <f>IF(Y63&gt;0,AK35,AK35- 1)</f>
        <v>19</v>
      </c>
      <c r="AJ63" s="11" t="str">
        <f t="shared" si="45"/>
        <v/>
      </c>
      <c r="AK63" s="11">
        <f>IF(AND(V63="Y", Y63&gt;0),AI55,AI55- 1)</f>
        <v>19</v>
      </c>
      <c r="AL63" s="11" t="str">
        <f t="shared" si="47"/>
        <v/>
      </c>
      <c r="AM63" s="11">
        <f>IF(AB63&gt;0,AO35,AO35- 1)</f>
        <v>-1</v>
      </c>
      <c r="AN63" s="11" t="str">
        <f t="shared" si="49"/>
        <v/>
      </c>
      <c r="AO63" s="11">
        <f>IF(AND(V63="Y", AB63&gt;0),AM55,AM55- 1)</f>
        <v>-1</v>
      </c>
      <c r="AP63" s="11" t="str">
        <f t="shared" si="51"/>
        <v/>
      </c>
      <c r="AQ63" s="11"/>
      <c r="AR63" s="11">
        <f t="shared" si="4"/>
        <v>0</v>
      </c>
      <c r="AS63" s="11"/>
      <c r="AT63" s="9"/>
      <c r="AU63" t="str">
        <f t="shared" si="13"/>
        <v>RW</v>
      </c>
      <c r="AV63" s="7">
        <f>SUM(Z$7:Z63)/2</f>
        <v>20</v>
      </c>
      <c r="AW63" s="7">
        <f>SUM(AC$7:AC63)/2</f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</row>
    <row r="64" spans="2:67">
      <c r="B64" s="36"/>
      <c r="C64" s="9"/>
      <c r="D64" s="9"/>
      <c r="E64" s="10" t="s">
        <v>145</v>
      </c>
      <c r="F64" s="10" t="s">
        <v>146</v>
      </c>
      <c r="G64" s="10"/>
      <c r="H64" s="10"/>
      <c r="I64" s="10"/>
      <c r="J64" s="10"/>
      <c r="K64" s="10"/>
      <c r="L64" s="10"/>
      <c r="M64" s="10"/>
      <c r="N64" s="84" t="s">
        <v>147</v>
      </c>
      <c r="O64" s="10"/>
      <c r="P64" s="10"/>
      <c r="Q64" s="10" t="s">
        <v>98</v>
      </c>
      <c r="R64" s="10" t="s">
        <v>99</v>
      </c>
      <c r="S64" s="10" t="str">
        <f t="shared" si="14"/>
        <v>WO</v>
      </c>
      <c r="T64" s="10">
        <v>0</v>
      </c>
      <c r="U64" s="10" t="s">
        <v>49</v>
      </c>
      <c r="V64" s="10" t="s">
        <v>50</v>
      </c>
      <c r="W64" s="10" t="s">
        <v>50</v>
      </c>
      <c r="X64" s="11" t="str">
        <f t="shared" si="15"/>
        <v>N</v>
      </c>
      <c r="Y64" s="11"/>
      <c r="Z64" s="11">
        <f t="shared" si="1"/>
        <v>0</v>
      </c>
      <c r="AA64" s="11" t="str">
        <f t="shared" si="2"/>
        <v>N</v>
      </c>
      <c r="AB64" s="11"/>
      <c r="AC64" s="11">
        <f t="shared" si="3"/>
        <v>0</v>
      </c>
      <c r="AD64" s="10"/>
      <c r="AE64" s="10"/>
      <c r="AF64" s="11"/>
      <c r="AG64" s="10"/>
      <c r="AH64" s="10"/>
      <c r="AI64" s="11">
        <f>AK55+Y64</f>
        <v>20</v>
      </c>
      <c r="AJ64" s="11"/>
      <c r="AK64" s="11">
        <f t="shared" si="16"/>
        <v>20</v>
      </c>
      <c r="AL64" s="11"/>
      <c r="AM64" s="11">
        <f>AO55+AB64</f>
        <v>0</v>
      </c>
      <c r="AN64" s="11"/>
      <c r="AO64" s="11">
        <f t="shared" si="17"/>
        <v>0</v>
      </c>
      <c r="AP64" s="11"/>
      <c r="AQ64" s="11"/>
      <c r="AR64" s="11">
        <f t="shared" si="4"/>
        <v>0</v>
      </c>
      <c r="AS64" s="11"/>
      <c r="AT64" s="9"/>
      <c r="AU64" t="str">
        <f t="shared" si="13"/>
        <v>WO</v>
      </c>
      <c r="AV64" s="7">
        <f>SUM(Z$7:Z64)/2</f>
        <v>20</v>
      </c>
      <c r="AW64" s="7">
        <f>SUM(AC$7:AC64)/2</f>
        <v>0</v>
      </c>
    </row>
    <row r="65" spans="2:67">
      <c r="B65" s="36"/>
      <c r="C65" s="9"/>
      <c r="D65" s="9"/>
      <c r="E65" s="10" t="s">
        <v>148</v>
      </c>
      <c r="F65" s="10" t="s">
        <v>149</v>
      </c>
      <c r="G65" s="10"/>
      <c r="H65" s="10"/>
      <c r="I65" s="10"/>
      <c r="J65" s="10"/>
      <c r="K65" s="10"/>
      <c r="L65" s="10"/>
      <c r="M65" s="10"/>
      <c r="N65" s="84" t="s">
        <v>150</v>
      </c>
      <c r="O65" s="10"/>
      <c r="P65" s="10"/>
      <c r="Q65" s="10" t="s">
        <v>98</v>
      </c>
      <c r="R65" s="10" t="s">
        <v>99</v>
      </c>
      <c r="S65" s="10" t="str">
        <f t="shared" si="14"/>
        <v>WO</v>
      </c>
      <c r="T65" s="10">
        <v>0</v>
      </c>
      <c r="U65" s="10" t="s">
        <v>49</v>
      </c>
      <c r="V65" s="10" t="s">
        <v>50</v>
      </c>
      <c r="W65" s="10" t="s">
        <v>50</v>
      </c>
      <c r="X65" s="11" t="str">
        <f t="shared" si="15"/>
        <v>N</v>
      </c>
      <c r="Y65" s="11"/>
      <c r="Z65" s="11">
        <f t="shared" si="1"/>
        <v>0</v>
      </c>
      <c r="AA65" s="11" t="str">
        <f t="shared" si="2"/>
        <v>N</v>
      </c>
      <c r="AB65" s="11"/>
      <c r="AC65" s="11">
        <f t="shared" si="3"/>
        <v>0</v>
      </c>
      <c r="AD65" s="10"/>
      <c r="AE65" s="10"/>
      <c r="AF65" s="11"/>
      <c r="AG65" s="10"/>
      <c r="AH65" s="10"/>
      <c r="AI65" s="11">
        <f t="shared" si="34"/>
        <v>20</v>
      </c>
      <c r="AJ65" s="11"/>
      <c r="AK65" s="11">
        <f t="shared" si="16"/>
        <v>20</v>
      </c>
      <c r="AL65" s="11"/>
      <c r="AM65" s="11">
        <f t="shared" si="35"/>
        <v>0</v>
      </c>
      <c r="AN65" s="11"/>
      <c r="AO65" s="11">
        <f t="shared" si="17"/>
        <v>0</v>
      </c>
      <c r="AP65" s="11"/>
      <c r="AQ65" s="11"/>
      <c r="AR65" s="11">
        <f t="shared" si="4"/>
        <v>0</v>
      </c>
      <c r="AS65" s="11"/>
      <c r="AT65" s="9"/>
      <c r="AU65" t="str">
        <f t="shared" si="13"/>
        <v>WO</v>
      </c>
      <c r="AV65" s="7">
        <f>SUM(Z$7:Z65)/2</f>
        <v>20</v>
      </c>
      <c r="AW65" s="7">
        <f>SUM(AC$7:AC65)/2</f>
        <v>0</v>
      </c>
    </row>
    <row r="66" spans="2:67" hidden="1">
      <c r="B66" s="36"/>
      <c r="C66" s="9"/>
      <c r="D66" s="9"/>
      <c r="E66" s="10" t="s">
        <v>151</v>
      </c>
      <c r="F66" s="10" t="s">
        <v>152</v>
      </c>
      <c r="G66" s="10"/>
      <c r="H66" s="10"/>
      <c r="I66" s="10"/>
      <c r="J66" s="10"/>
      <c r="K66" s="10"/>
      <c r="L66" s="10"/>
      <c r="M66" s="10"/>
      <c r="N66" s="84" t="s">
        <v>121</v>
      </c>
      <c r="O66" s="10"/>
      <c r="P66" s="10"/>
      <c r="Q66" s="10" t="s">
        <v>47</v>
      </c>
      <c r="R66" s="10" t="s">
        <v>99</v>
      </c>
      <c r="S66" s="10" t="str">
        <f t="shared" si="14"/>
        <v>WO</v>
      </c>
      <c r="T66" s="10">
        <v>1</v>
      </c>
      <c r="U66" s="10" t="s">
        <v>50</v>
      </c>
      <c r="V66" s="10" t="s">
        <v>50</v>
      </c>
      <c r="W66" s="10" t="s">
        <v>50</v>
      </c>
      <c r="X66" s="11" t="str">
        <f t="shared" si="15"/>
        <v>N</v>
      </c>
      <c r="Y66" s="11"/>
      <c r="Z66" s="11">
        <f t="shared" si="1"/>
        <v>0</v>
      </c>
      <c r="AA66" s="11" t="str">
        <f t="shared" si="2"/>
        <v>N</v>
      </c>
      <c r="AB66" s="11"/>
      <c r="AC66" s="11">
        <f t="shared" si="3"/>
        <v>0</v>
      </c>
      <c r="AD66" s="10"/>
      <c r="AE66" s="10"/>
      <c r="AF66" s="11"/>
      <c r="AG66" s="10"/>
      <c r="AH66" s="10"/>
      <c r="AI66" s="11">
        <f t="shared" si="34"/>
        <v>20</v>
      </c>
      <c r="AJ66" s="11"/>
      <c r="AK66" s="11">
        <f t="shared" si="16"/>
        <v>20</v>
      </c>
      <c r="AL66" s="11"/>
      <c r="AM66" s="11">
        <f t="shared" si="35"/>
        <v>0</v>
      </c>
      <c r="AN66" s="11"/>
      <c r="AO66" s="11">
        <f t="shared" si="17"/>
        <v>0</v>
      </c>
      <c r="AP66" s="11"/>
      <c r="AQ66" s="11"/>
      <c r="AR66" s="11">
        <f t="shared" si="4"/>
        <v>0</v>
      </c>
      <c r="AS66" s="11"/>
      <c r="AT66" s="9"/>
      <c r="AU66" t="str">
        <f t="shared" si="13"/>
        <v>WO</v>
      </c>
      <c r="AV66" s="7">
        <f>SUM(Z$7:Z66)/2</f>
        <v>20</v>
      </c>
      <c r="AW66" s="7">
        <f>SUM(AC$7:AC66)/2</f>
        <v>0</v>
      </c>
    </row>
    <row r="67" spans="2:67" hidden="1">
      <c r="B67" s="36"/>
      <c r="C67" s="9"/>
      <c r="D67" s="9"/>
      <c r="E67" s="10" t="s">
        <v>153</v>
      </c>
      <c r="F67" s="10" t="s">
        <v>154</v>
      </c>
      <c r="G67" s="10"/>
      <c r="H67" s="10"/>
      <c r="I67" s="10"/>
      <c r="J67" s="10"/>
      <c r="K67" s="10"/>
      <c r="L67" s="10"/>
      <c r="M67" s="10"/>
      <c r="N67" s="84" t="s">
        <v>121</v>
      </c>
      <c r="O67" s="10"/>
      <c r="P67" s="10"/>
      <c r="Q67" s="10" t="s">
        <v>47</v>
      </c>
      <c r="R67" s="10" t="s">
        <v>99</v>
      </c>
      <c r="S67" s="10" t="str">
        <f t="shared" si="14"/>
        <v>WO</v>
      </c>
      <c r="T67" s="10">
        <v>1</v>
      </c>
      <c r="U67" s="10" t="s">
        <v>50</v>
      </c>
      <c r="V67" s="10" t="s">
        <v>50</v>
      </c>
      <c r="W67" s="10" t="s">
        <v>50</v>
      </c>
      <c r="X67" s="11" t="str">
        <f t="shared" si="15"/>
        <v>N</v>
      </c>
      <c r="Y67" s="11"/>
      <c r="Z67" s="11">
        <f t="shared" si="1"/>
        <v>0</v>
      </c>
      <c r="AA67" s="11" t="str">
        <f t="shared" si="2"/>
        <v>N</v>
      </c>
      <c r="AB67" s="11"/>
      <c r="AC67" s="11">
        <f t="shared" si="3"/>
        <v>0</v>
      </c>
      <c r="AD67" s="10"/>
      <c r="AE67" s="10"/>
      <c r="AF67" s="11"/>
      <c r="AG67" s="10"/>
      <c r="AH67" s="10"/>
      <c r="AI67" s="11">
        <f t="shared" si="34"/>
        <v>20</v>
      </c>
      <c r="AJ67" s="11"/>
      <c r="AK67" s="11">
        <f t="shared" si="16"/>
        <v>20</v>
      </c>
      <c r="AL67" s="11"/>
      <c r="AM67" s="11">
        <f t="shared" si="35"/>
        <v>0</v>
      </c>
      <c r="AN67" s="11"/>
      <c r="AO67" s="11">
        <f t="shared" si="17"/>
        <v>0</v>
      </c>
      <c r="AP67" s="11"/>
      <c r="AQ67" s="11"/>
      <c r="AR67" s="11">
        <f t="shared" si="4"/>
        <v>0</v>
      </c>
      <c r="AS67" s="11"/>
      <c r="AT67" s="9"/>
      <c r="AU67" t="str">
        <f t="shared" si="13"/>
        <v>WO</v>
      </c>
      <c r="AV67" s="7">
        <f>SUM(Z$7:Z67)/2</f>
        <v>20</v>
      </c>
      <c r="AW67" s="7">
        <f>SUM(AC$7:AC67)/2</f>
        <v>0</v>
      </c>
    </row>
    <row r="68" spans="2:67" hidden="1">
      <c r="B68" s="36"/>
      <c r="C68" s="9"/>
      <c r="D68" s="9"/>
      <c r="E68" s="10" t="s">
        <v>155</v>
      </c>
      <c r="F68" s="10" t="s">
        <v>156</v>
      </c>
      <c r="G68" s="10"/>
      <c r="H68" s="10"/>
      <c r="I68" s="10"/>
      <c r="J68" s="10"/>
      <c r="K68" s="10"/>
      <c r="L68" s="10"/>
      <c r="M68" s="10"/>
      <c r="N68" s="84" t="s">
        <v>121</v>
      </c>
      <c r="O68" s="10"/>
      <c r="P68" s="10"/>
      <c r="Q68" s="10" t="s">
        <v>98</v>
      </c>
      <c r="R68" s="10" t="s">
        <v>99</v>
      </c>
      <c r="S68" s="10" t="str">
        <f t="shared" si="14"/>
        <v>WO</v>
      </c>
      <c r="T68" s="10">
        <v>0</v>
      </c>
      <c r="U68" s="10" t="s">
        <v>50</v>
      </c>
      <c r="V68" s="10" t="s">
        <v>50</v>
      </c>
      <c r="W68" s="10" t="s">
        <v>50</v>
      </c>
      <c r="X68" s="11" t="str">
        <f t="shared" si="15"/>
        <v>N</v>
      </c>
      <c r="Y68" s="11"/>
      <c r="Z68" s="11">
        <f t="shared" si="1"/>
        <v>0</v>
      </c>
      <c r="AA68" s="11" t="str">
        <f t="shared" si="2"/>
        <v>N</v>
      </c>
      <c r="AB68" s="11"/>
      <c r="AC68" s="11">
        <f t="shared" si="3"/>
        <v>0</v>
      </c>
      <c r="AD68" s="10"/>
      <c r="AE68" s="10"/>
      <c r="AF68" s="11"/>
      <c r="AG68" s="10"/>
      <c r="AH68" s="10"/>
      <c r="AI68" s="11">
        <f t="shared" si="34"/>
        <v>20</v>
      </c>
      <c r="AJ68" s="11"/>
      <c r="AK68" s="11">
        <f t="shared" si="16"/>
        <v>20</v>
      </c>
      <c r="AL68" s="11"/>
      <c r="AM68" s="11">
        <f t="shared" si="35"/>
        <v>0</v>
      </c>
      <c r="AN68" s="11"/>
      <c r="AO68" s="11">
        <f t="shared" si="17"/>
        <v>0</v>
      </c>
      <c r="AP68" s="11"/>
      <c r="AQ68" s="11"/>
      <c r="AR68" s="11">
        <f t="shared" si="4"/>
        <v>0</v>
      </c>
      <c r="AS68" s="11"/>
      <c r="AT68" s="9"/>
      <c r="AU68" t="str">
        <f t="shared" si="13"/>
        <v>WO</v>
      </c>
      <c r="AV68" s="7">
        <f>SUM(Z$7:Z68)/2</f>
        <v>20</v>
      </c>
      <c r="AW68" s="7">
        <f>SUM(AC$7:AC68)/2</f>
        <v>0</v>
      </c>
    </row>
    <row r="69" spans="2:67" hidden="1">
      <c r="B69" s="36"/>
      <c r="C69" s="9"/>
      <c r="D69" s="9"/>
      <c r="E69" s="10" t="s">
        <v>157</v>
      </c>
      <c r="F69" s="10" t="s">
        <v>158</v>
      </c>
      <c r="G69" s="10"/>
      <c r="H69" s="10"/>
      <c r="I69" s="10"/>
      <c r="J69" s="10"/>
      <c r="K69" s="10"/>
      <c r="L69" s="10"/>
      <c r="M69" s="10"/>
      <c r="N69" s="84" t="s">
        <v>121</v>
      </c>
      <c r="O69" s="10"/>
      <c r="P69" s="10"/>
      <c r="Q69" s="10" t="s">
        <v>98</v>
      </c>
      <c r="R69" s="10" t="s">
        <v>99</v>
      </c>
      <c r="S69" s="10" t="str">
        <f t="shared" si="14"/>
        <v>WO</v>
      </c>
      <c r="T69" s="10">
        <v>0</v>
      </c>
      <c r="U69" s="10" t="s">
        <v>50</v>
      </c>
      <c r="V69" s="10" t="s">
        <v>50</v>
      </c>
      <c r="W69" s="10" t="s">
        <v>50</v>
      </c>
      <c r="X69" s="11" t="str">
        <f t="shared" si="15"/>
        <v>N</v>
      </c>
      <c r="Y69" s="11"/>
      <c r="Z69" s="11">
        <f t="shared" si="1"/>
        <v>0</v>
      </c>
      <c r="AA69" s="11" t="str">
        <f t="shared" si="2"/>
        <v>N</v>
      </c>
      <c r="AB69" s="11"/>
      <c r="AC69" s="11">
        <f t="shared" si="3"/>
        <v>0</v>
      </c>
      <c r="AD69" s="10"/>
      <c r="AE69" s="10"/>
      <c r="AF69" s="11"/>
      <c r="AG69" s="10"/>
      <c r="AH69" s="10"/>
      <c r="AI69" s="11">
        <f t="shared" si="34"/>
        <v>20</v>
      </c>
      <c r="AJ69" s="11"/>
      <c r="AK69" s="11">
        <f t="shared" si="16"/>
        <v>20</v>
      </c>
      <c r="AL69" s="11"/>
      <c r="AM69" s="11">
        <f t="shared" si="35"/>
        <v>0</v>
      </c>
      <c r="AN69" s="11"/>
      <c r="AO69" s="11">
        <f t="shared" si="17"/>
        <v>0</v>
      </c>
      <c r="AP69" s="11"/>
      <c r="AQ69" s="11"/>
      <c r="AR69" s="11">
        <f t="shared" si="4"/>
        <v>0</v>
      </c>
      <c r="AS69" s="11"/>
      <c r="AT69" s="9"/>
      <c r="AU69" t="str">
        <f t="shared" si="13"/>
        <v>WO</v>
      </c>
      <c r="AV69" s="7">
        <f>SUM(Z$7:Z69)/2</f>
        <v>20</v>
      </c>
      <c r="AW69" s="7">
        <f>SUM(AC$7:AC69)/2</f>
        <v>0</v>
      </c>
    </row>
    <row r="70" spans="2:67" hidden="1">
      <c r="B70" s="36"/>
      <c r="C70" s="9"/>
      <c r="D70" s="9"/>
      <c r="E70" s="10" t="s">
        <v>159</v>
      </c>
      <c r="F70" s="10" t="s">
        <v>160</v>
      </c>
      <c r="G70" s="10"/>
      <c r="H70" s="10"/>
      <c r="I70" s="10"/>
      <c r="J70" s="10"/>
      <c r="K70" s="10"/>
      <c r="L70" s="10"/>
      <c r="M70" s="10"/>
      <c r="N70" s="84" t="s">
        <v>121</v>
      </c>
      <c r="O70" s="10"/>
      <c r="P70" s="10"/>
      <c r="Q70" s="10" t="s">
        <v>47</v>
      </c>
      <c r="R70" s="10" t="s">
        <v>99</v>
      </c>
      <c r="S70" s="10" t="str">
        <f t="shared" si="14"/>
        <v>WO</v>
      </c>
      <c r="T70" s="10">
        <v>1</v>
      </c>
      <c r="U70" s="10" t="s">
        <v>50</v>
      </c>
      <c r="V70" s="10" t="s">
        <v>50</v>
      </c>
      <c r="W70" s="10" t="s">
        <v>50</v>
      </c>
      <c r="X70" s="11" t="str">
        <f t="shared" si="15"/>
        <v>N</v>
      </c>
      <c r="Y70" s="11"/>
      <c r="Z70" s="11">
        <f t="shared" si="1"/>
        <v>0</v>
      </c>
      <c r="AA70" s="11" t="str">
        <f t="shared" si="2"/>
        <v>N</v>
      </c>
      <c r="AB70" s="11"/>
      <c r="AC70" s="11">
        <f t="shared" si="3"/>
        <v>0</v>
      </c>
      <c r="AD70" s="10"/>
      <c r="AE70" s="10"/>
      <c r="AF70" s="11"/>
      <c r="AG70" s="10"/>
      <c r="AH70" s="10"/>
      <c r="AI70" s="11">
        <f t="shared" si="34"/>
        <v>20</v>
      </c>
      <c r="AJ70" s="11"/>
      <c r="AK70" s="11">
        <f t="shared" si="16"/>
        <v>20</v>
      </c>
      <c r="AL70" s="11"/>
      <c r="AM70" s="11">
        <f t="shared" si="35"/>
        <v>0</v>
      </c>
      <c r="AN70" s="11"/>
      <c r="AO70" s="11">
        <f t="shared" si="17"/>
        <v>0</v>
      </c>
      <c r="AP70" s="11"/>
      <c r="AQ70" s="11"/>
      <c r="AR70" s="11">
        <f t="shared" si="4"/>
        <v>0</v>
      </c>
      <c r="AS70" s="11"/>
      <c r="AT70" s="9"/>
      <c r="AU70" t="str">
        <f t="shared" si="13"/>
        <v>WO</v>
      </c>
      <c r="AV70" s="7">
        <f>SUM(Z$7:Z70)/2</f>
        <v>20</v>
      </c>
      <c r="AW70" s="7">
        <f>SUM(AC$7:AC70)/2</f>
        <v>0</v>
      </c>
    </row>
    <row r="71" spans="2:67" hidden="1">
      <c r="B71" s="36"/>
      <c r="C71" s="9"/>
      <c r="D71" s="9"/>
      <c r="E71" s="10" t="s">
        <v>161</v>
      </c>
      <c r="F71" s="10" t="s">
        <v>162</v>
      </c>
      <c r="G71" s="10"/>
      <c r="H71" s="10"/>
      <c r="I71" s="10"/>
      <c r="J71" s="10"/>
      <c r="K71" s="10"/>
      <c r="L71" s="10"/>
      <c r="M71" s="10"/>
      <c r="N71" s="84" t="s">
        <v>121</v>
      </c>
      <c r="O71" s="10"/>
      <c r="P71" s="10"/>
      <c r="Q71" s="10" t="s">
        <v>47</v>
      </c>
      <c r="R71" s="10" t="s">
        <v>99</v>
      </c>
      <c r="S71" s="10" t="str">
        <f t="shared" si="14"/>
        <v>WO</v>
      </c>
      <c r="T71" s="10">
        <v>1</v>
      </c>
      <c r="U71" s="10" t="s">
        <v>50</v>
      </c>
      <c r="V71" s="10" t="s">
        <v>50</v>
      </c>
      <c r="W71" s="10" t="s">
        <v>50</v>
      </c>
      <c r="X71" s="11" t="str">
        <f t="shared" si="15"/>
        <v>N</v>
      </c>
      <c r="Y71" s="11"/>
      <c r="Z71" s="11">
        <f t="shared" ref="Z71:Z336" si="52">IF(V71="N",Y71,Y71*$T$1)</f>
        <v>0</v>
      </c>
      <c r="AA71" s="11" t="str">
        <f t="shared" ref="AA71:AA335" si="53">IF(AB71&gt;0,"Y","N")</f>
        <v>N</v>
      </c>
      <c r="AB71" s="11"/>
      <c r="AC71" s="11">
        <f t="shared" ref="AC71:AC335" si="54">IF(V71="N",AB71,AB71*$T$1)</f>
        <v>0</v>
      </c>
      <c r="AD71" s="10"/>
      <c r="AE71" s="10"/>
      <c r="AF71" s="11"/>
      <c r="AG71" s="10"/>
      <c r="AH71" s="10"/>
      <c r="AI71" s="11">
        <f t="shared" si="34"/>
        <v>20</v>
      </c>
      <c r="AJ71" s="11"/>
      <c r="AK71" s="11">
        <f t="shared" si="16"/>
        <v>20</v>
      </c>
      <c r="AL71" s="11"/>
      <c r="AM71" s="11">
        <f t="shared" si="35"/>
        <v>0</v>
      </c>
      <c r="AN71" s="11"/>
      <c r="AO71" s="11">
        <f t="shared" si="17"/>
        <v>0</v>
      </c>
      <c r="AP71" s="11"/>
      <c r="AQ71" s="11"/>
      <c r="AR71" s="11">
        <f t="shared" ref="AR71:AR335" si="55">IF(V71="N",AQ71,AQ71*$T$1)</f>
        <v>0</v>
      </c>
      <c r="AS71" s="11"/>
      <c r="AT71" s="9"/>
      <c r="AU71" t="str">
        <f t="shared" si="13"/>
        <v>WO</v>
      </c>
      <c r="AV71" s="7">
        <f>SUM(Z$7:Z71)/2</f>
        <v>20</v>
      </c>
      <c r="AW71" s="7">
        <f>SUM(AC$7:AC71)/2</f>
        <v>0</v>
      </c>
    </row>
    <row r="72" spans="2:67">
      <c r="B72" s="36"/>
      <c r="C72" s="9"/>
      <c r="D72" s="9"/>
      <c r="E72" s="10" t="s">
        <v>163</v>
      </c>
      <c r="F72" s="10" t="s">
        <v>164</v>
      </c>
      <c r="G72" s="10"/>
      <c r="H72" s="10"/>
      <c r="I72" s="10"/>
      <c r="J72" s="10"/>
      <c r="K72" s="10"/>
      <c r="L72" s="10"/>
      <c r="M72" s="10"/>
      <c r="N72" s="84" t="s">
        <v>15</v>
      </c>
      <c r="O72" s="10"/>
      <c r="P72" s="10"/>
      <c r="Q72" s="10" t="s">
        <v>99</v>
      </c>
      <c r="R72" s="10" t="s">
        <v>165</v>
      </c>
      <c r="S72" s="10" t="str">
        <f t="shared" si="14"/>
        <v>RO</v>
      </c>
      <c r="T72" s="10">
        <v>1</v>
      </c>
      <c r="U72" s="10" t="s">
        <v>49</v>
      </c>
      <c r="V72" s="10" t="s">
        <v>50</v>
      </c>
      <c r="W72" s="10" t="s">
        <v>50</v>
      </c>
      <c r="X72" s="11" t="str">
        <f t="shared" si="15"/>
        <v>N</v>
      </c>
      <c r="Y72" s="11"/>
      <c r="Z72" s="11">
        <f t="shared" si="52"/>
        <v>0</v>
      </c>
      <c r="AA72" s="11" t="str">
        <f t="shared" si="53"/>
        <v>N</v>
      </c>
      <c r="AB72" s="11"/>
      <c r="AC72" s="11">
        <f t="shared" si="54"/>
        <v>0</v>
      </c>
      <c r="AD72" s="10"/>
      <c r="AE72" s="10"/>
      <c r="AF72" s="11"/>
      <c r="AG72" s="10"/>
      <c r="AH72" s="10"/>
      <c r="AI72" s="11">
        <f t="shared" si="34"/>
        <v>20</v>
      </c>
      <c r="AJ72" s="11"/>
      <c r="AK72" s="11">
        <f t="shared" si="16"/>
        <v>20</v>
      </c>
      <c r="AL72" s="11"/>
      <c r="AM72" s="11">
        <f t="shared" si="35"/>
        <v>0</v>
      </c>
      <c r="AN72" s="11"/>
      <c r="AO72" s="11">
        <f t="shared" si="17"/>
        <v>0</v>
      </c>
      <c r="AP72" s="11"/>
      <c r="AQ72" s="11"/>
      <c r="AR72" s="11">
        <f t="shared" si="55"/>
        <v>0</v>
      </c>
      <c r="AS72" s="11"/>
      <c r="AT72" s="9"/>
      <c r="AU72" t="str">
        <f t="shared" ref="AU72:AU145" si="56">S72</f>
        <v>RO</v>
      </c>
      <c r="AV72" s="7">
        <f>SUM(Z$7:Z72)/2</f>
        <v>20</v>
      </c>
      <c r="AW72" s="7">
        <f>SUM(AC$7:AC72)/2</f>
        <v>0</v>
      </c>
    </row>
    <row r="73" spans="2:67" ht="43.15" hidden="1">
      <c r="B73" s="36"/>
      <c r="C73" s="9"/>
      <c r="D73" s="9"/>
      <c r="E73" s="10" t="s">
        <v>166</v>
      </c>
      <c r="F73" s="10" t="s">
        <v>167</v>
      </c>
      <c r="G73" s="10"/>
      <c r="H73" s="10"/>
      <c r="I73" s="10"/>
      <c r="J73" s="10"/>
      <c r="K73" s="10"/>
      <c r="L73" s="10"/>
      <c r="M73" s="10"/>
      <c r="N73" s="84" t="s">
        <v>121</v>
      </c>
      <c r="O73" s="10"/>
      <c r="P73" s="10"/>
      <c r="Q73" s="10" t="s">
        <v>99</v>
      </c>
      <c r="R73" s="10" t="s">
        <v>118</v>
      </c>
      <c r="S73" s="10" t="str">
        <f t="shared" si="14"/>
        <v>RO</v>
      </c>
      <c r="T73" s="10">
        <v>1</v>
      </c>
      <c r="U73" s="10" t="s">
        <v>50</v>
      </c>
      <c r="V73" s="10" t="s">
        <v>50</v>
      </c>
      <c r="W73" s="10" t="s">
        <v>50</v>
      </c>
      <c r="X73" s="11" t="str">
        <f t="shared" si="15"/>
        <v>N</v>
      </c>
      <c r="Y73" s="11"/>
      <c r="Z73" s="11">
        <f t="shared" si="52"/>
        <v>0</v>
      </c>
      <c r="AA73" s="11" t="str">
        <f t="shared" si="53"/>
        <v>N</v>
      </c>
      <c r="AB73" s="11"/>
      <c r="AC73" s="11">
        <f t="shared" si="54"/>
        <v>0</v>
      </c>
      <c r="AD73" s="10"/>
      <c r="AE73" s="10"/>
      <c r="AF73" s="11"/>
      <c r="AG73" s="10"/>
      <c r="AH73" s="10"/>
      <c r="AI73" s="11">
        <f t="shared" si="34"/>
        <v>20</v>
      </c>
      <c r="AJ73" s="11"/>
      <c r="AK73" s="11">
        <f t="shared" si="16"/>
        <v>20</v>
      </c>
      <c r="AL73" s="11"/>
      <c r="AM73" s="11">
        <f t="shared" si="35"/>
        <v>0</v>
      </c>
      <c r="AN73" s="11"/>
      <c r="AO73" s="11">
        <f t="shared" si="17"/>
        <v>0</v>
      </c>
      <c r="AP73" s="11"/>
      <c r="AQ73" s="11"/>
      <c r="AR73" s="11">
        <f t="shared" si="55"/>
        <v>0</v>
      </c>
      <c r="AS73" s="11"/>
      <c r="AT73" s="9"/>
      <c r="AU73" t="str">
        <f t="shared" si="56"/>
        <v>RO</v>
      </c>
      <c r="AV73" s="7">
        <f>SUM(Z$7:Z73)/2</f>
        <v>20</v>
      </c>
      <c r="AW73" s="7">
        <f>SUM(AC$7:AC73)/2</f>
        <v>0</v>
      </c>
    </row>
    <row r="74" spans="2:67" ht="57.6">
      <c r="B74" s="36"/>
      <c r="C74" s="9"/>
      <c r="D74" s="9"/>
      <c r="E74" s="10" t="s">
        <v>168</v>
      </c>
      <c r="F74" s="10" t="s">
        <v>169</v>
      </c>
      <c r="G74" s="10"/>
      <c r="H74" s="10"/>
      <c r="I74" s="10"/>
      <c r="J74" s="10"/>
      <c r="K74" s="10"/>
      <c r="L74" s="10"/>
      <c r="M74" s="10"/>
      <c r="N74" s="84" t="s">
        <v>170</v>
      </c>
      <c r="O74" s="10"/>
      <c r="P74" s="10"/>
      <c r="Q74" s="10" t="s">
        <v>171</v>
      </c>
      <c r="R74" s="10" t="s">
        <v>118</v>
      </c>
      <c r="S74" s="10" t="str">
        <f t="shared" si="14"/>
        <v>RW</v>
      </c>
      <c r="T74" s="10">
        <v>4</v>
      </c>
      <c r="U74" s="10" t="s">
        <v>49</v>
      </c>
      <c r="V74" s="10" t="s">
        <v>49</v>
      </c>
      <c r="W74" s="10" t="s">
        <v>50</v>
      </c>
      <c r="X74" s="11" t="str">
        <f t="shared" si="15"/>
        <v>Y</v>
      </c>
      <c r="Y74" s="11">
        <f>10+19</f>
        <v>29</v>
      </c>
      <c r="Z74" s="11">
        <f t="shared" ref="Z74" si="57">Y74+10</f>
        <v>39</v>
      </c>
      <c r="AA74" s="11" t="str">
        <f t="shared" si="53"/>
        <v>N</v>
      </c>
      <c r="AB74" s="11"/>
      <c r="AC74" s="11">
        <f t="shared" si="54"/>
        <v>0</v>
      </c>
      <c r="AD74" s="10" t="str">
        <f>(AD75 &amp; AD76 &amp; AD77 &amp; AD78 &amp; AD79 &amp; AD80 &amp; AD81 &amp; AD82) &amp; (AD88 &amp; AD89 &amp; AD90 &amp; AD94 &amp; AD95 &amp; AD98 &amp; AD99 &amp; AD100) &amp; (AD101 &amp; AD102 &amp; AD103 &amp; AD104 &amp; AD105 &amp; AD106 &amp; AD107 &amp; AD108) &amp; (AD109 &amp; AD110 &amp; AD111 &amp; AD112 &amp; AD113 &amp; AD114 &amp; AD115 &amp; AD116)</f>
        <v>00000000000000000000000000000000</v>
      </c>
      <c r="AE74" s="10" t="str">
        <f>(AE75 &amp; AE76 &amp; AE77 &amp; AE78 &amp; AE79 &amp; AE80 &amp; AE81 &amp; AE82) &amp; (AE88 &amp; AE89 &amp; AE90 &amp; AE94 &amp; AE95 &amp; AE98 &amp; AE99 &amp; AE100) &amp; (AE101 &amp; AE102 &amp; AE103 &amp; AE104 &amp; AE105 &amp; AE106 &amp; AE107 &amp; AE108) &amp; (AE109 &amp; AE110 &amp; AE111 &amp; AE112 &amp; AE113 &amp; AE114 &amp; AE115 &amp; AE116)</f>
        <v>00000000000000000000000000000000</v>
      </c>
      <c r="AF74" s="11"/>
      <c r="AG74" s="10"/>
      <c r="AH74" s="10"/>
      <c r="AI74" s="11">
        <f t="shared" si="34"/>
        <v>49</v>
      </c>
      <c r="AJ74" s="11"/>
      <c r="AK74" s="11">
        <f>IF(V74="N",AI74,AI74+Z74-Y74)</f>
        <v>59</v>
      </c>
      <c r="AL74" s="11"/>
      <c r="AM74" s="11">
        <f t="shared" si="35"/>
        <v>0</v>
      </c>
      <c r="AN74" s="11"/>
      <c r="AO74" s="11">
        <f t="shared" si="17"/>
        <v>0</v>
      </c>
      <c r="AP74" s="11"/>
      <c r="AQ74" s="11"/>
      <c r="AR74" s="11">
        <f t="shared" si="55"/>
        <v>0</v>
      </c>
      <c r="AS74" s="11"/>
      <c r="AT74" s="9"/>
      <c r="AU74" t="s">
        <v>172</v>
      </c>
      <c r="AV74" s="7">
        <f>SUM(Z$7:Z74)/2</f>
        <v>39.5</v>
      </c>
      <c r="AW74" s="7">
        <f>SUM(AC$7:AC74)/2</f>
        <v>0</v>
      </c>
      <c r="BF74" s="2" t="s">
        <v>173</v>
      </c>
      <c r="BG74" s="2" t="s">
        <v>173</v>
      </c>
      <c r="BH74" s="2" t="s">
        <v>173</v>
      </c>
      <c r="BI74" s="2" t="s">
        <v>173</v>
      </c>
      <c r="BJ74" s="2" t="s">
        <v>173</v>
      </c>
      <c r="BK74" s="2" t="s">
        <v>173</v>
      </c>
      <c r="BL74" s="2" t="s">
        <v>173</v>
      </c>
      <c r="BM74" s="2" t="s">
        <v>173</v>
      </c>
      <c r="BN74" s="2" t="s">
        <v>173</v>
      </c>
      <c r="BO74" s="2" t="s">
        <v>173</v>
      </c>
    </row>
    <row r="75" spans="2:67" outlineLevel="1">
      <c r="B75" s="36"/>
      <c r="C75" s="9"/>
      <c r="D75" s="9"/>
      <c r="E75" s="10" t="s">
        <v>168</v>
      </c>
      <c r="F75" s="10" t="s">
        <v>169</v>
      </c>
      <c r="G75" s="10"/>
      <c r="H75" s="10"/>
      <c r="I75" s="10"/>
      <c r="J75" s="10"/>
      <c r="K75" s="10"/>
      <c r="L75" s="10"/>
      <c r="M75" s="10"/>
      <c r="N75" s="84"/>
      <c r="O75" s="10"/>
      <c r="P75" s="10"/>
      <c r="Q75" s="10"/>
      <c r="R75" s="10"/>
      <c r="S75" s="10" t="s">
        <v>53</v>
      </c>
      <c r="T75" s="10"/>
      <c r="U75" s="10" t="s">
        <v>49</v>
      </c>
      <c r="V75" s="10" t="s">
        <v>50</v>
      </c>
      <c r="W75" s="10" t="s">
        <v>50</v>
      </c>
      <c r="X75" s="11" t="str">
        <f t="shared" si="15"/>
        <v>N</v>
      </c>
      <c r="Y75" s="11"/>
      <c r="Z75" s="11">
        <f t="shared" si="52"/>
        <v>0</v>
      </c>
      <c r="AA75" s="11" t="str">
        <f t="shared" si="53"/>
        <v>N</v>
      </c>
      <c r="AB75" s="11"/>
      <c r="AC75" s="11">
        <f t="shared" si="54"/>
        <v>0</v>
      </c>
      <c r="AD75" s="10">
        <v>0</v>
      </c>
      <c r="AE75" s="10">
        <v>0</v>
      </c>
      <c r="AF75" s="11"/>
      <c r="AG75" s="10"/>
      <c r="AH75" s="10"/>
      <c r="AI75" s="11">
        <f t="shared" ref="AI75:AI115" si="58">AI76+Y76</f>
        <v>59</v>
      </c>
      <c r="AJ75" s="11" t="str">
        <f t="shared" ref="AJ75:AJ116" si="59">IF(Y75&gt;1,"MTP[" &amp; AI75-1+Y75&amp; ":" &amp; AI75 &amp; "]",(IF(Y75&gt;0,"MTP[" &amp; AI75 &amp; "]","")))</f>
        <v/>
      </c>
      <c r="AK75" s="11">
        <f t="shared" ref="AK75:AK114" si="60">IF(AND(V75="Y",Y76&gt;0),AK76+Y76,AK76)</f>
        <v>48</v>
      </c>
      <c r="AL75" s="11" t="str">
        <f t="shared" ref="AL75:AL116" si="61">IF(AND(V75="Y", Y75&gt;1),"MTP[" &amp; AK75-1+Y75&amp; ":" &amp; AK75 &amp; "]",(IF(AND(V75="Y", Y75&gt;0),"MTP[" &amp; AK75 &amp; "]","")))</f>
        <v/>
      </c>
      <c r="AM75" s="11">
        <f t="shared" ref="AM75:AM115" si="62">AM76+AB76</f>
        <v>-1</v>
      </c>
      <c r="AN75" s="11" t="str">
        <f t="shared" ref="AN75:AN116" si="63">IF(AB75&gt;1,"OTP[" &amp; AM75-1+AB75&amp; ":" &amp; AM75 &amp; "]",(IF(AB75&gt;0,"OTP[" &amp; AM75 &amp; "]","")))</f>
        <v/>
      </c>
      <c r="AO75" s="11">
        <f t="shared" ref="AO75:AO115" si="64">AO76+AB76</f>
        <v>-1</v>
      </c>
      <c r="AP75" s="11" t="str">
        <f t="shared" ref="AP75:AP116" si="65">IF(AND(V75="Y", AB75&gt;1),"OTP[" &amp; AO75-1+AB75&amp; ":" &amp; AO75 &amp; "]",(IF(AND(V75="Y", AB75&gt;0),"OTP[" &amp; AO75 &amp; "]","")))</f>
        <v/>
      </c>
      <c r="AQ75" s="11"/>
      <c r="AR75" s="11">
        <f t="shared" si="55"/>
        <v>0</v>
      </c>
      <c r="AS75" s="11"/>
      <c r="AT75" s="9"/>
      <c r="AU75" t="str">
        <f t="shared" si="56"/>
        <v>RW</v>
      </c>
      <c r="AV75" s="7">
        <f>SUM(Z$7:Z75)/2</f>
        <v>39.5</v>
      </c>
      <c r="AW75" s="7">
        <f>SUM(AC$7:AC75)/2</f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</row>
    <row r="76" spans="2:67" outlineLevel="1">
      <c r="B76" s="36"/>
      <c r="C76" s="9"/>
      <c r="D76" s="9"/>
      <c r="E76" s="10" t="s">
        <v>168</v>
      </c>
      <c r="F76" s="10" t="s">
        <v>169</v>
      </c>
      <c r="G76" s="10"/>
      <c r="H76" s="10"/>
      <c r="I76" s="10"/>
      <c r="J76" s="10"/>
      <c r="K76" s="10"/>
      <c r="L76" s="10"/>
      <c r="M76" s="10"/>
      <c r="N76" s="84"/>
      <c r="O76" s="10"/>
      <c r="P76" s="10"/>
      <c r="Q76" s="10"/>
      <c r="R76" s="10"/>
      <c r="S76" s="10" t="s">
        <v>53</v>
      </c>
      <c r="T76" s="10"/>
      <c r="U76" s="10" t="s">
        <v>49</v>
      </c>
      <c r="V76" s="10" t="s">
        <v>50</v>
      </c>
      <c r="W76" s="10" t="s">
        <v>50</v>
      </c>
      <c r="X76" s="11" t="str">
        <f t="shared" si="15"/>
        <v>N</v>
      </c>
      <c r="Y76" s="11"/>
      <c r="Z76" s="11">
        <f t="shared" si="52"/>
        <v>0</v>
      </c>
      <c r="AA76" s="11" t="str">
        <f t="shared" si="53"/>
        <v>N</v>
      </c>
      <c r="AB76" s="11"/>
      <c r="AC76" s="11">
        <f t="shared" si="54"/>
        <v>0</v>
      </c>
      <c r="AD76" s="10">
        <v>0</v>
      </c>
      <c r="AE76" s="10">
        <v>0</v>
      </c>
      <c r="AF76" s="11"/>
      <c r="AG76" s="10"/>
      <c r="AH76" s="10"/>
      <c r="AI76" s="11">
        <f t="shared" si="58"/>
        <v>59</v>
      </c>
      <c r="AJ76" s="11" t="str">
        <f t="shared" si="59"/>
        <v/>
      </c>
      <c r="AK76" s="11">
        <f t="shared" si="60"/>
        <v>48</v>
      </c>
      <c r="AL76" s="11" t="str">
        <f t="shared" si="61"/>
        <v/>
      </c>
      <c r="AM76" s="11">
        <f t="shared" si="62"/>
        <v>-1</v>
      </c>
      <c r="AN76" s="11" t="str">
        <f t="shared" si="63"/>
        <v/>
      </c>
      <c r="AO76" s="11">
        <f t="shared" si="64"/>
        <v>-1</v>
      </c>
      <c r="AP76" s="11" t="str">
        <f t="shared" si="65"/>
        <v/>
      </c>
      <c r="AQ76" s="11"/>
      <c r="AR76" s="11">
        <f t="shared" si="55"/>
        <v>0</v>
      </c>
      <c r="AS76" s="11"/>
      <c r="AT76" s="9"/>
      <c r="AU76" t="str">
        <f t="shared" si="56"/>
        <v>RW</v>
      </c>
      <c r="AV76" s="7">
        <f>SUM(Z$7:Z76)/2</f>
        <v>39.5</v>
      </c>
      <c r="AW76" s="7">
        <f>SUM(AC$7:AC76)/2</f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</row>
    <row r="77" spans="2:67" outlineLevel="1">
      <c r="B77" s="36"/>
      <c r="C77" s="9"/>
      <c r="D77" s="9"/>
      <c r="E77" s="10" t="s">
        <v>168</v>
      </c>
      <c r="F77" s="10" t="s">
        <v>169</v>
      </c>
      <c r="G77" s="10" t="s">
        <v>174</v>
      </c>
      <c r="H77" s="10"/>
      <c r="I77" s="10"/>
      <c r="J77" s="10"/>
      <c r="K77" s="10"/>
      <c r="L77" s="10"/>
      <c r="M77" s="10"/>
      <c r="N77" s="84"/>
      <c r="O77" s="10"/>
      <c r="P77" s="10"/>
      <c r="Q77" s="10"/>
      <c r="R77" s="10"/>
      <c r="S77" s="10" t="s">
        <v>53</v>
      </c>
      <c r="T77" s="10"/>
      <c r="U77" s="10" t="s">
        <v>49</v>
      </c>
      <c r="V77" s="10" t="s">
        <v>50</v>
      </c>
      <c r="W77" s="10" t="s">
        <v>50</v>
      </c>
      <c r="X77" s="11" t="str">
        <f t="shared" si="15"/>
        <v>N</v>
      </c>
      <c r="Y77" s="11"/>
      <c r="Z77" s="11">
        <f t="shared" si="52"/>
        <v>0</v>
      </c>
      <c r="AA77" s="11" t="str">
        <f t="shared" si="53"/>
        <v>N</v>
      </c>
      <c r="AB77" s="11"/>
      <c r="AC77" s="11">
        <f t="shared" si="54"/>
        <v>0</v>
      </c>
      <c r="AD77" s="10">
        <v>0</v>
      </c>
      <c r="AE77" s="10">
        <v>0</v>
      </c>
      <c r="AF77" s="11"/>
      <c r="AG77" s="10"/>
      <c r="AH77" s="10"/>
      <c r="AI77" s="11">
        <f t="shared" si="58"/>
        <v>59</v>
      </c>
      <c r="AJ77" s="11" t="str">
        <f t="shared" si="59"/>
        <v/>
      </c>
      <c r="AK77" s="11">
        <f t="shared" si="60"/>
        <v>48</v>
      </c>
      <c r="AL77" s="11" t="str">
        <f t="shared" si="61"/>
        <v/>
      </c>
      <c r="AM77" s="11">
        <f t="shared" si="62"/>
        <v>-1</v>
      </c>
      <c r="AN77" s="11" t="str">
        <f t="shared" si="63"/>
        <v/>
      </c>
      <c r="AO77" s="11">
        <f t="shared" si="64"/>
        <v>-1</v>
      </c>
      <c r="AP77" s="11" t="str">
        <f t="shared" si="65"/>
        <v/>
      </c>
      <c r="AQ77" s="11"/>
      <c r="AR77" s="11">
        <f t="shared" si="55"/>
        <v>0</v>
      </c>
      <c r="AS77" s="11"/>
      <c r="AT77" s="9"/>
      <c r="AU77" t="str">
        <f t="shared" si="56"/>
        <v>RW</v>
      </c>
      <c r="AV77" s="7">
        <f>SUM(Z$7:Z77)/2</f>
        <v>39.5</v>
      </c>
      <c r="AW77" s="7">
        <f>SUM(AC$7:AC77)/2</f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</row>
    <row r="78" spans="2:67" outlineLevel="1">
      <c r="B78" s="36"/>
      <c r="C78" s="9"/>
      <c r="D78" s="9"/>
      <c r="E78" s="10" t="s">
        <v>168</v>
      </c>
      <c r="F78" s="10" t="s">
        <v>169</v>
      </c>
      <c r="G78" s="10" t="s">
        <v>175</v>
      </c>
      <c r="H78" s="10" t="s">
        <v>176</v>
      </c>
      <c r="I78" s="2"/>
      <c r="J78" s="2"/>
      <c r="K78" s="2"/>
      <c r="L78" s="2"/>
      <c r="M78" s="2"/>
      <c r="O78" s="10"/>
      <c r="P78" s="10"/>
      <c r="Q78" s="10"/>
      <c r="R78" s="10"/>
      <c r="S78" s="10" t="s">
        <v>53</v>
      </c>
      <c r="T78" s="10"/>
      <c r="U78" s="10" t="s">
        <v>49</v>
      </c>
      <c r="V78" s="10" t="s">
        <v>50</v>
      </c>
      <c r="W78" s="10" t="s">
        <v>50</v>
      </c>
      <c r="X78" s="11" t="str">
        <f t="shared" si="15"/>
        <v>Y</v>
      </c>
      <c r="Y78" s="11">
        <v>1</v>
      </c>
      <c r="Z78" s="11">
        <f t="shared" si="52"/>
        <v>1</v>
      </c>
      <c r="AA78" s="11" t="str">
        <f t="shared" si="53"/>
        <v>N</v>
      </c>
      <c r="AB78" s="11"/>
      <c r="AC78" s="11">
        <f t="shared" si="54"/>
        <v>0</v>
      </c>
      <c r="AD78" s="10">
        <v>0</v>
      </c>
      <c r="AE78" s="10">
        <v>0</v>
      </c>
      <c r="AF78" s="11"/>
      <c r="AG78" s="10"/>
      <c r="AH78" s="10"/>
      <c r="AI78" s="11">
        <f t="shared" si="58"/>
        <v>58</v>
      </c>
      <c r="AJ78" s="11" t="str">
        <f t="shared" si="59"/>
        <v>MTP[58]</v>
      </c>
      <c r="AK78" s="11">
        <f t="shared" si="60"/>
        <v>48</v>
      </c>
      <c r="AL78" s="11" t="str">
        <f t="shared" si="61"/>
        <v/>
      </c>
      <c r="AM78" s="11">
        <f t="shared" si="62"/>
        <v>-1</v>
      </c>
      <c r="AN78" s="11" t="str">
        <f t="shared" si="63"/>
        <v/>
      </c>
      <c r="AO78" s="11">
        <f t="shared" si="64"/>
        <v>-1</v>
      </c>
      <c r="AP78" s="11" t="str">
        <f t="shared" si="65"/>
        <v/>
      </c>
      <c r="AQ78" s="11"/>
      <c r="AR78" s="11">
        <f t="shared" si="55"/>
        <v>0</v>
      </c>
      <c r="AS78" s="11"/>
      <c r="AT78" s="9"/>
      <c r="AU78" t="str">
        <f t="shared" si="56"/>
        <v>RW</v>
      </c>
      <c r="AV78" s="7">
        <f>SUM(Z$7:Z78)/2</f>
        <v>40</v>
      </c>
      <c r="AW78" s="7">
        <f>SUM(AC$7:AC78)/2</f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</row>
    <row r="79" spans="2:67" outlineLevel="1">
      <c r="B79" s="36"/>
      <c r="C79" s="9"/>
      <c r="D79" s="9"/>
      <c r="E79" s="10" t="s">
        <v>168</v>
      </c>
      <c r="F79" s="10" t="s">
        <v>169</v>
      </c>
      <c r="G79" s="10" t="s">
        <v>177</v>
      </c>
      <c r="H79" s="10" t="s">
        <v>178</v>
      </c>
      <c r="I79" s="10"/>
      <c r="J79" s="10"/>
      <c r="K79" s="10"/>
      <c r="L79" s="10"/>
      <c r="M79" s="10"/>
      <c r="N79" s="84"/>
      <c r="O79" s="10"/>
      <c r="P79" s="10"/>
      <c r="Q79" s="10"/>
      <c r="R79" s="10"/>
      <c r="S79" s="10" t="s">
        <v>53</v>
      </c>
      <c r="T79" s="10"/>
      <c r="U79" s="10" t="s">
        <v>49</v>
      </c>
      <c r="V79" s="10" t="s">
        <v>50</v>
      </c>
      <c r="W79" s="10" t="s">
        <v>50</v>
      </c>
      <c r="X79" s="11" t="str">
        <f t="shared" si="15"/>
        <v>Y</v>
      </c>
      <c r="Y79" s="11">
        <v>1</v>
      </c>
      <c r="Z79" s="11">
        <f t="shared" si="52"/>
        <v>1</v>
      </c>
      <c r="AA79" s="11" t="str">
        <f t="shared" si="53"/>
        <v>N</v>
      </c>
      <c r="AB79" s="11"/>
      <c r="AC79" s="11">
        <f t="shared" si="54"/>
        <v>0</v>
      </c>
      <c r="AD79" s="10">
        <v>0</v>
      </c>
      <c r="AE79" s="10">
        <v>0</v>
      </c>
      <c r="AF79" s="11"/>
      <c r="AG79" s="10"/>
      <c r="AH79" s="10"/>
      <c r="AI79" s="11">
        <f t="shared" si="58"/>
        <v>57</v>
      </c>
      <c r="AJ79" s="11" t="str">
        <f t="shared" si="59"/>
        <v>MTP[57]</v>
      </c>
      <c r="AK79" s="11">
        <f t="shared" si="60"/>
        <v>48</v>
      </c>
      <c r="AL79" s="11" t="str">
        <f t="shared" si="61"/>
        <v/>
      </c>
      <c r="AM79" s="11">
        <f t="shared" si="62"/>
        <v>-1</v>
      </c>
      <c r="AN79" s="11" t="str">
        <f t="shared" si="63"/>
        <v/>
      </c>
      <c r="AO79" s="11">
        <f t="shared" si="64"/>
        <v>-1</v>
      </c>
      <c r="AP79" s="11" t="str">
        <f t="shared" si="65"/>
        <v/>
      </c>
      <c r="AQ79" s="11"/>
      <c r="AR79" s="11">
        <f t="shared" si="55"/>
        <v>0</v>
      </c>
      <c r="AS79" s="11"/>
      <c r="AT79" s="9"/>
      <c r="AU79" t="str">
        <f t="shared" si="56"/>
        <v>RW</v>
      </c>
      <c r="AV79" s="7">
        <f>SUM(Z$7:Z79)/2</f>
        <v>40.5</v>
      </c>
      <c r="AW79" s="7">
        <f>SUM(AC$7:AC79)/2</f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</row>
    <row r="80" spans="2:67" outlineLevel="1">
      <c r="B80" s="36"/>
      <c r="C80" s="9"/>
      <c r="D80" s="9"/>
      <c r="E80" s="10" t="s">
        <v>168</v>
      </c>
      <c r="F80" s="10" t="s">
        <v>169</v>
      </c>
      <c r="G80" s="10" t="s">
        <v>179</v>
      </c>
      <c r="H80" s="10" t="s">
        <v>180</v>
      </c>
      <c r="I80" s="10"/>
      <c r="J80" s="10"/>
      <c r="K80" s="10"/>
      <c r="L80" s="10"/>
      <c r="M80" s="10"/>
      <c r="N80" s="84"/>
      <c r="O80" s="10"/>
      <c r="P80" s="10"/>
      <c r="Q80" s="10"/>
      <c r="R80" s="10"/>
      <c r="S80" s="10" t="s">
        <v>53</v>
      </c>
      <c r="T80" s="10"/>
      <c r="U80" s="10" t="s">
        <v>49</v>
      </c>
      <c r="V80" s="10" t="s">
        <v>50</v>
      </c>
      <c r="W80" s="10" t="s">
        <v>50</v>
      </c>
      <c r="X80" s="11" t="str">
        <f t="shared" si="15"/>
        <v>Y</v>
      </c>
      <c r="Y80" s="11">
        <v>1</v>
      </c>
      <c r="Z80" s="11">
        <f t="shared" si="52"/>
        <v>1</v>
      </c>
      <c r="AA80" s="11" t="str">
        <f t="shared" si="53"/>
        <v>N</v>
      </c>
      <c r="AB80" s="11"/>
      <c r="AC80" s="11">
        <f t="shared" si="54"/>
        <v>0</v>
      </c>
      <c r="AD80" s="10">
        <v>0</v>
      </c>
      <c r="AE80" s="10">
        <v>0</v>
      </c>
      <c r="AF80" s="11"/>
      <c r="AG80" s="10"/>
      <c r="AH80" s="10"/>
      <c r="AI80" s="11">
        <f t="shared" si="58"/>
        <v>56</v>
      </c>
      <c r="AJ80" s="11" t="str">
        <f t="shared" si="59"/>
        <v>MTP[56]</v>
      </c>
      <c r="AK80" s="11">
        <f t="shared" si="60"/>
        <v>48</v>
      </c>
      <c r="AL80" s="11" t="str">
        <f t="shared" si="61"/>
        <v/>
      </c>
      <c r="AM80" s="11">
        <f t="shared" si="62"/>
        <v>-1</v>
      </c>
      <c r="AN80" s="11" t="str">
        <f t="shared" si="63"/>
        <v/>
      </c>
      <c r="AO80" s="11">
        <f t="shared" si="64"/>
        <v>-1</v>
      </c>
      <c r="AP80" s="11" t="str">
        <f t="shared" si="65"/>
        <v/>
      </c>
      <c r="AQ80" s="11"/>
      <c r="AR80" s="11">
        <f t="shared" si="55"/>
        <v>0</v>
      </c>
      <c r="AS80" s="11"/>
      <c r="AT80" s="9"/>
      <c r="AU80" t="str">
        <f t="shared" si="56"/>
        <v>RW</v>
      </c>
      <c r="AV80" s="7">
        <f>SUM(Z$7:Z80)/2</f>
        <v>41</v>
      </c>
      <c r="AW80" s="7">
        <f>SUM(AC$7:AC80)/2</f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</row>
    <row r="81" spans="2:67" outlineLevel="1">
      <c r="B81" s="36"/>
      <c r="C81" s="9"/>
      <c r="D81" s="9"/>
      <c r="E81" s="10" t="s">
        <v>168</v>
      </c>
      <c r="F81" s="10" t="s">
        <v>169</v>
      </c>
      <c r="G81" s="10" t="s">
        <v>181</v>
      </c>
      <c r="H81" s="10" t="s">
        <v>182</v>
      </c>
      <c r="I81" s="10"/>
      <c r="J81" s="10"/>
      <c r="K81" s="10"/>
      <c r="L81" s="10"/>
      <c r="M81" s="10"/>
      <c r="N81" s="84"/>
      <c r="O81" s="10"/>
      <c r="P81" s="10"/>
      <c r="Q81" s="10"/>
      <c r="R81" s="10"/>
      <c r="S81" s="10" t="s">
        <v>53</v>
      </c>
      <c r="T81" s="10"/>
      <c r="U81" s="10" t="s">
        <v>49</v>
      </c>
      <c r="V81" s="10" t="s">
        <v>50</v>
      </c>
      <c r="W81" s="10" t="s">
        <v>50</v>
      </c>
      <c r="X81" s="11" t="str">
        <f t="shared" si="15"/>
        <v>Y</v>
      </c>
      <c r="Y81" s="11">
        <v>1</v>
      </c>
      <c r="Z81" s="11">
        <f t="shared" si="52"/>
        <v>1</v>
      </c>
      <c r="AA81" s="11" t="str">
        <f t="shared" si="53"/>
        <v>N</v>
      </c>
      <c r="AB81" s="11"/>
      <c r="AC81" s="11">
        <f t="shared" si="54"/>
        <v>0</v>
      </c>
      <c r="AD81" s="10">
        <v>0</v>
      </c>
      <c r="AE81" s="10">
        <v>0</v>
      </c>
      <c r="AF81" s="11"/>
      <c r="AG81" s="10"/>
      <c r="AH81" s="10"/>
      <c r="AI81" s="11">
        <f t="shared" si="58"/>
        <v>55</v>
      </c>
      <c r="AJ81" s="11" t="str">
        <f t="shared" si="59"/>
        <v>MTP[55]</v>
      </c>
      <c r="AK81" s="11">
        <f t="shared" si="60"/>
        <v>48</v>
      </c>
      <c r="AL81" s="11" t="str">
        <f t="shared" si="61"/>
        <v/>
      </c>
      <c r="AM81" s="11">
        <f t="shared" si="62"/>
        <v>-1</v>
      </c>
      <c r="AN81" s="11" t="str">
        <f t="shared" si="63"/>
        <v/>
      </c>
      <c r="AO81" s="11">
        <f t="shared" si="64"/>
        <v>-1</v>
      </c>
      <c r="AP81" s="11" t="str">
        <f t="shared" si="65"/>
        <v/>
      </c>
      <c r="AQ81" s="11"/>
      <c r="AR81" s="11">
        <f t="shared" si="55"/>
        <v>0</v>
      </c>
      <c r="AS81" s="11"/>
      <c r="AT81" s="9"/>
      <c r="AU81" t="str">
        <f t="shared" si="56"/>
        <v>RW</v>
      </c>
      <c r="AV81" s="7">
        <f>SUM(Z$7:Z81)/2</f>
        <v>41.5</v>
      </c>
      <c r="AW81" s="7">
        <f>SUM(AC$7:AC81)/2</f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</row>
    <row r="82" spans="2:67" outlineLevel="1">
      <c r="B82" s="36"/>
      <c r="C82" s="9"/>
      <c r="D82" s="9"/>
      <c r="E82" s="10" t="s">
        <v>168</v>
      </c>
      <c r="F82" s="10" t="s">
        <v>169</v>
      </c>
      <c r="G82" s="10" t="s">
        <v>183</v>
      </c>
      <c r="H82" s="10" t="s">
        <v>184</v>
      </c>
      <c r="I82" s="10"/>
      <c r="J82" s="10"/>
      <c r="K82" s="10"/>
      <c r="L82" s="10"/>
      <c r="M82" s="10"/>
      <c r="N82" s="84"/>
      <c r="O82" s="10"/>
      <c r="P82" s="10"/>
      <c r="Q82" s="10"/>
      <c r="R82" s="10"/>
      <c r="S82" s="10" t="s">
        <v>53</v>
      </c>
      <c r="T82" s="10"/>
      <c r="U82" s="10" t="s">
        <v>49</v>
      </c>
      <c r="V82" s="10" t="s">
        <v>50</v>
      </c>
      <c r="W82" s="10" t="s">
        <v>50</v>
      </c>
      <c r="X82" s="11" t="str">
        <f t="shared" si="15"/>
        <v>Y</v>
      </c>
      <c r="Y82" s="11">
        <v>1</v>
      </c>
      <c r="Z82" s="11">
        <f t="shared" si="52"/>
        <v>1</v>
      </c>
      <c r="AA82" s="11" t="str">
        <f t="shared" si="53"/>
        <v>N</v>
      </c>
      <c r="AB82" s="11"/>
      <c r="AC82" s="11">
        <f t="shared" si="54"/>
        <v>0</v>
      </c>
      <c r="AD82" s="10">
        <v>0</v>
      </c>
      <c r="AE82" s="10">
        <v>0</v>
      </c>
      <c r="AF82" s="11"/>
      <c r="AG82" s="10"/>
      <c r="AH82" s="10"/>
      <c r="AI82" s="11">
        <f t="shared" si="58"/>
        <v>54</v>
      </c>
      <c r="AJ82" s="11" t="str">
        <f t="shared" si="59"/>
        <v>MTP[54]</v>
      </c>
      <c r="AK82" s="11">
        <f>IF(AND(V82="Y",Y88&gt;0),AK88+Y88,AK88)</f>
        <v>48</v>
      </c>
      <c r="AL82" s="11" t="str">
        <f t="shared" si="61"/>
        <v/>
      </c>
      <c r="AM82" s="11">
        <f>AM88+AB88</f>
        <v>-1</v>
      </c>
      <c r="AN82" s="11" t="str">
        <f t="shared" si="63"/>
        <v/>
      </c>
      <c r="AO82" s="11">
        <f>AO88+AB88</f>
        <v>-1</v>
      </c>
      <c r="AP82" s="11" t="str">
        <f t="shared" si="65"/>
        <v/>
      </c>
      <c r="AQ82" s="11"/>
      <c r="AR82" s="11">
        <f t="shared" si="55"/>
        <v>0</v>
      </c>
      <c r="AS82" s="11"/>
      <c r="AT82" s="9"/>
      <c r="AU82" t="str">
        <f t="shared" si="56"/>
        <v>RW</v>
      </c>
      <c r="AV82" s="7">
        <f>SUM(Z$7:Z82)/2</f>
        <v>42</v>
      </c>
      <c r="AW82" s="7">
        <f>SUM(AC$7:AC82)/2</f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</row>
    <row r="83" spans="2:67" outlineLevel="1">
      <c r="B83" s="36"/>
      <c r="C83" s="9"/>
      <c r="D83" s="9"/>
      <c r="E83" s="10" t="s">
        <v>168</v>
      </c>
      <c r="F83" s="10" t="s">
        <v>169</v>
      </c>
      <c r="G83" s="10" t="s">
        <v>185</v>
      </c>
      <c r="H83" s="10" t="s">
        <v>186</v>
      </c>
      <c r="I83" s="10"/>
      <c r="J83" s="10"/>
      <c r="K83" s="10"/>
      <c r="L83" s="10"/>
      <c r="M83" s="10"/>
      <c r="N83" s="84"/>
      <c r="O83" s="10"/>
      <c r="P83" s="10"/>
      <c r="Q83" s="10"/>
      <c r="R83" s="10"/>
      <c r="S83" s="10" t="s">
        <v>53</v>
      </c>
      <c r="T83" s="10"/>
      <c r="U83" s="10" t="s">
        <v>49</v>
      </c>
      <c r="V83" s="10" t="s">
        <v>50</v>
      </c>
      <c r="W83" s="10" t="s">
        <v>50</v>
      </c>
      <c r="X83" s="11" t="str">
        <f t="shared" ref="X83:X87" si="66">IF(Y83&gt;0,"Y","N")</f>
        <v>Y</v>
      </c>
      <c r="Y83" s="11">
        <v>1</v>
      </c>
      <c r="Z83" s="11">
        <f t="shared" ref="Z83:Z87" si="67">IF(V83="N",Y83,Y83*$T$1)</f>
        <v>1</v>
      </c>
      <c r="AA83" s="11" t="str">
        <f t="shared" ref="AA83:AA87" si="68">IF(AB83&gt;0,"Y","N")</f>
        <v>N</v>
      </c>
      <c r="AB83" s="11"/>
      <c r="AC83" s="11">
        <f t="shared" ref="AC83:AC87" si="69">IF(V83="N",AB83,AB83*$T$1)</f>
        <v>0</v>
      </c>
      <c r="AD83" s="10">
        <v>0</v>
      </c>
      <c r="AE83" s="10">
        <v>0</v>
      </c>
      <c r="AF83" s="11"/>
      <c r="AG83" s="10"/>
      <c r="AH83" s="10"/>
      <c r="AI83" s="11">
        <f t="shared" si="58"/>
        <v>53</v>
      </c>
      <c r="AJ83" s="11" t="str">
        <f t="shared" ref="AJ83:AJ87" si="70">IF(Y83&gt;1,"MTP[" &amp; AI83-1+Y83&amp; ":" &amp; AI83 &amp; "]",(IF(Y83&gt;0,"MTP[" &amp; AI83 &amp; "]","")))</f>
        <v>MTP[53]</v>
      </c>
      <c r="AK83" s="11">
        <f t="shared" ref="AK83:AK86" si="71">IF(AND(V83="Y",Y84&gt;0),AK84+Y84,AK84)</f>
        <v>48</v>
      </c>
      <c r="AL83" s="11" t="str">
        <f t="shared" ref="AL83:AL87" si="72">IF(AND(V83="Y", Y83&gt;1),"MTP[" &amp; AK83-1+Y83&amp; ":" &amp; AK83 &amp; "]",(IF(AND(V83="Y", Y83&gt;0),"MTP[" &amp; AK83 &amp; "]","")))</f>
        <v/>
      </c>
      <c r="AM83" s="11">
        <f t="shared" ref="AM83:AM86" si="73">AM84+AB84</f>
        <v>-1</v>
      </c>
      <c r="AN83" s="11" t="str">
        <f t="shared" ref="AN83:AN87" si="74">IF(AB83&gt;1,"OTP[" &amp; AM83-1+AB83&amp; ":" &amp; AM83 &amp; "]",(IF(AB83&gt;0,"OTP[" &amp; AM83 &amp; "]","")))</f>
        <v/>
      </c>
      <c r="AO83" s="11">
        <f t="shared" ref="AO83:AO86" si="75">AO84+AB84</f>
        <v>-1</v>
      </c>
      <c r="AP83" s="11" t="str">
        <f t="shared" ref="AP83:AP87" si="76">IF(AND(V83="Y", AB83&gt;1),"OTP[" &amp; AO83-1+AB83&amp; ":" &amp; AO83 &amp; "]",(IF(AND(V83="Y", AB83&gt;0),"OTP[" &amp; AO83 &amp; "]","")))</f>
        <v/>
      </c>
      <c r="AQ83" s="11"/>
      <c r="AR83" s="11">
        <f t="shared" ref="AR83:AR87" si="77">IF(V83="N",AQ83,AQ83*$T$1)</f>
        <v>0</v>
      </c>
      <c r="AS83" s="11"/>
      <c r="AT83" s="9"/>
      <c r="AU83" t="str">
        <f t="shared" ref="AU83:AU87" si="78">S83</f>
        <v>RW</v>
      </c>
      <c r="AV83" s="7">
        <f>SUM(Z$7:Z83)/2</f>
        <v>42.5</v>
      </c>
      <c r="AW83" s="7">
        <f>SUM(AC$7:AC83)/2</f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</row>
    <row r="84" spans="2:67" outlineLevel="1">
      <c r="B84" s="36"/>
      <c r="C84" s="9"/>
      <c r="D84" s="9"/>
      <c r="E84" s="10" t="s">
        <v>168</v>
      </c>
      <c r="F84" s="10" t="s">
        <v>169</v>
      </c>
      <c r="G84" s="10" t="s">
        <v>187</v>
      </c>
      <c r="H84" s="10" t="s">
        <v>188</v>
      </c>
      <c r="I84" s="10"/>
      <c r="J84" s="10"/>
      <c r="K84" s="10"/>
      <c r="L84" s="10"/>
      <c r="M84" s="10"/>
      <c r="N84" s="84"/>
      <c r="O84" s="10"/>
      <c r="P84" s="10"/>
      <c r="Q84" s="10"/>
      <c r="R84" s="10"/>
      <c r="S84" s="10" t="s">
        <v>53</v>
      </c>
      <c r="T84" s="10"/>
      <c r="U84" s="10" t="s">
        <v>49</v>
      </c>
      <c r="V84" s="10" t="s">
        <v>50</v>
      </c>
      <c r="W84" s="10" t="s">
        <v>50</v>
      </c>
      <c r="X84" s="11" t="str">
        <f t="shared" si="66"/>
        <v>Y</v>
      </c>
      <c r="Y84" s="11">
        <v>1</v>
      </c>
      <c r="Z84" s="11">
        <f t="shared" si="67"/>
        <v>1</v>
      </c>
      <c r="AA84" s="11" t="str">
        <f t="shared" si="68"/>
        <v>N</v>
      </c>
      <c r="AB84" s="11"/>
      <c r="AC84" s="11">
        <f t="shared" si="69"/>
        <v>0</v>
      </c>
      <c r="AD84" s="10">
        <v>0</v>
      </c>
      <c r="AE84" s="10">
        <v>0</v>
      </c>
      <c r="AF84" s="11"/>
      <c r="AG84" s="10"/>
      <c r="AH84" s="10"/>
      <c r="AI84" s="11">
        <f t="shared" si="58"/>
        <v>52</v>
      </c>
      <c r="AJ84" s="11" t="str">
        <f t="shared" si="70"/>
        <v>MTP[52]</v>
      </c>
      <c r="AK84" s="11">
        <f t="shared" si="71"/>
        <v>48</v>
      </c>
      <c r="AL84" s="11" t="str">
        <f t="shared" si="72"/>
        <v/>
      </c>
      <c r="AM84" s="11">
        <f t="shared" si="73"/>
        <v>-1</v>
      </c>
      <c r="AN84" s="11" t="str">
        <f t="shared" si="74"/>
        <v/>
      </c>
      <c r="AO84" s="11">
        <f t="shared" si="75"/>
        <v>-1</v>
      </c>
      <c r="AP84" s="11" t="str">
        <f t="shared" si="76"/>
        <v/>
      </c>
      <c r="AQ84" s="11"/>
      <c r="AR84" s="11">
        <f t="shared" si="77"/>
        <v>0</v>
      </c>
      <c r="AS84" s="11"/>
      <c r="AT84" s="9"/>
      <c r="AU84" t="str">
        <f t="shared" si="78"/>
        <v>RW</v>
      </c>
      <c r="AV84" s="7">
        <f>SUM(Z$7:Z84)/2</f>
        <v>43</v>
      </c>
      <c r="AW84" s="7">
        <f>SUM(AC$7:AC84)/2</f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</row>
    <row r="85" spans="2:67" outlineLevel="1">
      <c r="B85" s="36"/>
      <c r="C85" s="9"/>
      <c r="D85" s="9"/>
      <c r="E85" s="10" t="s">
        <v>168</v>
      </c>
      <c r="F85" s="10" t="s">
        <v>169</v>
      </c>
      <c r="G85" s="10" t="s">
        <v>189</v>
      </c>
      <c r="H85" s="10" t="s">
        <v>190</v>
      </c>
      <c r="I85" s="10"/>
      <c r="J85" s="10"/>
      <c r="K85" s="10"/>
      <c r="L85" s="10"/>
      <c r="M85" s="10"/>
      <c r="N85" s="84"/>
      <c r="O85" s="10"/>
      <c r="P85" s="10"/>
      <c r="Q85" s="10"/>
      <c r="R85" s="10"/>
      <c r="S85" s="10" t="s">
        <v>53</v>
      </c>
      <c r="T85" s="10"/>
      <c r="U85" s="10" t="s">
        <v>49</v>
      </c>
      <c r="V85" s="10" t="s">
        <v>50</v>
      </c>
      <c r="W85" s="10" t="s">
        <v>50</v>
      </c>
      <c r="X85" s="11" t="str">
        <f t="shared" si="66"/>
        <v>Y</v>
      </c>
      <c r="Y85" s="11">
        <v>1</v>
      </c>
      <c r="Z85" s="11">
        <f t="shared" si="67"/>
        <v>1</v>
      </c>
      <c r="AA85" s="11" t="str">
        <f t="shared" si="68"/>
        <v>N</v>
      </c>
      <c r="AB85" s="11"/>
      <c r="AC85" s="11">
        <f t="shared" si="69"/>
        <v>0</v>
      </c>
      <c r="AD85" s="10">
        <v>0</v>
      </c>
      <c r="AE85" s="10">
        <v>0</v>
      </c>
      <c r="AF85" s="11"/>
      <c r="AG85" s="10"/>
      <c r="AH85" s="10"/>
      <c r="AI85" s="11">
        <f t="shared" si="58"/>
        <v>51</v>
      </c>
      <c r="AJ85" s="11" t="str">
        <f t="shared" si="70"/>
        <v>MTP[51]</v>
      </c>
      <c r="AK85" s="11">
        <f t="shared" si="71"/>
        <v>48</v>
      </c>
      <c r="AL85" s="11" t="str">
        <f t="shared" si="72"/>
        <v/>
      </c>
      <c r="AM85" s="11">
        <f t="shared" si="73"/>
        <v>-1</v>
      </c>
      <c r="AN85" s="11" t="str">
        <f t="shared" si="74"/>
        <v/>
      </c>
      <c r="AO85" s="11">
        <f t="shared" si="75"/>
        <v>-1</v>
      </c>
      <c r="AP85" s="11" t="str">
        <f t="shared" si="76"/>
        <v/>
      </c>
      <c r="AQ85" s="11"/>
      <c r="AR85" s="11">
        <f t="shared" si="77"/>
        <v>0</v>
      </c>
      <c r="AS85" s="11"/>
      <c r="AT85" s="9"/>
      <c r="AU85" t="str">
        <f t="shared" si="78"/>
        <v>RW</v>
      </c>
      <c r="AV85" s="7">
        <f>SUM(Z$7:Z85)/2</f>
        <v>43.5</v>
      </c>
      <c r="AW85" s="7">
        <f>SUM(AC$7:AC85)/2</f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</row>
    <row r="86" spans="2:67" outlineLevel="1">
      <c r="B86" s="36"/>
      <c r="C86" s="9"/>
      <c r="D86" s="9"/>
      <c r="E86" s="10" t="s">
        <v>168</v>
      </c>
      <c r="F86" s="10" t="s">
        <v>169</v>
      </c>
      <c r="G86" s="10" t="s">
        <v>191</v>
      </c>
      <c r="H86" s="10" t="s">
        <v>192</v>
      </c>
      <c r="I86" s="10"/>
      <c r="J86" s="10"/>
      <c r="K86" s="10"/>
      <c r="L86" s="10"/>
      <c r="M86" s="10"/>
      <c r="N86" s="84"/>
      <c r="O86" s="10"/>
      <c r="P86" s="10"/>
      <c r="Q86" s="10"/>
      <c r="R86" s="10"/>
      <c r="S86" s="10" t="s">
        <v>53</v>
      </c>
      <c r="T86" s="10"/>
      <c r="U86" s="10" t="s">
        <v>49</v>
      </c>
      <c r="V86" s="10" t="s">
        <v>50</v>
      </c>
      <c r="W86" s="10" t="s">
        <v>50</v>
      </c>
      <c r="X86" s="11" t="str">
        <f t="shared" si="66"/>
        <v>Y</v>
      </c>
      <c r="Y86" s="11">
        <v>1</v>
      </c>
      <c r="Z86" s="11">
        <f t="shared" si="67"/>
        <v>1</v>
      </c>
      <c r="AA86" s="11" t="str">
        <f t="shared" si="68"/>
        <v>N</v>
      </c>
      <c r="AB86" s="11"/>
      <c r="AC86" s="11">
        <f t="shared" si="69"/>
        <v>0</v>
      </c>
      <c r="AD86" s="10">
        <v>0</v>
      </c>
      <c r="AE86" s="10">
        <v>0</v>
      </c>
      <c r="AF86" s="11"/>
      <c r="AG86" s="10"/>
      <c r="AH86" s="10"/>
      <c r="AI86" s="11">
        <f t="shared" si="58"/>
        <v>50</v>
      </c>
      <c r="AJ86" s="11" t="str">
        <f t="shared" si="70"/>
        <v>MTP[50]</v>
      </c>
      <c r="AK86" s="11">
        <f t="shared" si="71"/>
        <v>48</v>
      </c>
      <c r="AL86" s="11" t="str">
        <f t="shared" si="72"/>
        <v/>
      </c>
      <c r="AM86" s="11">
        <f t="shared" si="73"/>
        <v>-1</v>
      </c>
      <c r="AN86" s="11" t="str">
        <f t="shared" si="74"/>
        <v/>
      </c>
      <c r="AO86" s="11">
        <f t="shared" si="75"/>
        <v>-1</v>
      </c>
      <c r="AP86" s="11" t="str">
        <f t="shared" si="76"/>
        <v/>
      </c>
      <c r="AQ86" s="11"/>
      <c r="AR86" s="11">
        <f t="shared" si="77"/>
        <v>0</v>
      </c>
      <c r="AS86" s="11"/>
      <c r="AT86" s="9"/>
      <c r="AU86" t="str">
        <f t="shared" si="78"/>
        <v>RW</v>
      </c>
      <c r="AV86" s="7">
        <f>SUM(Z$7:Z86)/2</f>
        <v>44</v>
      </c>
      <c r="AW86" s="7">
        <f>SUM(AC$7:AC86)/2</f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</row>
    <row r="87" spans="2:67" outlineLevel="1">
      <c r="B87" s="36"/>
      <c r="C87" s="9"/>
      <c r="D87" s="9"/>
      <c r="E87" s="10" t="s">
        <v>168</v>
      </c>
      <c r="F87" s="10" t="s">
        <v>169</v>
      </c>
      <c r="G87" s="10" t="s">
        <v>193</v>
      </c>
      <c r="H87" s="10" t="s">
        <v>194</v>
      </c>
      <c r="I87" s="10"/>
      <c r="J87" s="10"/>
      <c r="K87" s="10"/>
      <c r="L87" s="10"/>
      <c r="M87" s="10"/>
      <c r="N87" s="84"/>
      <c r="O87" s="10"/>
      <c r="P87" s="10"/>
      <c r="Q87" s="10"/>
      <c r="R87" s="10"/>
      <c r="S87" s="10" t="s">
        <v>53</v>
      </c>
      <c r="T87" s="10"/>
      <c r="U87" s="10" t="s">
        <v>49</v>
      </c>
      <c r="V87" s="10" t="s">
        <v>50</v>
      </c>
      <c r="W87" s="10" t="s">
        <v>50</v>
      </c>
      <c r="X87" s="11" t="str">
        <f t="shared" si="66"/>
        <v>Y</v>
      </c>
      <c r="Y87" s="11">
        <v>1</v>
      </c>
      <c r="Z87" s="11">
        <f t="shared" si="67"/>
        <v>1</v>
      </c>
      <c r="AA87" s="11" t="str">
        <f t="shared" si="68"/>
        <v>N</v>
      </c>
      <c r="AB87" s="11"/>
      <c r="AC87" s="11">
        <f t="shared" si="69"/>
        <v>0</v>
      </c>
      <c r="AD87" s="10">
        <v>0</v>
      </c>
      <c r="AE87" s="10">
        <v>0</v>
      </c>
      <c r="AF87" s="11"/>
      <c r="AG87" s="10"/>
      <c r="AH87" s="10"/>
      <c r="AI87" s="11">
        <f t="shared" si="58"/>
        <v>49</v>
      </c>
      <c r="AJ87" s="11" t="str">
        <f t="shared" si="70"/>
        <v>MTP[49]</v>
      </c>
      <c r="AK87" s="11">
        <f>IF(AND(V87="Y",Y98&gt;0),AK98+Y98,AK98)</f>
        <v>48</v>
      </c>
      <c r="AL87" s="11" t="str">
        <f t="shared" si="72"/>
        <v/>
      </c>
      <c r="AM87" s="11">
        <f>AM98+AB98</f>
        <v>-1</v>
      </c>
      <c r="AN87" s="11" t="str">
        <f t="shared" si="74"/>
        <v/>
      </c>
      <c r="AO87" s="11">
        <f>AO98+AB98</f>
        <v>-1</v>
      </c>
      <c r="AP87" s="11" t="str">
        <f t="shared" si="76"/>
        <v/>
      </c>
      <c r="AQ87" s="11"/>
      <c r="AR87" s="11">
        <f t="shared" si="77"/>
        <v>0</v>
      </c>
      <c r="AS87" s="11"/>
      <c r="AT87" s="9"/>
      <c r="AU87" t="str">
        <f t="shared" si="78"/>
        <v>RW</v>
      </c>
      <c r="AV87" s="7">
        <f>SUM(Z$7:Z87)/2</f>
        <v>44.5</v>
      </c>
      <c r="AW87" s="7">
        <f>SUM(AC$7:AC87)/2</f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</row>
    <row r="88" spans="2:67" outlineLevel="1">
      <c r="B88" s="36"/>
      <c r="C88" s="9"/>
      <c r="D88" s="9"/>
      <c r="E88" s="10" t="s">
        <v>168</v>
      </c>
      <c r="F88" s="10" t="s">
        <v>169</v>
      </c>
      <c r="G88" s="10" t="s">
        <v>195</v>
      </c>
      <c r="H88" s="10" t="s">
        <v>196</v>
      </c>
      <c r="I88" s="10"/>
      <c r="J88" s="10"/>
      <c r="K88" s="10"/>
      <c r="L88" s="10"/>
      <c r="M88" s="10"/>
      <c r="N88" s="84"/>
      <c r="O88" s="10"/>
      <c r="P88" s="10"/>
      <c r="Q88" s="10"/>
      <c r="R88" s="10"/>
      <c r="S88" s="10" t="s">
        <v>53</v>
      </c>
      <c r="T88" s="10"/>
      <c r="U88" s="10" t="s">
        <v>49</v>
      </c>
      <c r="V88" s="10" t="s">
        <v>50</v>
      </c>
      <c r="W88" s="10" t="s">
        <v>50</v>
      </c>
      <c r="X88" s="11" t="str">
        <f t="shared" si="15"/>
        <v>Y</v>
      </c>
      <c r="Y88" s="11">
        <v>1</v>
      </c>
      <c r="Z88" s="11">
        <f t="shared" si="52"/>
        <v>1</v>
      </c>
      <c r="AA88" s="11" t="str">
        <f t="shared" si="53"/>
        <v>N</v>
      </c>
      <c r="AB88" s="11"/>
      <c r="AC88" s="11">
        <f t="shared" si="54"/>
        <v>0</v>
      </c>
      <c r="AD88" s="10">
        <v>0</v>
      </c>
      <c r="AE88" s="10">
        <v>0</v>
      </c>
      <c r="AF88" s="11"/>
      <c r="AG88" s="10"/>
      <c r="AH88" s="10"/>
      <c r="AI88" s="11">
        <f t="shared" si="58"/>
        <v>48</v>
      </c>
      <c r="AJ88" s="11" t="str">
        <f t="shared" si="59"/>
        <v>MTP[48]</v>
      </c>
      <c r="AK88" s="11">
        <f t="shared" si="60"/>
        <v>48</v>
      </c>
      <c r="AL88" s="11" t="str">
        <f t="shared" si="61"/>
        <v/>
      </c>
      <c r="AM88" s="11">
        <f t="shared" si="62"/>
        <v>-1</v>
      </c>
      <c r="AN88" s="11" t="str">
        <f t="shared" si="63"/>
        <v/>
      </c>
      <c r="AO88" s="11">
        <f t="shared" si="64"/>
        <v>-1</v>
      </c>
      <c r="AP88" s="11" t="str">
        <f t="shared" si="65"/>
        <v/>
      </c>
      <c r="AQ88" s="11"/>
      <c r="AR88" s="11">
        <f t="shared" si="55"/>
        <v>0</v>
      </c>
      <c r="AS88" s="11"/>
      <c r="AT88" s="9"/>
      <c r="AU88" t="str">
        <f t="shared" si="56"/>
        <v>RW</v>
      </c>
      <c r="AV88" s="7">
        <f>SUM(Z$7:Z88)/2</f>
        <v>45</v>
      </c>
      <c r="AW88" s="7">
        <f>SUM(AC$7:AC88)/2</f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</row>
    <row r="89" spans="2:67" outlineLevel="1">
      <c r="B89" s="36"/>
      <c r="C89" s="9"/>
      <c r="D89" s="9"/>
      <c r="E89" s="10" t="s">
        <v>168</v>
      </c>
      <c r="F89" s="10" t="s">
        <v>169</v>
      </c>
      <c r="G89" s="10" t="s">
        <v>197</v>
      </c>
      <c r="H89" s="10" t="s">
        <v>198</v>
      </c>
      <c r="I89" s="10"/>
      <c r="J89" s="10"/>
      <c r="K89" s="10"/>
      <c r="L89" s="10"/>
      <c r="M89" s="10"/>
      <c r="N89" s="84"/>
      <c r="O89" s="10"/>
      <c r="P89" s="10"/>
      <c r="Q89" s="10"/>
      <c r="R89" s="10"/>
      <c r="S89" s="10" t="s">
        <v>53</v>
      </c>
      <c r="T89" s="10"/>
      <c r="U89" s="10" t="s">
        <v>49</v>
      </c>
      <c r="V89" s="10" t="s">
        <v>50</v>
      </c>
      <c r="W89" s="10" t="s">
        <v>50</v>
      </c>
      <c r="X89" s="11" t="str">
        <f t="shared" si="15"/>
        <v>Y</v>
      </c>
      <c r="Y89" s="11">
        <v>1</v>
      </c>
      <c r="Z89" s="11">
        <f t="shared" si="52"/>
        <v>1</v>
      </c>
      <c r="AA89" s="11" t="str">
        <f t="shared" si="53"/>
        <v>N</v>
      </c>
      <c r="AB89" s="11"/>
      <c r="AC89" s="11">
        <f t="shared" si="54"/>
        <v>0</v>
      </c>
      <c r="AD89" s="10">
        <v>0</v>
      </c>
      <c r="AE89" s="10">
        <v>0</v>
      </c>
      <c r="AF89" s="11"/>
      <c r="AG89" s="10"/>
      <c r="AH89" s="10"/>
      <c r="AI89" s="11">
        <f t="shared" si="58"/>
        <v>47</v>
      </c>
      <c r="AJ89" s="11" t="str">
        <f t="shared" si="59"/>
        <v>MTP[47]</v>
      </c>
      <c r="AK89" s="11">
        <f t="shared" si="60"/>
        <v>48</v>
      </c>
      <c r="AL89" s="11" t="str">
        <f t="shared" si="61"/>
        <v/>
      </c>
      <c r="AM89" s="11">
        <f t="shared" si="62"/>
        <v>-1</v>
      </c>
      <c r="AN89" s="11" t="str">
        <f t="shared" si="63"/>
        <v/>
      </c>
      <c r="AO89" s="11">
        <f t="shared" si="64"/>
        <v>-1</v>
      </c>
      <c r="AP89" s="11" t="str">
        <f t="shared" si="65"/>
        <v/>
      </c>
      <c r="AQ89" s="11"/>
      <c r="AR89" s="11">
        <f t="shared" si="55"/>
        <v>0</v>
      </c>
      <c r="AS89" s="11"/>
      <c r="AT89" s="9"/>
      <c r="AU89" t="str">
        <f t="shared" si="56"/>
        <v>RW</v>
      </c>
      <c r="AV89" s="7">
        <f>SUM(Z$7:Z89)/2</f>
        <v>45.5</v>
      </c>
      <c r="AW89" s="7">
        <f>SUM(AC$7:AC89)/2</f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</row>
    <row r="90" spans="2:67" outlineLevel="1">
      <c r="B90" s="36"/>
      <c r="C90" s="9"/>
      <c r="D90" s="9"/>
      <c r="E90" s="10" t="s">
        <v>168</v>
      </c>
      <c r="F90" s="10" t="s">
        <v>169</v>
      </c>
      <c r="G90" s="10" t="s">
        <v>199</v>
      </c>
      <c r="H90" s="10" t="s">
        <v>200</v>
      </c>
      <c r="I90" s="10"/>
      <c r="J90" s="10"/>
      <c r="K90" s="10"/>
      <c r="L90" s="10"/>
      <c r="M90" s="10"/>
      <c r="N90" s="84"/>
      <c r="O90" s="10"/>
      <c r="P90" s="10"/>
      <c r="Q90" s="10"/>
      <c r="R90" s="10"/>
      <c r="S90" s="10" t="s">
        <v>53</v>
      </c>
      <c r="T90" s="10"/>
      <c r="U90" s="10" t="s">
        <v>49</v>
      </c>
      <c r="V90" s="10" t="s">
        <v>50</v>
      </c>
      <c r="W90" s="10" t="s">
        <v>50</v>
      </c>
      <c r="X90" s="11" t="str">
        <f t="shared" si="15"/>
        <v>Y</v>
      </c>
      <c r="Y90" s="11">
        <v>1</v>
      </c>
      <c r="Z90" s="11">
        <f t="shared" si="52"/>
        <v>1</v>
      </c>
      <c r="AA90" s="11" t="str">
        <f t="shared" si="53"/>
        <v>N</v>
      </c>
      <c r="AB90" s="11"/>
      <c r="AC90" s="11">
        <f t="shared" si="54"/>
        <v>0</v>
      </c>
      <c r="AD90" s="10">
        <v>0</v>
      </c>
      <c r="AE90" s="10">
        <v>0</v>
      </c>
      <c r="AF90" s="11"/>
      <c r="AG90" s="10"/>
      <c r="AH90" s="10"/>
      <c r="AI90" s="11">
        <f t="shared" si="58"/>
        <v>46</v>
      </c>
      <c r="AJ90" s="11" t="str">
        <f t="shared" si="59"/>
        <v>MTP[46]</v>
      </c>
      <c r="AK90" s="11">
        <f>IF(AND(V90="Y",Y94&gt;0),AK94+Y94,AK94)</f>
        <v>48</v>
      </c>
      <c r="AL90" s="11" t="str">
        <f t="shared" si="61"/>
        <v/>
      </c>
      <c r="AM90" s="11">
        <f>AM94+AB94</f>
        <v>-1</v>
      </c>
      <c r="AN90" s="11" t="str">
        <f t="shared" si="63"/>
        <v/>
      </c>
      <c r="AO90" s="11">
        <f>AO94+AB94</f>
        <v>-1</v>
      </c>
      <c r="AP90" s="11" t="str">
        <f t="shared" si="65"/>
        <v/>
      </c>
      <c r="AQ90" s="11"/>
      <c r="AR90" s="11">
        <f t="shared" si="55"/>
        <v>0</v>
      </c>
      <c r="AS90" s="11"/>
      <c r="AT90" s="9"/>
      <c r="AU90" t="str">
        <f t="shared" si="56"/>
        <v>RW</v>
      </c>
      <c r="AV90" s="7">
        <f>SUM(Z$7:Z90)/2</f>
        <v>46</v>
      </c>
      <c r="AW90" s="7">
        <f>SUM(AC$7:AC90)/2</f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</row>
    <row r="91" spans="2:67" outlineLevel="1">
      <c r="B91" s="36"/>
      <c r="C91" s="9"/>
      <c r="D91" s="9"/>
      <c r="E91" s="10" t="s">
        <v>168</v>
      </c>
      <c r="F91" s="10" t="s">
        <v>169</v>
      </c>
      <c r="G91" s="10" t="s">
        <v>201</v>
      </c>
      <c r="H91" s="10" t="s">
        <v>202</v>
      </c>
      <c r="I91" s="10"/>
      <c r="J91" s="10"/>
      <c r="K91" s="10"/>
      <c r="L91" s="10"/>
      <c r="M91" s="10"/>
      <c r="N91" s="84"/>
      <c r="O91" s="10"/>
      <c r="P91" s="10"/>
      <c r="Q91" s="10"/>
      <c r="R91" s="10"/>
      <c r="S91" s="10" t="s">
        <v>53</v>
      </c>
      <c r="T91" s="10"/>
      <c r="U91" s="10" t="s">
        <v>49</v>
      </c>
      <c r="V91" s="10" t="s">
        <v>50</v>
      </c>
      <c r="W91" s="10" t="s">
        <v>50</v>
      </c>
      <c r="X91" s="11" t="str">
        <f t="shared" ref="X91:X93" si="79">IF(Y91&gt;0,"Y","N")</f>
        <v>Y</v>
      </c>
      <c r="Y91" s="11">
        <v>1</v>
      </c>
      <c r="Z91" s="11">
        <f t="shared" ref="Z91:Z93" si="80">IF(V91="N",Y91,Y91*$T$1)</f>
        <v>1</v>
      </c>
      <c r="AA91" s="11" t="str">
        <f t="shared" ref="AA91:AA93" si="81">IF(AB91&gt;0,"Y","N")</f>
        <v>N</v>
      </c>
      <c r="AB91" s="11"/>
      <c r="AC91" s="11">
        <f t="shared" ref="AC91:AC93" si="82">IF(V91="N",AB91,AB91*$T$1)</f>
        <v>0</v>
      </c>
      <c r="AD91" s="10">
        <v>0</v>
      </c>
      <c r="AE91" s="10">
        <v>0</v>
      </c>
      <c r="AF91" s="11"/>
      <c r="AG91" s="10"/>
      <c r="AH91" s="10"/>
      <c r="AI91" s="11">
        <f t="shared" si="58"/>
        <v>45</v>
      </c>
      <c r="AJ91" s="11" t="str">
        <f t="shared" ref="AJ91:AJ93" si="83">IF(Y91&gt;1,"MTP[" &amp; AI91-1+Y91&amp; ":" &amp; AI91 &amp; "]",(IF(Y91&gt;0,"MTP[" &amp; AI91 &amp; "]","")))</f>
        <v>MTP[45]</v>
      </c>
      <c r="AK91" s="11">
        <f t="shared" ref="AK91:AK92" si="84">IF(AND(V91="Y",Y92&gt;0),AK92+Y92,AK92)</f>
        <v>48</v>
      </c>
      <c r="AL91" s="11" t="str">
        <f t="shared" ref="AL91:AL93" si="85">IF(AND(V91="Y", Y91&gt;1),"MTP[" &amp; AK91-1+Y91&amp; ":" &amp; AK91 &amp; "]",(IF(AND(V91="Y", Y91&gt;0),"MTP[" &amp; AK91 &amp; "]","")))</f>
        <v/>
      </c>
      <c r="AM91" s="11">
        <f t="shared" ref="AM91:AM92" si="86">AM92+AB92</f>
        <v>-1</v>
      </c>
      <c r="AN91" s="11" t="str">
        <f t="shared" ref="AN91:AN93" si="87">IF(AB91&gt;1,"OTP[" &amp; AM91-1+AB91&amp; ":" &amp; AM91 &amp; "]",(IF(AB91&gt;0,"OTP[" &amp; AM91 &amp; "]","")))</f>
        <v/>
      </c>
      <c r="AO91" s="11">
        <f t="shared" ref="AO91:AO92" si="88">AO92+AB92</f>
        <v>-1</v>
      </c>
      <c r="AP91" s="11" t="str">
        <f t="shared" ref="AP91:AP93" si="89">IF(AND(V91="Y", AB91&gt;1),"OTP[" &amp; AO91-1+AB91&amp; ":" &amp; AO91 &amp; "]",(IF(AND(V91="Y", AB91&gt;0),"OTP[" &amp; AO91 &amp; "]","")))</f>
        <v/>
      </c>
      <c r="AQ91" s="11"/>
      <c r="AR91" s="11">
        <f t="shared" ref="AR91:AR93" si="90">IF(V91="N",AQ91,AQ91*$T$1)</f>
        <v>0</v>
      </c>
      <c r="AS91" s="11"/>
      <c r="AT91" s="9"/>
      <c r="AU91" t="str">
        <f t="shared" ref="AU91:AU93" si="91">S91</f>
        <v>RW</v>
      </c>
      <c r="AV91" s="7">
        <f>SUM(Z$7:Z91)/2</f>
        <v>46.5</v>
      </c>
      <c r="AW91" s="7">
        <f>SUM(AC$7:AC91)/2</f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</row>
    <row r="92" spans="2:67" outlineLevel="1">
      <c r="B92" s="36"/>
      <c r="C92" s="9"/>
      <c r="D92" s="9"/>
      <c r="E92" s="10" t="s">
        <v>168</v>
      </c>
      <c r="F92" s="10" t="s">
        <v>169</v>
      </c>
      <c r="G92" s="10" t="s">
        <v>203</v>
      </c>
      <c r="H92" s="10" t="s">
        <v>204</v>
      </c>
      <c r="I92" s="10"/>
      <c r="J92" s="10"/>
      <c r="K92" s="10"/>
      <c r="L92" s="10"/>
      <c r="M92" s="10"/>
      <c r="N92" s="84"/>
      <c r="O92" s="10"/>
      <c r="P92" s="10"/>
      <c r="Q92" s="10"/>
      <c r="R92" s="10"/>
      <c r="S92" s="10" t="s">
        <v>53</v>
      </c>
      <c r="T92" s="10"/>
      <c r="U92" s="10" t="s">
        <v>49</v>
      </c>
      <c r="V92" s="10" t="s">
        <v>50</v>
      </c>
      <c r="W92" s="10" t="s">
        <v>50</v>
      </c>
      <c r="X92" s="11" t="str">
        <f t="shared" si="79"/>
        <v>Y</v>
      </c>
      <c r="Y92" s="11">
        <v>1</v>
      </c>
      <c r="Z92" s="11">
        <f t="shared" si="80"/>
        <v>1</v>
      </c>
      <c r="AA92" s="11" t="str">
        <f t="shared" si="81"/>
        <v>N</v>
      </c>
      <c r="AB92" s="11"/>
      <c r="AC92" s="11">
        <f t="shared" si="82"/>
        <v>0</v>
      </c>
      <c r="AD92" s="10">
        <v>0</v>
      </c>
      <c r="AE92" s="10">
        <v>0</v>
      </c>
      <c r="AF92" s="11"/>
      <c r="AG92" s="10"/>
      <c r="AH92" s="10"/>
      <c r="AI92" s="11">
        <f t="shared" si="58"/>
        <v>44</v>
      </c>
      <c r="AJ92" s="11" t="str">
        <f t="shared" si="83"/>
        <v>MTP[44]</v>
      </c>
      <c r="AK92" s="11">
        <f t="shared" si="84"/>
        <v>48</v>
      </c>
      <c r="AL92" s="11" t="str">
        <f t="shared" si="85"/>
        <v/>
      </c>
      <c r="AM92" s="11">
        <f t="shared" si="86"/>
        <v>-1</v>
      </c>
      <c r="AN92" s="11" t="str">
        <f t="shared" si="87"/>
        <v/>
      </c>
      <c r="AO92" s="11">
        <f t="shared" si="88"/>
        <v>-1</v>
      </c>
      <c r="AP92" s="11" t="str">
        <f t="shared" si="89"/>
        <v/>
      </c>
      <c r="AQ92" s="11"/>
      <c r="AR92" s="11">
        <f t="shared" si="90"/>
        <v>0</v>
      </c>
      <c r="AS92" s="11"/>
      <c r="AT92" s="9"/>
      <c r="AU92" t="str">
        <f t="shared" si="91"/>
        <v>RW</v>
      </c>
      <c r="AV92" s="7">
        <f>SUM(Z$7:Z92)/2</f>
        <v>47</v>
      </c>
      <c r="AW92" s="7">
        <f>SUM(AC$7:AC92)/2</f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</row>
    <row r="93" spans="2:67" outlineLevel="1">
      <c r="B93" s="36"/>
      <c r="C93" s="9"/>
      <c r="D93" s="9"/>
      <c r="E93" s="10" t="s">
        <v>168</v>
      </c>
      <c r="F93" s="10" t="s">
        <v>169</v>
      </c>
      <c r="G93" s="10" t="s">
        <v>205</v>
      </c>
      <c r="H93" s="10" t="s">
        <v>206</v>
      </c>
      <c r="I93" s="10"/>
      <c r="J93" s="10"/>
      <c r="K93" s="10"/>
      <c r="L93" s="10"/>
      <c r="M93" s="10"/>
      <c r="N93" s="84"/>
      <c r="O93" s="10"/>
      <c r="P93" s="10"/>
      <c r="Q93" s="10"/>
      <c r="R93" s="10"/>
      <c r="S93" s="10" t="s">
        <v>53</v>
      </c>
      <c r="T93" s="10"/>
      <c r="U93" s="10" t="s">
        <v>49</v>
      </c>
      <c r="V93" s="10" t="s">
        <v>50</v>
      </c>
      <c r="W93" s="10" t="s">
        <v>50</v>
      </c>
      <c r="X93" s="11" t="str">
        <f t="shared" si="79"/>
        <v>Y</v>
      </c>
      <c r="Y93" s="11">
        <v>1</v>
      </c>
      <c r="Z93" s="11">
        <f t="shared" si="80"/>
        <v>1</v>
      </c>
      <c r="AA93" s="11" t="str">
        <f t="shared" si="81"/>
        <v>N</v>
      </c>
      <c r="AB93" s="11"/>
      <c r="AC93" s="11">
        <f t="shared" si="82"/>
        <v>0</v>
      </c>
      <c r="AD93" s="10">
        <v>0</v>
      </c>
      <c r="AE93" s="10">
        <v>0</v>
      </c>
      <c r="AF93" s="11"/>
      <c r="AG93" s="10"/>
      <c r="AH93" s="10"/>
      <c r="AI93" s="11">
        <f t="shared" si="58"/>
        <v>43</v>
      </c>
      <c r="AJ93" s="11" t="str">
        <f t="shared" si="83"/>
        <v>MTP[43]</v>
      </c>
      <c r="AK93" s="11">
        <f>IF(AND(V93="Y",Y99&gt;0),AK99+Y99,AK99)</f>
        <v>48</v>
      </c>
      <c r="AL93" s="11" t="str">
        <f t="shared" si="85"/>
        <v/>
      </c>
      <c r="AM93" s="11">
        <f>AM99+AB99</f>
        <v>-1</v>
      </c>
      <c r="AN93" s="11" t="str">
        <f t="shared" si="87"/>
        <v/>
      </c>
      <c r="AO93" s="11">
        <f>AO99+AB99</f>
        <v>-1</v>
      </c>
      <c r="AP93" s="11" t="str">
        <f t="shared" si="89"/>
        <v/>
      </c>
      <c r="AQ93" s="11"/>
      <c r="AR93" s="11">
        <f t="shared" si="90"/>
        <v>0</v>
      </c>
      <c r="AS93" s="11"/>
      <c r="AT93" s="9"/>
      <c r="AU93" t="str">
        <f t="shared" si="91"/>
        <v>RW</v>
      </c>
      <c r="AV93" s="7">
        <f>SUM(Z$7:Z93)/2</f>
        <v>47.5</v>
      </c>
      <c r="AW93" s="7">
        <f>SUM(AC$7:AC93)/2</f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</row>
    <row r="94" spans="2:67" outlineLevel="1">
      <c r="B94" s="36"/>
      <c r="C94" s="9"/>
      <c r="D94" s="9"/>
      <c r="E94" s="10" t="s">
        <v>168</v>
      </c>
      <c r="F94" s="10" t="s">
        <v>169</v>
      </c>
      <c r="G94" s="10" t="s">
        <v>207</v>
      </c>
      <c r="H94" s="10" t="s">
        <v>208</v>
      </c>
      <c r="I94" s="10"/>
      <c r="J94" s="10"/>
      <c r="K94" s="10"/>
      <c r="L94" s="10"/>
      <c r="M94" s="10"/>
      <c r="N94" s="84"/>
      <c r="O94" s="10"/>
      <c r="P94" s="10"/>
      <c r="Q94" s="10"/>
      <c r="R94" s="10"/>
      <c r="S94" s="10" t="s">
        <v>53</v>
      </c>
      <c r="T94" s="10"/>
      <c r="U94" s="10" t="s">
        <v>49</v>
      </c>
      <c r="V94" s="10" t="s">
        <v>50</v>
      </c>
      <c r="W94" s="10" t="s">
        <v>50</v>
      </c>
      <c r="X94" s="11" t="str">
        <f t="shared" si="15"/>
        <v>Y</v>
      </c>
      <c r="Y94" s="11">
        <v>1</v>
      </c>
      <c r="Z94" s="11">
        <f t="shared" si="52"/>
        <v>1</v>
      </c>
      <c r="AA94" s="11" t="str">
        <f t="shared" si="53"/>
        <v>N</v>
      </c>
      <c r="AB94" s="11"/>
      <c r="AC94" s="11">
        <f t="shared" si="54"/>
        <v>0</v>
      </c>
      <c r="AD94" s="10">
        <v>0</v>
      </c>
      <c r="AE94" s="10">
        <v>0</v>
      </c>
      <c r="AF94" s="11"/>
      <c r="AG94" s="10"/>
      <c r="AH94" s="10"/>
      <c r="AI94" s="11">
        <f t="shared" si="58"/>
        <v>42</v>
      </c>
      <c r="AJ94" s="11" t="str">
        <f t="shared" si="59"/>
        <v>MTP[42]</v>
      </c>
      <c r="AK94" s="11">
        <f t="shared" si="60"/>
        <v>48</v>
      </c>
      <c r="AL94" s="11" t="str">
        <f t="shared" si="61"/>
        <v/>
      </c>
      <c r="AM94" s="11">
        <f t="shared" si="62"/>
        <v>-1</v>
      </c>
      <c r="AN94" s="11" t="str">
        <f t="shared" si="63"/>
        <v/>
      </c>
      <c r="AO94" s="11">
        <f t="shared" si="64"/>
        <v>-1</v>
      </c>
      <c r="AP94" s="11" t="str">
        <f t="shared" si="65"/>
        <v/>
      </c>
      <c r="AQ94" s="11"/>
      <c r="AR94" s="11">
        <f t="shared" si="55"/>
        <v>0</v>
      </c>
      <c r="AS94" s="11"/>
      <c r="AT94" s="9"/>
      <c r="AU94" t="str">
        <f t="shared" si="56"/>
        <v>RW</v>
      </c>
      <c r="AV94" s="7">
        <f>SUM(Z$7:Z94)/2</f>
        <v>48</v>
      </c>
      <c r="AW94" s="7">
        <f>SUM(AC$7:AC94)/2</f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</row>
    <row r="95" spans="2:67" outlineLevel="1">
      <c r="B95" s="36"/>
      <c r="C95" s="9"/>
      <c r="D95" s="9"/>
      <c r="E95" s="10" t="s">
        <v>168</v>
      </c>
      <c r="F95" s="10" t="s">
        <v>169</v>
      </c>
      <c r="G95" s="10" t="s">
        <v>209</v>
      </c>
      <c r="H95" s="10" t="s">
        <v>210</v>
      </c>
      <c r="I95" s="10"/>
      <c r="J95" s="10"/>
      <c r="K95" s="10"/>
      <c r="L95" s="10"/>
      <c r="M95" s="10"/>
      <c r="N95" s="84"/>
      <c r="O95" s="10"/>
      <c r="P95" s="10"/>
      <c r="Q95" s="10"/>
      <c r="R95" s="10"/>
      <c r="S95" s="10" t="s">
        <v>53</v>
      </c>
      <c r="T95" s="10"/>
      <c r="U95" s="10" t="s">
        <v>49</v>
      </c>
      <c r="V95" s="10" t="s">
        <v>50</v>
      </c>
      <c r="W95" s="10" t="s">
        <v>50</v>
      </c>
      <c r="X95" s="11" t="str">
        <f t="shared" si="15"/>
        <v>Y</v>
      </c>
      <c r="Y95" s="11">
        <v>1</v>
      </c>
      <c r="Z95" s="11">
        <f t="shared" si="52"/>
        <v>1</v>
      </c>
      <c r="AA95" s="11" t="str">
        <f t="shared" si="53"/>
        <v>N</v>
      </c>
      <c r="AB95" s="11"/>
      <c r="AC95" s="11">
        <f t="shared" si="54"/>
        <v>0</v>
      </c>
      <c r="AD95" s="10">
        <v>0</v>
      </c>
      <c r="AE95" s="10">
        <v>0</v>
      </c>
      <c r="AF95" s="11"/>
      <c r="AG95" s="10"/>
      <c r="AH95" s="10"/>
      <c r="AI95" s="11">
        <f t="shared" si="58"/>
        <v>41</v>
      </c>
      <c r="AJ95" s="11" t="str">
        <f t="shared" si="59"/>
        <v>MTP[41]</v>
      </c>
      <c r="AK95" s="11">
        <f>IF(AND(V95="Y",Y98&gt;0),AK98+Y98,AK98)</f>
        <v>48</v>
      </c>
      <c r="AL95" s="11" t="str">
        <f t="shared" si="61"/>
        <v/>
      </c>
      <c r="AM95" s="11">
        <f>AM98+AB98</f>
        <v>-1</v>
      </c>
      <c r="AN95" s="11" t="str">
        <f t="shared" si="63"/>
        <v/>
      </c>
      <c r="AO95" s="11">
        <f>AO98+AB98</f>
        <v>-1</v>
      </c>
      <c r="AP95" s="11" t="str">
        <f t="shared" si="65"/>
        <v/>
      </c>
      <c r="AQ95" s="11"/>
      <c r="AR95" s="11">
        <f t="shared" si="55"/>
        <v>0</v>
      </c>
      <c r="AS95" s="11"/>
      <c r="AT95" s="9"/>
      <c r="AU95" t="str">
        <f t="shared" si="56"/>
        <v>RW</v>
      </c>
      <c r="AV95" s="7">
        <f>SUM(Z$7:Z95)/2</f>
        <v>48.5</v>
      </c>
      <c r="AW95" s="7">
        <f>SUM(AC$7:AC95)/2</f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</row>
    <row r="96" spans="2:67" outlineLevel="1">
      <c r="B96" s="36"/>
      <c r="C96" s="9"/>
      <c r="D96" s="9"/>
      <c r="E96" s="10" t="s">
        <v>168</v>
      </c>
      <c r="F96" s="10" t="s">
        <v>169</v>
      </c>
      <c r="G96" s="10" t="s">
        <v>211</v>
      </c>
      <c r="H96" s="10" t="s">
        <v>212</v>
      </c>
      <c r="I96" s="10"/>
      <c r="J96" s="10"/>
      <c r="K96" s="10"/>
      <c r="L96" s="10"/>
      <c r="M96" s="10"/>
      <c r="N96" s="84"/>
      <c r="O96" s="10"/>
      <c r="P96" s="10"/>
      <c r="Q96" s="10"/>
      <c r="R96" s="10"/>
      <c r="S96" s="10" t="s">
        <v>53</v>
      </c>
      <c r="T96" s="10"/>
      <c r="U96" s="10" t="s">
        <v>49</v>
      </c>
      <c r="V96" s="10" t="s">
        <v>50</v>
      </c>
      <c r="W96" s="10" t="s">
        <v>50</v>
      </c>
      <c r="X96" s="11" t="str">
        <f t="shared" ref="X96:X97" si="92">IF(Y96&gt;0,"Y","N")</f>
        <v>Y</v>
      </c>
      <c r="Y96" s="11">
        <v>1</v>
      </c>
      <c r="Z96" s="11">
        <f t="shared" ref="Z96:Z97" si="93">IF(V96="N",Y96,Y96*$T$1)</f>
        <v>1</v>
      </c>
      <c r="AA96" s="11" t="str">
        <f t="shared" ref="AA96:AA97" si="94">IF(AB96&gt;0,"Y","N")</f>
        <v>N</v>
      </c>
      <c r="AB96" s="11"/>
      <c r="AC96" s="11">
        <f t="shared" ref="AC96:AC97" si="95">IF(V96="N",AB96,AB96*$T$1)</f>
        <v>0</v>
      </c>
      <c r="AD96" s="10">
        <v>0</v>
      </c>
      <c r="AE96" s="10">
        <v>0</v>
      </c>
      <c r="AF96" s="11"/>
      <c r="AG96" s="10"/>
      <c r="AH96" s="10"/>
      <c r="AI96" s="11">
        <f t="shared" si="58"/>
        <v>40</v>
      </c>
      <c r="AJ96" s="11" t="str">
        <f t="shared" ref="AJ96:AJ97" si="96">IF(Y96&gt;1,"MTP[" &amp; AI96-1+Y96&amp; ":" &amp; AI96 &amp; "]",(IF(Y96&gt;0,"MTP[" &amp; AI96 &amp; "]","")))</f>
        <v>MTP[40]</v>
      </c>
      <c r="AK96" s="11">
        <f t="shared" ref="AK96" si="97">IF(AND(V96="Y",Y97&gt;0),AK97+Y97,AK97)</f>
        <v>48</v>
      </c>
      <c r="AL96" s="11" t="str">
        <f t="shared" ref="AL96:AL97" si="98">IF(AND(V96="Y", Y96&gt;1),"MTP[" &amp; AK96-1+Y96&amp; ":" &amp; AK96 &amp; "]",(IF(AND(V96="Y", Y96&gt;0),"MTP[" &amp; AK96 &amp; "]","")))</f>
        <v/>
      </c>
      <c r="AM96" s="11">
        <f t="shared" ref="AM96" si="99">AM97+AB97</f>
        <v>-1</v>
      </c>
      <c r="AN96" s="11" t="str">
        <f t="shared" ref="AN96:AN97" si="100">IF(AB96&gt;1,"OTP[" &amp; AM96-1+AB96&amp; ":" &amp; AM96 &amp; "]",(IF(AB96&gt;0,"OTP[" &amp; AM96 &amp; "]","")))</f>
        <v/>
      </c>
      <c r="AO96" s="11">
        <f t="shared" ref="AO96" si="101">AO97+AB97</f>
        <v>-1</v>
      </c>
      <c r="AP96" s="11" t="str">
        <f t="shared" ref="AP96:AP97" si="102">IF(AND(V96="Y", AB96&gt;1),"OTP[" &amp; AO96-1+AB96&amp; ":" &amp; AO96 &amp; "]",(IF(AND(V96="Y", AB96&gt;0),"OTP[" &amp; AO96 &amp; "]","")))</f>
        <v/>
      </c>
      <c r="AQ96" s="11"/>
      <c r="AR96" s="11">
        <f t="shared" ref="AR96:AR97" si="103">IF(V96="N",AQ96,AQ96*$T$1)</f>
        <v>0</v>
      </c>
      <c r="AS96" s="11"/>
      <c r="AT96" s="9"/>
      <c r="AU96" t="str">
        <f t="shared" ref="AU96:AU97" si="104">S96</f>
        <v>RW</v>
      </c>
      <c r="AV96" s="7">
        <f>SUM(Z$7:Z96)/2</f>
        <v>49</v>
      </c>
      <c r="AW96" s="7">
        <f>SUM(AC$7:AC96)/2</f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</row>
    <row r="97" spans="2:67" outlineLevel="1">
      <c r="B97" s="36"/>
      <c r="C97" s="9"/>
      <c r="D97" s="9"/>
      <c r="E97" s="10" t="s">
        <v>168</v>
      </c>
      <c r="F97" s="10" t="s">
        <v>169</v>
      </c>
      <c r="G97" s="10" t="s">
        <v>213</v>
      </c>
      <c r="H97" s="10" t="s">
        <v>214</v>
      </c>
      <c r="I97" s="10"/>
      <c r="J97" s="10"/>
      <c r="K97" s="10"/>
      <c r="L97" s="10"/>
      <c r="M97" s="10"/>
      <c r="N97" s="84"/>
      <c r="O97" s="10"/>
      <c r="P97" s="10"/>
      <c r="Q97" s="10"/>
      <c r="R97" s="10"/>
      <c r="S97" s="10" t="s">
        <v>53</v>
      </c>
      <c r="T97" s="10"/>
      <c r="U97" s="10" t="s">
        <v>49</v>
      </c>
      <c r="V97" s="10" t="s">
        <v>50</v>
      </c>
      <c r="W97" s="10" t="s">
        <v>50</v>
      </c>
      <c r="X97" s="11" t="str">
        <f t="shared" si="92"/>
        <v>Y</v>
      </c>
      <c r="Y97" s="11">
        <v>1</v>
      </c>
      <c r="Z97" s="11">
        <f t="shared" si="93"/>
        <v>1</v>
      </c>
      <c r="AA97" s="11" t="str">
        <f t="shared" si="94"/>
        <v>N</v>
      </c>
      <c r="AB97" s="11"/>
      <c r="AC97" s="11">
        <f t="shared" si="95"/>
        <v>0</v>
      </c>
      <c r="AD97" s="10">
        <v>0</v>
      </c>
      <c r="AE97" s="10">
        <v>0</v>
      </c>
      <c r="AF97" s="11"/>
      <c r="AG97" s="10"/>
      <c r="AH97" s="10"/>
      <c r="AI97" s="11">
        <f t="shared" si="58"/>
        <v>39</v>
      </c>
      <c r="AJ97" s="11" t="str">
        <f t="shared" si="96"/>
        <v>MTP[39]</v>
      </c>
      <c r="AK97" s="11">
        <f>IF(AND(V97="Y",Y100&gt;0),AK100+Y100,AK100)</f>
        <v>48</v>
      </c>
      <c r="AL97" s="11" t="str">
        <f t="shared" si="98"/>
        <v/>
      </c>
      <c r="AM97" s="11">
        <f>AM100+AB100</f>
        <v>-1</v>
      </c>
      <c r="AN97" s="11" t="str">
        <f t="shared" si="100"/>
        <v/>
      </c>
      <c r="AO97" s="11">
        <f>AO100+AB100</f>
        <v>-1</v>
      </c>
      <c r="AP97" s="11" t="str">
        <f t="shared" si="102"/>
        <v/>
      </c>
      <c r="AQ97" s="11"/>
      <c r="AR97" s="11">
        <f t="shared" si="103"/>
        <v>0</v>
      </c>
      <c r="AS97" s="11"/>
      <c r="AT97" s="9"/>
      <c r="AU97" t="str">
        <f t="shared" si="104"/>
        <v>RW</v>
      </c>
      <c r="AV97" s="7">
        <f>SUM(Z$7:Z97)/2</f>
        <v>49.5</v>
      </c>
      <c r="AW97" s="7">
        <f>SUM(AC$7:AC97)/2</f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</row>
    <row r="98" spans="2:67" outlineLevel="1">
      <c r="B98" s="36"/>
      <c r="C98" s="9"/>
      <c r="D98" s="9"/>
      <c r="E98" s="10" t="s">
        <v>168</v>
      </c>
      <c r="F98" s="10" t="s">
        <v>169</v>
      </c>
      <c r="G98" s="10" t="s">
        <v>215</v>
      </c>
      <c r="H98" s="10" t="s">
        <v>216</v>
      </c>
      <c r="I98" s="10"/>
      <c r="J98" s="10"/>
      <c r="K98" s="10"/>
      <c r="L98" s="10"/>
      <c r="M98" s="10"/>
      <c r="N98" s="84"/>
      <c r="O98" s="10"/>
      <c r="P98" s="10"/>
      <c r="Q98" s="10"/>
      <c r="R98" s="10"/>
      <c r="S98" s="10" t="s">
        <v>53</v>
      </c>
      <c r="T98" s="10"/>
      <c r="U98" s="10" t="s">
        <v>49</v>
      </c>
      <c r="V98" s="10" t="s">
        <v>50</v>
      </c>
      <c r="W98" s="10" t="s">
        <v>50</v>
      </c>
      <c r="X98" s="11" t="str">
        <f t="shared" si="15"/>
        <v>Y</v>
      </c>
      <c r="Y98" s="11">
        <v>1</v>
      </c>
      <c r="Z98" s="11">
        <f t="shared" si="52"/>
        <v>1</v>
      </c>
      <c r="AA98" s="11" t="str">
        <f t="shared" si="53"/>
        <v>N</v>
      </c>
      <c r="AB98" s="11"/>
      <c r="AC98" s="11">
        <f t="shared" si="54"/>
        <v>0</v>
      </c>
      <c r="AD98" s="10">
        <v>0</v>
      </c>
      <c r="AE98" s="10">
        <v>0</v>
      </c>
      <c r="AF98" s="11"/>
      <c r="AG98" s="10"/>
      <c r="AH98" s="10"/>
      <c r="AI98" s="11">
        <f t="shared" si="58"/>
        <v>38</v>
      </c>
      <c r="AJ98" s="11" t="str">
        <f t="shared" si="59"/>
        <v>MTP[38]</v>
      </c>
      <c r="AK98" s="11">
        <f t="shared" si="60"/>
        <v>48</v>
      </c>
      <c r="AL98" s="11" t="str">
        <f t="shared" si="61"/>
        <v/>
      </c>
      <c r="AM98" s="11">
        <f t="shared" si="62"/>
        <v>-1</v>
      </c>
      <c r="AN98" s="11" t="str">
        <f t="shared" si="63"/>
        <v/>
      </c>
      <c r="AO98" s="11">
        <f t="shared" si="64"/>
        <v>-1</v>
      </c>
      <c r="AP98" s="11" t="str">
        <f t="shared" si="65"/>
        <v/>
      </c>
      <c r="AQ98" s="11"/>
      <c r="AR98" s="11">
        <f t="shared" si="55"/>
        <v>0</v>
      </c>
      <c r="AS98" s="11"/>
      <c r="AT98" s="9"/>
      <c r="AU98" t="str">
        <f t="shared" si="56"/>
        <v>RW</v>
      </c>
      <c r="AV98" s="7">
        <f>SUM(Z$7:Z98)/2</f>
        <v>50</v>
      </c>
      <c r="AW98" s="7">
        <f>SUM(AC$7:AC98)/2</f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</row>
    <row r="99" spans="2:67" outlineLevel="1">
      <c r="B99" s="36"/>
      <c r="C99" s="9"/>
      <c r="D99" s="9"/>
      <c r="E99" s="10" t="s">
        <v>168</v>
      </c>
      <c r="F99" s="10" t="s">
        <v>169</v>
      </c>
      <c r="G99" s="10" t="s">
        <v>217</v>
      </c>
      <c r="H99" s="10" t="s">
        <v>218</v>
      </c>
      <c r="I99" s="10"/>
      <c r="J99" s="10"/>
      <c r="K99" s="10"/>
      <c r="L99" s="10"/>
      <c r="M99" s="10"/>
      <c r="N99" s="84"/>
      <c r="O99" s="10"/>
      <c r="P99" s="10"/>
      <c r="Q99" s="10"/>
      <c r="R99" s="10"/>
      <c r="S99" s="10" t="s">
        <v>53</v>
      </c>
      <c r="T99" s="10"/>
      <c r="U99" s="10" t="s">
        <v>49</v>
      </c>
      <c r="V99" s="10" t="s">
        <v>50</v>
      </c>
      <c r="W99" s="10" t="s">
        <v>50</v>
      </c>
      <c r="X99" s="11" t="str">
        <f t="shared" si="15"/>
        <v>Y</v>
      </c>
      <c r="Y99" s="11">
        <v>1</v>
      </c>
      <c r="Z99" s="11">
        <f t="shared" si="52"/>
        <v>1</v>
      </c>
      <c r="AA99" s="11" t="str">
        <f t="shared" si="53"/>
        <v>N</v>
      </c>
      <c r="AB99" s="11"/>
      <c r="AC99" s="11">
        <f t="shared" si="54"/>
        <v>0</v>
      </c>
      <c r="AD99" s="10">
        <v>0</v>
      </c>
      <c r="AE99" s="10">
        <v>0</v>
      </c>
      <c r="AF99" s="11"/>
      <c r="AG99" s="10"/>
      <c r="AH99" s="10"/>
      <c r="AI99" s="11">
        <f t="shared" si="58"/>
        <v>37</v>
      </c>
      <c r="AJ99" s="11" t="str">
        <f t="shared" si="59"/>
        <v>MTP[37]</v>
      </c>
      <c r="AK99" s="11">
        <f t="shared" si="60"/>
        <v>48</v>
      </c>
      <c r="AL99" s="11" t="str">
        <f t="shared" si="61"/>
        <v/>
      </c>
      <c r="AM99" s="11">
        <f t="shared" si="62"/>
        <v>-1</v>
      </c>
      <c r="AN99" s="11" t="str">
        <f t="shared" si="63"/>
        <v/>
      </c>
      <c r="AO99" s="11">
        <f t="shared" si="64"/>
        <v>-1</v>
      </c>
      <c r="AP99" s="11" t="str">
        <f t="shared" si="65"/>
        <v/>
      </c>
      <c r="AQ99" s="11"/>
      <c r="AR99" s="11">
        <f t="shared" si="55"/>
        <v>0</v>
      </c>
      <c r="AS99" s="11"/>
      <c r="AT99" s="9"/>
      <c r="AU99" t="str">
        <f t="shared" si="56"/>
        <v>RW</v>
      </c>
      <c r="AV99" s="7">
        <f>SUM(Z$7:Z99)/2</f>
        <v>50.5</v>
      </c>
      <c r="AW99" s="7">
        <f>SUM(AC$7:AC99)/2</f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</row>
    <row r="100" spans="2:67" outlineLevel="1">
      <c r="B100" s="36"/>
      <c r="C100" s="9"/>
      <c r="D100" s="9"/>
      <c r="E100" s="10" t="s">
        <v>168</v>
      </c>
      <c r="F100" s="10" t="s">
        <v>169</v>
      </c>
      <c r="G100" s="10" t="s">
        <v>219</v>
      </c>
      <c r="H100" s="10" t="s">
        <v>220</v>
      </c>
      <c r="I100" s="10"/>
      <c r="J100" s="10"/>
      <c r="K100" s="10"/>
      <c r="L100" s="10"/>
      <c r="M100" s="10"/>
      <c r="N100" s="84"/>
      <c r="O100" s="10"/>
      <c r="P100" s="10"/>
      <c r="Q100" s="10"/>
      <c r="R100" s="10"/>
      <c r="S100" s="10" t="s">
        <v>53</v>
      </c>
      <c r="T100" s="10"/>
      <c r="U100" s="10" t="s">
        <v>49</v>
      </c>
      <c r="V100" s="10" t="s">
        <v>50</v>
      </c>
      <c r="W100" s="10" t="s">
        <v>50</v>
      </c>
      <c r="X100" s="11" t="str">
        <f t="shared" si="15"/>
        <v>Y</v>
      </c>
      <c r="Y100" s="11">
        <v>1</v>
      </c>
      <c r="Z100" s="11">
        <f t="shared" si="52"/>
        <v>1</v>
      </c>
      <c r="AA100" s="11" t="str">
        <f t="shared" si="53"/>
        <v>N</v>
      </c>
      <c r="AB100" s="11"/>
      <c r="AC100" s="11">
        <f t="shared" si="54"/>
        <v>0</v>
      </c>
      <c r="AD100" s="10">
        <v>0</v>
      </c>
      <c r="AE100" s="10">
        <v>0</v>
      </c>
      <c r="AF100" s="11"/>
      <c r="AG100" s="10"/>
      <c r="AH100" s="10"/>
      <c r="AI100" s="11">
        <f t="shared" si="58"/>
        <v>36</v>
      </c>
      <c r="AJ100" s="11" t="str">
        <f t="shared" si="59"/>
        <v>MTP[36]</v>
      </c>
      <c r="AK100" s="11">
        <f t="shared" si="60"/>
        <v>48</v>
      </c>
      <c r="AL100" s="11" t="str">
        <f t="shared" si="61"/>
        <v/>
      </c>
      <c r="AM100" s="11">
        <f t="shared" si="62"/>
        <v>-1</v>
      </c>
      <c r="AN100" s="11" t="str">
        <f t="shared" si="63"/>
        <v/>
      </c>
      <c r="AO100" s="11">
        <f t="shared" si="64"/>
        <v>-1</v>
      </c>
      <c r="AP100" s="11" t="str">
        <f t="shared" si="65"/>
        <v/>
      </c>
      <c r="AQ100" s="11"/>
      <c r="AR100" s="11">
        <f t="shared" si="55"/>
        <v>0</v>
      </c>
      <c r="AS100" s="11"/>
      <c r="AT100" s="9"/>
      <c r="AU100" t="str">
        <f t="shared" si="56"/>
        <v>RW</v>
      </c>
      <c r="AV100" s="7">
        <f>SUM(Z$7:Z100)/2</f>
        <v>51</v>
      </c>
      <c r="AW100" s="7">
        <f>SUM(AC$7:AC100)/2</f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</row>
    <row r="101" spans="2:67" outlineLevel="1">
      <c r="B101" s="36"/>
      <c r="C101" s="9"/>
      <c r="D101" s="9"/>
      <c r="E101" s="10" t="s">
        <v>168</v>
      </c>
      <c r="F101" s="10" t="s">
        <v>169</v>
      </c>
      <c r="G101" s="10" t="s">
        <v>221</v>
      </c>
      <c r="H101" s="10" t="s">
        <v>222</v>
      </c>
      <c r="I101" s="10"/>
      <c r="J101" s="10"/>
      <c r="K101" s="10"/>
      <c r="L101" s="10"/>
      <c r="M101" s="10"/>
      <c r="N101" s="84"/>
      <c r="O101" s="10"/>
      <c r="P101" s="10"/>
      <c r="Q101" s="10"/>
      <c r="R101" s="10"/>
      <c r="S101" s="10" t="s">
        <v>53</v>
      </c>
      <c r="T101" s="10"/>
      <c r="U101" s="10" t="s">
        <v>49</v>
      </c>
      <c r="V101" s="10" t="s">
        <v>50</v>
      </c>
      <c r="W101" s="10" t="s">
        <v>50</v>
      </c>
      <c r="X101" s="11" t="str">
        <f t="shared" si="15"/>
        <v>Y</v>
      </c>
      <c r="Y101" s="11">
        <v>1</v>
      </c>
      <c r="Z101" s="11">
        <f t="shared" si="52"/>
        <v>1</v>
      </c>
      <c r="AA101" s="11" t="str">
        <f t="shared" si="53"/>
        <v>N</v>
      </c>
      <c r="AB101" s="11"/>
      <c r="AC101" s="11">
        <f t="shared" si="54"/>
        <v>0</v>
      </c>
      <c r="AD101" s="10">
        <v>0</v>
      </c>
      <c r="AE101" s="10">
        <v>0</v>
      </c>
      <c r="AF101" s="11"/>
      <c r="AG101" s="10"/>
      <c r="AH101" s="10"/>
      <c r="AI101" s="11">
        <f t="shared" si="58"/>
        <v>35</v>
      </c>
      <c r="AJ101" s="11" t="str">
        <f t="shared" si="59"/>
        <v>MTP[35]</v>
      </c>
      <c r="AK101" s="11">
        <f t="shared" si="60"/>
        <v>48</v>
      </c>
      <c r="AL101" s="11" t="str">
        <f t="shared" si="61"/>
        <v/>
      </c>
      <c r="AM101" s="11">
        <f t="shared" si="62"/>
        <v>-1</v>
      </c>
      <c r="AN101" s="11" t="str">
        <f t="shared" si="63"/>
        <v/>
      </c>
      <c r="AO101" s="11">
        <f t="shared" si="64"/>
        <v>-1</v>
      </c>
      <c r="AP101" s="11" t="str">
        <f t="shared" si="65"/>
        <v/>
      </c>
      <c r="AQ101" s="11"/>
      <c r="AR101" s="11">
        <f t="shared" si="55"/>
        <v>0</v>
      </c>
      <c r="AS101" s="11"/>
      <c r="AT101" s="9"/>
      <c r="AU101" t="str">
        <f t="shared" si="56"/>
        <v>RW</v>
      </c>
      <c r="AV101" s="7">
        <f>SUM(Z$7:Z101)/2</f>
        <v>51.5</v>
      </c>
      <c r="AW101" s="7">
        <f>SUM(AC$7:AC101)/2</f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</row>
    <row r="102" spans="2:67" outlineLevel="1">
      <c r="B102" s="36"/>
      <c r="C102" s="9"/>
      <c r="D102" s="9"/>
      <c r="E102" s="10" t="s">
        <v>168</v>
      </c>
      <c r="F102" s="10" t="s">
        <v>169</v>
      </c>
      <c r="G102" s="10" t="s">
        <v>223</v>
      </c>
      <c r="H102" s="10" t="s">
        <v>224</v>
      </c>
      <c r="I102" s="10"/>
      <c r="J102" s="10"/>
      <c r="K102" s="10"/>
      <c r="L102" s="10"/>
      <c r="M102" s="10"/>
      <c r="N102" s="84"/>
      <c r="O102" s="10"/>
      <c r="P102" s="10"/>
      <c r="Q102" s="10"/>
      <c r="R102" s="10"/>
      <c r="S102" s="10" t="s">
        <v>53</v>
      </c>
      <c r="T102" s="10"/>
      <c r="U102" s="10" t="s">
        <v>49</v>
      </c>
      <c r="V102" s="10" t="s">
        <v>50</v>
      </c>
      <c r="W102" s="10" t="s">
        <v>50</v>
      </c>
      <c r="X102" s="11" t="str">
        <f t="shared" si="15"/>
        <v>Y</v>
      </c>
      <c r="Y102" s="11">
        <v>1</v>
      </c>
      <c r="Z102" s="11">
        <f t="shared" si="52"/>
        <v>1</v>
      </c>
      <c r="AA102" s="11" t="str">
        <f t="shared" si="53"/>
        <v>N</v>
      </c>
      <c r="AB102" s="11"/>
      <c r="AC102" s="11">
        <f t="shared" si="54"/>
        <v>0</v>
      </c>
      <c r="AD102" s="10">
        <v>0</v>
      </c>
      <c r="AE102" s="10">
        <v>0</v>
      </c>
      <c r="AF102" s="11"/>
      <c r="AG102" s="10"/>
      <c r="AH102" s="10"/>
      <c r="AI102" s="11">
        <f t="shared" si="58"/>
        <v>34</v>
      </c>
      <c r="AJ102" s="11" t="str">
        <f t="shared" si="59"/>
        <v>MTP[34]</v>
      </c>
      <c r="AK102" s="11">
        <f t="shared" si="60"/>
        <v>48</v>
      </c>
      <c r="AL102" s="11" t="str">
        <f t="shared" si="61"/>
        <v/>
      </c>
      <c r="AM102" s="11">
        <f t="shared" si="62"/>
        <v>-1</v>
      </c>
      <c r="AN102" s="11" t="str">
        <f t="shared" si="63"/>
        <v/>
      </c>
      <c r="AO102" s="11">
        <f t="shared" si="64"/>
        <v>-1</v>
      </c>
      <c r="AP102" s="11" t="str">
        <f t="shared" si="65"/>
        <v/>
      </c>
      <c r="AQ102" s="11"/>
      <c r="AR102" s="11">
        <f t="shared" si="55"/>
        <v>0</v>
      </c>
      <c r="AS102" s="11"/>
      <c r="AT102" s="9"/>
      <c r="AU102" t="str">
        <f t="shared" si="56"/>
        <v>RW</v>
      </c>
      <c r="AV102" s="7">
        <f>SUM(Z$7:Z102)/2</f>
        <v>52</v>
      </c>
      <c r="AW102" s="7">
        <f>SUM(AC$7:AC102)/2</f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</row>
    <row r="103" spans="2:67" outlineLevel="1">
      <c r="B103" s="36"/>
      <c r="C103" s="9"/>
      <c r="D103" s="9"/>
      <c r="E103" s="10" t="s">
        <v>168</v>
      </c>
      <c r="F103" s="10" t="s">
        <v>169</v>
      </c>
      <c r="G103" s="10" t="s">
        <v>225</v>
      </c>
      <c r="H103" s="10" t="s">
        <v>226</v>
      </c>
      <c r="I103" s="10"/>
      <c r="J103" s="10"/>
      <c r="K103" s="10"/>
      <c r="L103" s="10"/>
      <c r="M103" s="10"/>
      <c r="N103" s="84"/>
      <c r="O103" s="10"/>
      <c r="P103" s="10"/>
      <c r="Q103" s="10"/>
      <c r="R103" s="10"/>
      <c r="S103" s="10" t="s">
        <v>53</v>
      </c>
      <c r="T103" s="10"/>
      <c r="U103" s="10" t="s">
        <v>49</v>
      </c>
      <c r="V103" s="10" t="s">
        <v>50</v>
      </c>
      <c r="W103" s="10" t="s">
        <v>50</v>
      </c>
      <c r="X103" s="11" t="str">
        <f t="shared" si="15"/>
        <v>Y</v>
      </c>
      <c r="Y103" s="11">
        <v>1</v>
      </c>
      <c r="Z103" s="11">
        <f t="shared" si="52"/>
        <v>1</v>
      </c>
      <c r="AA103" s="11" t="str">
        <f t="shared" si="53"/>
        <v>N</v>
      </c>
      <c r="AB103" s="11"/>
      <c r="AC103" s="11">
        <f t="shared" si="54"/>
        <v>0</v>
      </c>
      <c r="AD103" s="10">
        <v>0</v>
      </c>
      <c r="AE103" s="10">
        <v>0</v>
      </c>
      <c r="AF103" s="11"/>
      <c r="AG103" s="10"/>
      <c r="AH103" s="10"/>
      <c r="AI103" s="11">
        <f t="shared" si="58"/>
        <v>33</v>
      </c>
      <c r="AJ103" s="11" t="str">
        <f t="shared" si="59"/>
        <v>MTP[33]</v>
      </c>
      <c r="AK103" s="11">
        <f t="shared" si="60"/>
        <v>48</v>
      </c>
      <c r="AL103" s="11" t="str">
        <f t="shared" si="61"/>
        <v/>
      </c>
      <c r="AM103" s="11">
        <f t="shared" si="62"/>
        <v>-1</v>
      </c>
      <c r="AN103" s="11" t="str">
        <f t="shared" si="63"/>
        <v/>
      </c>
      <c r="AO103" s="11">
        <f t="shared" si="64"/>
        <v>-1</v>
      </c>
      <c r="AP103" s="11" t="str">
        <f t="shared" si="65"/>
        <v/>
      </c>
      <c r="AQ103" s="11"/>
      <c r="AR103" s="11">
        <f t="shared" si="55"/>
        <v>0</v>
      </c>
      <c r="AS103" s="11"/>
      <c r="AT103" s="9"/>
      <c r="AU103" t="str">
        <f t="shared" si="56"/>
        <v>RW</v>
      </c>
      <c r="AV103" s="7">
        <f>SUM(Z$7:Z103)/2</f>
        <v>52.5</v>
      </c>
      <c r="AW103" s="7">
        <f>SUM(AC$7:AC103)/2</f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</row>
    <row r="104" spans="2:67" outlineLevel="1">
      <c r="B104" s="36"/>
      <c r="C104" s="9"/>
      <c r="D104" s="9"/>
      <c r="E104" s="10" t="s">
        <v>168</v>
      </c>
      <c r="F104" s="10" t="s">
        <v>169</v>
      </c>
      <c r="G104" s="10" t="s">
        <v>227</v>
      </c>
      <c r="H104" s="10" t="s">
        <v>228</v>
      </c>
      <c r="I104" s="10"/>
      <c r="J104" s="10"/>
      <c r="K104" s="10"/>
      <c r="L104" s="10"/>
      <c r="M104" s="10"/>
      <c r="N104" s="10" t="s">
        <v>229</v>
      </c>
      <c r="O104" s="10"/>
      <c r="P104" s="10"/>
      <c r="Q104" s="10"/>
      <c r="R104" s="10"/>
      <c r="S104" s="10" t="s">
        <v>53</v>
      </c>
      <c r="T104" s="10"/>
      <c r="U104" s="10" t="s">
        <v>49</v>
      </c>
      <c r="V104" s="10" t="s">
        <v>50</v>
      </c>
      <c r="W104" s="10" t="s">
        <v>50</v>
      </c>
      <c r="X104" s="11" t="str">
        <f t="shared" si="15"/>
        <v>Y</v>
      </c>
      <c r="Y104" s="11">
        <v>1</v>
      </c>
      <c r="Z104" s="11">
        <f t="shared" si="52"/>
        <v>1</v>
      </c>
      <c r="AA104" s="11" t="str">
        <f t="shared" si="53"/>
        <v>N</v>
      </c>
      <c r="AB104" s="11"/>
      <c r="AC104" s="11">
        <f t="shared" si="54"/>
        <v>0</v>
      </c>
      <c r="AD104" s="10">
        <v>0</v>
      </c>
      <c r="AE104" s="10">
        <v>0</v>
      </c>
      <c r="AF104" s="11"/>
      <c r="AG104" s="10"/>
      <c r="AH104" s="10"/>
      <c r="AI104" s="11">
        <f t="shared" si="58"/>
        <v>32</v>
      </c>
      <c r="AJ104" s="11" t="str">
        <f t="shared" si="59"/>
        <v>MTP[32]</v>
      </c>
      <c r="AK104" s="11">
        <f t="shared" si="60"/>
        <v>48</v>
      </c>
      <c r="AL104" s="11" t="str">
        <f t="shared" si="61"/>
        <v/>
      </c>
      <c r="AM104" s="11">
        <f t="shared" si="62"/>
        <v>-1</v>
      </c>
      <c r="AN104" s="11" t="str">
        <f t="shared" si="63"/>
        <v/>
      </c>
      <c r="AO104" s="11">
        <f t="shared" si="64"/>
        <v>-1</v>
      </c>
      <c r="AP104" s="11" t="str">
        <f t="shared" si="65"/>
        <v/>
      </c>
      <c r="AQ104" s="11"/>
      <c r="AR104" s="11">
        <f t="shared" si="55"/>
        <v>0</v>
      </c>
      <c r="AS104" s="11"/>
      <c r="AT104" s="9"/>
      <c r="AU104" t="str">
        <f t="shared" si="56"/>
        <v>RW</v>
      </c>
      <c r="AV104" s="7">
        <f>SUM(Z$7:Z104)/2</f>
        <v>53</v>
      </c>
      <c r="AW104" s="7">
        <f>SUM(AC$7:AC104)/2</f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</row>
    <row r="105" spans="2:67" outlineLevel="1">
      <c r="B105" s="36"/>
      <c r="C105" s="9"/>
      <c r="D105" s="9"/>
      <c r="E105" s="10" t="s">
        <v>168</v>
      </c>
      <c r="F105" s="10" t="s">
        <v>169</v>
      </c>
      <c r="G105" s="10" t="s">
        <v>230</v>
      </c>
      <c r="H105" s="10" t="s">
        <v>231</v>
      </c>
      <c r="I105" s="10"/>
      <c r="J105" s="10"/>
      <c r="K105" s="10"/>
      <c r="L105" s="10"/>
      <c r="M105" s="10"/>
      <c r="N105" s="10" t="s">
        <v>232</v>
      </c>
      <c r="O105" s="10"/>
      <c r="P105" s="10"/>
      <c r="Q105" s="10"/>
      <c r="R105" s="10"/>
      <c r="S105" s="10" t="s">
        <v>53</v>
      </c>
      <c r="T105" s="10"/>
      <c r="U105" s="10" t="s">
        <v>49</v>
      </c>
      <c r="V105" s="10" t="s">
        <v>50</v>
      </c>
      <c r="W105" s="10" t="s">
        <v>50</v>
      </c>
      <c r="X105" s="11" t="str">
        <f t="shared" si="15"/>
        <v>Y</v>
      </c>
      <c r="Y105" s="11">
        <v>1</v>
      </c>
      <c r="Z105" s="11">
        <f t="shared" si="52"/>
        <v>1</v>
      </c>
      <c r="AA105" s="11" t="str">
        <f t="shared" si="53"/>
        <v>N</v>
      </c>
      <c r="AB105" s="11"/>
      <c r="AC105" s="11">
        <f t="shared" si="54"/>
        <v>0</v>
      </c>
      <c r="AD105" s="10">
        <v>0</v>
      </c>
      <c r="AE105" s="10">
        <v>0</v>
      </c>
      <c r="AF105" s="11"/>
      <c r="AG105" s="10"/>
      <c r="AH105" s="10"/>
      <c r="AI105" s="11">
        <f t="shared" si="58"/>
        <v>31</v>
      </c>
      <c r="AJ105" s="11" t="str">
        <f t="shared" si="59"/>
        <v>MTP[31]</v>
      </c>
      <c r="AK105" s="11">
        <f t="shared" si="60"/>
        <v>48</v>
      </c>
      <c r="AL105" s="11" t="str">
        <f t="shared" si="61"/>
        <v/>
      </c>
      <c r="AM105" s="11">
        <f t="shared" si="62"/>
        <v>-1</v>
      </c>
      <c r="AN105" s="11" t="str">
        <f t="shared" si="63"/>
        <v/>
      </c>
      <c r="AO105" s="11">
        <f t="shared" si="64"/>
        <v>-1</v>
      </c>
      <c r="AP105" s="11" t="str">
        <f t="shared" si="65"/>
        <v/>
      </c>
      <c r="AQ105" s="11"/>
      <c r="AR105" s="11">
        <f t="shared" si="55"/>
        <v>0</v>
      </c>
      <c r="AS105" s="11"/>
      <c r="AT105" s="9"/>
      <c r="AU105" t="str">
        <f t="shared" si="56"/>
        <v>RW</v>
      </c>
      <c r="AV105" s="7">
        <f>SUM(Z$7:Z105)/2</f>
        <v>53.5</v>
      </c>
      <c r="AW105" s="7">
        <f>SUM(AC$7:AC105)/2</f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</row>
    <row r="106" spans="2:67" outlineLevel="1">
      <c r="B106" s="36"/>
      <c r="C106" s="9"/>
      <c r="D106" s="9"/>
      <c r="E106" s="10" t="s">
        <v>168</v>
      </c>
      <c r="F106" s="10" t="s">
        <v>169</v>
      </c>
      <c r="G106" s="10" t="s">
        <v>233</v>
      </c>
      <c r="H106" s="10" t="s">
        <v>234</v>
      </c>
      <c r="I106" s="10"/>
      <c r="J106" s="10"/>
      <c r="K106" s="10"/>
      <c r="L106" s="10"/>
      <c r="M106" s="10"/>
      <c r="N106" s="10" t="s">
        <v>235</v>
      </c>
      <c r="O106" s="10"/>
      <c r="P106" s="10"/>
      <c r="Q106" s="10"/>
      <c r="R106" s="10"/>
      <c r="S106" s="10" t="s">
        <v>53</v>
      </c>
      <c r="T106" s="10"/>
      <c r="U106" s="10" t="s">
        <v>49</v>
      </c>
      <c r="V106" s="10" t="s">
        <v>50</v>
      </c>
      <c r="W106" s="10" t="s">
        <v>50</v>
      </c>
      <c r="X106" s="11" t="str">
        <f t="shared" si="15"/>
        <v>Y</v>
      </c>
      <c r="Y106" s="11">
        <v>1</v>
      </c>
      <c r="Z106" s="11">
        <f t="shared" si="52"/>
        <v>1</v>
      </c>
      <c r="AA106" s="11" t="str">
        <f t="shared" si="53"/>
        <v>N</v>
      </c>
      <c r="AB106" s="11"/>
      <c r="AC106" s="11">
        <f t="shared" si="54"/>
        <v>0</v>
      </c>
      <c r="AD106" s="10">
        <v>0</v>
      </c>
      <c r="AE106" s="10">
        <v>0</v>
      </c>
      <c r="AF106" s="11"/>
      <c r="AG106" s="10"/>
      <c r="AH106" s="10"/>
      <c r="AI106" s="11">
        <f t="shared" si="58"/>
        <v>30</v>
      </c>
      <c r="AJ106" s="11" t="str">
        <f t="shared" si="59"/>
        <v>MTP[30]</v>
      </c>
      <c r="AK106" s="11">
        <f t="shared" si="60"/>
        <v>48</v>
      </c>
      <c r="AL106" s="11" t="str">
        <f t="shared" si="61"/>
        <v/>
      </c>
      <c r="AM106" s="11">
        <f t="shared" si="62"/>
        <v>-1</v>
      </c>
      <c r="AN106" s="11" t="str">
        <f t="shared" si="63"/>
        <v/>
      </c>
      <c r="AO106" s="11">
        <f t="shared" si="64"/>
        <v>-1</v>
      </c>
      <c r="AP106" s="11" t="str">
        <f t="shared" si="65"/>
        <v/>
      </c>
      <c r="AQ106" s="11"/>
      <c r="AR106" s="11">
        <f t="shared" si="55"/>
        <v>0</v>
      </c>
      <c r="AS106" s="11"/>
      <c r="AT106" s="9"/>
      <c r="AU106" t="str">
        <f t="shared" si="56"/>
        <v>RW</v>
      </c>
      <c r="AV106" s="7">
        <f>SUM(Z$7:Z106)/2</f>
        <v>54</v>
      </c>
      <c r="AW106" s="7">
        <f>SUM(AC$7:AC106)/2</f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</row>
    <row r="107" spans="2:67" outlineLevel="1">
      <c r="B107" s="36"/>
      <c r="C107" s="9"/>
      <c r="D107" s="9"/>
      <c r="E107" s="10" t="s">
        <v>168</v>
      </c>
      <c r="F107" s="10" t="s">
        <v>169</v>
      </c>
      <c r="G107" s="10" t="s">
        <v>236</v>
      </c>
      <c r="H107" s="10" t="s">
        <v>237</v>
      </c>
      <c r="I107" s="10"/>
      <c r="J107" s="10"/>
      <c r="K107" s="10"/>
      <c r="L107" s="10"/>
      <c r="M107" s="10"/>
      <c r="N107" s="10" t="s">
        <v>238</v>
      </c>
      <c r="O107" s="10"/>
      <c r="P107" s="10"/>
      <c r="Q107" s="10"/>
      <c r="R107" s="10"/>
      <c r="S107" s="10" t="s">
        <v>53</v>
      </c>
      <c r="T107" s="10"/>
      <c r="U107" s="10" t="s">
        <v>49</v>
      </c>
      <c r="V107" s="10" t="s">
        <v>50</v>
      </c>
      <c r="W107" s="10" t="s">
        <v>50</v>
      </c>
      <c r="X107" s="11" t="str">
        <f t="shared" si="15"/>
        <v>Y</v>
      </c>
      <c r="Y107" s="11">
        <v>1</v>
      </c>
      <c r="Z107" s="11">
        <f t="shared" si="52"/>
        <v>1</v>
      </c>
      <c r="AA107" s="11" t="str">
        <f t="shared" si="53"/>
        <v>N</v>
      </c>
      <c r="AB107" s="11"/>
      <c r="AC107" s="11">
        <f t="shared" si="54"/>
        <v>0</v>
      </c>
      <c r="AD107" s="10">
        <v>0</v>
      </c>
      <c r="AE107" s="10">
        <v>0</v>
      </c>
      <c r="AF107" s="11"/>
      <c r="AG107" s="10"/>
      <c r="AH107" s="10"/>
      <c r="AI107" s="11">
        <f t="shared" si="58"/>
        <v>29</v>
      </c>
      <c r="AJ107" s="11" t="str">
        <f t="shared" si="59"/>
        <v>MTP[29]</v>
      </c>
      <c r="AK107" s="11">
        <f t="shared" si="60"/>
        <v>48</v>
      </c>
      <c r="AL107" s="11" t="str">
        <f t="shared" si="61"/>
        <v/>
      </c>
      <c r="AM107" s="11">
        <f t="shared" si="62"/>
        <v>-1</v>
      </c>
      <c r="AN107" s="11" t="str">
        <f t="shared" si="63"/>
        <v/>
      </c>
      <c r="AO107" s="11">
        <f t="shared" si="64"/>
        <v>-1</v>
      </c>
      <c r="AP107" s="11" t="str">
        <f t="shared" si="65"/>
        <v/>
      </c>
      <c r="AQ107" s="11"/>
      <c r="AR107" s="11">
        <f t="shared" si="55"/>
        <v>0</v>
      </c>
      <c r="AS107" s="11"/>
      <c r="AT107" s="9"/>
      <c r="AU107" t="str">
        <f t="shared" si="56"/>
        <v>RW</v>
      </c>
      <c r="AV107" s="7">
        <f>SUM(Z$7:Z107)/2</f>
        <v>54.5</v>
      </c>
      <c r="AW107" s="7">
        <f>SUM(AC$7:AC107)/2</f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</row>
    <row r="108" spans="2:67" outlineLevel="1">
      <c r="B108" s="36"/>
      <c r="C108" s="9"/>
      <c r="D108" s="9"/>
      <c r="E108" s="10" t="s">
        <v>168</v>
      </c>
      <c r="F108" s="10" t="s">
        <v>169</v>
      </c>
      <c r="G108" s="10" t="s">
        <v>239</v>
      </c>
      <c r="H108" s="10" t="s">
        <v>240</v>
      </c>
      <c r="I108" s="10"/>
      <c r="J108" s="10"/>
      <c r="K108" s="10"/>
      <c r="L108" s="10"/>
      <c r="M108" s="10"/>
      <c r="N108" s="10" t="s">
        <v>241</v>
      </c>
      <c r="O108" s="10"/>
      <c r="P108" s="10"/>
      <c r="Q108" s="10"/>
      <c r="R108" s="10"/>
      <c r="S108" s="10" t="s">
        <v>53</v>
      </c>
      <c r="T108" s="10"/>
      <c r="U108" s="10" t="s">
        <v>49</v>
      </c>
      <c r="V108" s="10" t="s">
        <v>50</v>
      </c>
      <c r="W108" s="10" t="s">
        <v>50</v>
      </c>
      <c r="X108" s="11" t="str">
        <f t="shared" si="15"/>
        <v>Y</v>
      </c>
      <c r="Y108" s="11">
        <v>1</v>
      </c>
      <c r="Z108" s="11">
        <f t="shared" si="52"/>
        <v>1</v>
      </c>
      <c r="AA108" s="11" t="str">
        <f t="shared" si="53"/>
        <v>N</v>
      </c>
      <c r="AB108" s="11"/>
      <c r="AC108" s="11">
        <f t="shared" si="54"/>
        <v>0</v>
      </c>
      <c r="AD108" s="10">
        <v>0</v>
      </c>
      <c r="AE108" s="10">
        <v>0</v>
      </c>
      <c r="AF108" s="11"/>
      <c r="AG108" s="10"/>
      <c r="AH108" s="10"/>
      <c r="AI108" s="11">
        <f t="shared" si="58"/>
        <v>28</v>
      </c>
      <c r="AJ108" s="11" t="str">
        <f t="shared" si="59"/>
        <v>MTP[28]</v>
      </c>
      <c r="AK108" s="11">
        <f t="shared" si="60"/>
        <v>48</v>
      </c>
      <c r="AL108" s="11" t="str">
        <f t="shared" si="61"/>
        <v/>
      </c>
      <c r="AM108" s="11">
        <f t="shared" si="62"/>
        <v>-1</v>
      </c>
      <c r="AN108" s="11" t="str">
        <f t="shared" si="63"/>
        <v/>
      </c>
      <c r="AO108" s="11">
        <f t="shared" si="64"/>
        <v>-1</v>
      </c>
      <c r="AP108" s="11" t="str">
        <f t="shared" si="65"/>
        <v/>
      </c>
      <c r="AQ108" s="11"/>
      <c r="AR108" s="11">
        <f t="shared" si="55"/>
        <v>0</v>
      </c>
      <c r="AS108" s="11"/>
      <c r="AT108" s="9"/>
      <c r="AU108" t="str">
        <f t="shared" si="56"/>
        <v>RW</v>
      </c>
      <c r="AV108" s="7">
        <f>SUM(Z$7:Z108)/2</f>
        <v>55</v>
      </c>
      <c r="AW108" s="7">
        <f>SUM(AC$7:AC108)/2</f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</row>
    <row r="109" spans="2:67" outlineLevel="1">
      <c r="B109" s="36"/>
      <c r="C109" s="9"/>
      <c r="D109" s="9"/>
      <c r="E109" s="10" t="s">
        <v>168</v>
      </c>
      <c r="F109" s="10" t="s">
        <v>169</v>
      </c>
      <c r="G109" s="10" t="s">
        <v>242</v>
      </c>
      <c r="H109" s="10" t="s">
        <v>243</v>
      </c>
      <c r="I109" s="10"/>
      <c r="J109" s="10"/>
      <c r="K109" s="10"/>
      <c r="L109" s="10"/>
      <c r="M109" s="10"/>
      <c r="N109" s="10" t="s">
        <v>244</v>
      </c>
      <c r="O109" s="10"/>
      <c r="P109" s="10"/>
      <c r="Q109" s="10"/>
      <c r="R109" s="10"/>
      <c r="S109" s="10" t="s">
        <v>53</v>
      </c>
      <c r="T109" s="10"/>
      <c r="U109" s="10" t="s">
        <v>49</v>
      </c>
      <c r="V109" s="10" t="s">
        <v>50</v>
      </c>
      <c r="W109" s="10" t="s">
        <v>50</v>
      </c>
      <c r="X109" s="11" t="str">
        <f t="shared" si="15"/>
        <v>Y</v>
      </c>
      <c r="Y109" s="11">
        <v>1</v>
      </c>
      <c r="Z109" s="11">
        <f t="shared" si="52"/>
        <v>1</v>
      </c>
      <c r="AA109" s="11" t="str">
        <f t="shared" si="53"/>
        <v>N</v>
      </c>
      <c r="AB109" s="11"/>
      <c r="AC109" s="11">
        <f t="shared" si="54"/>
        <v>0</v>
      </c>
      <c r="AD109" s="10">
        <v>0</v>
      </c>
      <c r="AE109" s="10">
        <v>0</v>
      </c>
      <c r="AF109" s="11"/>
      <c r="AG109" s="10"/>
      <c r="AH109" s="10"/>
      <c r="AI109" s="11">
        <f t="shared" si="58"/>
        <v>27</v>
      </c>
      <c r="AJ109" s="11" t="str">
        <f t="shared" si="59"/>
        <v>MTP[27]</v>
      </c>
      <c r="AK109" s="11">
        <f t="shared" si="60"/>
        <v>48</v>
      </c>
      <c r="AL109" s="11" t="str">
        <f t="shared" si="61"/>
        <v/>
      </c>
      <c r="AM109" s="11">
        <f t="shared" si="62"/>
        <v>-1</v>
      </c>
      <c r="AN109" s="11" t="str">
        <f t="shared" si="63"/>
        <v/>
      </c>
      <c r="AO109" s="11">
        <f t="shared" si="64"/>
        <v>-1</v>
      </c>
      <c r="AP109" s="11" t="str">
        <f t="shared" si="65"/>
        <v/>
      </c>
      <c r="AQ109" s="11"/>
      <c r="AR109" s="11">
        <f t="shared" si="55"/>
        <v>0</v>
      </c>
      <c r="AS109" s="11"/>
      <c r="AT109" s="9"/>
      <c r="AU109" t="str">
        <f t="shared" si="56"/>
        <v>RW</v>
      </c>
      <c r="AV109" s="7">
        <f>SUM(Z$7:Z109)/2</f>
        <v>55.5</v>
      </c>
      <c r="AW109" s="7">
        <f>SUM(AC$7:AC109)/2</f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</row>
    <row r="110" spans="2:67" outlineLevel="1">
      <c r="B110" s="36"/>
      <c r="C110" s="9"/>
      <c r="D110" s="9"/>
      <c r="E110" s="10" t="s">
        <v>168</v>
      </c>
      <c r="F110" s="10" t="s">
        <v>169</v>
      </c>
      <c r="G110" s="10" t="s">
        <v>245</v>
      </c>
      <c r="H110" s="10" t="s">
        <v>246</v>
      </c>
      <c r="I110" s="10"/>
      <c r="J110" s="10"/>
      <c r="K110" s="10"/>
      <c r="L110" s="10"/>
      <c r="M110" s="10"/>
      <c r="N110" s="10" t="s">
        <v>247</v>
      </c>
      <c r="O110" s="10"/>
      <c r="P110" s="10"/>
      <c r="Q110" s="10"/>
      <c r="R110" s="10"/>
      <c r="S110" s="10" t="s">
        <v>53</v>
      </c>
      <c r="T110" s="10"/>
      <c r="U110" s="10" t="s">
        <v>49</v>
      </c>
      <c r="V110" s="10" t="s">
        <v>50</v>
      </c>
      <c r="W110" s="10" t="s">
        <v>50</v>
      </c>
      <c r="X110" s="11" t="str">
        <f t="shared" si="15"/>
        <v>Y</v>
      </c>
      <c r="Y110" s="11">
        <v>1</v>
      </c>
      <c r="Z110" s="11">
        <f t="shared" si="52"/>
        <v>1</v>
      </c>
      <c r="AA110" s="11" t="str">
        <f t="shared" si="53"/>
        <v>N</v>
      </c>
      <c r="AB110" s="11"/>
      <c r="AC110" s="11">
        <f t="shared" si="54"/>
        <v>0</v>
      </c>
      <c r="AD110" s="10">
        <v>0</v>
      </c>
      <c r="AE110" s="10">
        <v>0</v>
      </c>
      <c r="AF110" s="11"/>
      <c r="AG110" s="10"/>
      <c r="AH110" s="10"/>
      <c r="AI110" s="11">
        <f t="shared" si="58"/>
        <v>26</v>
      </c>
      <c r="AJ110" s="11" t="str">
        <f t="shared" si="59"/>
        <v>MTP[26]</v>
      </c>
      <c r="AK110" s="11">
        <f t="shared" si="60"/>
        <v>48</v>
      </c>
      <c r="AL110" s="11" t="str">
        <f t="shared" si="61"/>
        <v/>
      </c>
      <c r="AM110" s="11">
        <f t="shared" si="62"/>
        <v>-1</v>
      </c>
      <c r="AN110" s="11" t="str">
        <f t="shared" si="63"/>
        <v/>
      </c>
      <c r="AO110" s="11">
        <f t="shared" si="64"/>
        <v>-1</v>
      </c>
      <c r="AP110" s="11" t="str">
        <f t="shared" si="65"/>
        <v/>
      </c>
      <c r="AQ110" s="11"/>
      <c r="AR110" s="11">
        <f t="shared" si="55"/>
        <v>0</v>
      </c>
      <c r="AS110" s="11"/>
      <c r="AT110" s="9"/>
      <c r="AU110" t="str">
        <f t="shared" si="56"/>
        <v>RW</v>
      </c>
      <c r="AV110" s="7">
        <f>SUM(Z$7:Z110)/2</f>
        <v>56</v>
      </c>
      <c r="AW110" s="7">
        <f>SUM(AC$7:AC110)/2</f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</row>
    <row r="111" spans="2:67" outlineLevel="1">
      <c r="B111" s="36"/>
      <c r="C111" s="9"/>
      <c r="D111" s="9"/>
      <c r="E111" s="10" t="s">
        <v>168</v>
      </c>
      <c r="F111" s="10" t="s">
        <v>169</v>
      </c>
      <c r="G111" s="10" t="s">
        <v>248</v>
      </c>
      <c r="H111" s="10" t="s">
        <v>249</v>
      </c>
      <c r="I111" s="10"/>
      <c r="J111" s="10"/>
      <c r="K111" s="10"/>
      <c r="L111" s="10"/>
      <c r="M111" s="10"/>
      <c r="N111" s="10" t="s">
        <v>250</v>
      </c>
      <c r="O111" s="10"/>
      <c r="P111" s="10"/>
      <c r="Q111" s="10"/>
      <c r="R111" s="10"/>
      <c r="S111" s="10" t="s">
        <v>53</v>
      </c>
      <c r="T111" s="10"/>
      <c r="U111" s="10" t="s">
        <v>49</v>
      </c>
      <c r="V111" s="10" t="s">
        <v>50</v>
      </c>
      <c r="W111" s="10" t="s">
        <v>50</v>
      </c>
      <c r="X111" s="11" t="str">
        <f t="shared" si="15"/>
        <v>Y</v>
      </c>
      <c r="Y111" s="11">
        <v>1</v>
      </c>
      <c r="Z111" s="11">
        <f t="shared" si="52"/>
        <v>1</v>
      </c>
      <c r="AA111" s="11" t="str">
        <f t="shared" si="53"/>
        <v>N</v>
      </c>
      <c r="AB111" s="11"/>
      <c r="AC111" s="11">
        <f t="shared" si="54"/>
        <v>0</v>
      </c>
      <c r="AD111" s="10">
        <v>0</v>
      </c>
      <c r="AE111" s="10">
        <v>0</v>
      </c>
      <c r="AF111" s="11"/>
      <c r="AG111" s="10"/>
      <c r="AH111" s="10"/>
      <c r="AI111" s="11">
        <f t="shared" si="58"/>
        <v>25</v>
      </c>
      <c r="AJ111" s="11" t="str">
        <f t="shared" si="59"/>
        <v>MTP[25]</v>
      </c>
      <c r="AK111" s="11">
        <f t="shared" si="60"/>
        <v>48</v>
      </c>
      <c r="AL111" s="11" t="str">
        <f t="shared" si="61"/>
        <v/>
      </c>
      <c r="AM111" s="11">
        <f t="shared" si="62"/>
        <v>-1</v>
      </c>
      <c r="AN111" s="11" t="str">
        <f t="shared" si="63"/>
        <v/>
      </c>
      <c r="AO111" s="11">
        <f t="shared" si="64"/>
        <v>-1</v>
      </c>
      <c r="AP111" s="11" t="str">
        <f t="shared" si="65"/>
        <v/>
      </c>
      <c r="AQ111" s="11"/>
      <c r="AR111" s="11">
        <f t="shared" si="55"/>
        <v>0</v>
      </c>
      <c r="AS111" s="11"/>
      <c r="AT111" s="9"/>
      <c r="AU111" t="str">
        <f t="shared" si="56"/>
        <v>RW</v>
      </c>
      <c r="AV111" s="7">
        <f>SUM(Z$7:Z111)/2</f>
        <v>56.5</v>
      </c>
      <c r="AW111" s="7">
        <f>SUM(AC$7:AC111)/2</f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</row>
    <row r="112" spans="2:67" outlineLevel="1">
      <c r="B112" s="36"/>
      <c r="C112" s="9"/>
      <c r="D112" s="9"/>
      <c r="E112" s="10" t="s">
        <v>168</v>
      </c>
      <c r="F112" s="10" t="s">
        <v>169</v>
      </c>
      <c r="G112" s="10" t="s">
        <v>251</v>
      </c>
      <c r="H112" s="10" t="s">
        <v>252</v>
      </c>
      <c r="I112" s="10"/>
      <c r="J112" s="10"/>
      <c r="K112" s="10"/>
      <c r="L112" s="10"/>
      <c r="M112" s="10"/>
      <c r="N112" s="10" t="s">
        <v>253</v>
      </c>
      <c r="O112" s="10"/>
      <c r="P112" s="10"/>
      <c r="Q112" s="10"/>
      <c r="R112" s="10"/>
      <c r="S112" s="10" t="s">
        <v>53</v>
      </c>
      <c r="T112" s="10"/>
      <c r="U112" s="10" t="s">
        <v>49</v>
      </c>
      <c r="V112" s="10" t="s">
        <v>50</v>
      </c>
      <c r="W112" s="10" t="s">
        <v>50</v>
      </c>
      <c r="X112" s="11" t="str">
        <f t="shared" si="15"/>
        <v>Y</v>
      </c>
      <c r="Y112" s="11">
        <v>1</v>
      </c>
      <c r="Z112" s="11">
        <f t="shared" si="52"/>
        <v>1</v>
      </c>
      <c r="AA112" s="11" t="str">
        <f t="shared" si="53"/>
        <v>N</v>
      </c>
      <c r="AB112" s="11"/>
      <c r="AC112" s="11">
        <f t="shared" si="54"/>
        <v>0</v>
      </c>
      <c r="AD112" s="10">
        <v>0</v>
      </c>
      <c r="AE112" s="10">
        <v>0</v>
      </c>
      <c r="AF112" s="11"/>
      <c r="AG112" s="10"/>
      <c r="AH112" s="10"/>
      <c r="AI112" s="11">
        <f t="shared" si="58"/>
        <v>24</v>
      </c>
      <c r="AJ112" s="11" t="str">
        <f t="shared" si="59"/>
        <v>MTP[24]</v>
      </c>
      <c r="AK112" s="11">
        <f t="shared" si="60"/>
        <v>48</v>
      </c>
      <c r="AL112" s="11" t="str">
        <f t="shared" si="61"/>
        <v/>
      </c>
      <c r="AM112" s="11">
        <f t="shared" si="62"/>
        <v>-1</v>
      </c>
      <c r="AN112" s="11" t="str">
        <f t="shared" si="63"/>
        <v/>
      </c>
      <c r="AO112" s="11">
        <f t="shared" si="64"/>
        <v>-1</v>
      </c>
      <c r="AP112" s="11" t="str">
        <f t="shared" si="65"/>
        <v/>
      </c>
      <c r="AQ112" s="11"/>
      <c r="AR112" s="11">
        <f t="shared" si="55"/>
        <v>0</v>
      </c>
      <c r="AS112" s="11"/>
      <c r="AT112" s="9"/>
      <c r="AU112" t="str">
        <f t="shared" si="56"/>
        <v>RW</v>
      </c>
      <c r="AV112" s="7">
        <f>SUM(Z$7:Z112)/2</f>
        <v>57</v>
      </c>
      <c r="AW112" s="7">
        <f>SUM(AC$7:AC112)/2</f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</row>
    <row r="113" spans="2:67" outlineLevel="1">
      <c r="B113" s="36"/>
      <c r="C113" s="9"/>
      <c r="D113" s="9"/>
      <c r="E113" s="10" t="s">
        <v>168</v>
      </c>
      <c r="F113" s="10" t="s">
        <v>169</v>
      </c>
      <c r="G113" s="10" t="s">
        <v>254</v>
      </c>
      <c r="H113" s="10" t="s">
        <v>255</v>
      </c>
      <c r="I113" s="10"/>
      <c r="J113" s="10"/>
      <c r="K113" s="10"/>
      <c r="L113" s="10"/>
      <c r="M113" s="10"/>
      <c r="N113" s="10" t="s">
        <v>256</v>
      </c>
      <c r="O113" s="10"/>
      <c r="P113" s="10"/>
      <c r="Q113" s="10"/>
      <c r="R113" s="10"/>
      <c r="S113" s="10" t="s">
        <v>53</v>
      </c>
      <c r="T113" s="10"/>
      <c r="U113" s="10" t="s">
        <v>49</v>
      </c>
      <c r="V113" s="10" t="s">
        <v>50</v>
      </c>
      <c r="W113" s="10" t="s">
        <v>50</v>
      </c>
      <c r="X113" s="11" t="str">
        <f t="shared" si="15"/>
        <v>Y</v>
      </c>
      <c r="Y113" s="11">
        <v>1</v>
      </c>
      <c r="Z113" s="11">
        <f t="shared" si="52"/>
        <v>1</v>
      </c>
      <c r="AA113" s="11" t="str">
        <f t="shared" si="53"/>
        <v>N</v>
      </c>
      <c r="AB113" s="11"/>
      <c r="AC113" s="11">
        <f t="shared" si="54"/>
        <v>0</v>
      </c>
      <c r="AD113" s="10">
        <v>0</v>
      </c>
      <c r="AE113" s="10">
        <v>0</v>
      </c>
      <c r="AF113" s="11"/>
      <c r="AG113" s="10"/>
      <c r="AH113" s="10"/>
      <c r="AI113" s="11">
        <f t="shared" si="58"/>
        <v>23</v>
      </c>
      <c r="AJ113" s="11" t="str">
        <f t="shared" si="59"/>
        <v>MTP[23]</v>
      </c>
      <c r="AK113" s="11">
        <f t="shared" si="60"/>
        <v>48</v>
      </c>
      <c r="AL113" s="11" t="str">
        <f t="shared" si="61"/>
        <v/>
      </c>
      <c r="AM113" s="11">
        <f t="shared" si="62"/>
        <v>-1</v>
      </c>
      <c r="AN113" s="11" t="str">
        <f t="shared" si="63"/>
        <v/>
      </c>
      <c r="AO113" s="11">
        <f t="shared" si="64"/>
        <v>-1</v>
      </c>
      <c r="AP113" s="11" t="str">
        <f t="shared" si="65"/>
        <v/>
      </c>
      <c r="AQ113" s="11"/>
      <c r="AR113" s="11">
        <f t="shared" si="55"/>
        <v>0</v>
      </c>
      <c r="AS113" s="11"/>
      <c r="AT113" s="9"/>
      <c r="AU113" t="str">
        <f t="shared" si="56"/>
        <v>RW</v>
      </c>
      <c r="AV113" s="7">
        <f>SUM(Z$7:Z113)/2</f>
        <v>57.5</v>
      </c>
      <c r="AW113" s="7">
        <f>SUM(AC$7:AC113)/2</f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</row>
    <row r="114" spans="2:67" outlineLevel="1">
      <c r="B114" s="36"/>
      <c r="C114" s="9"/>
      <c r="D114" s="9"/>
      <c r="E114" s="10" t="s">
        <v>168</v>
      </c>
      <c r="F114" s="10" t="s">
        <v>169</v>
      </c>
      <c r="G114" s="10" t="s">
        <v>257</v>
      </c>
      <c r="H114" s="10" t="s">
        <v>258</v>
      </c>
      <c r="I114" s="10"/>
      <c r="J114" s="10"/>
      <c r="K114" s="10"/>
      <c r="L114" s="10"/>
      <c r="M114" s="10"/>
      <c r="N114" s="10" t="s">
        <v>259</v>
      </c>
      <c r="O114" s="10"/>
      <c r="P114" s="10"/>
      <c r="Q114" s="10"/>
      <c r="R114" s="10"/>
      <c r="S114" s="10" t="s">
        <v>53</v>
      </c>
      <c r="T114" s="10"/>
      <c r="U114" s="10" t="s">
        <v>49</v>
      </c>
      <c r="V114" s="10" t="s">
        <v>50</v>
      </c>
      <c r="W114" s="10" t="s">
        <v>50</v>
      </c>
      <c r="X114" s="11" t="str">
        <f t="shared" si="15"/>
        <v>Y</v>
      </c>
      <c r="Y114" s="11">
        <v>1</v>
      </c>
      <c r="Z114" s="11">
        <f t="shared" si="52"/>
        <v>1</v>
      </c>
      <c r="AA114" s="11" t="str">
        <f t="shared" si="53"/>
        <v>N</v>
      </c>
      <c r="AB114" s="11"/>
      <c r="AC114" s="11">
        <f t="shared" si="54"/>
        <v>0</v>
      </c>
      <c r="AD114" s="10">
        <v>0</v>
      </c>
      <c r="AE114" s="10">
        <v>0</v>
      </c>
      <c r="AF114" s="11"/>
      <c r="AG114" s="10"/>
      <c r="AH114" s="10"/>
      <c r="AI114" s="11">
        <f t="shared" si="58"/>
        <v>22</v>
      </c>
      <c r="AJ114" s="11" t="str">
        <f t="shared" si="59"/>
        <v>MTP[22]</v>
      </c>
      <c r="AK114" s="11">
        <f t="shared" si="60"/>
        <v>48</v>
      </c>
      <c r="AL114" s="11" t="str">
        <f t="shared" si="61"/>
        <v/>
      </c>
      <c r="AM114" s="11">
        <f t="shared" si="62"/>
        <v>-1</v>
      </c>
      <c r="AN114" s="11" t="str">
        <f t="shared" si="63"/>
        <v/>
      </c>
      <c r="AO114" s="11">
        <f t="shared" si="64"/>
        <v>-1</v>
      </c>
      <c r="AP114" s="11" t="str">
        <f t="shared" si="65"/>
        <v/>
      </c>
      <c r="AQ114" s="11"/>
      <c r="AR114" s="11">
        <f t="shared" si="55"/>
        <v>0</v>
      </c>
      <c r="AS114" s="11"/>
      <c r="AT114" s="9"/>
      <c r="AU114" t="str">
        <f t="shared" si="56"/>
        <v>RW</v>
      </c>
      <c r="AV114" s="7">
        <f>SUM(Z$7:Z114)/2</f>
        <v>58</v>
      </c>
      <c r="AW114" s="7">
        <f>SUM(AC$7:AC114)/2</f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</row>
    <row r="115" spans="2:67" outlineLevel="1">
      <c r="B115" s="36"/>
      <c r="C115" s="9"/>
      <c r="D115" s="9"/>
      <c r="E115" s="10" t="s">
        <v>168</v>
      </c>
      <c r="F115" s="10" t="s">
        <v>169</v>
      </c>
      <c r="G115" s="10" t="s">
        <v>260</v>
      </c>
      <c r="H115" s="10" t="s">
        <v>261</v>
      </c>
      <c r="I115" s="10"/>
      <c r="J115" s="10"/>
      <c r="K115" s="10"/>
      <c r="L115" s="10"/>
      <c r="M115" s="10"/>
      <c r="N115" s="10" t="s">
        <v>262</v>
      </c>
      <c r="O115" s="10"/>
      <c r="P115" s="10"/>
      <c r="Q115" s="10"/>
      <c r="R115" s="10"/>
      <c r="S115" s="10" t="s">
        <v>53</v>
      </c>
      <c r="T115" s="10"/>
      <c r="U115" s="10" t="s">
        <v>49</v>
      </c>
      <c r="V115" s="10" t="s">
        <v>50</v>
      </c>
      <c r="W115" s="10" t="s">
        <v>50</v>
      </c>
      <c r="X115" s="11" t="str">
        <f t="shared" si="15"/>
        <v>Y</v>
      </c>
      <c r="Y115" s="11">
        <v>1</v>
      </c>
      <c r="Z115" s="11">
        <f t="shared" si="52"/>
        <v>1</v>
      </c>
      <c r="AA115" s="11" t="str">
        <f t="shared" si="53"/>
        <v>N</v>
      </c>
      <c r="AB115" s="11"/>
      <c r="AC115" s="11">
        <f t="shared" si="54"/>
        <v>0</v>
      </c>
      <c r="AD115" s="10">
        <v>0</v>
      </c>
      <c r="AE115" s="10">
        <v>0</v>
      </c>
      <c r="AF115" s="11"/>
      <c r="AG115" s="10"/>
      <c r="AH115" s="10"/>
      <c r="AI115" s="11">
        <f t="shared" si="58"/>
        <v>21</v>
      </c>
      <c r="AJ115" s="11" t="str">
        <f t="shared" si="59"/>
        <v>MTP[21]</v>
      </c>
      <c r="AK115" s="11">
        <f>IF(AND(V115="Y",Y116&gt;0),AK116+Y116,AK116)</f>
        <v>48</v>
      </c>
      <c r="AL115" s="11" t="str">
        <f t="shared" si="61"/>
        <v/>
      </c>
      <c r="AM115" s="11">
        <f t="shared" si="62"/>
        <v>-1</v>
      </c>
      <c r="AN115" s="11" t="str">
        <f t="shared" si="63"/>
        <v/>
      </c>
      <c r="AO115" s="11">
        <f t="shared" si="64"/>
        <v>-1</v>
      </c>
      <c r="AP115" s="11" t="str">
        <f t="shared" si="65"/>
        <v/>
      </c>
      <c r="AQ115" s="11"/>
      <c r="AR115" s="11">
        <f t="shared" si="55"/>
        <v>0</v>
      </c>
      <c r="AS115" s="11"/>
      <c r="AT115" s="9"/>
      <c r="AU115" t="str">
        <f t="shared" si="56"/>
        <v>RW</v>
      </c>
      <c r="AV115" s="7">
        <f>SUM(Z$7:Z115)/2</f>
        <v>58.5</v>
      </c>
      <c r="AW115" s="7">
        <f>SUM(AC$7:AC115)/2</f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</row>
    <row r="116" spans="2:67" outlineLevel="1">
      <c r="B116" s="36"/>
      <c r="C116" s="9"/>
      <c r="D116" s="9"/>
      <c r="E116" s="10" t="s">
        <v>168</v>
      </c>
      <c r="F116" s="10" t="s">
        <v>169</v>
      </c>
      <c r="G116" s="10" t="s">
        <v>263</v>
      </c>
      <c r="H116" s="10" t="s">
        <v>264</v>
      </c>
      <c r="I116" s="10"/>
      <c r="J116" s="10"/>
      <c r="K116" s="10"/>
      <c r="L116" s="10"/>
      <c r="M116" s="10"/>
      <c r="N116" s="10" t="s">
        <v>265</v>
      </c>
      <c r="O116" s="10"/>
      <c r="P116" s="10"/>
      <c r="Q116" s="10"/>
      <c r="R116" s="10"/>
      <c r="S116" s="10" t="s">
        <v>53</v>
      </c>
      <c r="T116" s="10"/>
      <c r="U116" s="10" t="s">
        <v>49</v>
      </c>
      <c r="V116" s="10" t="s">
        <v>50</v>
      </c>
      <c r="W116" s="10" t="s">
        <v>50</v>
      </c>
      <c r="X116" s="11" t="str">
        <f t="shared" si="15"/>
        <v>Y</v>
      </c>
      <c r="Y116" s="11">
        <v>1</v>
      </c>
      <c r="Z116" s="11">
        <f t="shared" si="52"/>
        <v>1</v>
      </c>
      <c r="AA116" s="11" t="str">
        <f t="shared" si="53"/>
        <v>N</v>
      </c>
      <c r="AB116" s="11"/>
      <c r="AC116" s="11">
        <f t="shared" si="54"/>
        <v>0</v>
      </c>
      <c r="AD116" s="10">
        <v>0</v>
      </c>
      <c r="AE116" s="10">
        <v>0</v>
      </c>
      <c r="AF116" s="11"/>
      <c r="AG116" s="10"/>
      <c r="AH116" s="10"/>
      <c r="AI116" s="11">
        <f>IF(Y116&gt;0,AK55,AK55- 1)</f>
        <v>20</v>
      </c>
      <c r="AJ116" s="11" t="str">
        <f t="shared" si="59"/>
        <v>MTP[20]</v>
      </c>
      <c r="AK116" s="11">
        <f>IF(AND(V116="Y", Y116&gt;0),AI74,AI74- 1)</f>
        <v>48</v>
      </c>
      <c r="AL116" s="11" t="str">
        <f t="shared" si="61"/>
        <v/>
      </c>
      <c r="AM116" s="11">
        <f>IF(AB116&gt;0,AO55,AO55- 1)</f>
        <v>-1</v>
      </c>
      <c r="AN116" s="11" t="str">
        <f t="shared" si="63"/>
        <v/>
      </c>
      <c r="AO116" s="11">
        <f>IF(AND(V116="Y", AB116&gt;0),AM74,AM74- 1)</f>
        <v>-1</v>
      </c>
      <c r="AP116" s="11" t="str">
        <f t="shared" si="65"/>
        <v/>
      </c>
      <c r="AQ116" s="11"/>
      <c r="AR116" s="11">
        <f t="shared" si="55"/>
        <v>0</v>
      </c>
      <c r="AS116" s="11"/>
      <c r="AT116" s="9"/>
      <c r="AU116" t="str">
        <f t="shared" si="56"/>
        <v>RW</v>
      </c>
      <c r="AV116" s="7">
        <f>SUM(Z$7:Z116)/2</f>
        <v>59</v>
      </c>
      <c r="AW116" s="7">
        <f>SUM(AC$7:AC116)/2</f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</row>
    <row r="117" spans="2:67" hidden="1">
      <c r="B117" s="36"/>
      <c r="C117" s="9"/>
      <c r="D117" s="9"/>
      <c r="E117" s="10" t="s">
        <v>266</v>
      </c>
      <c r="F117" s="10" t="s">
        <v>78</v>
      </c>
      <c r="G117" s="10"/>
      <c r="H117" s="10"/>
      <c r="I117" s="10"/>
      <c r="J117" s="10"/>
      <c r="K117" s="10"/>
      <c r="L117" s="10"/>
      <c r="M117" s="10"/>
      <c r="N117" s="84"/>
      <c r="O117" s="10"/>
      <c r="P117" s="10"/>
      <c r="Q117" s="10"/>
      <c r="R117" s="10"/>
      <c r="S117" s="10" t="str">
        <f t="shared" si="14"/>
        <v/>
      </c>
      <c r="T117" s="10"/>
      <c r="U117" s="10" t="s">
        <v>50</v>
      </c>
      <c r="V117" s="10"/>
      <c r="W117" s="10" t="s">
        <v>50</v>
      </c>
      <c r="X117" s="11" t="str">
        <f t="shared" si="15"/>
        <v>N</v>
      </c>
      <c r="Y117" s="11"/>
      <c r="Z117" s="11">
        <f t="shared" si="52"/>
        <v>0</v>
      </c>
      <c r="AA117" s="11" t="str">
        <f t="shared" si="53"/>
        <v>N</v>
      </c>
      <c r="AB117" s="11"/>
      <c r="AC117" s="11">
        <f t="shared" si="54"/>
        <v>0</v>
      </c>
      <c r="AD117" s="10"/>
      <c r="AE117" s="10"/>
      <c r="AF117" s="11"/>
      <c r="AG117" s="10"/>
      <c r="AH117" s="10"/>
      <c r="AI117" s="11">
        <f>AK74+Y117</f>
        <v>59</v>
      </c>
      <c r="AJ117" s="11"/>
      <c r="AK117" s="11">
        <f t="shared" si="16"/>
        <v>59</v>
      </c>
      <c r="AL117" s="11"/>
      <c r="AM117" s="11">
        <f>AO74+AB117</f>
        <v>0</v>
      </c>
      <c r="AN117" s="11"/>
      <c r="AO117" s="11">
        <f t="shared" si="17"/>
        <v>0</v>
      </c>
      <c r="AP117" s="11"/>
      <c r="AQ117" s="11"/>
      <c r="AR117" s="11">
        <f t="shared" si="55"/>
        <v>0</v>
      </c>
      <c r="AS117" s="11"/>
      <c r="AT117" s="9"/>
      <c r="AU117" t="str">
        <f t="shared" si="56"/>
        <v/>
      </c>
      <c r="AV117" s="7">
        <f>SUM(Z$7:Z117)/2</f>
        <v>59</v>
      </c>
      <c r="AW117" s="7">
        <f>SUM(AC$7:AC117)/2</f>
        <v>0</v>
      </c>
    </row>
    <row r="118" spans="2:67" hidden="1">
      <c r="B118" s="36"/>
      <c r="C118" s="9"/>
      <c r="D118" s="9"/>
      <c r="E118" s="10" t="s">
        <v>267</v>
      </c>
      <c r="F118" s="10" t="s">
        <v>78</v>
      </c>
      <c r="G118" s="10"/>
      <c r="H118" s="10"/>
      <c r="I118" s="10"/>
      <c r="J118" s="10"/>
      <c r="K118" s="10"/>
      <c r="L118" s="10"/>
      <c r="M118" s="10"/>
      <c r="N118" s="84"/>
      <c r="O118" s="10"/>
      <c r="P118" s="10"/>
      <c r="Q118" s="10"/>
      <c r="R118" s="10"/>
      <c r="S118" s="10" t="str">
        <f>IF(AND((Q118=""),(R118="")),"",IF(AND((Q118&lt;&gt;"N/A"),(R118&lt;&gt;"N/A")),"RW",IF(R118="N/A",IF(Q118="N/A","", "WO"),"RO")))</f>
        <v/>
      </c>
      <c r="T118" s="10"/>
      <c r="U118" s="10" t="s">
        <v>50</v>
      </c>
      <c r="V118" s="10"/>
      <c r="W118" s="10" t="s">
        <v>50</v>
      </c>
      <c r="X118" s="11" t="str">
        <f t="shared" si="15"/>
        <v>N</v>
      </c>
      <c r="Y118" s="11"/>
      <c r="Z118" s="11">
        <f t="shared" si="52"/>
        <v>0</v>
      </c>
      <c r="AA118" s="11" t="str">
        <f t="shared" si="53"/>
        <v>N</v>
      </c>
      <c r="AB118" s="11"/>
      <c r="AC118" s="11">
        <f t="shared" si="54"/>
        <v>0</v>
      </c>
      <c r="AD118" s="10"/>
      <c r="AE118" s="10"/>
      <c r="AF118" s="11"/>
      <c r="AG118" s="10"/>
      <c r="AH118" s="10"/>
      <c r="AI118" s="11">
        <f t="shared" si="34"/>
        <v>59</v>
      </c>
      <c r="AJ118" s="11"/>
      <c r="AK118" s="11">
        <f t="shared" si="16"/>
        <v>59</v>
      </c>
      <c r="AL118" s="11"/>
      <c r="AM118" s="11">
        <f t="shared" si="35"/>
        <v>0</v>
      </c>
      <c r="AN118" s="11"/>
      <c r="AO118" s="11">
        <f t="shared" si="17"/>
        <v>0</v>
      </c>
      <c r="AP118" s="11"/>
      <c r="AQ118" s="11"/>
      <c r="AR118" s="11">
        <f t="shared" si="55"/>
        <v>0</v>
      </c>
      <c r="AS118" s="11"/>
      <c r="AT118" s="9"/>
      <c r="AU118" t="str">
        <f t="shared" si="56"/>
        <v/>
      </c>
      <c r="AV118" s="7">
        <f>SUM(Z$7:Z118)/2</f>
        <v>59</v>
      </c>
      <c r="AW118" s="7">
        <f>SUM(AC$7:AC118)/2</f>
        <v>0</v>
      </c>
    </row>
    <row r="119" spans="2:67" hidden="1">
      <c r="B119" s="36"/>
      <c r="C119" s="9"/>
      <c r="D119" s="9"/>
      <c r="E119" s="10" t="s">
        <v>268</v>
      </c>
      <c r="F119" s="10" t="s">
        <v>78</v>
      </c>
      <c r="G119" s="10"/>
      <c r="H119" s="10"/>
      <c r="I119" s="10"/>
      <c r="J119" s="10"/>
      <c r="K119" s="10"/>
      <c r="L119" s="10"/>
      <c r="M119" s="10"/>
      <c r="N119" s="84"/>
      <c r="O119" s="10"/>
      <c r="P119" s="10"/>
      <c r="Q119" s="10"/>
      <c r="R119" s="10"/>
      <c r="S119" s="10" t="str">
        <f t="shared" si="14"/>
        <v/>
      </c>
      <c r="T119" s="10"/>
      <c r="U119" s="10" t="s">
        <v>50</v>
      </c>
      <c r="V119" s="10"/>
      <c r="W119" s="10" t="s">
        <v>50</v>
      </c>
      <c r="X119" s="11" t="str">
        <f t="shared" si="15"/>
        <v>N</v>
      </c>
      <c r="Y119" s="11"/>
      <c r="Z119" s="11">
        <f t="shared" si="52"/>
        <v>0</v>
      </c>
      <c r="AA119" s="11" t="str">
        <f t="shared" si="53"/>
        <v>N</v>
      </c>
      <c r="AB119" s="11"/>
      <c r="AC119" s="11">
        <f t="shared" si="54"/>
        <v>0</v>
      </c>
      <c r="AD119" s="10"/>
      <c r="AE119" s="10"/>
      <c r="AF119" s="11"/>
      <c r="AG119" s="10"/>
      <c r="AH119" s="10"/>
      <c r="AI119" s="11">
        <f t="shared" si="34"/>
        <v>59</v>
      </c>
      <c r="AJ119" s="11"/>
      <c r="AK119" s="11">
        <f t="shared" si="16"/>
        <v>59</v>
      </c>
      <c r="AL119" s="11"/>
      <c r="AM119" s="11">
        <f t="shared" si="35"/>
        <v>0</v>
      </c>
      <c r="AN119" s="11"/>
      <c r="AO119" s="11">
        <f t="shared" si="17"/>
        <v>0</v>
      </c>
      <c r="AP119" s="11"/>
      <c r="AQ119" s="11"/>
      <c r="AR119" s="11">
        <f t="shared" si="55"/>
        <v>0</v>
      </c>
      <c r="AS119" s="11"/>
      <c r="AT119" s="9"/>
      <c r="AU119" t="str">
        <f t="shared" si="56"/>
        <v/>
      </c>
      <c r="AV119" s="7">
        <f>SUM(Z$7:Z119)/2</f>
        <v>59</v>
      </c>
      <c r="AW119" s="7">
        <f>SUM(AC$7:AC119)/2</f>
        <v>0</v>
      </c>
    </row>
    <row r="120" spans="2:67" hidden="1">
      <c r="B120" s="36"/>
      <c r="C120" s="9"/>
      <c r="D120" s="9"/>
      <c r="E120" s="10" t="s">
        <v>269</v>
      </c>
      <c r="F120" s="10" t="s">
        <v>78</v>
      </c>
      <c r="G120" s="10"/>
      <c r="H120" s="10"/>
      <c r="I120" s="10"/>
      <c r="J120" s="10"/>
      <c r="K120" s="10"/>
      <c r="L120" s="10"/>
      <c r="M120" s="10"/>
      <c r="N120" s="84"/>
      <c r="O120" s="10"/>
      <c r="P120" s="10"/>
      <c r="Q120" s="10"/>
      <c r="R120" s="10"/>
      <c r="S120" s="10" t="str">
        <f t="shared" si="14"/>
        <v/>
      </c>
      <c r="T120" s="10"/>
      <c r="U120" s="10" t="s">
        <v>50</v>
      </c>
      <c r="V120" s="10"/>
      <c r="W120" s="10" t="s">
        <v>50</v>
      </c>
      <c r="X120" s="11" t="str">
        <f t="shared" si="15"/>
        <v>N</v>
      </c>
      <c r="Y120" s="11"/>
      <c r="Z120" s="11">
        <f t="shared" si="52"/>
        <v>0</v>
      </c>
      <c r="AA120" s="11" t="str">
        <f t="shared" si="53"/>
        <v>N</v>
      </c>
      <c r="AB120" s="11"/>
      <c r="AC120" s="11">
        <f t="shared" si="54"/>
        <v>0</v>
      </c>
      <c r="AD120" s="10"/>
      <c r="AE120" s="10"/>
      <c r="AF120" s="11"/>
      <c r="AG120" s="10"/>
      <c r="AH120" s="10"/>
      <c r="AI120" s="11">
        <f t="shared" si="34"/>
        <v>59</v>
      </c>
      <c r="AJ120" s="11"/>
      <c r="AK120" s="11">
        <f t="shared" si="16"/>
        <v>59</v>
      </c>
      <c r="AL120" s="11"/>
      <c r="AM120" s="11">
        <f t="shared" si="35"/>
        <v>0</v>
      </c>
      <c r="AN120" s="11"/>
      <c r="AO120" s="11">
        <f t="shared" si="17"/>
        <v>0</v>
      </c>
      <c r="AP120" s="11"/>
      <c r="AQ120" s="11"/>
      <c r="AR120" s="11">
        <f t="shared" si="55"/>
        <v>0</v>
      </c>
      <c r="AS120" s="11"/>
      <c r="AT120" s="9"/>
      <c r="AU120" t="str">
        <f t="shared" si="56"/>
        <v/>
      </c>
      <c r="AV120" s="7">
        <f>SUM(Z$7:Z120)/2</f>
        <v>59</v>
      </c>
      <c r="AW120" s="7">
        <f>SUM(AC$7:AC120)/2</f>
        <v>0</v>
      </c>
    </row>
    <row r="121" spans="2:67">
      <c r="B121" s="36"/>
      <c r="C121" s="9"/>
      <c r="D121" s="9"/>
      <c r="E121" s="10" t="s">
        <v>270</v>
      </c>
      <c r="F121" s="10" t="s">
        <v>271</v>
      </c>
      <c r="G121" s="10"/>
      <c r="H121" s="10"/>
      <c r="I121" s="10"/>
      <c r="J121" s="10"/>
      <c r="K121" s="10"/>
      <c r="L121" s="10"/>
      <c r="M121" s="10"/>
      <c r="N121" s="84"/>
      <c r="O121" s="10"/>
      <c r="P121" s="10"/>
      <c r="Q121" s="10" t="s">
        <v>47</v>
      </c>
      <c r="R121" s="10" t="s">
        <v>48</v>
      </c>
      <c r="S121" s="10" t="str">
        <f t="shared" si="14"/>
        <v>RW</v>
      </c>
      <c r="T121" s="10">
        <v>1</v>
      </c>
      <c r="U121" s="10" t="s">
        <v>49</v>
      </c>
      <c r="V121" s="10" t="s">
        <v>49</v>
      </c>
      <c r="W121" s="10" t="s">
        <v>50</v>
      </c>
      <c r="X121" s="11" t="str">
        <f t="shared" si="15"/>
        <v>Y</v>
      </c>
      <c r="Y121" s="11">
        <v>4</v>
      </c>
      <c r="Z121" s="11">
        <f t="shared" si="52"/>
        <v>8</v>
      </c>
      <c r="AA121" s="11" t="str">
        <f t="shared" si="53"/>
        <v>N</v>
      </c>
      <c r="AB121" s="11"/>
      <c r="AC121" s="11">
        <f t="shared" si="54"/>
        <v>0</v>
      </c>
      <c r="AD121" s="10" t="str">
        <f>(AD122 &amp; AD123 &amp; AD124 &amp; AD125 &amp; AD126 &amp; AD127 &amp; AD128 &amp; AD129)</f>
        <v>00111110</v>
      </c>
      <c r="AE121" s="10" t="str">
        <f>(AE122 &amp; AE123 &amp; AE124 &amp; AE125 &amp; AE126 &amp; AE127 &amp; AE128 &amp; AE129)</f>
        <v>00111110</v>
      </c>
      <c r="AF121" s="11"/>
      <c r="AG121" s="10"/>
      <c r="AH121" s="10"/>
      <c r="AI121" s="11">
        <f t="shared" si="34"/>
        <v>63</v>
      </c>
      <c r="AJ121" s="11"/>
      <c r="AK121" s="11">
        <f t="shared" si="16"/>
        <v>67</v>
      </c>
      <c r="AL121" s="11"/>
      <c r="AM121" s="11">
        <f t="shared" si="35"/>
        <v>0</v>
      </c>
      <c r="AN121" s="11"/>
      <c r="AO121" s="11">
        <f t="shared" si="17"/>
        <v>0</v>
      </c>
      <c r="AP121" s="11"/>
      <c r="AQ121" s="11">
        <v>8</v>
      </c>
      <c r="AR121" s="11">
        <f t="shared" si="55"/>
        <v>16</v>
      </c>
      <c r="AS121" s="11"/>
      <c r="AT121" s="9"/>
      <c r="AU121" t="str">
        <f t="shared" si="56"/>
        <v>RW</v>
      </c>
      <c r="AV121" s="7">
        <f>SUM(Z$7:Z121)/2</f>
        <v>63</v>
      </c>
      <c r="AW121" s="7">
        <f>SUM(AC$7:AC121)/2</f>
        <v>0</v>
      </c>
      <c r="BF121" s="2" t="s">
        <v>272</v>
      </c>
      <c r="BG121" s="2" t="s">
        <v>272</v>
      </c>
      <c r="BH121" s="2" t="s">
        <v>272</v>
      </c>
      <c r="BI121" s="2" t="s">
        <v>272</v>
      </c>
      <c r="BJ121" s="2" t="s">
        <v>272</v>
      </c>
      <c r="BK121" s="2" t="s">
        <v>272</v>
      </c>
      <c r="BL121" s="2" t="s">
        <v>272</v>
      </c>
      <c r="BM121" s="2" t="s">
        <v>272</v>
      </c>
      <c r="BN121" s="2" t="s">
        <v>272</v>
      </c>
      <c r="BO121" s="2" t="s">
        <v>272</v>
      </c>
    </row>
    <row r="122" spans="2:67" outlineLevel="1">
      <c r="B122" s="36"/>
      <c r="C122" s="9"/>
      <c r="D122" s="9"/>
      <c r="E122" s="10" t="s">
        <v>270</v>
      </c>
      <c r="F122" s="10" t="s">
        <v>271</v>
      </c>
      <c r="G122" s="10" t="s">
        <v>273</v>
      </c>
      <c r="H122" s="10" t="s">
        <v>273</v>
      </c>
      <c r="I122" s="80"/>
      <c r="J122" s="80"/>
      <c r="K122" s="80"/>
      <c r="L122" s="80"/>
      <c r="M122" s="80"/>
      <c r="N122" s="86" t="s">
        <v>274</v>
      </c>
      <c r="O122" s="10"/>
      <c r="P122" s="10"/>
      <c r="Q122" s="10"/>
      <c r="R122" s="10"/>
      <c r="S122" s="10" t="s">
        <v>53</v>
      </c>
      <c r="T122" s="10"/>
      <c r="U122" s="10" t="s">
        <v>49</v>
      </c>
      <c r="V122" s="10" t="s">
        <v>49</v>
      </c>
      <c r="W122" s="10" t="s">
        <v>50</v>
      </c>
      <c r="X122" s="11" t="str">
        <f t="shared" si="15"/>
        <v>Y</v>
      </c>
      <c r="Y122" s="11">
        <v>1</v>
      </c>
      <c r="Z122" s="11">
        <f t="shared" si="52"/>
        <v>2</v>
      </c>
      <c r="AA122" s="11" t="str">
        <f t="shared" si="53"/>
        <v>N</v>
      </c>
      <c r="AB122" s="11"/>
      <c r="AC122" s="11">
        <f t="shared" si="54"/>
        <v>0</v>
      </c>
      <c r="AD122" s="10">
        <v>0</v>
      </c>
      <c r="AE122" s="10">
        <v>0</v>
      </c>
      <c r="AF122" s="11"/>
      <c r="AG122" s="10"/>
      <c r="AH122" s="10"/>
      <c r="AI122" s="11">
        <f t="shared" ref="AI122:AI128" si="105">AI123+Y123</f>
        <v>62</v>
      </c>
      <c r="AJ122" s="11" t="str">
        <f t="shared" ref="AJ122:AJ129" si="106">IF(Y122&gt;1,"MTP[" &amp; AI122-1+Y122&amp; ":" &amp; AI122 &amp; "]",(IF(Y122&gt;0,"MTP[" &amp; AI122 &amp; "]","")))</f>
        <v>MTP[62]</v>
      </c>
      <c r="AK122" s="11">
        <f t="shared" ref="AK122:AK128" si="107">AK123+Y123</f>
        <v>66</v>
      </c>
      <c r="AL122" s="11" t="str">
        <f t="shared" ref="AL122:AL129" si="108">IF(AND(V122="Y", Y122&gt;1),"MTP[" &amp; AK122-1+Y122&amp; ":" &amp; AK122 &amp; "]",(IF(AND(V122="Y", Y122&gt;0),"MTP[" &amp; AK122 &amp; "]","")))</f>
        <v>MTP[66]</v>
      </c>
      <c r="AM122" s="11">
        <f t="shared" ref="AM122:AM128" si="109">AM123+AB123</f>
        <v>-1</v>
      </c>
      <c r="AN122" s="11" t="str">
        <f t="shared" ref="AN122:AN129" si="110">IF(AB122&gt;1,"OTP[" &amp; AM122-1+AB122&amp; ":" &amp; AM122 &amp; "]",(IF(AB122&gt;0,"OTP[" &amp; AM122 &amp; "]","")))</f>
        <v/>
      </c>
      <c r="AO122" s="11">
        <f t="shared" ref="AO122:AO128" si="111">AO123+AB123</f>
        <v>-1</v>
      </c>
      <c r="AP122" s="11" t="str">
        <f t="shared" ref="AP122:AP129" si="112">IF(AND(V122="Y", AB122&gt;1),"OTP[" &amp; AO122-1+AB122&amp; ":" &amp; AO122 &amp; "]",(IF(AND(V122="Y", AB122&gt;0),"OTP[" &amp; AO122 &amp; "]","")))</f>
        <v/>
      </c>
      <c r="AQ122" s="11"/>
      <c r="AR122" s="11">
        <f t="shared" si="55"/>
        <v>0</v>
      </c>
      <c r="AS122" s="11"/>
      <c r="AT122" s="9"/>
      <c r="AU122" t="str">
        <f t="shared" si="56"/>
        <v>RW</v>
      </c>
      <c r="AV122" s="7">
        <f>SUM(Z$7:Z122)/2</f>
        <v>64</v>
      </c>
      <c r="AW122" s="7">
        <f>SUM(AC$7:AC122)/2</f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</row>
    <row r="123" spans="2:67" outlineLevel="1">
      <c r="B123" s="36"/>
      <c r="C123" s="9"/>
      <c r="D123" s="9"/>
      <c r="E123" s="10" t="s">
        <v>270</v>
      </c>
      <c r="F123" s="10" t="s">
        <v>271</v>
      </c>
      <c r="G123" s="10" t="s">
        <v>275</v>
      </c>
      <c r="H123" s="10" t="s">
        <v>275</v>
      </c>
      <c r="I123" s="54"/>
      <c r="J123" s="54"/>
      <c r="K123" s="54"/>
      <c r="L123" s="54"/>
      <c r="M123" s="54"/>
      <c r="N123" s="87"/>
      <c r="O123" s="10"/>
      <c r="P123" s="10"/>
      <c r="Q123" s="10"/>
      <c r="R123" s="10"/>
      <c r="S123" s="10" t="s">
        <v>53</v>
      </c>
      <c r="T123" s="10"/>
      <c r="U123" s="10" t="s">
        <v>49</v>
      </c>
      <c r="V123" s="10" t="s">
        <v>49</v>
      </c>
      <c r="W123" s="10" t="s">
        <v>50</v>
      </c>
      <c r="X123" s="11" t="str">
        <f t="shared" si="15"/>
        <v>Y</v>
      </c>
      <c r="Y123" s="11">
        <v>1</v>
      </c>
      <c r="Z123" s="11">
        <f t="shared" si="52"/>
        <v>2</v>
      </c>
      <c r="AA123" s="11" t="str">
        <f t="shared" si="53"/>
        <v>N</v>
      </c>
      <c r="AB123" s="11"/>
      <c r="AC123" s="11">
        <f t="shared" si="54"/>
        <v>0</v>
      </c>
      <c r="AD123" s="10">
        <v>0</v>
      </c>
      <c r="AE123" s="10">
        <v>0</v>
      </c>
      <c r="AF123" s="11"/>
      <c r="AG123" s="10"/>
      <c r="AH123" s="10"/>
      <c r="AI123" s="11">
        <f t="shared" si="105"/>
        <v>61</v>
      </c>
      <c r="AJ123" s="11" t="str">
        <f t="shared" si="106"/>
        <v>MTP[61]</v>
      </c>
      <c r="AK123" s="11">
        <f t="shared" si="107"/>
        <v>65</v>
      </c>
      <c r="AL123" s="11" t="str">
        <f t="shared" si="108"/>
        <v>MTP[65]</v>
      </c>
      <c r="AM123" s="11">
        <f t="shared" si="109"/>
        <v>-1</v>
      </c>
      <c r="AN123" s="11" t="str">
        <f t="shared" si="110"/>
        <v/>
      </c>
      <c r="AO123" s="11">
        <f t="shared" si="111"/>
        <v>-1</v>
      </c>
      <c r="AP123" s="11" t="str">
        <f t="shared" si="112"/>
        <v/>
      </c>
      <c r="AQ123" s="11"/>
      <c r="AR123" s="11">
        <f t="shared" si="55"/>
        <v>0</v>
      </c>
      <c r="AS123" s="11"/>
      <c r="AT123" s="9"/>
      <c r="AU123" t="str">
        <f t="shared" si="56"/>
        <v>RW</v>
      </c>
      <c r="AV123" s="7">
        <f>SUM(Z$7:Z123)/2</f>
        <v>65</v>
      </c>
      <c r="AW123" s="7">
        <f>SUM(AC$7:AC123)/2</f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</row>
    <row r="124" spans="2:67" outlineLevel="1">
      <c r="B124" s="36"/>
      <c r="C124" s="9"/>
      <c r="D124" s="9"/>
      <c r="E124" s="10" t="s">
        <v>270</v>
      </c>
      <c r="F124" s="10" t="s">
        <v>271</v>
      </c>
      <c r="G124" s="10" t="s">
        <v>276</v>
      </c>
      <c r="H124" s="10" t="s">
        <v>276</v>
      </c>
      <c r="I124" s="81"/>
      <c r="J124" s="81"/>
      <c r="K124" s="81"/>
      <c r="L124" s="81"/>
      <c r="M124" s="81"/>
      <c r="N124" s="88"/>
      <c r="O124" s="10"/>
      <c r="P124" s="10"/>
      <c r="Q124" s="10"/>
      <c r="R124" s="10"/>
      <c r="S124" s="10" t="s">
        <v>53</v>
      </c>
      <c r="T124" s="10"/>
      <c r="U124" s="10" t="s">
        <v>49</v>
      </c>
      <c r="V124" s="10" t="s">
        <v>49</v>
      </c>
      <c r="W124" s="10" t="s">
        <v>50</v>
      </c>
      <c r="X124" s="11" t="str">
        <f t="shared" si="15"/>
        <v>Y</v>
      </c>
      <c r="Y124" s="11">
        <v>1</v>
      </c>
      <c r="Z124" s="11">
        <f t="shared" si="52"/>
        <v>2</v>
      </c>
      <c r="AA124" s="11" t="str">
        <f t="shared" si="53"/>
        <v>N</v>
      </c>
      <c r="AB124" s="11"/>
      <c r="AC124" s="11">
        <f t="shared" si="54"/>
        <v>0</v>
      </c>
      <c r="AD124" s="10">
        <v>1</v>
      </c>
      <c r="AE124" s="10">
        <v>1</v>
      </c>
      <c r="AF124" s="11"/>
      <c r="AG124" s="10"/>
      <c r="AH124" s="10"/>
      <c r="AI124" s="11">
        <f t="shared" si="105"/>
        <v>60</v>
      </c>
      <c r="AJ124" s="11" t="str">
        <f t="shared" si="106"/>
        <v>MTP[60]</v>
      </c>
      <c r="AK124" s="11">
        <f t="shared" si="107"/>
        <v>64</v>
      </c>
      <c r="AL124" s="11" t="str">
        <f t="shared" si="108"/>
        <v>MTP[64]</v>
      </c>
      <c r="AM124" s="11">
        <f t="shared" si="109"/>
        <v>-1</v>
      </c>
      <c r="AN124" s="11" t="str">
        <f t="shared" si="110"/>
        <v/>
      </c>
      <c r="AO124" s="11">
        <f t="shared" si="111"/>
        <v>-1</v>
      </c>
      <c r="AP124" s="11" t="str">
        <f t="shared" si="112"/>
        <v/>
      </c>
      <c r="AQ124" s="11"/>
      <c r="AR124" s="11">
        <f t="shared" si="55"/>
        <v>0</v>
      </c>
      <c r="AS124" s="11"/>
      <c r="AT124" s="9"/>
      <c r="AU124" t="str">
        <f t="shared" si="56"/>
        <v>RW</v>
      </c>
      <c r="AV124" s="7">
        <f>SUM(Z$7:Z124)/2</f>
        <v>66</v>
      </c>
      <c r="AW124" s="7">
        <f>SUM(AC$7:AC124)/2</f>
        <v>0</v>
      </c>
      <c r="BF124" s="2">
        <v>1</v>
      </c>
      <c r="BG124" s="2">
        <v>1</v>
      </c>
      <c r="BH124" s="2">
        <v>1</v>
      </c>
      <c r="BI124" s="2">
        <v>1</v>
      </c>
      <c r="BJ124" s="2">
        <v>1</v>
      </c>
      <c r="BK124" s="2">
        <v>1</v>
      </c>
      <c r="BL124" s="2">
        <v>1</v>
      </c>
      <c r="BM124" s="2">
        <v>1</v>
      </c>
      <c r="BN124" s="2">
        <v>1</v>
      </c>
      <c r="BO124" s="2">
        <v>1</v>
      </c>
    </row>
    <row r="125" spans="2:67" outlineLevel="1">
      <c r="B125" s="36"/>
      <c r="C125" s="9"/>
      <c r="D125" s="9"/>
      <c r="E125" s="10" t="s">
        <v>270</v>
      </c>
      <c r="F125" s="10" t="s">
        <v>271</v>
      </c>
      <c r="G125" s="10" t="s">
        <v>277</v>
      </c>
      <c r="H125" s="10" t="s">
        <v>277</v>
      </c>
      <c r="I125" s="80"/>
      <c r="J125" s="80"/>
      <c r="K125" s="80"/>
      <c r="L125" s="80"/>
      <c r="M125" s="80"/>
      <c r="N125" s="86" t="s">
        <v>278</v>
      </c>
      <c r="O125" s="10"/>
      <c r="P125" s="10"/>
      <c r="Q125" s="10"/>
      <c r="R125" s="10"/>
      <c r="S125" s="10" t="s">
        <v>53</v>
      </c>
      <c r="T125" s="10"/>
      <c r="U125" s="10" t="s">
        <v>49</v>
      </c>
      <c r="V125" s="10" t="s">
        <v>49</v>
      </c>
      <c r="W125" s="10" t="s">
        <v>50</v>
      </c>
      <c r="X125" s="11" t="str">
        <f t="shared" si="15"/>
        <v>N</v>
      </c>
      <c r="Y125" s="11"/>
      <c r="Z125" s="11">
        <f t="shared" si="52"/>
        <v>0</v>
      </c>
      <c r="AA125" s="11" t="str">
        <f t="shared" si="53"/>
        <v>N</v>
      </c>
      <c r="AB125" s="11"/>
      <c r="AC125" s="11">
        <f t="shared" si="54"/>
        <v>0</v>
      </c>
      <c r="AD125" s="10">
        <v>1</v>
      </c>
      <c r="AE125" s="10">
        <v>1</v>
      </c>
      <c r="AF125" s="11"/>
      <c r="AG125" s="10"/>
      <c r="AH125" s="10"/>
      <c r="AI125" s="11">
        <f t="shared" si="105"/>
        <v>60</v>
      </c>
      <c r="AJ125" s="11" t="str">
        <f t="shared" si="106"/>
        <v/>
      </c>
      <c r="AK125" s="11">
        <f t="shared" si="107"/>
        <v>64</v>
      </c>
      <c r="AL125" s="11" t="str">
        <f t="shared" si="108"/>
        <v/>
      </c>
      <c r="AM125" s="11">
        <f t="shared" si="109"/>
        <v>-1</v>
      </c>
      <c r="AN125" s="11" t="str">
        <f t="shared" si="110"/>
        <v/>
      </c>
      <c r="AO125" s="11">
        <f t="shared" si="111"/>
        <v>-1</v>
      </c>
      <c r="AP125" s="11" t="str">
        <f t="shared" si="112"/>
        <v/>
      </c>
      <c r="AQ125" s="11"/>
      <c r="AR125" s="11">
        <f t="shared" si="55"/>
        <v>0</v>
      </c>
      <c r="AS125" s="11"/>
      <c r="AT125" s="9"/>
      <c r="AU125" t="str">
        <f t="shared" si="56"/>
        <v>RW</v>
      </c>
      <c r="AV125" s="7">
        <f>SUM(Z$7:Z125)/2</f>
        <v>66</v>
      </c>
      <c r="AW125" s="7">
        <f>SUM(AC$7:AC125)/2</f>
        <v>0</v>
      </c>
      <c r="BF125" s="2">
        <v>1</v>
      </c>
      <c r="BG125" s="2">
        <v>1</v>
      </c>
      <c r="BH125" s="2">
        <v>1</v>
      </c>
      <c r="BI125" s="2">
        <v>1</v>
      </c>
      <c r="BJ125" s="2">
        <v>1</v>
      </c>
      <c r="BK125" s="2">
        <v>1</v>
      </c>
      <c r="BL125" s="2">
        <v>1</v>
      </c>
      <c r="BM125" s="2">
        <v>1</v>
      </c>
      <c r="BN125" s="2">
        <v>1</v>
      </c>
      <c r="BO125" s="2">
        <v>1</v>
      </c>
    </row>
    <row r="126" spans="2:67" outlineLevel="1">
      <c r="B126" s="36"/>
      <c r="C126" s="9"/>
      <c r="D126" s="9"/>
      <c r="E126" s="10" t="s">
        <v>270</v>
      </c>
      <c r="F126" s="10" t="s">
        <v>271</v>
      </c>
      <c r="G126" s="10" t="s">
        <v>279</v>
      </c>
      <c r="H126" s="10" t="s">
        <v>279</v>
      </c>
      <c r="I126" s="54"/>
      <c r="J126" s="54"/>
      <c r="K126" s="54"/>
      <c r="L126" s="54"/>
      <c r="M126" s="54"/>
      <c r="N126" s="87"/>
      <c r="O126" s="10"/>
      <c r="P126" s="10"/>
      <c r="Q126" s="10"/>
      <c r="R126" s="10"/>
      <c r="S126" s="10" t="s">
        <v>53</v>
      </c>
      <c r="T126" s="10"/>
      <c r="U126" s="10" t="s">
        <v>49</v>
      </c>
      <c r="V126" s="10" t="s">
        <v>49</v>
      </c>
      <c r="W126" s="10" t="s">
        <v>50</v>
      </c>
      <c r="X126" s="11" t="str">
        <f t="shared" si="15"/>
        <v>N</v>
      </c>
      <c r="Y126" s="11"/>
      <c r="Z126" s="11">
        <f t="shared" si="52"/>
        <v>0</v>
      </c>
      <c r="AA126" s="11" t="str">
        <f t="shared" si="53"/>
        <v>N</v>
      </c>
      <c r="AB126" s="11"/>
      <c r="AC126" s="11">
        <f t="shared" si="54"/>
        <v>0</v>
      </c>
      <c r="AD126" s="10">
        <v>1</v>
      </c>
      <c r="AE126" s="10">
        <v>1</v>
      </c>
      <c r="AF126" s="11"/>
      <c r="AG126" s="10"/>
      <c r="AH126" s="10"/>
      <c r="AI126" s="11">
        <f t="shared" si="105"/>
        <v>60</v>
      </c>
      <c r="AJ126" s="11" t="str">
        <f t="shared" si="106"/>
        <v/>
      </c>
      <c r="AK126" s="11">
        <f t="shared" si="107"/>
        <v>64</v>
      </c>
      <c r="AL126" s="11" t="str">
        <f t="shared" si="108"/>
        <v/>
      </c>
      <c r="AM126" s="11">
        <f t="shared" si="109"/>
        <v>-1</v>
      </c>
      <c r="AN126" s="11" t="str">
        <f t="shared" si="110"/>
        <v/>
      </c>
      <c r="AO126" s="11">
        <f t="shared" si="111"/>
        <v>-1</v>
      </c>
      <c r="AP126" s="11" t="str">
        <f t="shared" si="112"/>
        <v/>
      </c>
      <c r="AQ126" s="11"/>
      <c r="AR126" s="11">
        <f t="shared" si="55"/>
        <v>0</v>
      </c>
      <c r="AS126" s="11"/>
      <c r="AT126" s="9"/>
      <c r="AU126" t="str">
        <f t="shared" si="56"/>
        <v>RW</v>
      </c>
      <c r="AV126" s="7">
        <f>SUM(Z$7:Z126)/2</f>
        <v>66</v>
      </c>
      <c r="AW126" s="7">
        <f>SUM(AC$7:AC126)/2</f>
        <v>0</v>
      </c>
      <c r="BF126" s="2">
        <v>1</v>
      </c>
      <c r="BG126" s="2">
        <v>1</v>
      </c>
      <c r="BH126" s="2">
        <v>1</v>
      </c>
      <c r="BI126" s="2">
        <v>1</v>
      </c>
      <c r="BJ126" s="2">
        <v>1</v>
      </c>
      <c r="BK126" s="2">
        <v>1</v>
      </c>
      <c r="BL126" s="2">
        <v>1</v>
      </c>
      <c r="BM126" s="2">
        <v>1</v>
      </c>
      <c r="BN126" s="2">
        <v>1</v>
      </c>
      <c r="BO126" s="2">
        <v>1</v>
      </c>
    </row>
    <row r="127" spans="2:67" outlineLevel="1">
      <c r="B127" s="36"/>
      <c r="C127" s="9"/>
      <c r="D127" s="9"/>
      <c r="E127" s="10" t="s">
        <v>270</v>
      </c>
      <c r="F127" s="10" t="s">
        <v>271</v>
      </c>
      <c r="G127" s="10" t="s">
        <v>280</v>
      </c>
      <c r="H127" s="10" t="s">
        <v>280</v>
      </c>
      <c r="I127" s="54"/>
      <c r="J127" s="54"/>
      <c r="K127" s="54"/>
      <c r="L127" s="54"/>
      <c r="M127" s="54"/>
      <c r="N127" s="87"/>
      <c r="O127" s="10"/>
      <c r="P127" s="10"/>
      <c r="Q127" s="10"/>
      <c r="R127" s="10"/>
      <c r="S127" s="10" t="s">
        <v>53</v>
      </c>
      <c r="T127" s="10"/>
      <c r="U127" s="10" t="s">
        <v>49</v>
      </c>
      <c r="V127" s="10" t="s">
        <v>49</v>
      </c>
      <c r="W127" s="10" t="s">
        <v>50</v>
      </c>
      <c r="X127" s="11" t="str">
        <f t="shared" si="15"/>
        <v>N</v>
      </c>
      <c r="Y127" s="11"/>
      <c r="Z127" s="11">
        <f t="shared" si="52"/>
        <v>0</v>
      </c>
      <c r="AA127" s="11" t="str">
        <f t="shared" si="53"/>
        <v>N</v>
      </c>
      <c r="AB127" s="11"/>
      <c r="AC127" s="11">
        <f t="shared" si="54"/>
        <v>0</v>
      </c>
      <c r="AD127" s="10">
        <v>1</v>
      </c>
      <c r="AE127" s="10">
        <v>1</v>
      </c>
      <c r="AF127" s="11"/>
      <c r="AG127" s="10"/>
      <c r="AH127" s="10"/>
      <c r="AI127" s="11">
        <f t="shared" si="105"/>
        <v>60</v>
      </c>
      <c r="AJ127" s="11" t="str">
        <f t="shared" si="106"/>
        <v/>
      </c>
      <c r="AK127" s="11">
        <f t="shared" si="107"/>
        <v>64</v>
      </c>
      <c r="AL127" s="11" t="str">
        <f t="shared" si="108"/>
        <v/>
      </c>
      <c r="AM127" s="11">
        <f t="shared" si="109"/>
        <v>-1</v>
      </c>
      <c r="AN127" s="11" t="str">
        <f t="shared" si="110"/>
        <v/>
      </c>
      <c r="AO127" s="11">
        <f t="shared" si="111"/>
        <v>-1</v>
      </c>
      <c r="AP127" s="11" t="str">
        <f t="shared" si="112"/>
        <v/>
      </c>
      <c r="AQ127" s="11"/>
      <c r="AR127" s="11">
        <f t="shared" si="55"/>
        <v>0</v>
      </c>
      <c r="AS127" s="11"/>
      <c r="AT127" s="9"/>
      <c r="AU127" t="str">
        <f t="shared" si="56"/>
        <v>RW</v>
      </c>
      <c r="AV127" s="7">
        <f>SUM(Z$7:Z127)/2</f>
        <v>66</v>
      </c>
      <c r="AW127" s="7">
        <f>SUM(AC$7:AC127)/2</f>
        <v>0</v>
      </c>
      <c r="BF127" s="2">
        <v>1</v>
      </c>
      <c r="BG127" s="2">
        <v>1</v>
      </c>
      <c r="BH127" s="2">
        <v>1</v>
      </c>
      <c r="BI127" s="2">
        <v>1</v>
      </c>
      <c r="BJ127" s="2">
        <v>1</v>
      </c>
      <c r="BK127" s="2">
        <v>1</v>
      </c>
      <c r="BL127" s="2">
        <v>1</v>
      </c>
      <c r="BM127" s="2">
        <v>1</v>
      </c>
      <c r="BN127" s="2">
        <v>1</v>
      </c>
      <c r="BO127" s="2">
        <v>1</v>
      </c>
    </row>
    <row r="128" spans="2:67" outlineLevel="1">
      <c r="B128" s="36"/>
      <c r="C128" s="9"/>
      <c r="D128" s="9"/>
      <c r="E128" s="10" t="s">
        <v>270</v>
      </c>
      <c r="F128" s="10" t="s">
        <v>271</v>
      </c>
      <c r="G128" s="10" t="s">
        <v>281</v>
      </c>
      <c r="H128" s="10" t="s">
        <v>281</v>
      </c>
      <c r="I128" s="54"/>
      <c r="J128" s="54"/>
      <c r="K128" s="54"/>
      <c r="L128" s="54"/>
      <c r="M128" s="54"/>
      <c r="N128" s="87"/>
      <c r="O128" s="10"/>
      <c r="P128" s="10"/>
      <c r="Q128" s="10"/>
      <c r="R128" s="10"/>
      <c r="S128" s="10" t="s">
        <v>53</v>
      </c>
      <c r="T128" s="10"/>
      <c r="U128" s="10" t="s">
        <v>49</v>
      </c>
      <c r="V128" s="10" t="s">
        <v>49</v>
      </c>
      <c r="W128" s="10" t="s">
        <v>50</v>
      </c>
      <c r="X128" s="11" t="str">
        <f t="shared" si="15"/>
        <v>N</v>
      </c>
      <c r="Y128" s="11"/>
      <c r="Z128" s="11">
        <f t="shared" si="52"/>
        <v>0</v>
      </c>
      <c r="AA128" s="11" t="str">
        <f t="shared" si="53"/>
        <v>N</v>
      </c>
      <c r="AB128" s="11"/>
      <c r="AC128" s="11">
        <f t="shared" si="54"/>
        <v>0</v>
      </c>
      <c r="AD128" s="10">
        <v>1</v>
      </c>
      <c r="AE128" s="10">
        <v>1</v>
      </c>
      <c r="AF128" s="11"/>
      <c r="AG128" s="10"/>
      <c r="AH128" s="10"/>
      <c r="AI128" s="11">
        <f t="shared" si="105"/>
        <v>60</v>
      </c>
      <c r="AJ128" s="11" t="str">
        <f t="shared" si="106"/>
        <v/>
      </c>
      <c r="AK128" s="11">
        <f t="shared" si="107"/>
        <v>64</v>
      </c>
      <c r="AL128" s="11" t="str">
        <f t="shared" si="108"/>
        <v/>
      </c>
      <c r="AM128" s="11">
        <f t="shared" si="109"/>
        <v>-1</v>
      </c>
      <c r="AN128" s="11" t="str">
        <f t="shared" si="110"/>
        <v/>
      </c>
      <c r="AO128" s="11">
        <f t="shared" si="111"/>
        <v>-1</v>
      </c>
      <c r="AP128" s="11" t="str">
        <f t="shared" si="112"/>
        <v/>
      </c>
      <c r="AQ128" s="11"/>
      <c r="AR128" s="11">
        <f t="shared" si="55"/>
        <v>0</v>
      </c>
      <c r="AS128" s="11"/>
      <c r="AT128" s="9"/>
      <c r="AU128" t="str">
        <f t="shared" si="56"/>
        <v>RW</v>
      </c>
      <c r="AV128" s="7">
        <f>SUM(Z$7:Z128)/2</f>
        <v>66</v>
      </c>
      <c r="AW128" s="7">
        <f>SUM(AC$7:AC128)/2</f>
        <v>0</v>
      </c>
      <c r="BF128" s="2">
        <v>1</v>
      </c>
      <c r="BG128" s="2">
        <v>1</v>
      </c>
      <c r="BH128" s="2">
        <v>1</v>
      </c>
      <c r="BI128" s="2">
        <v>1</v>
      </c>
      <c r="BJ128" s="2">
        <v>1</v>
      </c>
      <c r="BK128" s="2">
        <v>1</v>
      </c>
      <c r="BL128" s="2">
        <v>1</v>
      </c>
      <c r="BM128" s="2">
        <v>1</v>
      </c>
      <c r="BN128" s="2">
        <v>1</v>
      </c>
      <c r="BO128" s="2">
        <v>1</v>
      </c>
    </row>
    <row r="129" spans="2:67" outlineLevel="1">
      <c r="B129" s="36"/>
      <c r="C129" s="9"/>
      <c r="D129" s="9"/>
      <c r="E129" s="10" t="s">
        <v>270</v>
      </c>
      <c r="F129" s="10" t="s">
        <v>271</v>
      </c>
      <c r="G129" s="10" t="s">
        <v>282</v>
      </c>
      <c r="H129" s="10" t="s">
        <v>282</v>
      </c>
      <c r="I129" s="81"/>
      <c r="J129" s="81"/>
      <c r="K129" s="81"/>
      <c r="L129" s="81"/>
      <c r="M129" s="81"/>
      <c r="N129" s="88"/>
      <c r="O129" s="10"/>
      <c r="P129" s="10"/>
      <c r="Q129" s="10"/>
      <c r="R129" s="10"/>
      <c r="S129" s="10" t="s">
        <v>53</v>
      </c>
      <c r="T129" s="10"/>
      <c r="U129" s="10" t="s">
        <v>49</v>
      </c>
      <c r="V129" s="10" t="s">
        <v>49</v>
      </c>
      <c r="W129" s="10" t="s">
        <v>50</v>
      </c>
      <c r="X129" s="11" t="str">
        <f t="shared" si="15"/>
        <v>Y</v>
      </c>
      <c r="Y129" s="11">
        <v>1</v>
      </c>
      <c r="Z129" s="11">
        <f t="shared" si="52"/>
        <v>2</v>
      </c>
      <c r="AA129" s="11" t="str">
        <f t="shared" si="53"/>
        <v>N</v>
      </c>
      <c r="AB129" s="11"/>
      <c r="AC129" s="11">
        <f t="shared" si="54"/>
        <v>0</v>
      </c>
      <c r="AD129" s="10">
        <v>0</v>
      </c>
      <c r="AE129" s="10">
        <v>0</v>
      </c>
      <c r="AF129" s="11"/>
      <c r="AG129" s="10"/>
      <c r="AH129" s="10"/>
      <c r="AI129" s="11">
        <f>IF(Y129&gt;0,AK74,AK74- 1)</f>
        <v>59</v>
      </c>
      <c r="AJ129" s="11" t="str">
        <f t="shared" si="106"/>
        <v>MTP[59]</v>
      </c>
      <c r="AK129" s="11">
        <f>IF(AND(V129="Y", Y129&gt;0),AI121,AI121- 1)</f>
        <v>63</v>
      </c>
      <c r="AL129" s="11" t="str">
        <f t="shared" si="108"/>
        <v>MTP[63]</v>
      </c>
      <c r="AM129" s="11">
        <f>IF(AB129&gt;0,AO74,AO74- 1)</f>
        <v>-1</v>
      </c>
      <c r="AN129" s="11" t="str">
        <f t="shared" si="110"/>
        <v/>
      </c>
      <c r="AO129" s="11">
        <f>IF(AND(V129="Y", AB129&gt;0),AM121,AM121- 1)</f>
        <v>-1</v>
      </c>
      <c r="AP129" s="11" t="str">
        <f t="shared" si="112"/>
        <v/>
      </c>
      <c r="AQ129" s="11"/>
      <c r="AR129" s="11">
        <f t="shared" si="55"/>
        <v>0</v>
      </c>
      <c r="AS129" s="11"/>
      <c r="AT129" s="9"/>
      <c r="AU129" t="str">
        <f t="shared" si="56"/>
        <v>RW</v>
      </c>
      <c r="AV129" s="7">
        <f>SUM(Z$7:Z129)/2</f>
        <v>67</v>
      </c>
      <c r="AW129" s="7">
        <f>SUM(AC$7:AC129)/2</f>
        <v>0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</row>
    <row r="130" spans="2:67" ht="28.9">
      <c r="B130" s="36"/>
      <c r="C130" s="9"/>
      <c r="D130" s="9"/>
      <c r="E130" s="10" t="s">
        <v>283</v>
      </c>
      <c r="F130" s="10" t="s">
        <v>284</v>
      </c>
      <c r="G130" s="10"/>
      <c r="H130" s="10"/>
      <c r="I130" s="10"/>
      <c r="J130" s="10"/>
      <c r="K130" s="10"/>
      <c r="L130" s="10"/>
      <c r="M130" s="10"/>
      <c r="N130" s="84"/>
      <c r="O130" s="10"/>
      <c r="P130" s="10"/>
      <c r="Q130" s="10" t="s">
        <v>171</v>
      </c>
      <c r="R130" s="10" t="s">
        <v>285</v>
      </c>
      <c r="S130" s="10" t="str">
        <f t="shared" si="14"/>
        <v>RW</v>
      </c>
      <c r="T130" s="10">
        <v>2</v>
      </c>
      <c r="U130" s="10" t="s">
        <v>49</v>
      </c>
      <c r="V130" s="10" t="s">
        <v>49</v>
      </c>
      <c r="W130" s="10" t="s">
        <v>50</v>
      </c>
      <c r="X130" s="11" t="str">
        <f t="shared" si="15"/>
        <v>Y</v>
      </c>
      <c r="Y130" s="11">
        <v>11</v>
      </c>
      <c r="Z130" s="11">
        <f t="shared" si="52"/>
        <v>22</v>
      </c>
      <c r="AA130" s="11" t="str">
        <f t="shared" si="53"/>
        <v>N</v>
      </c>
      <c r="AB130" s="11"/>
      <c r="AC130" s="11">
        <f t="shared" si="54"/>
        <v>0</v>
      </c>
      <c r="AD130" s="10" t="str">
        <f>(AD131 &amp; AD132 &amp; AD133 &amp; AD134 &amp; AD135 &amp; AD136 &amp; AD137 &amp; AD138) &amp; (AD139 &amp; AD140 &amp; AD141 &amp; AD142 &amp; AD143 &amp; AD144 &amp; AD145 &amp; AD146)</f>
        <v>00000000000</v>
      </c>
      <c r="AE130" s="10" t="str">
        <f>(AE131 &amp; AE132 &amp; AE133 &amp; AE134 &amp; AE135 &amp; AE136 &amp; AE137 &amp; AE138) &amp; (AE139 &amp; AE140 &amp; AE141 &amp; AE142 &amp; AE143 &amp; AE144 &amp; AE145 &amp; AE146)</f>
        <v>00000000000</v>
      </c>
      <c r="AF130" s="11"/>
      <c r="AG130" s="10" t="s">
        <v>286</v>
      </c>
      <c r="AH130" s="10" t="s">
        <v>287</v>
      </c>
      <c r="AI130" s="11">
        <f>AK121+Y130</f>
        <v>78</v>
      </c>
      <c r="AJ130" s="11"/>
      <c r="AK130" s="11">
        <f t="shared" si="16"/>
        <v>89</v>
      </c>
      <c r="AL130" s="11"/>
      <c r="AM130" s="11">
        <f>AO121+AB130</f>
        <v>0</v>
      </c>
      <c r="AN130" s="11"/>
      <c r="AO130" s="11">
        <f t="shared" si="17"/>
        <v>0</v>
      </c>
      <c r="AP130" s="11"/>
      <c r="AQ130" s="11">
        <v>11</v>
      </c>
      <c r="AR130" s="11">
        <f t="shared" si="55"/>
        <v>22</v>
      </c>
      <c r="AS130" s="11"/>
      <c r="AT130" s="9"/>
      <c r="AU130" t="str">
        <f t="shared" si="56"/>
        <v>RW</v>
      </c>
      <c r="AV130" s="7">
        <f>SUM(Z$7:Z130)/2</f>
        <v>78</v>
      </c>
      <c r="AW130" s="7">
        <f>SUM(AC$7:AC130)/2</f>
        <v>0</v>
      </c>
      <c r="BF130" s="2" t="s">
        <v>288</v>
      </c>
      <c r="BG130" s="2" t="s">
        <v>288</v>
      </c>
      <c r="BH130" s="2" t="s">
        <v>288</v>
      </c>
      <c r="BI130" s="2" t="s">
        <v>288</v>
      </c>
      <c r="BJ130" s="2" t="s">
        <v>288</v>
      </c>
      <c r="BK130" s="2" t="s">
        <v>288</v>
      </c>
      <c r="BL130" s="2" t="s">
        <v>288</v>
      </c>
      <c r="BM130" s="2" t="s">
        <v>288</v>
      </c>
      <c r="BN130" s="2" t="s">
        <v>288</v>
      </c>
      <c r="BO130" s="2" t="s">
        <v>288</v>
      </c>
    </row>
    <row r="131" spans="2:67" outlineLevel="1">
      <c r="B131" s="36"/>
      <c r="C131" s="9"/>
      <c r="D131" s="9"/>
      <c r="E131" s="10" t="s">
        <v>283</v>
      </c>
      <c r="F131" s="10" t="s">
        <v>284</v>
      </c>
      <c r="G131" s="10" t="s">
        <v>289</v>
      </c>
      <c r="H131" s="10" t="s">
        <v>289</v>
      </c>
      <c r="I131" s="80"/>
      <c r="J131" s="80"/>
      <c r="K131" s="80"/>
      <c r="L131" s="80"/>
      <c r="M131" s="80"/>
      <c r="N131" s="86" t="s">
        <v>290</v>
      </c>
      <c r="O131" s="10"/>
      <c r="P131" s="10"/>
      <c r="Q131" s="10"/>
      <c r="R131" s="10"/>
      <c r="S131" s="10" t="s">
        <v>53</v>
      </c>
      <c r="T131" s="10"/>
      <c r="U131" s="10" t="s">
        <v>49</v>
      </c>
      <c r="V131" s="10" t="s">
        <v>49</v>
      </c>
      <c r="W131" s="10" t="s">
        <v>50</v>
      </c>
      <c r="X131" s="11" t="str">
        <f t="shared" si="15"/>
        <v>N</v>
      </c>
      <c r="Y131" s="11"/>
      <c r="Z131" s="11">
        <f t="shared" si="52"/>
        <v>0</v>
      </c>
      <c r="AA131" s="11" t="str">
        <f t="shared" si="53"/>
        <v>N</v>
      </c>
      <c r="AB131" s="11"/>
      <c r="AC131" s="11">
        <f t="shared" si="54"/>
        <v>0</v>
      </c>
      <c r="AD131" s="10"/>
      <c r="AE131" s="10"/>
      <c r="AF131" s="11"/>
      <c r="AG131" s="10"/>
      <c r="AH131" s="10" t="s">
        <v>291</v>
      </c>
      <c r="AI131" s="11">
        <f t="shared" ref="AI131:AI145" si="113">AI132+Y132</f>
        <v>78</v>
      </c>
      <c r="AJ131" s="11" t="str">
        <f t="shared" ref="AJ131:AJ146" si="114">IF(Y131&gt;1,"MTP[" &amp; AI131-1+Y131&amp; ":" &amp; AI131 &amp; "]",(IF(Y131&gt;0,"MTP[" &amp; AI131 &amp; "]","")))</f>
        <v/>
      </c>
      <c r="AK131" s="11">
        <f t="shared" ref="AK131:AK145" si="115">AK132+Y132</f>
        <v>89</v>
      </c>
      <c r="AL131" s="11" t="str">
        <f t="shared" ref="AL131:AL146" si="116">IF(AND(V131="Y", Y131&gt;1),"MTP[" &amp; AK131-1+Y131&amp; ":" &amp; AK131 &amp; "]",(IF(AND(V131="Y", Y131&gt;0),"MTP[" &amp; AK131 &amp; "]","")))</f>
        <v/>
      </c>
      <c r="AM131" s="11">
        <f t="shared" ref="AM131:AM145" si="117">AM132+AB132</f>
        <v>-1</v>
      </c>
      <c r="AN131" s="11" t="str">
        <f t="shared" ref="AN131:AN146" si="118">IF(AB131&gt;1,"OTP[" &amp; AM131-1+AB131&amp; ":" &amp; AM131 &amp; "]",(IF(AB131&gt;0,"OTP[" &amp; AM131 &amp; "]","")))</f>
        <v/>
      </c>
      <c r="AO131" s="11">
        <f t="shared" ref="AO131:AO145" si="119">AO132+AB132</f>
        <v>-1</v>
      </c>
      <c r="AP131" s="11" t="str">
        <f t="shared" ref="AP131:AP146" si="120">IF(AND(V131="Y", AB131&gt;1),"OTP[" &amp; AO131-1+AB131&amp; ":" &amp; AO131 &amp; "]",(IF(AND(V131="Y", AB131&gt;0),"OTP[" &amp; AO131 &amp; "]","")))</f>
        <v/>
      </c>
      <c r="AQ131" s="11"/>
      <c r="AR131" s="11">
        <f t="shared" si="55"/>
        <v>0</v>
      </c>
      <c r="AS131" s="11"/>
      <c r="AT131" s="9"/>
      <c r="AU131" t="str">
        <f t="shared" si="56"/>
        <v>RW</v>
      </c>
      <c r="AV131" s="7">
        <f>SUM(Z$7:Z131)/2</f>
        <v>78</v>
      </c>
      <c r="AW131" s="7">
        <f>SUM(AC$7:AC131)/2</f>
        <v>0</v>
      </c>
    </row>
    <row r="132" spans="2:67" outlineLevel="1">
      <c r="B132" s="36"/>
      <c r="C132" s="9"/>
      <c r="D132" s="9"/>
      <c r="E132" s="10" t="s">
        <v>283</v>
      </c>
      <c r="F132" s="10" t="s">
        <v>284</v>
      </c>
      <c r="G132" s="10" t="s">
        <v>292</v>
      </c>
      <c r="H132" s="10" t="s">
        <v>292</v>
      </c>
      <c r="I132" s="54"/>
      <c r="J132" s="54"/>
      <c r="K132" s="54"/>
      <c r="L132" s="54"/>
      <c r="M132" s="54"/>
      <c r="N132" s="87"/>
      <c r="O132" s="10"/>
      <c r="P132" s="10"/>
      <c r="Q132" s="10"/>
      <c r="R132" s="10"/>
      <c r="S132" s="10" t="s">
        <v>53</v>
      </c>
      <c r="T132" s="10"/>
      <c r="U132" s="10" t="s">
        <v>49</v>
      </c>
      <c r="V132" s="10" t="s">
        <v>49</v>
      </c>
      <c r="W132" s="10" t="s">
        <v>50</v>
      </c>
      <c r="X132" s="11" t="str">
        <f t="shared" si="15"/>
        <v>N</v>
      </c>
      <c r="Y132" s="11"/>
      <c r="Z132" s="11">
        <f t="shared" si="52"/>
        <v>0</v>
      </c>
      <c r="AA132" s="11" t="str">
        <f t="shared" si="53"/>
        <v>N</v>
      </c>
      <c r="AB132" s="11"/>
      <c r="AC132" s="11">
        <f t="shared" si="54"/>
        <v>0</v>
      </c>
      <c r="AD132" s="10"/>
      <c r="AE132" s="10"/>
      <c r="AF132" s="11"/>
      <c r="AG132" s="10"/>
      <c r="AH132" s="10" t="s">
        <v>291</v>
      </c>
      <c r="AI132" s="11">
        <f t="shared" si="113"/>
        <v>78</v>
      </c>
      <c r="AJ132" s="11" t="str">
        <f t="shared" si="114"/>
        <v/>
      </c>
      <c r="AK132" s="11">
        <f t="shared" si="115"/>
        <v>89</v>
      </c>
      <c r="AL132" s="11" t="str">
        <f t="shared" si="116"/>
        <v/>
      </c>
      <c r="AM132" s="11">
        <f t="shared" si="117"/>
        <v>-1</v>
      </c>
      <c r="AN132" s="11" t="str">
        <f t="shared" si="118"/>
        <v/>
      </c>
      <c r="AO132" s="11">
        <f t="shared" si="119"/>
        <v>-1</v>
      </c>
      <c r="AP132" s="11" t="str">
        <f t="shared" si="120"/>
        <v/>
      </c>
      <c r="AQ132" s="11"/>
      <c r="AR132" s="11">
        <f t="shared" si="55"/>
        <v>0</v>
      </c>
      <c r="AS132" s="11"/>
      <c r="AT132" s="9"/>
      <c r="AU132" t="str">
        <f t="shared" si="56"/>
        <v>RW</v>
      </c>
      <c r="AV132" s="7">
        <f>SUM(Z$7:Z132)/2</f>
        <v>78</v>
      </c>
      <c r="AW132" s="7">
        <f>SUM(AC$7:AC132)/2</f>
        <v>0</v>
      </c>
    </row>
    <row r="133" spans="2:67" outlineLevel="1">
      <c r="B133" s="36"/>
      <c r="C133" s="9"/>
      <c r="D133" s="9"/>
      <c r="E133" s="10" t="s">
        <v>283</v>
      </c>
      <c r="F133" s="10" t="s">
        <v>284</v>
      </c>
      <c r="G133" s="10" t="s">
        <v>293</v>
      </c>
      <c r="H133" s="10" t="s">
        <v>293</v>
      </c>
      <c r="I133" s="54"/>
      <c r="J133" s="54"/>
      <c r="K133" s="54"/>
      <c r="L133" s="54"/>
      <c r="M133" s="54"/>
      <c r="N133" s="87"/>
      <c r="O133" s="10"/>
      <c r="P133" s="10"/>
      <c r="Q133" s="10"/>
      <c r="R133" s="10"/>
      <c r="S133" s="10" t="s">
        <v>53</v>
      </c>
      <c r="T133" s="10"/>
      <c r="U133" s="10" t="s">
        <v>49</v>
      </c>
      <c r="V133" s="10" t="s">
        <v>49</v>
      </c>
      <c r="W133" s="10" t="s">
        <v>50</v>
      </c>
      <c r="X133" s="11" t="str">
        <f t="shared" si="15"/>
        <v>N</v>
      </c>
      <c r="Y133" s="11"/>
      <c r="Z133" s="11">
        <f t="shared" si="52"/>
        <v>0</v>
      </c>
      <c r="AA133" s="11" t="str">
        <f t="shared" si="53"/>
        <v>N</v>
      </c>
      <c r="AB133" s="11"/>
      <c r="AC133" s="11">
        <f t="shared" si="54"/>
        <v>0</v>
      </c>
      <c r="AD133" s="10"/>
      <c r="AE133" s="10"/>
      <c r="AF133" s="11"/>
      <c r="AG133" s="10"/>
      <c r="AH133" s="10" t="s">
        <v>291</v>
      </c>
      <c r="AI133" s="11">
        <f t="shared" si="113"/>
        <v>78</v>
      </c>
      <c r="AJ133" s="11" t="str">
        <f t="shared" si="114"/>
        <v/>
      </c>
      <c r="AK133" s="11">
        <f t="shared" si="115"/>
        <v>89</v>
      </c>
      <c r="AL133" s="11" t="str">
        <f t="shared" si="116"/>
        <v/>
      </c>
      <c r="AM133" s="11">
        <f t="shared" si="117"/>
        <v>-1</v>
      </c>
      <c r="AN133" s="11" t="str">
        <f t="shared" si="118"/>
        <v/>
      </c>
      <c r="AO133" s="11">
        <f t="shared" si="119"/>
        <v>-1</v>
      </c>
      <c r="AP133" s="11" t="str">
        <f t="shared" si="120"/>
        <v/>
      </c>
      <c r="AQ133" s="11"/>
      <c r="AR133" s="11">
        <f t="shared" si="55"/>
        <v>0</v>
      </c>
      <c r="AS133" s="11"/>
      <c r="AT133" s="9"/>
      <c r="AU133" t="str">
        <f t="shared" si="56"/>
        <v>RW</v>
      </c>
      <c r="AV133" s="7">
        <f>SUM(Z$7:Z133)/2</f>
        <v>78</v>
      </c>
      <c r="AW133" s="7">
        <f>SUM(AC$7:AC133)/2</f>
        <v>0</v>
      </c>
    </row>
    <row r="134" spans="2:67" outlineLevel="1">
      <c r="B134" s="36"/>
      <c r="C134" s="9"/>
      <c r="D134" s="9"/>
      <c r="E134" s="10" t="s">
        <v>283</v>
      </c>
      <c r="F134" s="10" t="s">
        <v>284</v>
      </c>
      <c r="G134" s="10" t="s">
        <v>294</v>
      </c>
      <c r="H134" s="10" t="s">
        <v>294</v>
      </c>
      <c r="I134" s="54"/>
      <c r="J134" s="54"/>
      <c r="K134" s="54"/>
      <c r="L134" s="54"/>
      <c r="M134" s="54"/>
      <c r="N134" s="87"/>
      <c r="O134" s="10"/>
      <c r="P134" s="10"/>
      <c r="Q134" s="10"/>
      <c r="R134" s="10"/>
      <c r="S134" s="10" t="s">
        <v>53</v>
      </c>
      <c r="T134" s="10"/>
      <c r="U134" s="10" t="s">
        <v>49</v>
      </c>
      <c r="V134" s="10" t="s">
        <v>49</v>
      </c>
      <c r="W134" s="10" t="s">
        <v>50</v>
      </c>
      <c r="X134" s="11" t="str">
        <f t="shared" si="15"/>
        <v>N</v>
      </c>
      <c r="Y134" s="11"/>
      <c r="Z134" s="11">
        <f t="shared" si="52"/>
        <v>0</v>
      </c>
      <c r="AA134" s="11" t="str">
        <f t="shared" si="53"/>
        <v>N</v>
      </c>
      <c r="AB134" s="11"/>
      <c r="AC134" s="11">
        <f t="shared" si="54"/>
        <v>0</v>
      </c>
      <c r="AD134" s="10"/>
      <c r="AE134" s="10"/>
      <c r="AF134" s="11"/>
      <c r="AG134" s="10"/>
      <c r="AH134" s="10" t="s">
        <v>291</v>
      </c>
      <c r="AI134" s="11">
        <f t="shared" si="113"/>
        <v>78</v>
      </c>
      <c r="AJ134" s="11" t="str">
        <f t="shared" si="114"/>
        <v/>
      </c>
      <c r="AK134" s="11">
        <f t="shared" si="115"/>
        <v>89</v>
      </c>
      <c r="AL134" s="11" t="str">
        <f t="shared" si="116"/>
        <v/>
      </c>
      <c r="AM134" s="11">
        <f t="shared" si="117"/>
        <v>-1</v>
      </c>
      <c r="AN134" s="11" t="str">
        <f t="shared" si="118"/>
        <v/>
      </c>
      <c r="AO134" s="11">
        <f t="shared" si="119"/>
        <v>-1</v>
      </c>
      <c r="AP134" s="11" t="str">
        <f t="shared" si="120"/>
        <v/>
      </c>
      <c r="AQ134" s="11"/>
      <c r="AR134" s="11">
        <f t="shared" si="55"/>
        <v>0</v>
      </c>
      <c r="AS134" s="11"/>
      <c r="AT134" s="9"/>
      <c r="AU134" t="str">
        <f t="shared" si="56"/>
        <v>RW</v>
      </c>
      <c r="AV134" s="7">
        <f>SUM(Z$7:Z134)/2</f>
        <v>78</v>
      </c>
      <c r="AW134" s="7">
        <f>SUM(AC$7:AC134)/2</f>
        <v>0</v>
      </c>
    </row>
    <row r="135" spans="2:67" outlineLevel="1">
      <c r="B135" s="36"/>
      <c r="C135" s="9"/>
      <c r="D135" s="9"/>
      <c r="E135" s="10" t="s">
        <v>283</v>
      </c>
      <c r="F135" s="10" t="s">
        <v>284</v>
      </c>
      <c r="G135" s="10" t="s">
        <v>295</v>
      </c>
      <c r="H135" s="10" t="s">
        <v>295</v>
      </c>
      <c r="I135" s="54"/>
      <c r="J135" s="54"/>
      <c r="K135" s="54"/>
      <c r="L135" s="54"/>
      <c r="M135" s="54"/>
      <c r="N135" s="87"/>
      <c r="O135" s="10"/>
      <c r="P135" s="10"/>
      <c r="Q135" s="10"/>
      <c r="R135" s="10"/>
      <c r="S135" s="10" t="s">
        <v>53</v>
      </c>
      <c r="T135" s="10"/>
      <c r="U135" s="10" t="s">
        <v>49</v>
      </c>
      <c r="V135" s="10" t="s">
        <v>49</v>
      </c>
      <c r="W135" s="10" t="s">
        <v>50</v>
      </c>
      <c r="X135" s="11" t="str">
        <f t="shared" si="15"/>
        <v>N</v>
      </c>
      <c r="Y135" s="11"/>
      <c r="Z135" s="11">
        <f t="shared" si="52"/>
        <v>0</v>
      </c>
      <c r="AA135" s="11" t="str">
        <f t="shared" si="53"/>
        <v>N</v>
      </c>
      <c r="AB135" s="11"/>
      <c r="AC135" s="11">
        <f t="shared" si="54"/>
        <v>0</v>
      </c>
      <c r="AD135" s="10"/>
      <c r="AE135" s="10"/>
      <c r="AF135" s="11"/>
      <c r="AG135" s="10"/>
      <c r="AH135" s="10" t="s">
        <v>291</v>
      </c>
      <c r="AI135" s="11">
        <f t="shared" si="113"/>
        <v>78</v>
      </c>
      <c r="AJ135" s="11" t="str">
        <f t="shared" si="114"/>
        <v/>
      </c>
      <c r="AK135" s="11">
        <f t="shared" si="115"/>
        <v>89</v>
      </c>
      <c r="AL135" s="11" t="str">
        <f t="shared" si="116"/>
        <v/>
      </c>
      <c r="AM135" s="11">
        <f t="shared" si="117"/>
        <v>-1</v>
      </c>
      <c r="AN135" s="11" t="str">
        <f t="shared" si="118"/>
        <v/>
      </c>
      <c r="AO135" s="11">
        <f t="shared" si="119"/>
        <v>-1</v>
      </c>
      <c r="AP135" s="11" t="str">
        <f t="shared" si="120"/>
        <v/>
      </c>
      <c r="AQ135" s="11"/>
      <c r="AR135" s="11">
        <f t="shared" si="55"/>
        <v>0</v>
      </c>
      <c r="AS135" s="11"/>
      <c r="AT135" s="9"/>
      <c r="AU135" t="str">
        <f t="shared" si="56"/>
        <v>RW</v>
      </c>
      <c r="AV135" s="7">
        <f>SUM(Z$7:Z135)/2</f>
        <v>78</v>
      </c>
      <c r="AW135" s="7">
        <f>SUM(AC$7:AC135)/2</f>
        <v>0</v>
      </c>
    </row>
    <row r="136" spans="2:67" outlineLevel="1">
      <c r="B136" s="36"/>
      <c r="C136" s="9"/>
      <c r="D136" s="9"/>
      <c r="E136" s="10" t="s">
        <v>283</v>
      </c>
      <c r="F136" s="10" t="s">
        <v>284</v>
      </c>
      <c r="G136" s="10" t="s">
        <v>296</v>
      </c>
      <c r="H136" s="10" t="s">
        <v>296</v>
      </c>
      <c r="I136" s="54"/>
      <c r="J136" s="54"/>
      <c r="K136" s="54"/>
      <c r="L136" s="54"/>
      <c r="M136" s="54"/>
      <c r="N136" s="87"/>
      <c r="O136" s="10"/>
      <c r="P136" s="10"/>
      <c r="Q136" s="10"/>
      <c r="R136" s="10"/>
      <c r="S136" s="10" t="s">
        <v>53</v>
      </c>
      <c r="T136" s="10"/>
      <c r="U136" s="10" t="s">
        <v>49</v>
      </c>
      <c r="V136" s="10" t="s">
        <v>49</v>
      </c>
      <c r="W136" s="10" t="s">
        <v>50</v>
      </c>
      <c r="X136" s="11" t="str">
        <f t="shared" si="15"/>
        <v>Y</v>
      </c>
      <c r="Y136" s="11">
        <v>1</v>
      </c>
      <c r="Z136" s="11">
        <f t="shared" si="52"/>
        <v>2</v>
      </c>
      <c r="AA136" s="11" t="str">
        <f t="shared" si="53"/>
        <v>N</v>
      </c>
      <c r="AB136" s="11"/>
      <c r="AC136" s="11">
        <f t="shared" si="54"/>
        <v>0</v>
      </c>
      <c r="AD136" s="10">
        <v>0</v>
      </c>
      <c r="AE136" s="10">
        <v>0</v>
      </c>
      <c r="AF136" s="11"/>
      <c r="AG136" s="10"/>
      <c r="AH136" s="10" t="s">
        <v>291</v>
      </c>
      <c r="AI136" s="11">
        <f t="shared" si="113"/>
        <v>77</v>
      </c>
      <c r="AJ136" s="11" t="str">
        <f t="shared" si="114"/>
        <v>MTP[77]</v>
      </c>
      <c r="AK136" s="11">
        <f t="shared" si="115"/>
        <v>88</v>
      </c>
      <c r="AL136" s="11" t="str">
        <f t="shared" si="116"/>
        <v>MTP[88]</v>
      </c>
      <c r="AM136" s="11">
        <f t="shared" si="117"/>
        <v>-1</v>
      </c>
      <c r="AN136" s="11" t="str">
        <f t="shared" si="118"/>
        <v/>
      </c>
      <c r="AO136" s="11">
        <f t="shared" si="119"/>
        <v>-1</v>
      </c>
      <c r="AP136" s="11" t="str">
        <f t="shared" si="120"/>
        <v/>
      </c>
      <c r="AQ136" s="11"/>
      <c r="AR136" s="11">
        <f t="shared" si="55"/>
        <v>0</v>
      </c>
      <c r="AS136" s="11"/>
      <c r="AT136" s="9"/>
      <c r="AU136" t="str">
        <f t="shared" si="56"/>
        <v>RW</v>
      </c>
      <c r="AV136" s="7">
        <f>SUM(Z$7:Z136)/2</f>
        <v>79</v>
      </c>
      <c r="AW136" s="7">
        <f>SUM(AC$7:AC136)/2</f>
        <v>0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</row>
    <row r="137" spans="2:67" outlineLevel="1">
      <c r="B137" s="36"/>
      <c r="C137" s="9"/>
      <c r="D137" s="9"/>
      <c r="E137" s="10" t="s">
        <v>283</v>
      </c>
      <c r="F137" s="10" t="s">
        <v>284</v>
      </c>
      <c r="G137" s="10" t="s">
        <v>297</v>
      </c>
      <c r="H137" s="10" t="s">
        <v>297</v>
      </c>
      <c r="I137" s="54"/>
      <c r="J137" s="54"/>
      <c r="K137" s="54"/>
      <c r="L137" s="54"/>
      <c r="M137" s="54"/>
      <c r="N137" s="87"/>
      <c r="O137" s="10"/>
      <c r="P137" s="10"/>
      <c r="Q137" s="10"/>
      <c r="R137" s="10"/>
      <c r="S137" s="10" t="s">
        <v>53</v>
      </c>
      <c r="T137" s="10"/>
      <c r="U137" s="10" t="s">
        <v>49</v>
      </c>
      <c r="V137" s="10" t="s">
        <v>49</v>
      </c>
      <c r="W137" s="10" t="s">
        <v>50</v>
      </c>
      <c r="X137" s="11" t="str">
        <f t="shared" si="15"/>
        <v>Y</v>
      </c>
      <c r="Y137" s="11">
        <v>1</v>
      </c>
      <c r="Z137" s="11">
        <f t="shared" si="52"/>
        <v>2</v>
      </c>
      <c r="AA137" s="11" t="str">
        <f t="shared" si="53"/>
        <v>N</v>
      </c>
      <c r="AB137" s="11"/>
      <c r="AC137" s="11">
        <f t="shared" si="54"/>
        <v>0</v>
      </c>
      <c r="AD137" s="10">
        <v>0</v>
      </c>
      <c r="AE137" s="10">
        <v>0</v>
      </c>
      <c r="AF137" s="11"/>
      <c r="AG137" s="10"/>
      <c r="AH137" s="10" t="s">
        <v>291</v>
      </c>
      <c r="AI137" s="11">
        <f t="shared" si="113"/>
        <v>76</v>
      </c>
      <c r="AJ137" s="11" t="str">
        <f t="shared" si="114"/>
        <v>MTP[76]</v>
      </c>
      <c r="AK137" s="11">
        <f t="shared" si="115"/>
        <v>87</v>
      </c>
      <c r="AL137" s="11" t="str">
        <f t="shared" si="116"/>
        <v>MTP[87]</v>
      </c>
      <c r="AM137" s="11">
        <f t="shared" si="117"/>
        <v>-1</v>
      </c>
      <c r="AN137" s="11" t="str">
        <f t="shared" si="118"/>
        <v/>
      </c>
      <c r="AO137" s="11">
        <f t="shared" si="119"/>
        <v>-1</v>
      </c>
      <c r="AP137" s="11" t="str">
        <f t="shared" si="120"/>
        <v/>
      </c>
      <c r="AQ137" s="11"/>
      <c r="AR137" s="11">
        <f t="shared" si="55"/>
        <v>0</v>
      </c>
      <c r="AS137" s="11"/>
      <c r="AT137" s="9"/>
      <c r="AU137" t="str">
        <f t="shared" si="56"/>
        <v>RW</v>
      </c>
      <c r="AV137" s="7">
        <f>SUM(Z$7:Z137)/2</f>
        <v>80</v>
      </c>
      <c r="AW137" s="7">
        <f>SUM(AC$7:AC137)/2</f>
        <v>0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</row>
    <row r="138" spans="2:67" outlineLevel="1">
      <c r="B138" s="36"/>
      <c r="C138" s="9"/>
      <c r="D138" s="9"/>
      <c r="E138" s="10" t="s">
        <v>283</v>
      </c>
      <c r="F138" s="10" t="s">
        <v>284</v>
      </c>
      <c r="G138" s="10" t="s">
        <v>298</v>
      </c>
      <c r="H138" s="10" t="s">
        <v>298</v>
      </c>
      <c r="I138" s="54"/>
      <c r="J138" s="54"/>
      <c r="K138" s="54"/>
      <c r="L138" s="54"/>
      <c r="M138" s="54"/>
      <c r="N138" s="87"/>
      <c r="O138" s="10"/>
      <c r="P138" s="10"/>
      <c r="Q138" s="10"/>
      <c r="R138" s="10"/>
      <c r="S138" s="10" t="s">
        <v>53</v>
      </c>
      <c r="T138" s="10"/>
      <c r="U138" s="10" t="s">
        <v>49</v>
      </c>
      <c r="V138" s="10" t="s">
        <v>49</v>
      </c>
      <c r="W138" s="10" t="s">
        <v>50</v>
      </c>
      <c r="X138" s="11" t="str">
        <f t="shared" si="15"/>
        <v>Y</v>
      </c>
      <c r="Y138" s="11">
        <v>1</v>
      </c>
      <c r="Z138" s="11">
        <f t="shared" si="52"/>
        <v>2</v>
      </c>
      <c r="AA138" s="11" t="str">
        <f t="shared" si="53"/>
        <v>N</v>
      </c>
      <c r="AB138" s="11"/>
      <c r="AC138" s="11">
        <f t="shared" si="54"/>
        <v>0</v>
      </c>
      <c r="AD138" s="10">
        <v>0</v>
      </c>
      <c r="AE138" s="10">
        <v>0</v>
      </c>
      <c r="AF138" s="11"/>
      <c r="AG138" s="10"/>
      <c r="AH138" s="10" t="s">
        <v>291</v>
      </c>
      <c r="AI138" s="11">
        <f t="shared" si="113"/>
        <v>75</v>
      </c>
      <c r="AJ138" s="11" t="str">
        <f t="shared" si="114"/>
        <v>MTP[75]</v>
      </c>
      <c r="AK138" s="11">
        <f t="shared" si="115"/>
        <v>86</v>
      </c>
      <c r="AL138" s="11" t="str">
        <f t="shared" si="116"/>
        <v>MTP[86]</v>
      </c>
      <c r="AM138" s="11">
        <f t="shared" si="117"/>
        <v>-1</v>
      </c>
      <c r="AN138" s="11" t="str">
        <f t="shared" si="118"/>
        <v/>
      </c>
      <c r="AO138" s="11">
        <f t="shared" si="119"/>
        <v>-1</v>
      </c>
      <c r="AP138" s="11" t="str">
        <f t="shared" si="120"/>
        <v/>
      </c>
      <c r="AQ138" s="11"/>
      <c r="AR138" s="11">
        <f t="shared" si="55"/>
        <v>0</v>
      </c>
      <c r="AS138" s="11"/>
      <c r="AT138" s="9"/>
      <c r="AU138" t="str">
        <f t="shared" si="56"/>
        <v>RW</v>
      </c>
      <c r="AV138" s="7">
        <f>SUM(Z$7:Z138)/2</f>
        <v>81</v>
      </c>
      <c r="AW138" s="7">
        <f>SUM(AC$7:AC138)/2</f>
        <v>0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</row>
    <row r="139" spans="2:67" outlineLevel="1">
      <c r="B139" s="36"/>
      <c r="C139" s="9"/>
      <c r="D139" s="9"/>
      <c r="E139" s="10" t="s">
        <v>283</v>
      </c>
      <c r="F139" s="10" t="s">
        <v>284</v>
      </c>
      <c r="G139" s="10" t="s">
        <v>299</v>
      </c>
      <c r="H139" s="10" t="s">
        <v>299</v>
      </c>
      <c r="I139" s="54"/>
      <c r="J139" s="54"/>
      <c r="K139" s="54"/>
      <c r="L139" s="54"/>
      <c r="M139" s="54"/>
      <c r="N139" s="87"/>
      <c r="O139" s="10"/>
      <c r="P139" s="10"/>
      <c r="Q139" s="10"/>
      <c r="R139" s="10"/>
      <c r="S139" s="10" t="s">
        <v>53</v>
      </c>
      <c r="T139" s="10"/>
      <c r="U139" s="10" t="s">
        <v>49</v>
      </c>
      <c r="V139" s="10" t="s">
        <v>49</v>
      </c>
      <c r="W139" s="10" t="s">
        <v>50</v>
      </c>
      <c r="X139" s="11" t="str">
        <f t="shared" si="15"/>
        <v>Y</v>
      </c>
      <c r="Y139" s="11">
        <v>1</v>
      </c>
      <c r="Z139" s="11">
        <f t="shared" si="52"/>
        <v>2</v>
      </c>
      <c r="AA139" s="11" t="str">
        <f t="shared" si="53"/>
        <v>N</v>
      </c>
      <c r="AB139" s="11"/>
      <c r="AC139" s="11">
        <f t="shared" si="54"/>
        <v>0</v>
      </c>
      <c r="AD139" s="10">
        <v>0</v>
      </c>
      <c r="AE139" s="10">
        <v>0</v>
      </c>
      <c r="AF139" s="11"/>
      <c r="AG139" s="10"/>
      <c r="AH139" s="10" t="s">
        <v>291</v>
      </c>
      <c r="AI139" s="11">
        <f t="shared" si="113"/>
        <v>74</v>
      </c>
      <c r="AJ139" s="11" t="str">
        <f t="shared" si="114"/>
        <v>MTP[74]</v>
      </c>
      <c r="AK139" s="11">
        <f t="shared" si="115"/>
        <v>85</v>
      </c>
      <c r="AL139" s="11" t="str">
        <f t="shared" si="116"/>
        <v>MTP[85]</v>
      </c>
      <c r="AM139" s="11">
        <f t="shared" si="117"/>
        <v>-1</v>
      </c>
      <c r="AN139" s="11" t="str">
        <f t="shared" si="118"/>
        <v/>
      </c>
      <c r="AO139" s="11">
        <f t="shared" si="119"/>
        <v>-1</v>
      </c>
      <c r="AP139" s="11" t="str">
        <f t="shared" si="120"/>
        <v/>
      </c>
      <c r="AQ139" s="11"/>
      <c r="AR139" s="11">
        <f t="shared" si="55"/>
        <v>0</v>
      </c>
      <c r="AS139" s="11"/>
      <c r="AT139" s="9"/>
      <c r="AU139" t="str">
        <f t="shared" si="56"/>
        <v>RW</v>
      </c>
      <c r="AV139" s="7">
        <f>SUM(Z$7:Z139)/2</f>
        <v>82</v>
      </c>
      <c r="AW139" s="7">
        <f>SUM(AC$7:AC139)/2</f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</row>
    <row r="140" spans="2:67" outlineLevel="1">
      <c r="B140" s="36"/>
      <c r="C140" s="9"/>
      <c r="D140" s="9"/>
      <c r="E140" s="10" t="s">
        <v>283</v>
      </c>
      <c r="F140" s="10" t="s">
        <v>284</v>
      </c>
      <c r="G140" s="10" t="s">
        <v>300</v>
      </c>
      <c r="H140" s="10" t="s">
        <v>300</v>
      </c>
      <c r="I140" s="54"/>
      <c r="J140" s="54"/>
      <c r="K140" s="54"/>
      <c r="L140" s="54"/>
      <c r="M140" s="54"/>
      <c r="N140" s="87"/>
      <c r="O140" s="10"/>
      <c r="P140" s="10"/>
      <c r="Q140" s="10"/>
      <c r="R140" s="10"/>
      <c r="S140" s="10" t="s">
        <v>53</v>
      </c>
      <c r="T140" s="10"/>
      <c r="U140" s="10" t="s">
        <v>49</v>
      </c>
      <c r="V140" s="10" t="s">
        <v>49</v>
      </c>
      <c r="W140" s="10" t="s">
        <v>50</v>
      </c>
      <c r="X140" s="11" t="str">
        <f t="shared" si="15"/>
        <v>Y</v>
      </c>
      <c r="Y140" s="11">
        <v>1</v>
      </c>
      <c r="Z140" s="11">
        <f t="shared" si="52"/>
        <v>2</v>
      </c>
      <c r="AA140" s="11" t="str">
        <f t="shared" si="53"/>
        <v>N</v>
      </c>
      <c r="AB140" s="11"/>
      <c r="AC140" s="11">
        <f t="shared" si="54"/>
        <v>0</v>
      </c>
      <c r="AD140" s="10">
        <v>0</v>
      </c>
      <c r="AE140" s="10">
        <v>0</v>
      </c>
      <c r="AF140" s="11"/>
      <c r="AG140" s="10"/>
      <c r="AH140" s="10" t="s">
        <v>291</v>
      </c>
      <c r="AI140" s="11">
        <f t="shared" si="113"/>
        <v>73</v>
      </c>
      <c r="AJ140" s="11" t="str">
        <f t="shared" si="114"/>
        <v>MTP[73]</v>
      </c>
      <c r="AK140" s="11">
        <f t="shared" si="115"/>
        <v>84</v>
      </c>
      <c r="AL140" s="11" t="str">
        <f t="shared" si="116"/>
        <v>MTP[84]</v>
      </c>
      <c r="AM140" s="11">
        <f t="shared" si="117"/>
        <v>-1</v>
      </c>
      <c r="AN140" s="11" t="str">
        <f t="shared" si="118"/>
        <v/>
      </c>
      <c r="AO140" s="11">
        <f t="shared" si="119"/>
        <v>-1</v>
      </c>
      <c r="AP140" s="11" t="str">
        <f t="shared" si="120"/>
        <v/>
      </c>
      <c r="AQ140" s="11"/>
      <c r="AR140" s="11">
        <f t="shared" si="55"/>
        <v>0</v>
      </c>
      <c r="AS140" s="11"/>
      <c r="AT140" s="9"/>
      <c r="AU140" t="str">
        <f t="shared" si="56"/>
        <v>RW</v>
      </c>
      <c r="AV140" s="7">
        <f>SUM(Z$7:Z140)/2</f>
        <v>83</v>
      </c>
      <c r="AW140" s="7">
        <f>SUM(AC$7:AC140)/2</f>
        <v>0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</row>
    <row r="141" spans="2:67" outlineLevel="1">
      <c r="B141" s="36"/>
      <c r="C141" s="9"/>
      <c r="D141" s="9"/>
      <c r="E141" s="10" t="s">
        <v>283</v>
      </c>
      <c r="F141" s="10" t="s">
        <v>284</v>
      </c>
      <c r="G141" s="10" t="s">
        <v>301</v>
      </c>
      <c r="H141" s="10" t="s">
        <v>301</v>
      </c>
      <c r="I141" s="54"/>
      <c r="J141" s="54"/>
      <c r="K141" s="54"/>
      <c r="L141" s="54"/>
      <c r="M141" s="54"/>
      <c r="N141" s="87"/>
      <c r="O141" s="10"/>
      <c r="P141" s="10"/>
      <c r="Q141" s="10"/>
      <c r="R141" s="10"/>
      <c r="S141" s="10" t="s">
        <v>53</v>
      </c>
      <c r="T141" s="10"/>
      <c r="U141" s="10" t="s">
        <v>49</v>
      </c>
      <c r="V141" s="10" t="s">
        <v>49</v>
      </c>
      <c r="W141" s="10" t="s">
        <v>50</v>
      </c>
      <c r="X141" s="11" t="str">
        <f t="shared" si="15"/>
        <v>Y</v>
      </c>
      <c r="Y141" s="11">
        <v>1</v>
      </c>
      <c r="Z141" s="11">
        <f t="shared" si="52"/>
        <v>2</v>
      </c>
      <c r="AA141" s="11" t="str">
        <f t="shared" si="53"/>
        <v>N</v>
      </c>
      <c r="AB141" s="11"/>
      <c r="AC141" s="11">
        <f t="shared" si="54"/>
        <v>0</v>
      </c>
      <c r="AD141" s="10">
        <v>0</v>
      </c>
      <c r="AE141" s="10">
        <v>0</v>
      </c>
      <c r="AF141" s="11"/>
      <c r="AG141" s="10"/>
      <c r="AH141" s="10" t="s">
        <v>291</v>
      </c>
      <c r="AI141" s="11">
        <f t="shared" si="113"/>
        <v>72</v>
      </c>
      <c r="AJ141" s="11" t="str">
        <f t="shared" si="114"/>
        <v>MTP[72]</v>
      </c>
      <c r="AK141" s="11">
        <f t="shared" si="115"/>
        <v>83</v>
      </c>
      <c r="AL141" s="11" t="str">
        <f t="shared" si="116"/>
        <v>MTP[83]</v>
      </c>
      <c r="AM141" s="11">
        <f t="shared" si="117"/>
        <v>-1</v>
      </c>
      <c r="AN141" s="11" t="str">
        <f t="shared" si="118"/>
        <v/>
      </c>
      <c r="AO141" s="11">
        <f t="shared" si="119"/>
        <v>-1</v>
      </c>
      <c r="AP141" s="11" t="str">
        <f t="shared" si="120"/>
        <v/>
      </c>
      <c r="AQ141" s="11"/>
      <c r="AR141" s="11">
        <f t="shared" si="55"/>
        <v>0</v>
      </c>
      <c r="AS141" s="11"/>
      <c r="AT141" s="9"/>
      <c r="AU141" t="str">
        <f t="shared" si="56"/>
        <v>RW</v>
      </c>
      <c r="AV141" s="7">
        <f>SUM(Z$7:Z141)/2</f>
        <v>84</v>
      </c>
      <c r="AW141" s="7">
        <f>SUM(AC$7:AC141)/2</f>
        <v>0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</row>
    <row r="142" spans="2:67" outlineLevel="1">
      <c r="B142" s="36"/>
      <c r="C142" s="9"/>
      <c r="D142" s="9"/>
      <c r="E142" s="10" t="s">
        <v>283</v>
      </c>
      <c r="F142" s="10" t="s">
        <v>284</v>
      </c>
      <c r="G142" s="10" t="s">
        <v>302</v>
      </c>
      <c r="H142" s="10" t="s">
        <v>302</v>
      </c>
      <c r="I142" s="54"/>
      <c r="J142" s="54"/>
      <c r="K142" s="54"/>
      <c r="L142" s="54"/>
      <c r="M142" s="54"/>
      <c r="N142" s="87"/>
      <c r="O142" s="10"/>
      <c r="P142" s="10"/>
      <c r="Q142" s="10"/>
      <c r="R142" s="10"/>
      <c r="S142" s="10" t="s">
        <v>53</v>
      </c>
      <c r="T142" s="10"/>
      <c r="U142" s="10" t="s">
        <v>49</v>
      </c>
      <c r="V142" s="10" t="s">
        <v>49</v>
      </c>
      <c r="W142" s="10" t="s">
        <v>50</v>
      </c>
      <c r="X142" s="11" t="str">
        <f t="shared" si="15"/>
        <v>Y</v>
      </c>
      <c r="Y142" s="11">
        <v>1</v>
      </c>
      <c r="Z142" s="11">
        <f t="shared" si="52"/>
        <v>2</v>
      </c>
      <c r="AA142" s="11" t="str">
        <f t="shared" si="53"/>
        <v>N</v>
      </c>
      <c r="AB142" s="11"/>
      <c r="AC142" s="11">
        <f t="shared" si="54"/>
        <v>0</v>
      </c>
      <c r="AD142" s="10">
        <v>0</v>
      </c>
      <c r="AE142" s="10">
        <v>0</v>
      </c>
      <c r="AF142" s="11"/>
      <c r="AG142" s="10"/>
      <c r="AH142" s="10" t="s">
        <v>291</v>
      </c>
      <c r="AI142" s="11">
        <f t="shared" si="113"/>
        <v>71</v>
      </c>
      <c r="AJ142" s="11" t="str">
        <f t="shared" si="114"/>
        <v>MTP[71]</v>
      </c>
      <c r="AK142" s="11">
        <f t="shared" si="115"/>
        <v>82</v>
      </c>
      <c r="AL142" s="11" t="str">
        <f t="shared" si="116"/>
        <v>MTP[82]</v>
      </c>
      <c r="AM142" s="11">
        <f t="shared" si="117"/>
        <v>-1</v>
      </c>
      <c r="AN142" s="11" t="str">
        <f t="shared" si="118"/>
        <v/>
      </c>
      <c r="AO142" s="11">
        <f t="shared" si="119"/>
        <v>-1</v>
      </c>
      <c r="AP142" s="11" t="str">
        <f t="shared" si="120"/>
        <v/>
      </c>
      <c r="AQ142" s="11"/>
      <c r="AR142" s="11">
        <f t="shared" si="55"/>
        <v>0</v>
      </c>
      <c r="AS142" s="11"/>
      <c r="AT142" s="9"/>
      <c r="AU142" t="str">
        <f t="shared" si="56"/>
        <v>RW</v>
      </c>
      <c r="AV142" s="7">
        <f>SUM(Z$7:Z142)/2</f>
        <v>85</v>
      </c>
      <c r="AW142" s="7">
        <f>SUM(AC$7:AC142)/2</f>
        <v>0</v>
      </c>
      <c r="BF142" s="2">
        <v>0</v>
      </c>
      <c r="BG142" s="2">
        <v>0</v>
      </c>
      <c r="BH142" s="2">
        <v>0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</row>
    <row r="143" spans="2:67" outlineLevel="1">
      <c r="B143" s="36"/>
      <c r="C143" s="9"/>
      <c r="D143" s="9"/>
      <c r="E143" s="10" t="s">
        <v>283</v>
      </c>
      <c r="F143" s="10" t="s">
        <v>284</v>
      </c>
      <c r="G143" s="10" t="s">
        <v>303</v>
      </c>
      <c r="H143" s="10" t="s">
        <v>303</v>
      </c>
      <c r="I143" s="54"/>
      <c r="J143" s="54"/>
      <c r="K143" s="54"/>
      <c r="L143" s="54"/>
      <c r="M143" s="54"/>
      <c r="N143" s="87"/>
      <c r="O143" s="10"/>
      <c r="P143" s="10"/>
      <c r="Q143" s="10"/>
      <c r="R143" s="10"/>
      <c r="S143" s="10" t="s">
        <v>53</v>
      </c>
      <c r="T143" s="10"/>
      <c r="U143" s="10" t="s">
        <v>49</v>
      </c>
      <c r="V143" s="10" t="s">
        <v>49</v>
      </c>
      <c r="W143" s="10" t="s">
        <v>50</v>
      </c>
      <c r="X143" s="11" t="str">
        <f t="shared" si="15"/>
        <v>Y</v>
      </c>
      <c r="Y143" s="11">
        <v>1</v>
      </c>
      <c r="Z143" s="11">
        <f t="shared" si="52"/>
        <v>2</v>
      </c>
      <c r="AA143" s="11" t="str">
        <f t="shared" si="53"/>
        <v>N</v>
      </c>
      <c r="AB143" s="11"/>
      <c r="AC143" s="11">
        <f t="shared" si="54"/>
        <v>0</v>
      </c>
      <c r="AD143" s="10">
        <v>0</v>
      </c>
      <c r="AE143" s="10">
        <v>0</v>
      </c>
      <c r="AF143" s="11"/>
      <c r="AG143" s="10"/>
      <c r="AH143" s="10" t="s">
        <v>291</v>
      </c>
      <c r="AI143" s="11">
        <f t="shared" si="113"/>
        <v>70</v>
      </c>
      <c r="AJ143" s="11" t="str">
        <f t="shared" si="114"/>
        <v>MTP[70]</v>
      </c>
      <c r="AK143" s="11">
        <f t="shared" si="115"/>
        <v>81</v>
      </c>
      <c r="AL143" s="11" t="str">
        <f t="shared" si="116"/>
        <v>MTP[81]</v>
      </c>
      <c r="AM143" s="11">
        <f t="shared" si="117"/>
        <v>-1</v>
      </c>
      <c r="AN143" s="11" t="str">
        <f t="shared" si="118"/>
        <v/>
      </c>
      <c r="AO143" s="11">
        <f t="shared" si="119"/>
        <v>-1</v>
      </c>
      <c r="AP143" s="11" t="str">
        <f t="shared" si="120"/>
        <v/>
      </c>
      <c r="AQ143" s="11"/>
      <c r="AR143" s="11">
        <f t="shared" si="55"/>
        <v>0</v>
      </c>
      <c r="AS143" s="11"/>
      <c r="AT143" s="9"/>
      <c r="AU143" t="str">
        <f t="shared" si="56"/>
        <v>RW</v>
      </c>
      <c r="AV143" s="7">
        <f>SUM(Z$7:Z143)/2</f>
        <v>86</v>
      </c>
      <c r="AW143" s="7">
        <f>SUM(AC$7:AC143)/2</f>
        <v>0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</row>
    <row r="144" spans="2:67" outlineLevel="1">
      <c r="B144" s="36"/>
      <c r="C144" s="9"/>
      <c r="D144" s="9"/>
      <c r="E144" s="10" t="s">
        <v>283</v>
      </c>
      <c r="F144" s="10" t="s">
        <v>284</v>
      </c>
      <c r="G144" s="10" t="s">
        <v>304</v>
      </c>
      <c r="H144" s="10" t="s">
        <v>304</v>
      </c>
      <c r="I144" s="54"/>
      <c r="J144" s="54"/>
      <c r="K144" s="54"/>
      <c r="L144" s="54"/>
      <c r="M144" s="54"/>
      <c r="N144" s="87"/>
      <c r="O144" s="10"/>
      <c r="P144" s="10"/>
      <c r="Q144" s="10"/>
      <c r="R144" s="10"/>
      <c r="S144" s="10" t="s">
        <v>53</v>
      </c>
      <c r="T144" s="10"/>
      <c r="U144" s="10" t="s">
        <v>49</v>
      </c>
      <c r="V144" s="10" t="s">
        <v>49</v>
      </c>
      <c r="W144" s="10" t="s">
        <v>50</v>
      </c>
      <c r="X144" s="11" t="str">
        <f t="shared" si="15"/>
        <v>Y</v>
      </c>
      <c r="Y144" s="11">
        <v>1</v>
      </c>
      <c r="Z144" s="11">
        <f t="shared" si="52"/>
        <v>2</v>
      </c>
      <c r="AA144" s="11" t="str">
        <f t="shared" si="53"/>
        <v>N</v>
      </c>
      <c r="AB144" s="11"/>
      <c r="AC144" s="11">
        <f t="shared" si="54"/>
        <v>0</v>
      </c>
      <c r="AD144" s="10">
        <v>0</v>
      </c>
      <c r="AE144" s="10">
        <v>0</v>
      </c>
      <c r="AF144" s="11"/>
      <c r="AG144" s="10"/>
      <c r="AH144" s="10" t="s">
        <v>291</v>
      </c>
      <c r="AI144" s="11">
        <f t="shared" si="113"/>
        <v>69</v>
      </c>
      <c r="AJ144" s="11" t="str">
        <f t="shared" si="114"/>
        <v>MTP[69]</v>
      </c>
      <c r="AK144" s="11">
        <f t="shared" si="115"/>
        <v>80</v>
      </c>
      <c r="AL144" s="11" t="str">
        <f t="shared" si="116"/>
        <v>MTP[80]</v>
      </c>
      <c r="AM144" s="11">
        <f t="shared" si="117"/>
        <v>-1</v>
      </c>
      <c r="AN144" s="11" t="str">
        <f t="shared" si="118"/>
        <v/>
      </c>
      <c r="AO144" s="11">
        <f t="shared" si="119"/>
        <v>-1</v>
      </c>
      <c r="AP144" s="11" t="str">
        <f t="shared" si="120"/>
        <v/>
      </c>
      <c r="AQ144" s="11"/>
      <c r="AR144" s="11">
        <f t="shared" si="55"/>
        <v>0</v>
      </c>
      <c r="AS144" s="11"/>
      <c r="AT144" s="9"/>
      <c r="AU144" t="str">
        <f t="shared" si="56"/>
        <v>RW</v>
      </c>
      <c r="AV144" s="7">
        <f>SUM(Z$7:Z144)/2</f>
        <v>87</v>
      </c>
      <c r="AW144" s="7">
        <f>SUM(AC$7:AC144)/2</f>
        <v>0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0</v>
      </c>
      <c r="BO144" s="2">
        <v>0</v>
      </c>
    </row>
    <row r="145" spans="2:67" outlineLevel="1">
      <c r="B145" s="36"/>
      <c r="C145" s="9"/>
      <c r="D145" s="9"/>
      <c r="E145" s="10" t="s">
        <v>283</v>
      </c>
      <c r="F145" s="10" t="s">
        <v>284</v>
      </c>
      <c r="G145" s="10" t="s">
        <v>305</v>
      </c>
      <c r="H145" s="10" t="s">
        <v>305</v>
      </c>
      <c r="I145" s="54"/>
      <c r="J145" s="54"/>
      <c r="K145" s="54"/>
      <c r="L145" s="54"/>
      <c r="M145" s="54"/>
      <c r="N145" s="87"/>
      <c r="O145" s="10"/>
      <c r="P145" s="10"/>
      <c r="Q145" s="10"/>
      <c r="R145" s="10"/>
      <c r="S145" s="10" t="s">
        <v>53</v>
      </c>
      <c r="T145" s="10"/>
      <c r="U145" s="10" t="s">
        <v>49</v>
      </c>
      <c r="V145" s="10" t="s">
        <v>49</v>
      </c>
      <c r="W145" s="10" t="s">
        <v>50</v>
      </c>
      <c r="X145" s="11" t="str">
        <f t="shared" si="15"/>
        <v>Y</v>
      </c>
      <c r="Y145" s="11">
        <v>1</v>
      </c>
      <c r="Z145" s="11">
        <f t="shared" si="52"/>
        <v>2</v>
      </c>
      <c r="AA145" s="11" t="str">
        <f t="shared" si="53"/>
        <v>N</v>
      </c>
      <c r="AB145" s="11"/>
      <c r="AC145" s="11">
        <f t="shared" si="54"/>
        <v>0</v>
      </c>
      <c r="AD145" s="10">
        <v>0</v>
      </c>
      <c r="AE145" s="10">
        <v>0</v>
      </c>
      <c r="AF145" s="11"/>
      <c r="AG145" s="10"/>
      <c r="AH145" s="10" t="s">
        <v>291</v>
      </c>
      <c r="AI145" s="11">
        <f t="shared" si="113"/>
        <v>68</v>
      </c>
      <c r="AJ145" s="11" t="str">
        <f t="shared" si="114"/>
        <v>MTP[68]</v>
      </c>
      <c r="AK145" s="11">
        <f t="shared" si="115"/>
        <v>79</v>
      </c>
      <c r="AL145" s="11" t="str">
        <f t="shared" si="116"/>
        <v>MTP[79]</v>
      </c>
      <c r="AM145" s="11">
        <f t="shared" si="117"/>
        <v>-1</v>
      </c>
      <c r="AN145" s="11" t="str">
        <f t="shared" si="118"/>
        <v/>
      </c>
      <c r="AO145" s="11">
        <f t="shared" si="119"/>
        <v>-1</v>
      </c>
      <c r="AP145" s="11" t="str">
        <f t="shared" si="120"/>
        <v/>
      </c>
      <c r="AQ145" s="11"/>
      <c r="AR145" s="11">
        <f t="shared" si="55"/>
        <v>0</v>
      </c>
      <c r="AS145" s="11"/>
      <c r="AT145" s="9"/>
      <c r="AU145" t="str">
        <f t="shared" si="56"/>
        <v>RW</v>
      </c>
      <c r="AV145" s="7">
        <f>SUM(Z$7:Z145)/2</f>
        <v>88</v>
      </c>
      <c r="AW145" s="7">
        <f>SUM(AC$7:AC145)/2</f>
        <v>0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  <c r="BM145" s="2">
        <v>0</v>
      </c>
      <c r="BN145" s="2">
        <v>0</v>
      </c>
      <c r="BO145" s="2">
        <v>0</v>
      </c>
    </row>
    <row r="146" spans="2:67" outlineLevel="1">
      <c r="B146" s="36"/>
      <c r="C146" s="9"/>
      <c r="D146" s="9"/>
      <c r="E146" s="10" t="s">
        <v>283</v>
      </c>
      <c r="F146" s="10" t="s">
        <v>284</v>
      </c>
      <c r="G146" s="10" t="s">
        <v>306</v>
      </c>
      <c r="H146" s="10" t="s">
        <v>306</v>
      </c>
      <c r="I146" s="81"/>
      <c r="J146" s="81"/>
      <c r="K146" s="81"/>
      <c r="L146" s="81"/>
      <c r="M146" s="81"/>
      <c r="N146" s="88"/>
      <c r="O146" s="10"/>
      <c r="P146" s="10"/>
      <c r="Q146" s="10"/>
      <c r="R146" s="10"/>
      <c r="S146" s="10" t="s">
        <v>53</v>
      </c>
      <c r="T146" s="10"/>
      <c r="U146" s="10" t="s">
        <v>49</v>
      </c>
      <c r="V146" s="10" t="s">
        <v>49</v>
      </c>
      <c r="W146" s="10" t="s">
        <v>50</v>
      </c>
      <c r="X146" s="11" t="str">
        <f t="shared" si="15"/>
        <v>Y</v>
      </c>
      <c r="Y146" s="11">
        <v>1</v>
      </c>
      <c r="Z146" s="11">
        <f t="shared" si="52"/>
        <v>2</v>
      </c>
      <c r="AA146" s="11" t="str">
        <f t="shared" si="53"/>
        <v>N</v>
      </c>
      <c r="AB146" s="11"/>
      <c r="AC146" s="11">
        <f t="shared" si="54"/>
        <v>0</v>
      </c>
      <c r="AD146" s="10">
        <v>0</v>
      </c>
      <c r="AE146" s="10">
        <v>0</v>
      </c>
      <c r="AF146" s="11"/>
      <c r="AG146" s="10"/>
      <c r="AH146" s="10" t="s">
        <v>291</v>
      </c>
      <c r="AI146" s="11">
        <f>IF(Y146&gt;0,AK121,AK121- 1)</f>
        <v>67</v>
      </c>
      <c r="AJ146" s="11" t="str">
        <f t="shared" si="114"/>
        <v>MTP[67]</v>
      </c>
      <c r="AK146" s="11">
        <f>IF(AND(V146="Y", Y146&gt;0),AI130,AI130- 1)</f>
        <v>78</v>
      </c>
      <c r="AL146" s="11" t="str">
        <f t="shared" si="116"/>
        <v>MTP[78]</v>
      </c>
      <c r="AM146" s="11">
        <f>IF(AB146&gt;0,AO121,AO121- 1)</f>
        <v>-1</v>
      </c>
      <c r="AN146" s="11" t="str">
        <f t="shared" si="118"/>
        <v/>
      </c>
      <c r="AO146" s="11">
        <f>IF(AND(V146="Y", AB146&gt;0),AM130,AM130- 1)</f>
        <v>-1</v>
      </c>
      <c r="AP146" s="11" t="str">
        <f t="shared" si="120"/>
        <v/>
      </c>
      <c r="AQ146" s="11"/>
      <c r="AR146" s="11">
        <f t="shared" si="55"/>
        <v>0</v>
      </c>
      <c r="AS146" s="11"/>
      <c r="AT146" s="9"/>
      <c r="AU146" t="str">
        <f t="shared" ref="AU146:AU209" si="121">S146</f>
        <v>RW</v>
      </c>
      <c r="AV146" s="7">
        <f>SUM(Z$7:Z146)/2</f>
        <v>89</v>
      </c>
      <c r="AW146" s="7">
        <f>SUM(AC$7:AC146)/2</f>
        <v>0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  <c r="BM146" s="2">
        <v>0</v>
      </c>
      <c r="BN146" s="2">
        <v>0</v>
      </c>
      <c r="BO146" s="2">
        <v>0</v>
      </c>
    </row>
    <row r="147" spans="2:67">
      <c r="B147" s="36"/>
      <c r="C147" s="9"/>
      <c r="D147" s="9"/>
      <c r="E147" s="10" t="s">
        <v>307</v>
      </c>
      <c r="F147" s="10" t="s">
        <v>308</v>
      </c>
      <c r="G147" s="10"/>
      <c r="H147" s="10"/>
      <c r="I147" s="10"/>
      <c r="J147" s="10"/>
      <c r="K147" s="10"/>
      <c r="L147" s="10"/>
      <c r="M147" s="10"/>
      <c r="N147" s="84"/>
      <c r="O147" s="10"/>
      <c r="Q147" s="10" t="s">
        <v>171</v>
      </c>
      <c r="R147" s="10" t="s">
        <v>285</v>
      </c>
      <c r="S147" s="10" t="str">
        <f t="shared" si="14"/>
        <v>RW</v>
      </c>
      <c r="T147" s="10">
        <v>2</v>
      </c>
      <c r="U147" s="10" t="s">
        <v>49</v>
      </c>
      <c r="V147" s="10" t="s">
        <v>49</v>
      </c>
      <c r="W147" s="10" t="s">
        <v>50</v>
      </c>
      <c r="X147" s="11" t="str">
        <f t="shared" si="15"/>
        <v>Y</v>
      </c>
      <c r="Y147" s="11">
        <v>10</v>
      </c>
      <c r="Z147" s="11">
        <f t="shared" si="52"/>
        <v>20</v>
      </c>
      <c r="AA147" s="11" t="str">
        <f t="shared" si="53"/>
        <v>N</v>
      </c>
      <c r="AB147" s="11"/>
      <c r="AC147" s="11">
        <f t="shared" si="54"/>
        <v>0</v>
      </c>
      <c r="AD147" s="10" t="str">
        <f>(AD148 &amp; AD149 &amp; AD150 &amp; AD151 &amp; AD152 &amp; AD153 &amp; AD154 &amp; AD155) &amp; (AD156 &amp; AD157 &amp; AD158 &amp; AD159 &amp; AD160 &amp; AD161 &amp; AD162 &amp; AD163)</f>
        <v>0000000000</v>
      </c>
      <c r="AE147" s="10" t="str">
        <f>(AE148 &amp; AE149 &amp; AE150 &amp; AE151 &amp; AE152 &amp; AE153 &amp; AE154 &amp; AE155) &amp; (AE156 &amp; AE157 &amp; AE158 &amp; AE159 &amp; AE160 &amp; AE161 &amp; AE162 &amp; AE163)</f>
        <v>0000000000</v>
      </c>
      <c r="AF147" s="11"/>
      <c r="AG147" s="10" t="s">
        <v>286</v>
      </c>
      <c r="AH147" s="10" t="s">
        <v>309</v>
      </c>
      <c r="AI147" s="11">
        <f>AK130+Y147</f>
        <v>99</v>
      </c>
      <c r="AJ147" s="11"/>
      <c r="AK147" s="11">
        <f t="shared" si="16"/>
        <v>109</v>
      </c>
      <c r="AL147" s="11"/>
      <c r="AM147" s="11">
        <f>AO130+AB147</f>
        <v>0</v>
      </c>
      <c r="AN147" s="11"/>
      <c r="AO147" s="11">
        <f t="shared" si="17"/>
        <v>0</v>
      </c>
      <c r="AP147" s="11"/>
      <c r="AQ147" s="11">
        <v>10</v>
      </c>
      <c r="AR147" s="11">
        <f t="shared" si="55"/>
        <v>20</v>
      </c>
      <c r="AS147" s="11"/>
      <c r="AT147" s="9"/>
      <c r="AU147" t="str">
        <f t="shared" si="121"/>
        <v>RW</v>
      </c>
      <c r="AV147" s="7">
        <f>SUM(Z$7:Z147)/2</f>
        <v>99</v>
      </c>
      <c r="AW147" s="7">
        <f>SUM(AC$7:AC147)/2</f>
        <v>0</v>
      </c>
      <c r="BF147" s="2" t="s">
        <v>310</v>
      </c>
      <c r="BG147" s="2" t="s">
        <v>310</v>
      </c>
      <c r="BH147" s="2" t="s">
        <v>310</v>
      </c>
      <c r="BI147" s="2" t="s">
        <v>310</v>
      </c>
      <c r="BJ147" s="2" t="s">
        <v>310</v>
      </c>
      <c r="BK147" s="2" t="s">
        <v>310</v>
      </c>
      <c r="BL147" s="2" t="s">
        <v>310</v>
      </c>
      <c r="BM147" s="2" t="s">
        <v>310</v>
      </c>
      <c r="BN147" s="2" t="s">
        <v>310</v>
      </c>
      <c r="BO147" s="2" t="s">
        <v>310</v>
      </c>
    </row>
    <row r="148" spans="2:67" outlineLevel="1">
      <c r="B148" s="36"/>
      <c r="C148" s="9"/>
      <c r="D148" s="9"/>
      <c r="E148" s="10" t="s">
        <v>307</v>
      </c>
      <c r="F148" s="10" t="s">
        <v>308</v>
      </c>
      <c r="G148" s="10" t="s">
        <v>311</v>
      </c>
      <c r="H148" s="10" t="s">
        <v>311</v>
      </c>
      <c r="I148" s="10"/>
      <c r="J148" s="10"/>
      <c r="K148" s="10"/>
      <c r="L148" s="10"/>
      <c r="M148" s="10"/>
      <c r="N148" s="94" t="s">
        <v>74</v>
      </c>
      <c r="O148" s="10"/>
      <c r="P148" s="10"/>
      <c r="Q148" s="10"/>
      <c r="R148" s="10"/>
      <c r="S148" s="10" t="s">
        <v>53</v>
      </c>
      <c r="T148" s="10"/>
      <c r="U148" s="10" t="s">
        <v>49</v>
      </c>
      <c r="V148" s="10" t="s">
        <v>49</v>
      </c>
      <c r="W148" s="10" t="s">
        <v>50</v>
      </c>
      <c r="X148" s="11" t="str">
        <f t="shared" si="15"/>
        <v>N</v>
      </c>
      <c r="Y148" s="11"/>
      <c r="Z148" s="11">
        <f t="shared" si="52"/>
        <v>0</v>
      </c>
      <c r="AA148" s="11" t="str">
        <f t="shared" si="53"/>
        <v>N</v>
      </c>
      <c r="AB148" s="11"/>
      <c r="AC148" s="11">
        <f t="shared" si="54"/>
        <v>0</v>
      </c>
      <c r="AD148" s="10"/>
      <c r="AE148" s="10"/>
      <c r="AF148" s="11"/>
      <c r="AG148" s="10" t="s">
        <v>286</v>
      </c>
      <c r="AH148" s="10" t="s">
        <v>291</v>
      </c>
      <c r="AI148" s="11">
        <f t="shared" ref="AI148:AI162" si="122">AI149+Y149</f>
        <v>99</v>
      </c>
      <c r="AJ148" s="11" t="str">
        <f t="shared" ref="AJ148:AJ163" si="123">IF(Y148&gt;1,"MTP[" &amp; AI148-1+Y148&amp; ":" &amp; AI148 &amp; "]",(IF(Y148&gt;0,"MTP[" &amp; AI148 &amp; "]","")))</f>
        <v/>
      </c>
      <c r="AK148" s="11">
        <f t="shared" ref="AK148:AK162" si="124">AK149+Y149</f>
        <v>109</v>
      </c>
      <c r="AL148" s="11" t="str">
        <f t="shared" ref="AL148:AL163" si="125">IF(AND(V148="Y", Y148&gt;1),"MTP[" &amp; AK148-1+Y148&amp; ":" &amp; AK148 &amp; "]",(IF(AND(V148="Y", Y148&gt;0),"MTP[" &amp; AK148 &amp; "]","")))</f>
        <v/>
      </c>
      <c r="AM148" s="11">
        <f t="shared" ref="AM148:AM162" si="126">AM149+AB149</f>
        <v>-1</v>
      </c>
      <c r="AN148" s="11" t="str">
        <f t="shared" ref="AN148:AN163" si="127">IF(AB148&gt;1,"OTP[" &amp; AM148-1+AB148&amp; ":" &amp; AM148 &amp; "]",(IF(AB148&gt;0,"OTP[" &amp; AM148 &amp; "]","")))</f>
        <v/>
      </c>
      <c r="AO148" s="11">
        <f t="shared" ref="AO148:AO162" si="128">AO149+AB149</f>
        <v>-1</v>
      </c>
      <c r="AP148" s="11" t="str">
        <f t="shared" ref="AP148:AP163" si="129">IF(AND(V148="Y", AB148&gt;1),"OTP[" &amp; AO148-1+AB148&amp; ":" &amp; AO148 &amp; "]",(IF(AND(V148="Y", AB148&gt;0),"OTP[" &amp; AO148 &amp; "]","")))</f>
        <v/>
      </c>
      <c r="AQ148" s="11"/>
      <c r="AR148" s="11">
        <f t="shared" si="55"/>
        <v>0</v>
      </c>
      <c r="AS148" s="11"/>
      <c r="AT148" s="9"/>
      <c r="AU148" t="str">
        <f t="shared" si="121"/>
        <v>RW</v>
      </c>
      <c r="AV148" s="7">
        <f>SUM(Z$7:Z148)/2</f>
        <v>99</v>
      </c>
      <c r="AW148" s="7">
        <f>SUM(AC$7:AC148)/2</f>
        <v>0</v>
      </c>
    </row>
    <row r="149" spans="2:67" outlineLevel="1">
      <c r="B149" s="36"/>
      <c r="C149" s="9"/>
      <c r="D149" s="9"/>
      <c r="E149" s="10" t="s">
        <v>307</v>
      </c>
      <c r="F149" s="10" t="s">
        <v>308</v>
      </c>
      <c r="G149" s="10" t="s">
        <v>312</v>
      </c>
      <c r="H149" s="10" t="s">
        <v>312</v>
      </c>
      <c r="I149" s="10"/>
      <c r="J149" s="10"/>
      <c r="K149" s="10"/>
      <c r="L149" s="10"/>
      <c r="M149" s="10"/>
      <c r="N149" s="94"/>
      <c r="O149" s="10"/>
      <c r="P149" s="10"/>
      <c r="Q149" s="10"/>
      <c r="R149" s="10"/>
      <c r="S149" s="10" t="s">
        <v>53</v>
      </c>
      <c r="T149" s="10"/>
      <c r="U149" s="10" t="s">
        <v>49</v>
      </c>
      <c r="V149" s="10" t="s">
        <v>49</v>
      </c>
      <c r="W149" s="10" t="s">
        <v>50</v>
      </c>
      <c r="X149" s="11" t="str">
        <f t="shared" si="15"/>
        <v>N</v>
      </c>
      <c r="Y149" s="11"/>
      <c r="Z149" s="11">
        <f t="shared" si="52"/>
        <v>0</v>
      </c>
      <c r="AA149" s="11" t="str">
        <f t="shared" si="53"/>
        <v>N</v>
      </c>
      <c r="AB149" s="11"/>
      <c r="AC149" s="11">
        <f t="shared" si="54"/>
        <v>0</v>
      </c>
      <c r="AD149" s="10"/>
      <c r="AE149" s="10"/>
      <c r="AF149" s="11"/>
      <c r="AG149" s="10" t="s">
        <v>286</v>
      </c>
      <c r="AH149" s="10" t="s">
        <v>291</v>
      </c>
      <c r="AI149" s="11">
        <f t="shared" si="122"/>
        <v>99</v>
      </c>
      <c r="AJ149" s="11" t="str">
        <f t="shared" si="123"/>
        <v/>
      </c>
      <c r="AK149" s="11">
        <f t="shared" si="124"/>
        <v>109</v>
      </c>
      <c r="AL149" s="11" t="str">
        <f t="shared" si="125"/>
        <v/>
      </c>
      <c r="AM149" s="11">
        <f t="shared" si="126"/>
        <v>-1</v>
      </c>
      <c r="AN149" s="11" t="str">
        <f t="shared" si="127"/>
        <v/>
      </c>
      <c r="AO149" s="11">
        <f t="shared" si="128"/>
        <v>-1</v>
      </c>
      <c r="AP149" s="11" t="str">
        <f t="shared" si="129"/>
        <v/>
      </c>
      <c r="AQ149" s="11"/>
      <c r="AR149" s="11">
        <f t="shared" si="55"/>
        <v>0</v>
      </c>
      <c r="AS149" s="11"/>
      <c r="AT149" s="9"/>
      <c r="AU149" t="str">
        <f t="shared" si="121"/>
        <v>RW</v>
      </c>
      <c r="AV149" s="7">
        <f>SUM(Z$7:Z149)/2</f>
        <v>99</v>
      </c>
      <c r="AW149" s="7">
        <f>SUM(AC$7:AC149)/2</f>
        <v>0</v>
      </c>
    </row>
    <row r="150" spans="2:67" outlineLevel="1">
      <c r="B150" s="36"/>
      <c r="C150" s="9"/>
      <c r="D150" s="9"/>
      <c r="E150" s="10" t="s">
        <v>307</v>
      </c>
      <c r="F150" s="10" t="s">
        <v>308</v>
      </c>
      <c r="G150" s="10" t="s">
        <v>313</v>
      </c>
      <c r="H150" s="10" t="s">
        <v>313</v>
      </c>
      <c r="I150" s="10"/>
      <c r="J150" s="10"/>
      <c r="K150" s="10"/>
      <c r="L150" s="10"/>
      <c r="M150" s="10"/>
      <c r="N150" s="94"/>
      <c r="O150" s="10"/>
      <c r="P150" s="10"/>
      <c r="Q150" s="10"/>
      <c r="R150" s="10"/>
      <c r="S150" s="10" t="s">
        <v>53</v>
      </c>
      <c r="T150" s="10"/>
      <c r="U150" s="10" t="s">
        <v>49</v>
      </c>
      <c r="V150" s="10" t="s">
        <v>49</v>
      </c>
      <c r="W150" s="10" t="s">
        <v>50</v>
      </c>
      <c r="X150" s="11" t="str">
        <f t="shared" si="15"/>
        <v>N</v>
      </c>
      <c r="Y150" s="11"/>
      <c r="Z150" s="11">
        <f t="shared" si="52"/>
        <v>0</v>
      </c>
      <c r="AA150" s="11" t="str">
        <f t="shared" si="53"/>
        <v>N</v>
      </c>
      <c r="AB150" s="11"/>
      <c r="AC150" s="11">
        <f t="shared" si="54"/>
        <v>0</v>
      </c>
      <c r="AD150" s="10"/>
      <c r="AE150" s="10"/>
      <c r="AF150" s="11"/>
      <c r="AG150" s="10" t="s">
        <v>286</v>
      </c>
      <c r="AH150" s="10" t="s">
        <v>291</v>
      </c>
      <c r="AI150" s="11">
        <f t="shared" si="122"/>
        <v>99</v>
      </c>
      <c r="AJ150" s="11" t="str">
        <f t="shared" si="123"/>
        <v/>
      </c>
      <c r="AK150" s="11">
        <f t="shared" si="124"/>
        <v>109</v>
      </c>
      <c r="AL150" s="11" t="str">
        <f t="shared" si="125"/>
        <v/>
      </c>
      <c r="AM150" s="11">
        <f t="shared" si="126"/>
        <v>-1</v>
      </c>
      <c r="AN150" s="11" t="str">
        <f t="shared" si="127"/>
        <v/>
      </c>
      <c r="AO150" s="11">
        <f t="shared" si="128"/>
        <v>-1</v>
      </c>
      <c r="AP150" s="11" t="str">
        <f t="shared" si="129"/>
        <v/>
      </c>
      <c r="AQ150" s="11"/>
      <c r="AR150" s="11">
        <f t="shared" si="55"/>
        <v>0</v>
      </c>
      <c r="AS150" s="11"/>
      <c r="AT150" s="9"/>
      <c r="AU150" t="str">
        <f t="shared" si="121"/>
        <v>RW</v>
      </c>
      <c r="AV150" s="7">
        <f>SUM(Z$7:Z150)/2</f>
        <v>99</v>
      </c>
      <c r="AW150" s="7">
        <f>SUM(AC$7:AC150)/2</f>
        <v>0</v>
      </c>
    </row>
    <row r="151" spans="2:67" outlineLevel="1">
      <c r="B151" s="36"/>
      <c r="C151" s="9"/>
      <c r="D151" s="9"/>
      <c r="E151" s="10" t="s">
        <v>307</v>
      </c>
      <c r="F151" s="10" t="s">
        <v>308</v>
      </c>
      <c r="G151" s="10" t="s">
        <v>314</v>
      </c>
      <c r="H151" s="10" t="s">
        <v>314</v>
      </c>
      <c r="I151" s="10"/>
      <c r="J151" s="10"/>
      <c r="K151" s="10"/>
      <c r="L151" s="10"/>
      <c r="M151" s="10"/>
      <c r="N151" s="94"/>
      <c r="O151" s="10"/>
      <c r="P151" s="10"/>
      <c r="Q151" s="10"/>
      <c r="R151" s="10"/>
      <c r="S151" s="10" t="s">
        <v>53</v>
      </c>
      <c r="T151" s="10"/>
      <c r="U151" s="10" t="s">
        <v>49</v>
      </c>
      <c r="V151" s="10" t="s">
        <v>49</v>
      </c>
      <c r="W151" s="10" t="s">
        <v>50</v>
      </c>
      <c r="X151" s="11" t="str">
        <f t="shared" si="15"/>
        <v>N</v>
      </c>
      <c r="Y151" s="11"/>
      <c r="Z151" s="11">
        <f t="shared" si="52"/>
        <v>0</v>
      </c>
      <c r="AA151" s="11" t="str">
        <f t="shared" si="53"/>
        <v>N</v>
      </c>
      <c r="AB151" s="11"/>
      <c r="AC151" s="11">
        <f t="shared" si="54"/>
        <v>0</v>
      </c>
      <c r="AD151" s="10"/>
      <c r="AE151" s="10"/>
      <c r="AF151" s="11"/>
      <c r="AG151" s="10" t="s">
        <v>286</v>
      </c>
      <c r="AH151" s="10" t="s">
        <v>291</v>
      </c>
      <c r="AI151" s="11">
        <f t="shared" si="122"/>
        <v>99</v>
      </c>
      <c r="AJ151" s="11" t="str">
        <f t="shared" si="123"/>
        <v/>
      </c>
      <c r="AK151" s="11">
        <f t="shared" si="124"/>
        <v>109</v>
      </c>
      <c r="AL151" s="11" t="str">
        <f t="shared" si="125"/>
        <v/>
      </c>
      <c r="AM151" s="11">
        <f t="shared" si="126"/>
        <v>-1</v>
      </c>
      <c r="AN151" s="11" t="str">
        <f t="shared" si="127"/>
        <v/>
      </c>
      <c r="AO151" s="11">
        <f t="shared" si="128"/>
        <v>-1</v>
      </c>
      <c r="AP151" s="11" t="str">
        <f t="shared" si="129"/>
        <v/>
      </c>
      <c r="AQ151" s="11"/>
      <c r="AR151" s="11">
        <f t="shared" si="55"/>
        <v>0</v>
      </c>
      <c r="AS151" s="11"/>
      <c r="AT151" s="9"/>
      <c r="AU151" t="str">
        <f t="shared" si="121"/>
        <v>RW</v>
      </c>
      <c r="AV151" s="7">
        <f>SUM(Z$7:Z151)/2</f>
        <v>99</v>
      </c>
      <c r="AW151" s="7">
        <f>SUM(AC$7:AC151)/2</f>
        <v>0</v>
      </c>
    </row>
    <row r="152" spans="2:67" outlineLevel="1">
      <c r="B152" s="36"/>
      <c r="C152" s="9"/>
      <c r="D152" s="9"/>
      <c r="E152" s="10" t="s">
        <v>307</v>
      </c>
      <c r="F152" s="10" t="s">
        <v>308</v>
      </c>
      <c r="G152" s="10" t="s">
        <v>315</v>
      </c>
      <c r="H152" s="10" t="s">
        <v>315</v>
      </c>
      <c r="I152" s="10"/>
      <c r="J152" s="10"/>
      <c r="K152" s="10"/>
      <c r="L152" s="10"/>
      <c r="M152" s="10"/>
      <c r="N152" s="94"/>
      <c r="O152" s="10"/>
      <c r="P152" s="10"/>
      <c r="Q152" s="10"/>
      <c r="R152" s="10"/>
      <c r="S152" s="10" t="s">
        <v>53</v>
      </c>
      <c r="T152" s="10"/>
      <c r="U152" s="10" t="s">
        <v>49</v>
      </c>
      <c r="V152" s="10" t="s">
        <v>49</v>
      </c>
      <c r="W152" s="10" t="s">
        <v>50</v>
      </c>
      <c r="X152" s="11" t="str">
        <f t="shared" si="15"/>
        <v>N</v>
      </c>
      <c r="Y152" s="11"/>
      <c r="Z152" s="11">
        <f t="shared" si="52"/>
        <v>0</v>
      </c>
      <c r="AA152" s="11" t="str">
        <f t="shared" si="53"/>
        <v>N</v>
      </c>
      <c r="AB152" s="11"/>
      <c r="AC152" s="11">
        <f t="shared" si="54"/>
        <v>0</v>
      </c>
      <c r="AD152" s="10"/>
      <c r="AE152" s="10"/>
      <c r="AF152" s="11"/>
      <c r="AG152" s="10" t="s">
        <v>286</v>
      </c>
      <c r="AH152" s="10" t="s">
        <v>291</v>
      </c>
      <c r="AI152" s="11">
        <f t="shared" si="122"/>
        <v>99</v>
      </c>
      <c r="AJ152" s="11" t="str">
        <f t="shared" si="123"/>
        <v/>
      </c>
      <c r="AK152" s="11">
        <f t="shared" si="124"/>
        <v>109</v>
      </c>
      <c r="AL152" s="11" t="str">
        <f t="shared" si="125"/>
        <v/>
      </c>
      <c r="AM152" s="11">
        <f t="shared" si="126"/>
        <v>-1</v>
      </c>
      <c r="AN152" s="11" t="str">
        <f t="shared" si="127"/>
        <v/>
      </c>
      <c r="AO152" s="11">
        <f t="shared" si="128"/>
        <v>-1</v>
      </c>
      <c r="AP152" s="11" t="str">
        <f t="shared" si="129"/>
        <v/>
      </c>
      <c r="AQ152" s="11"/>
      <c r="AR152" s="11">
        <f t="shared" si="55"/>
        <v>0</v>
      </c>
      <c r="AS152" s="11"/>
      <c r="AT152" s="9"/>
      <c r="AU152" t="str">
        <f t="shared" si="121"/>
        <v>RW</v>
      </c>
      <c r="AV152" s="7">
        <f>SUM(Z$7:Z152)/2</f>
        <v>99</v>
      </c>
      <c r="AW152" s="7">
        <f>SUM(AC$7:AC152)/2</f>
        <v>0</v>
      </c>
    </row>
    <row r="153" spans="2:67" outlineLevel="1">
      <c r="B153" s="36"/>
      <c r="C153" s="9"/>
      <c r="D153" s="9"/>
      <c r="E153" s="10" t="s">
        <v>307</v>
      </c>
      <c r="F153" s="10" t="s">
        <v>308</v>
      </c>
      <c r="G153" s="10" t="s">
        <v>316</v>
      </c>
      <c r="H153" s="10" t="s">
        <v>316</v>
      </c>
      <c r="I153" s="10"/>
      <c r="J153" s="10"/>
      <c r="K153" s="10"/>
      <c r="L153" s="10"/>
      <c r="M153" s="10"/>
      <c r="N153" s="94"/>
      <c r="O153" s="10"/>
      <c r="P153" s="10"/>
      <c r="Q153" s="10"/>
      <c r="R153" s="10"/>
      <c r="S153" s="10" t="s">
        <v>53</v>
      </c>
      <c r="T153" s="10"/>
      <c r="U153" s="10" t="s">
        <v>49</v>
      </c>
      <c r="V153" s="10" t="s">
        <v>49</v>
      </c>
      <c r="W153" s="10" t="s">
        <v>50</v>
      </c>
      <c r="X153" s="11" t="str">
        <f t="shared" si="15"/>
        <v>N</v>
      </c>
      <c r="Y153" s="11"/>
      <c r="Z153" s="11">
        <f t="shared" si="52"/>
        <v>0</v>
      </c>
      <c r="AA153" s="11" t="str">
        <f t="shared" si="53"/>
        <v>N</v>
      </c>
      <c r="AB153" s="11"/>
      <c r="AC153" s="11">
        <f t="shared" si="54"/>
        <v>0</v>
      </c>
      <c r="AD153" s="10"/>
      <c r="AE153" s="10"/>
      <c r="AF153" s="11"/>
      <c r="AG153" s="10" t="s">
        <v>286</v>
      </c>
      <c r="AH153" s="10" t="s">
        <v>291</v>
      </c>
      <c r="AI153" s="11">
        <f t="shared" si="122"/>
        <v>99</v>
      </c>
      <c r="AJ153" s="11" t="str">
        <f t="shared" si="123"/>
        <v/>
      </c>
      <c r="AK153" s="11">
        <f t="shared" si="124"/>
        <v>109</v>
      </c>
      <c r="AL153" s="11" t="str">
        <f t="shared" si="125"/>
        <v/>
      </c>
      <c r="AM153" s="11">
        <f t="shared" si="126"/>
        <v>-1</v>
      </c>
      <c r="AN153" s="11" t="str">
        <f t="shared" si="127"/>
        <v/>
      </c>
      <c r="AO153" s="11">
        <f t="shared" si="128"/>
        <v>-1</v>
      </c>
      <c r="AP153" s="11" t="str">
        <f t="shared" si="129"/>
        <v/>
      </c>
      <c r="AQ153" s="11"/>
      <c r="AR153" s="11">
        <f t="shared" si="55"/>
        <v>0</v>
      </c>
      <c r="AS153" s="11"/>
      <c r="AT153" s="9"/>
      <c r="AU153" t="str">
        <f t="shared" si="121"/>
        <v>RW</v>
      </c>
      <c r="AV153" s="7">
        <f>SUM(Z$7:Z153)/2</f>
        <v>99</v>
      </c>
      <c r="AW153" s="7">
        <f>SUM(AC$7:AC153)/2</f>
        <v>0</v>
      </c>
    </row>
    <row r="154" spans="2:67" outlineLevel="1">
      <c r="B154" s="36"/>
      <c r="C154" s="9"/>
      <c r="D154" s="9"/>
      <c r="E154" s="10" t="s">
        <v>307</v>
      </c>
      <c r="F154" s="10" t="s">
        <v>308</v>
      </c>
      <c r="G154" s="10" t="s">
        <v>317</v>
      </c>
      <c r="H154" s="10" t="s">
        <v>317</v>
      </c>
      <c r="I154" s="10"/>
      <c r="J154" s="10"/>
      <c r="K154" s="10"/>
      <c r="L154" s="10"/>
      <c r="M154" s="10"/>
      <c r="N154" s="94" t="s">
        <v>318</v>
      </c>
      <c r="O154" s="10"/>
      <c r="P154" s="10"/>
      <c r="Q154" s="10"/>
      <c r="R154" s="10"/>
      <c r="S154" s="10" t="s">
        <v>53</v>
      </c>
      <c r="T154" s="10"/>
      <c r="U154" s="10" t="s">
        <v>49</v>
      </c>
      <c r="V154" s="10" t="s">
        <v>49</v>
      </c>
      <c r="W154" s="10" t="s">
        <v>50</v>
      </c>
      <c r="X154" s="11" t="str">
        <f t="shared" si="15"/>
        <v>Y</v>
      </c>
      <c r="Y154" s="11">
        <v>1</v>
      </c>
      <c r="Z154" s="11">
        <f t="shared" si="52"/>
        <v>2</v>
      </c>
      <c r="AA154" s="11" t="str">
        <f t="shared" si="53"/>
        <v>N</v>
      </c>
      <c r="AB154" s="11"/>
      <c r="AC154" s="11">
        <f t="shared" si="54"/>
        <v>0</v>
      </c>
      <c r="AD154" s="10">
        <v>0</v>
      </c>
      <c r="AE154" s="10">
        <v>0</v>
      </c>
      <c r="AF154" s="11"/>
      <c r="AG154" s="10" t="s">
        <v>286</v>
      </c>
      <c r="AH154" s="10" t="s">
        <v>291</v>
      </c>
      <c r="AI154" s="11">
        <f t="shared" si="122"/>
        <v>98</v>
      </c>
      <c r="AJ154" s="11" t="str">
        <f t="shared" si="123"/>
        <v>MTP[98]</v>
      </c>
      <c r="AK154" s="11">
        <f t="shared" si="124"/>
        <v>108</v>
      </c>
      <c r="AL154" s="11" t="str">
        <f t="shared" si="125"/>
        <v>MTP[108]</v>
      </c>
      <c r="AM154" s="11">
        <f t="shared" si="126"/>
        <v>-1</v>
      </c>
      <c r="AN154" s="11" t="str">
        <f t="shared" si="127"/>
        <v/>
      </c>
      <c r="AO154" s="11">
        <f t="shared" si="128"/>
        <v>-1</v>
      </c>
      <c r="AP154" s="11" t="str">
        <f t="shared" si="129"/>
        <v/>
      </c>
      <c r="AQ154" s="11"/>
      <c r="AR154" s="11">
        <f t="shared" si="55"/>
        <v>0</v>
      </c>
      <c r="AS154" s="11"/>
      <c r="AT154" s="9"/>
      <c r="AU154" t="str">
        <f t="shared" si="121"/>
        <v>RW</v>
      </c>
      <c r="AV154" s="7">
        <f>SUM(Z$7:Z154)/2</f>
        <v>100</v>
      </c>
      <c r="AW154" s="7">
        <f>SUM(AC$7:AC154)/2</f>
        <v>0</v>
      </c>
      <c r="BF154" s="2">
        <v>0</v>
      </c>
      <c r="BG154" s="2">
        <v>0</v>
      </c>
      <c r="BH154" s="2">
        <v>0</v>
      </c>
      <c r="BI154" s="2">
        <v>0</v>
      </c>
      <c r="BJ154" s="2">
        <v>0</v>
      </c>
      <c r="BK154" s="2">
        <v>0</v>
      </c>
      <c r="BL154" s="2">
        <v>0</v>
      </c>
      <c r="BM154" s="2">
        <v>0</v>
      </c>
      <c r="BN154" s="2">
        <v>0</v>
      </c>
      <c r="BO154" s="2">
        <v>0</v>
      </c>
    </row>
    <row r="155" spans="2:67" outlineLevel="1">
      <c r="B155" s="36"/>
      <c r="C155" s="9"/>
      <c r="D155" s="9"/>
      <c r="E155" s="10" t="s">
        <v>307</v>
      </c>
      <c r="F155" s="10" t="s">
        <v>308</v>
      </c>
      <c r="G155" s="10" t="s">
        <v>319</v>
      </c>
      <c r="H155" s="10" t="s">
        <v>319</v>
      </c>
      <c r="I155" s="10"/>
      <c r="J155" s="10"/>
      <c r="K155" s="10"/>
      <c r="L155" s="10"/>
      <c r="M155" s="10"/>
      <c r="N155" s="94"/>
      <c r="O155" s="10"/>
      <c r="P155" s="10"/>
      <c r="Q155" s="10"/>
      <c r="R155" s="10"/>
      <c r="S155" s="10" t="s">
        <v>53</v>
      </c>
      <c r="T155" s="10"/>
      <c r="U155" s="10" t="s">
        <v>49</v>
      </c>
      <c r="V155" s="10" t="s">
        <v>49</v>
      </c>
      <c r="W155" s="10" t="s">
        <v>50</v>
      </c>
      <c r="X155" s="11" t="str">
        <f t="shared" si="15"/>
        <v>Y</v>
      </c>
      <c r="Y155" s="11">
        <v>1</v>
      </c>
      <c r="Z155" s="11">
        <f t="shared" si="52"/>
        <v>2</v>
      </c>
      <c r="AA155" s="11" t="str">
        <f t="shared" si="53"/>
        <v>N</v>
      </c>
      <c r="AB155" s="11"/>
      <c r="AC155" s="11">
        <f t="shared" si="54"/>
        <v>0</v>
      </c>
      <c r="AD155" s="10">
        <v>0</v>
      </c>
      <c r="AE155" s="10">
        <v>0</v>
      </c>
      <c r="AF155" s="11"/>
      <c r="AG155" s="10" t="s">
        <v>286</v>
      </c>
      <c r="AH155" s="10" t="s">
        <v>291</v>
      </c>
      <c r="AI155" s="11">
        <f t="shared" si="122"/>
        <v>97</v>
      </c>
      <c r="AJ155" s="11" t="str">
        <f t="shared" si="123"/>
        <v>MTP[97]</v>
      </c>
      <c r="AK155" s="11">
        <f t="shared" si="124"/>
        <v>107</v>
      </c>
      <c r="AL155" s="11" t="str">
        <f t="shared" si="125"/>
        <v>MTP[107]</v>
      </c>
      <c r="AM155" s="11">
        <f t="shared" si="126"/>
        <v>-1</v>
      </c>
      <c r="AN155" s="11" t="str">
        <f t="shared" si="127"/>
        <v/>
      </c>
      <c r="AO155" s="11">
        <f t="shared" si="128"/>
        <v>-1</v>
      </c>
      <c r="AP155" s="11" t="str">
        <f t="shared" si="129"/>
        <v/>
      </c>
      <c r="AQ155" s="11"/>
      <c r="AR155" s="11">
        <f t="shared" si="55"/>
        <v>0</v>
      </c>
      <c r="AS155" s="11"/>
      <c r="AT155" s="9"/>
      <c r="AU155" t="str">
        <f t="shared" si="121"/>
        <v>RW</v>
      </c>
      <c r="AV155" s="7">
        <f>SUM(Z$7:Z155)/2</f>
        <v>101</v>
      </c>
      <c r="AW155" s="7">
        <f>SUM(AC$7:AC155)/2</f>
        <v>0</v>
      </c>
      <c r="BF155" s="2">
        <v>0</v>
      </c>
      <c r="BG155" s="2">
        <v>0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  <c r="BM155" s="2">
        <v>0</v>
      </c>
      <c r="BN155" s="2">
        <v>0</v>
      </c>
      <c r="BO155" s="2">
        <v>0</v>
      </c>
    </row>
    <row r="156" spans="2:67" outlineLevel="1">
      <c r="B156" s="36"/>
      <c r="C156" s="9"/>
      <c r="D156" s="9"/>
      <c r="E156" s="10" t="s">
        <v>307</v>
      </c>
      <c r="F156" s="10" t="s">
        <v>308</v>
      </c>
      <c r="G156" s="10" t="s">
        <v>320</v>
      </c>
      <c r="H156" s="10" t="s">
        <v>320</v>
      </c>
      <c r="I156" s="10"/>
      <c r="J156" s="10"/>
      <c r="K156" s="10"/>
      <c r="L156" s="10"/>
      <c r="M156" s="10"/>
      <c r="N156" s="94"/>
      <c r="O156" s="10"/>
      <c r="P156" s="10"/>
      <c r="Q156" s="10"/>
      <c r="R156" s="10"/>
      <c r="S156" s="10" t="s">
        <v>53</v>
      </c>
      <c r="T156" s="10"/>
      <c r="U156" s="10" t="s">
        <v>49</v>
      </c>
      <c r="V156" s="10" t="s">
        <v>49</v>
      </c>
      <c r="W156" s="10" t="s">
        <v>50</v>
      </c>
      <c r="X156" s="11" t="str">
        <f t="shared" si="15"/>
        <v>Y</v>
      </c>
      <c r="Y156" s="11">
        <v>1</v>
      </c>
      <c r="Z156" s="11">
        <f t="shared" si="52"/>
        <v>2</v>
      </c>
      <c r="AA156" s="11" t="str">
        <f t="shared" si="53"/>
        <v>N</v>
      </c>
      <c r="AB156" s="11"/>
      <c r="AC156" s="11">
        <f t="shared" si="54"/>
        <v>0</v>
      </c>
      <c r="AD156" s="10">
        <v>0</v>
      </c>
      <c r="AE156" s="10">
        <v>0</v>
      </c>
      <c r="AF156" s="11"/>
      <c r="AG156" s="10" t="s">
        <v>286</v>
      </c>
      <c r="AH156" s="10" t="s">
        <v>291</v>
      </c>
      <c r="AI156" s="11">
        <f t="shared" si="122"/>
        <v>96</v>
      </c>
      <c r="AJ156" s="11" t="str">
        <f t="shared" si="123"/>
        <v>MTP[96]</v>
      </c>
      <c r="AK156" s="11">
        <f t="shared" si="124"/>
        <v>106</v>
      </c>
      <c r="AL156" s="11" t="str">
        <f t="shared" si="125"/>
        <v>MTP[106]</v>
      </c>
      <c r="AM156" s="11">
        <f t="shared" si="126"/>
        <v>-1</v>
      </c>
      <c r="AN156" s="11" t="str">
        <f t="shared" si="127"/>
        <v/>
      </c>
      <c r="AO156" s="11">
        <f t="shared" si="128"/>
        <v>-1</v>
      </c>
      <c r="AP156" s="11" t="str">
        <f t="shared" si="129"/>
        <v/>
      </c>
      <c r="AQ156" s="11"/>
      <c r="AR156" s="11">
        <f t="shared" si="55"/>
        <v>0</v>
      </c>
      <c r="AS156" s="11"/>
      <c r="AT156" s="9"/>
      <c r="AU156" t="str">
        <f t="shared" si="121"/>
        <v>RW</v>
      </c>
      <c r="AV156" s="7">
        <f>SUM(Z$7:Z156)/2</f>
        <v>102</v>
      </c>
      <c r="AW156" s="7">
        <f>SUM(AC$7:AC156)/2</f>
        <v>0</v>
      </c>
      <c r="BF156" s="2">
        <v>0</v>
      </c>
      <c r="BG156" s="2">
        <v>0</v>
      </c>
      <c r="BH156" s="2">
        <v>0</v>
      </c>
      <c r="BI156" s="2">
        <v>0</v>
      </c>
      <c r="BJ156" s="2">
        <v>0</v>
      </c>
      <c r="BK156" s="2">
        <v>0</v>
      </c>
      <c r="BL156" s="2">
        <v>0</v>
      </c>
      <c r="BM156" s="2">
        <v>0</v>
      </c>
      <c r="BN156" s="2">
        <v>0</v>
      </c>
      <c r="BO156" s="2">
        <v>0</v>
      </c>
    </row>
    <row r="157" spans="2:67" outlineLevel="1">
      <c r="B157" s="36"/>
      <c r="C157" s="9"/>
      <c r="D157" s="9"/>
      <c r="E157" s="10" t="s">
        <v>307</v>
      </c>
      <c r="F157" s="10" t="s">
        <v>308</v>
      </c>
      <c r="G157" s="10" t="s">
        <v>321</v>
      </c>
      <c r="H157" s="10" t="s">
        <v>321</v>
      </c>
      <c r="I157" s="10"/>
      <c r="J157" s="10"/>
      <c r="K157" s="10"/>
      <c r="L157" s="10"/>
      <c r="M157" s="10"/>
      <c r="N157" s="94"/>
      <c r="O157" s="10"/>
      <c r="P157" s="10"/>
      <c r="Q157" s="10"/>
      <c r="R157" s="10"/>
      <c r="S157" s="10" t="s">
        <v>53</v>
      </c>
      <c r="T157" s="10"/>
      <c r="U157" s="10" t="s">
        <v>49</v>
      </c>
      <c r="V157" s="10" t="s">
        <v>49</v>
      </c>
      <c r="W157" s="10" t="s">
        <v>50</v>
      </c>
      <c r="X157" s="11" t="str">
        <f t="shared" si="15"/>
        <v>Y</v>
      </c>
      <c r="Y157" s="11">
        <v>1</v>
      </c>
      <c r="Z157" s="11">
        <f t="shared" si="52"/>
        <v>2</v>
      </c>
      <c r="AA157" s="11" t="str">
        <f t="shared" si="53"/>
        <v>N</v>
      </c>
      <c r="AB157" s="11"/>
      <c r="AC157" s="11">
        <f t="shared" si="54"/>
        <v>0</v>
      </c>
      <c r="AD157" s="10">
        <v>0</v>
      </c>
      <c r="AE157" s="10">
        <v>0</v>
      </c>
      <c r="AF157" s="11"/>
      <c r="AG157" s="10" t="s">
        <v>286</v>
      </c>
      <c r="AH157" s="10" t="s">
        <v>291</v>
      </c>
      <c r="AI157" s="11">
        <f t="shared" si="122"/>
        <v>95</v>
      </c>
      <c r="AJ157" s="11" t="str">
        <f t="shared" si="123"/>
        <v>MTP[95]</v>
      </c>
      <c r="AK157" s="11">
        <f t="shared" si="124"/>
        <v>105</v>
      </c>
      <c r="AL157" s="11" t="str">
        <f t="shared" si="125"/>
        <v>MTP[105]</v>
      </c>
      <c r="AM157" s="11">
        <f t="shared" si="126"/>
        <v>-1</v>
      </c>
      <c r="AN157" s="11" t="str">
        <f t="shared" si="127"/>
        <v/>
      </c>
      <c r="AO157" s="11">
        <f t="shared" si="128"/>
        <v>-1</v>
      </c>
      <c r="AP157" s="11" t="str">
        <f t="shared" si="129"/>
        <v/>
      </c>
      <c r="AQ157" s="11"/>
      <c r="AR157" s="11">
        <f t="shared" si="55"/>
        <v>0</v>
      </c>
      <c r="AS157" s="11"/>
      <c r="AT157" s="9"/>
      <c r="AU157" t="str">
        <f t="shared" si="121"/>
        <v>RW</v>
      </c>
      <c r="AV157" s="7">
        <f>SUM(Z$7:Z157)/2</f>
        <v>103</v>
      </c>
      <c r="AW157" s="7">
        <f>SUM(AC$7:AC157)/2</f>
        <v>0</v>
      </c>
      <c r="BF157" s="2">
        <v>0</v>
      </c>
      <c r="BG157" s="2">
        <v>0</v>
      </c>
      <c r="BH157" s="2">
        <v>0</v>
      </c>
      <c r="BI157" s="2">
        <v>0</v>
      </c>
      <c r="BJ157" s="2">
        <v>0</v>
      </c>
      <c r="BK157" s="2">
        <v>0</v>
      </c>
      <c r="BL157" s="2">
        <v>0</v>
      </c>
      <c r="BM157" s="2">
        <v>0</v>
      </c>
      <c r="BN157" s="2">
        <v>0</v>
      </c>
      <c r="BO157" s="2">
        <v>0</v>
      </c>
    </row>
    <row r="158" spans="2:67" outlineLevel="1">
      <c r="B158" s="36"/>
      <c r="C158" s="9"/>
      <c r="D158" s="9"/>
      <c r="E158" s="10" t="s">
        <v>307</v>
      </c>
      <c r="F158" s="10" t="s">
        <v>308</v>
      </c>
      <c r="G158" s="10" t="s">
        <v>322</v>
      </c>
      <c r="H158" s="10" t="s">
        <v>322</v>
      </c>
      <c r="I158" s="10"/>
      <c r="J158" s="10"/>
      <c r="K158" s="10"/>
      <c r="L158" s="10"/>
      <c r="M158" s="10"/>
      <c r="N158" s="94"/>
      <c r="O158" s="10"/>
      <c r="P158" s="10"/>
      <c r="Q158" s="10"/>
      <c r="R158" s="10"/>
      <c r="S158" s="10" t="s">
        <v>53</v>
      </c>
      <c r="T158" s="10"/>
      <c r="U158" s="10" t="s">
        <v>49</v>
      </c>
      <c r="V158" s="10" t="s">
        <v>49</v>
      </c>
      <c r="W158" s="10" t="s">
        <v>50</v>
      </c>
      <c r="X158" s="11" t="str">
        <f t="shared" si="15"/>
        <v>Y</v>
      </c>
      <c r="Y158" s="11">
        <v>1</v>
      </c>
      <c r="Z158" s="11">
        <f t="shared" si="52"/>
        <v>2</v>
      </c>
      <c r="AA158" s="11" t="str">
        <f t="shared" si="53"/>
        <v>N</v>
      </c>
      <c r="AB158" s="11"/>
      <c r="AC158" s="11">
        <f t="shared" si="54"/>
        <v>0</v>
      </c>
      <c r="AD158" s="10">
        <v>0</v>
      </c>
      <c r="AE158" s="10">
        <v>0</v>
      </c>
      <c r="AF158" s="11"/>
      <c r="AG158" s="10" t="s">
        <v>286</v>
      </c>
      <c r="AH158" s="10" t="s">
        <v>291</v>
      </c>
      <c r="AI158" s="11">
        <f t="shared" si="122"/>
        <v>94</v>
      </c>
      <c r="AJ158" s="11" t="str">
        <f t="shared" si="123"/>
        <v>MTP[94]</v>
      </c>
      <c r="AK158" s="11">
        <f t="shared" si="124"/>
        <v>104</v>
      </c>
      <c r="AL158" s="11" t="str">
        <f t="shared" si="125"/>
        <v>MTP[104]</v>
      </c>
      <c r="AM158" s="11">
        <f t="shared" si="126"/>
        <v>-1</v>
      </c>
      <c r="AN158" s="11" t="str">
        <f t="shared" si="127"/>
        <v/>
      </c>
      <c r="AO158" s="11">
        <f t="shared" si="128"/>
        <v>-1</v>
      </c>
      <c r="AP158" s="11" t="str">
        <f t="shared" si="129"/>
        <v/>
      </c>
      <c r="AQ158" s="11"/>
      <c r="AR158" s="11">
        <f t="shared" si="55"/>
        <v>0</v>
      </c>
      <c r="AS158" s="11"/>
      <c r="AT158" s="9"/>
      <c r="AU158" t="str">
        <f t="shared" si="121"/>
        <v>RW</v>
      </c>
      <c r="AV158" s="7">
        <f>SUM(Z$7:Z158)/2</f>
        <v>104</v>
      </c>
      <c r="AW158" s="7">
        <f>SUM(AC$7:AC158)/2</f>
        <v>0</v>
      </c>
      <c r="BF158" s="2">
        <v>0</v>
      </c>
      <c r="BG158" s="2">
        <v>0</v>
      </c>
      <c r="BH158" s="2">
        <v>0</v>
      </c>
      <c r="BI158" s="2">
        <v>0</v>
      </c>
      <c r="BJ158" s="2">
        <v>0</v>
      </c>
      <c r="BK158" s="2">
        <v>0</v>
      </c>
      <c r="BL158" s="2">
        <v>0</v>
      </c>
      <c r="BM158" s="2">
        <v>0</v>
      </c>
      <c r="BN158" s="2">
        <v>0</v>
      </c>
      <c r="BO158" s="2">
        <v>0</v>
      </c>
    </row>
    <row r="159" spans="2:67" outlineLevel="1">
      <c r="B159" s="36"/>
      <c r="C159" s="9"/>
      <c r="D159" s="9"/>
      <c r="E159" s="10" t="s">
        <v>307</v>
      </c>
      <c r="F159" s="10" t="s">
        <v>308</v>
      </c>
      <c r="G159" s="10" t="s">
        <v>323</v>
      </c>
      <c r="H159" s="10" t="s">
        <v>323</v>
      </c>
      <c r="I159" s="10"/>
      <c r="J159" s="10"/>
      <c r="K159" s="10"/>
      <c r="L159" s="10"/>
      <c r="M159" s="10"/>
      <c r="N159" s="94"/>
      <c r="O159" s="10"/>
      <c r="P159" s="10"/>
      <c r="Q159" s="10"/>
      <c r="R159" s="10"/>
      <c r="S159" s="10" t="s">
        <v>53</v>
      </c>
      <c r="T159" s="10"/>
      <c r="U159" s="10" t="s">
        <v>49</v>
      </c>
      <c r="V159" s="10" t="s">
        <v>49</v>
      </c>
      <c r="W159" s="10" t="s">
        <v>50</v>
      </c>
      <c r="X159" s="11" t="str">
        <f t="shared" si="15"/>
        <v>Y</v>
      </c>
      <c r="Y159" s="11">
        <v>1</v>
      </c>
      <c r="Z159" s="11">
        <f t="shared" si="52"/>
        <v>2</v>
      </c>
      <c r="AA159" s="11" t="str">
        <f t="shared" si="53"/>
        <v>N</v>
      </c>
      <c r="AB159" s="11"/>
      <c r="AC159" s="11">
        <f t="shared" si="54"/>
        <v>0</v>
      </c>
      <c r="AD159" s="10">
        <v>0</v>
      </c>
      <c r="AE159" s="10">
        <v>0</v>
      </c>
      <c r="AF159" s="11"/>
      <c r="AG159" s="10" t="s">
        <v>286</v>
      </c>
      <c r="AH159" s="10" t="s">
        <v>291</v>
      </c>
      <c r="AI159" s="11">
        <f t="shared" si="122"/>
        <v>93</v>
      </c>
      <c r="AJ159" s="11" t="str">
        <f t="shared" si="123"/>
        <v>MTP[93]</v>
      </c>
      <c r="AK159" s="11">
        <f t="shared" si="124"/>
        <v>103</v>
      </c>
      <c r="AL159" s="11" t="str">
        <f t="shared" si="125"/>
        <v>MTP[103]</v>
      </c>
      <c r="AM159" s="11">
        <f t="shared" si="126"/>
        <v>-1</v>
      </c>
      <c r="AN159" s="11" t="str">
        <f t="shared" si="127"/>
        <v/>
      </c>
      <c r="AO159" s="11">
        <f t="shared" si="128"/>
        <v>-1</v>
      </c>
      <c r="AP159" s="11" t="str">
        <f t="shared" si="129"/>
        <v/>
      </c>
      <c r="AQ159" s="11"/>
      <c r="AR159" s="11">
        <f t="shared" si="55"/>
        <v>0</v>
      </c>
      <c r="AS159" s="11"/>
      <c r="AT159" s="9"/>
      <c r="AU159" t="str">
        <f t="shared" si="121"/>
        <v>RW</v>
      </c>
      <c r="AV159" s="7">
        <f>SUM(Z$7:Z159)/2</f>
        <v>105</v>
      </c>
      <c r="AW159" s="7">
        <f>SUM(AC$7:AC159)/2</f>
        <v>0</v>
      </c>
      <c r="BF159" s="2">
        <v>0</v>
      </c>
      <c r="BG159" s="2">
        <v>0</v>
      </c>
      <c r="BH159" s="2">
        <v>0</v>
      </c>
      <c r="BI159" s="2">
        <v>0</v>
      </c>
      <c r="BJ159" s="2">
        <v>0</v>
      </c>
      <c r="BK159" s="2">
        <v>0</v>
      </c>
      <c r="BL159" s="2">
        <v>0</v>
      </c>
      <c r="BM159" s="2">
        <v>0</v>
      </c>
      <c r="BN159" s="2">
        <v>0</v>
      </c>
      <c r="BO159" s="2">
        <v>0</v>
      </c>
    </row>
    <row r="160" spans="2:67" outlineLevel="1">
      <c r="B160" s="36"/>
      <c r="C160" s="9"/>
      <c r="D160" s="9"/>
      <c r="E160" s="10" t="s">
        <v>307</v>
      </c>
      <c r="F160" s="10" t="s">
        <v>308</v>
      </c>
      <c r="G160" s="10" t="s">
        <v>324</v>
      </c>
      <c r="H160" s="10" t="s">
        <v>324</v>
      </c>
      <c r="I160" s="10"/>
      <c r="J160" s="10"/>
      <c r="K160" s="10"/>
      <c r="L160" s="10"/>
      <c r="M160" s="10"/>
      <c r="N160" s="94"/>
      <c r="O160" s="10"/>
      <c r="P160" s="10"/>
      <c r="Q160" s="10"/>
      <c r="R160" s="10"/>
      <c r="S160" s="10" t="s">
        <v>53</v>
      </c>
      <c r="T160" s="10"/>
      <c r="U160" s="10" t="s">
        <v>49</v>
      </c>
      <c r="V160" s="10" t="s">
        <v>49</v>
      </c>
      <c r="W160" s="10" t="s">
        <v>50</v>
      </c>
      <c r="X160" s="11" t="str">
        <f t="shared" si="15"/>
        <v>Y</v>
      </c>
      <c r="Y160" s="11">
        <v>1</v>
      </c>
      <c r="Z160" s="11">
        <f t="shared" si="52"/>
        <v>2</v>
      </c>
      <c r="AA160" s="11" t="str">
        <f t="shared" si="53"/>
        <v>N</v>
      </c>
      <c r="AB160" s="11"/>
      <c r="AC160" s="11">
        <f t="shared" si="54"/>
        <v>0</v>
      </c>
      <c r="AD160" s="10">
        <v>0</v>
      </c>
      <c r="AE160" s="10">
        <v>0</v>
      </c>
      <c r="AF160" s="11"/>
      <c r="AG160" s="10" t="s">
        <v>286</v>
      </c>
      <c r="AH160" s="10" t="s">
        <v>291</v>
      </c>
      <c r="AI160" s="11">
        <f t="shared" si="122"/>
        <v>92</v>
      </c>
      <c r="AJ160" s="11" t="str">
        <f t="shared" si="123"/>
        <v>MTP[92]</v>
      </c>
      <c r="AK160" s="11">
        <f t="shared" si="124"/>
        <v>102</v>
      </c>
      <c r="AL160" s="11" t="str">
        <f t="shared" si="125"/>
        <v>MTP[102]</v>
      </c>
      <c r="AM160" s="11">
        <f t="shared" si="126"/>
        <v>-1</v>
      </c>
      <c r="AN160" s="11" t="str">
        <f t="shared" si="127"/>
        <v/>
      </c>
      <c r="AO160" s="11">
        <f t="shared" si="128"/>
        <v>-1</v>
      </c>
      <c r="AP160" s="11" t="str">
        <f t="shared" si="129"/>
        <v/>
      </c>
      <c r="AQ160" s="11"/>
      <c r="AR160" s="11">
        <f t="shared" si="55"/>
        <v>0</v>
      </c>
      <c r="AS160" s="11"/>
      <c r="AT160" s="9"/>
      <c r="AU160" t="str">
        <f t="shared" si="121"/>
        <v>RW</v>
      </c>
      <c r="AV160" s="7">
        <f>SUM(Z$7:Z160)/2</f>
        <v>106</v>
      </c>
      <c r="AW160" s="7">
        <f>SUM(AC$7:AC160)/2</f>
        <v>0</v>
      </c>
      <c r="BF160" s="2">
        <v>0</v>
      </c>
      <c r="BG160" s="2">
        <v>0</v>
      </c>
      <c r="BH160" s="2">
        <v>0</v>
      </c>
      <c r="BI160" s="2">
        <v>0</v>
      </c>
      <c r="BJ160" s="2">
        <v>0</v>
      </c>
      <c r="BK160" s="2">
        <v>0</v>
      </c>
      <c r="BL160" s="2">
        <v>0</v>
      </c>
      <c r="BM160" s="2">
        <v>0</v>
      </c>
      <c r="BN160" s="2">
        <v>0</v>
      </c>
      <c r="BO160" s="2">
        <v>0</v>
      </c>
    </row>
    <row r="161" spans="2:67" outlineLevel="1">
      <c r="B161" s="36"/>
      <c r="C161" s="9"/>
      <c r="D161" s="9"/>
      <c r="E161" s="10" t="s">
        <v>307</v>
      </c>
      <c r="F161" s="10" t="s">
        <v>308</v>
      </c>
      <c r="G161" s="10" t="s">
        <v>325</v>
      </c>
      <c r="H161" s="10" t="s">
        <v>325</v>
      </c>
      <c r="I161" s="10"/>
      <c r="J161" s="10"/>
      <c r="K161" s="10"/>
      <c r="L161" s="10"/>
      <c r="M161" s="10"/>
      <c r="N161" s="94"/>
      <c r="O161" s="10"/>
      <c r="P161" s="10"/>
      <c r="Q161" s="10"/>
      <c r="R161" s="10"/>
      <c r="S161" s="10" t="s">
        <v>53</v>
      </c>
      <c r="T161" s="10"/>
      <c r="U161" s="10" t="s">
        <v>49</v>
      </c>
      <c r="V161" s="10" t="s">
        <v>49</v>
      </c>
      <c r="W161" s="10" t="s">
        <v>50</v>
      </c>
      <c r="X161" s="11" t="str">
        <f t="shared" si="15"/>
        <v>Y</v>
      </c>
      <c r="Y161" s="11">
        <v>1</v>
      </c>
      <c r="Z161" s="11">
        <f t="shared" si="52"/>
        <v>2</v>
      </c>
      <c r="AA161" s="11" t="str">
        <f t="shared" si="53"/>
        <v>N</v>
      </c>
      <c r="AB161" s="11"/>
      <c r="AC161" s="11">
        <f t="shared" si="54"/>
        <v>0</v>
      </c>
      <c r="AD161" s="10">
        <v>0</v>
      </c>
      <c r="AE161" s="10">
        <v>0</v>
      </c>
      <c r="AF161" s="11"/>
      <c r="AG161" s="10" t="s">
        <v>286</v>
      </c>
      <c r="AH161" s="10" t="s">
        <v>291</v>
      </c>
      <c r="AI161" s="11">
        <f t="shared" si="122"/>
        <v>91</v>
      </c>
      <c r="AJ161" s="11" t="str">
        <f t="shared" si="123"/>
        <v>MTP[91]</v>
      </c>
      <c r="AK161" s="11">
        <f t="shared" si="124"/>
        <v>101</v>
      </c>
      <c r="AL161" s="11" t="str">
        <f t="shared" si="125"/>
        <v>MTP[101]</v>
      </c>
      <c r="AM161" s="11">
        <f t="shared" si="126"/>
        <v>-1</v>
      </c>
      <c r="AN161" s="11" t="str">
        <f t="shared" si="127"/>
        <v/>
      </c>
      <c r="AO161" s="11">
        <f t="shared" si="128"/>
        <v>-1</v>
      </c>
      <c r="AP161" s="11" t="str">
        <f t="shared" si="129"/>
        <v/>
      </c>
      <c r="AQ161" s="11"/>
      <c r="AR161" s="11">
        <f t="shared" si="55"/>
        <v>0</v>
      </c>
      <c r="AS161" s="11"/>
      <c r="AT161" s="9"/>
      <c r="AU161" t="str">
        <f t="shared" si="121"/>
        <v>RW</v>
      </c>
      <c r="AV161" s="7">
        <f>SUM(Z$7:Z161)/2</f>
        <v>107</v>
      </c>
      <c r="AW161" s="7">
        <f>SUM(AC$7:AC161)/2</f>
        <v>0</v>
      </c>
      <c r="BF161" s="2">
        <v>0</v>
      </c>
      <c r="BG161" s="2">
        <v>0</v>
      </c>
      <c r="BH161" s="2">
        <v>0</v>
      </c>
      <c r="BI161" s="2">
        <v>0</v>
      </c>
      <c r="BJ161" s="2">
        <v>0</v>
      </c>
      <c r="BK161" s="2">
        <v>0</v>
      </c>
      <c r="BL161" s="2">
        <v>0</v>
      </c>
      <c r="BM161" s="2">
        <v>0</v>
      </c>
      <c r="BN161" s="2">
        <v>0</v>
      </c>
      <c r="BO161" s="2">
        <v>0</v>
      </c>
    </row>
    <row r="162" spans="2:67" outlineLevel="1">
      <c r="B162" s="36"/>
      <c r="C162" s="9"/>
      <c r="D162" s="9"/>
      <c r="E162" s="10" t="s">
        <v>307</v>
      </c>
      <c r="F162" s="10" t="s">
        <v>308</v>
      </c>
      <c r="G162" s="10" t="s">
        <v>326</v>
      </c>
      <c r="H162" s="10" t="s">
        <v>326</v>
      </c>
      <c r="I162" s="10"/>
      <c r="J162" s="10"/>
      <c r="K162" s="10"/>
      <c r="L162" s="10"/>
      <c r="M162" s="10"/>
      <c r="N162" s="94"/>
      <c r="O162" s="10"/>
      <c r="P162" s="10"/>
      <c r="Q162" s="10"/>
      <c r="R162" s="10"/>
      <c r="S162" s="10" t="s">
        <v>53</v>
      </c>
      <c r="T162" s="10"/>
      <c r="U162" s="10" t="s">
        <v>49</v>
      </c>
      <c r="V162" s="10" t="s">
        <v>49</v>
      </c>
      <c r="W162" s="10" t="s">
        <v>50</v>
      </c>
      <c r="X162" s="11" t="str">
        <f t="shared" si="15"/>
        <v>Y</v>
      </c>
      <c r="Y162" s="11">
        <v>1</v>
      </c>
      <c r="Z162" s="11">
        <f t="shared" si="52"/>
        <v>2</v>
      </c>
      <c r="AA162" s="11" t="str">
        <f t="shared" si="53"/>
        <v>N</v>
      </c>
      <c r="AB162" s="11"/>
      <c r="AC162" s="11">
        <f t="shared" si="54"/>
        <v>0</v>
      </c>
      <c r="AD162" s="10">
        <v>0</v>
      </c>
      <c r="AE162" s="10">
        <v>0</v>
      </c>
      <c r="AF162" s="11"/>
      <c r="AG162" s="10" t="s">
        <v>286</v>
      </c>
      <c r="AH162" s="10" t="s">
        <v>291</v>
      </c>
      <c r="AI162" s="11">
        <f t="shared" si="122"/>
        <v>90</v>
      </c>
      <c r="AJ162" s="11" t="str">
        <f t="shared" si="123"/>
        <v>MTP[90]</v>
      </c>
      <c r="AK162" s="11">
        <f t="shared" si="124"/>
        <v>100</v>
      </c>
      <c r="AL162" s="11" t="str">
        <f t="shared" si="125"/>
        <v>MTP[100]</v>
      </c>
      <c r="AM162" s="11">
        <f t="shared" si="126"/>
        <v>-1</v>
      </c>
      <c r="AN162" s="11" t="str">
        <f t="shared" si="127"/>
        <v/>
      </c>
      <c r="AO162" s="11">
        <f t="shared" si="128"/>
        <v>-1</v>
      </c>
      <c r="AP162" s="11" t="str">
        <f t="shared" si="129"/>
        <v/>
      </c>
      <c r="AQ162" s="11"/>
      <c r="AR162" s="11">
        <f t="shared" si="55"/>
        <v>0</v>
      </c>
      <c r="AS162" s="11"/>
      <c r="AT162" s="9"/>
      <c r="AU162" t="str">
        <f t="shared" si="121"/>
        <v>RW</v>
      </c>
      <c r="AV162" s="7">
        <f>SUM(Z$7:Z162)/2</f>
        <v>108</v>
      </c>
      <c r="AW162" s="7">
        <f>SUM(AC$7:AC162)/2</f>
        <v>0</v>
      </c>
      <c r="BF162" s="2">
        <v>0</v>
      </c>
      <c r="BG162" s="2">
        <v>0</v>
      </c>
      <c r="BH162" s="2">
        <v>0</v>
      </c>
      <c r="BI162" s="2">
        <v>0</v>
      </c>
      <c r="BJ162" s="2">
        <v>0</v>
      </c>
      <c r="BK162" s="2">
        <v>0</v>
      </c>
      <c r="BL162" s="2">
        <v>0</v>
      </c>
      <c r="BM162" s="2">
        <v>0</v>
      </c>
      <c r="BN162" s="2">
        <v>0</v>
      </c>
      <c r="BO162" s="2">
        <v>0</v>
      </c>
    </row>
    <row r="163" spans="2:67" outlineLevel="1">
      <c r="B163" s="36"/>
      <c r="C163" s="9"/>
      <c r="D163" s="9"/>
      <c r="E163" s="10" t="s">
        <v>307</v>
      </c>
      <c r="F163" s="10" t="s">
        <v>308</v>
      </c>
      <c r="G163" s="10" t="s">
        <v>327</v>
      </c>
      <c r="H163" s="10" t="s">
        <v>327</v>
      </c>
      <c r="I163" s="10"/>
      <c r="J163" s="10"/>
      <c r="K163" s="10"/>
      <c r="L163" s="10"/>
      <c r="M163" s="10"/>
      <c r="N163" s="94"/>
      <c r="O163" s="10"/>
      <c r="P163" s="10"/>
      <c r="Q163" s="10"/>
      <c r="R163" s="10"/>
      <c r="S163" s="10" t="s">
        <v>53</v>
      </c>
      <c r="T163" s="10"/>
      <c r="U163" s="10" t="s">
        <v>49</v>
      </c>
      <c r="V163" s="10" t="s">
        <v>49</v>
      </c>
      <c r="W163" s="10" t="s">
        <v>50</v>
      </c>
      <c r="X163" s="11" t="str">
        <f t="shared" si="15"/>
        <v>Y</v>
      </c>
      <c r="Y163" s="11">
        <v>1</v>
      </c>
      <c r="Z163" s="11">
        <f t="shared" si="52"/>
        <v>2</v>
      </c>
      <c r="AA163" s="11" t="str">
        <f t="shared" si="53"/>
        <v>N</v>
      </c>
      <c r="AB163" s="11"/>
      <c r="AC163" s="11">
        <f t="shared" si="54"/>
        <v>0</v>
      </c>
      <c r="AD163" s="10">
        <v>0</v>
      </c>
      <c r="AE163" s="10">
        <v>0</v>
      </c>
      <c r="AF163" s="11"/>
      <c r="AG163" s="10" t="s">
        <v>286</v>
      </c>
      <c r="AH163" s="10" t="s">
        <v>291</v>
      </c>
      <c r="AI163" s="11">
        <f>IF(Y163&gt;0,AK130,AK130- 1)</f>
        <v>89</v>
      </c>
      <c r="AJ163" s="11" t="str">
        <f t="shared" si="123"/>
        <v>MTP[89]</v>
      </c>
      <c r="AK163" s="11">
        <f>IF(AND(V163="Y", Y163&gt;0),AI147,AI147- 1)</f>
        <v>99</v>
      </c>
      <c r="AL163" s="11" t="str">
        <f t="shared" si="125"/>
        <v>MTP[99]</v>
      </c>
      <c r="AM163" s="11">
        <f>IF(AB163&gt;0,AO130,AO130- 1)</f>
        <v>-1</v>
      </c>
      <c r="AN163" s="11" t="str">
        <f t="shared" si="127"/>
        <v/>
      </c>
      <c r="AO163" s="11">
        <f>IF(AND(V163="Y", AB163&gt;0),AM147,AM147- 1)</f>
        <v>-1</v>
      </c>
      <c r="AP163" s="11" t="str">
        <f t="shared" si="129"/>
        <v/>
      </c>
      <c r="AQ163" s="11"/>
      <c r="AR163" s="11">
        <f t="shared" si="55"/>
        <v>0</v>
      </c>
      <c r="AS163" s="11"/>
      <c r="AT163" s="9"/>
      <c r="AU163" t="str">
        <f t="shared" si="121"/>
        <v>RW</v>
      </c>
      <c r="AV163" s="7">
        <f>SUM(Z$7:Z163)/2</f>
        <v>109</v>
      </c>
      <c r="AW163" s="7">
        <f>SUM(AC$7:AC163)/2</f>
        <v>0</v>
      </c>
      <c r="BF163" s="2">
        <v>0</v>
      </c>
      <c r="BG163" s="2">
        <v>0</v>
      </c>
      <c r="BH163" s="2">
        <v>0</v>
      </c>
      <c r="BI163" s="2">
        <v>0</v>
      </c>
      <c r="BJ163" s="2">
        <v>0</v>
      </c>
      <c r="BK163" s="2">
        <v>0</v>
      </c>
      <c r="BL163" s="2">
        <v>0</v>
      </c>
      <c r="BM163" s="2">
        <v>0</v>
      </c>
      <c r="BN163" s="2">
        <v>0</v>
      </c>
      <c r="BO163" s="2">
        <v>0</v>
      </c>
    </row>
    <row r="164" spans="2:67" hidden="1">
      <c r="B164" s="36"/>
      <c r="C164" s="9"/>
      <c r="D164" s="9"/>
      <c r="E164" s="10" t="s">
        <v>328</v>
      </c>
      <c r="F164" s="10" t="s">
        <v>329</v>
      </c>
      <c r="G164" s="10"/>
      <c r="H164" s="10"/>
      <c r="I164" s="10"/>
      <c r="J164" s="10"/>
      <c r="K164" s="10"/>
      <c r="L164" s="10"/>
      <c r="M164" s="10"/>
      <c r="N164" s="84"/>
      <c r="O164" s="10"/>
      <c r="P164" s="10"/>
      <c r="Q164" s="10" t="s">
        <v>171</v>
      </c>
      <c r="R164" s="10" t="s">
        <v>285</v>
      </c>
      <c r="S164" s="10" t="str">
        <f t="shared" si="14"/>
        <v>RW</v>
      </c>
      <c r="T164" s="10">
        <v>2</v>
      </c>
      <c r="U164" s="10" t="s">
        <v>50</v>
      </c>
      <c r="V164" s="10" t="s">
        <v>49</v>
      </c>
      <c r="W164" s="10" t="s">
        <v>50</v>
      </c>
      <c r="X164" s="11" t="str">
        <f t="shared" si="15"/>
        <v>N</v>
      </c>
      <c r="Y164" s="11"/>
      <c r="Z164" s="11">
        <f t="shared" si="52"/>
        <v>0</v>
      </c>
      <c r="AA164" s="11" t="str">
        <f t="shared" si="53"/>
        <v>N</v>
      </c>
      <c r="AB164" s="11"/>
      <c r="AC164" s="11">
        <f t="shared" si="54"/>
        <v>0</v>
      </c>
      <c r="AD164" s="10"/>
      <c r="AE164" s="10"/>
      <c r="AF164" s="11"/>
      <c r="AG164" s="10"/>
      <c r="AH164" s="10"/>
      <c r="AI164" s="11">
        <f>AK147+Y164</f>
        <v>109</v>
      </c>
      <c r="AJ164" s="11"/>
      <c r="AK164" s="11">
        <f t="shared" si="16"/>
        <v>109</v>
      </c>
      <c r="AL164" s="11"/>
      <c r="AM164" s="11">
        <f>AO147+AB164</f>
        <v>0</v>
      </c>
      <c r="AN164" s="11"/>
      <c r="AO164" s="11">
        <f t="shared" si="17"/>
        <v>0</v>
      </c>
      <c r="AP164" s="11"/>
      <c r="AQ164" s="11"/>
      <c r="AR164" s="11">
        <f t="shared" si="55"/>
        <v>0</v>
      </c>
      <c r="AS164" s="11"/>
      <c r="AT164" s="9"/>
      <c r="AU164" t="str">
        <f t="shared" si="121"/>
        <v>RW</v>
      </c>
      <c r="AV164" s="7">
        <f>SUM(Z$7:Z164)/2</f>
        <v>109</v>
      </c>
      <c r="AW164" s="7">
        <f>SUM(AC$7:AC164)/2</f>
        <v>0</v>
      </c>
    </row>
    <row r="165" spans="2:67" ht="28.9">
      <c r="B165" s="36"/>
      <c r="C165" s="9"/>
      <c r="D165" s="9"/>
      <c r="E165" s="10" t="s">
        <v>330</v>
      </c>
      <c r="F165" s="10" t="s">
        <v>331</v>
      </c>
      <c r="G165" s="10"/>
      <c r="H165" s="10"/>
      <c r="I165" s="10"/>
      <c r="J165" s="10"/>
      <c r="K165" s="10"/>
      <c r="L165" s="10"/>
      <c r="M165" s="10"/>
      <c r="N165" s="84"/>
      <c r="O165" s="10"/>
      <c r="P165" s="10"/>
      <c r="Q165" s="10" t="s">
        <v>171</v>
      </c>
      <c r="R165" s="10" t="s">
        <v>285</v>
      </c>
      <c r="S165" s="10" t="str">
        <f t="shared" si="14"/>
        <v>RW</v>
      </c>
      <c r="T165" s="10">
        <v>2</v>
      </c>
      <c r="U165" s="10" t="s">
        <v>49</v>
      </c>
      <c r="V165" s="10" t="s">
        <v>49</v>
      </c>
      <c r="W165" s="10" t="s">
        <v>50</v>
      </c>
      <c r="X165" s="11" t="str">
        <f t="shared" si="15"/>
        <v>Y</v>
      </c>
      <c r="Y165" s="11">
        <v>11</v>
      </c>
      <c r="Z165" s="11">
        <f t="shared" si="52"/>
        <v>22</v>
      </c>
      <c r="AA165" s="11" t="str">
        <f t="shared" si="53"/>
        <v>N</v>
      </c>
      <c r="AB165" s="11"/>
      <c r="AC165" s="11">
        <f t="shared" si="54"/>
        <v>0</v>
      </c>
      <c r="AD165" s="10" t="str">
        <f>(AD166 &amp; AD167 &amp; AD168 &amp; AD169 &amp; AD170 &amp; AD171 &amp; AD172 &amp; AD173) &amp; (AD174 &amp; AD175 &amp; AD176 &amp; AD177 &amp; AD178 &amp; AD179 &amp; AD180 &amp; AD181)</f>
        <v>11111111111</v>
      </c>
      <c r="AE165" s="10" t="str">
        <f>(AE166 &amp; AE167 &amp; AE168 &amp; AE169 &amp; AE170 &amp; AE171 &amp; AE172 &amp; AE173) &amp; (AE174 &amp; AE175 &amp; AE176 &amp; AE177 &amp; AE178 &amp; AE179 &amp; AE180 &amp; AE181)</f>
        <v>11111111111</v>
      </c>
      <c r="AF165" s="11"/>
      <c r="AG165" s="10" t="s">
        <v>286</v>
      </c>
      <c r="AH165" s="10" t="s">
        <v>287</v>
      </c>
      <c r="AI165" s="11">
        <f t="shared" si="34"/>
        <v>120</v>
      </c>
      <c r="AJ165" s="11"/>
      <c r="AK165" s="11">
        <f t="shared" si="16"/>
        <v>131</v>
      </c>
      <c r="AL165" s="11"/>
      <c r="AM165" s="11">
        <f t="shared" si="35"/>
        <v>0</v>
      </c>
      <c r="AN165" s="11"/>
      <c r="AO165" s="11">
        <f t="shared" si="17"/>
        <v>0</v>
      </c>
      <c r="AP165" s="11"/>
      <c r="AQ165" s="11">
        <v>11</v>
      </c>
      <c r="AR165" s="11">
        <f t="shared" si="55"/>
        <v>22</v>
      </c>
      <c r="AS165" s="11"/>
      <c r="AT165" s="9"/>
      <c r="AU165" t="str">
        <f t="shared" si="121"/>
        <v>RW</v>
      </c>
      <c r="AV165" s="7">
        <f>SUM(Z$7:Z165)/2</f>
        <v>120</v>
      </c>
      <c r="AW165" s="7">
        <f>SUM(AC$7:AC165)/2</f>
        <v>0</v>
      </c>
      <c r="BF165" s="2" t="s">
        <v>332</v>
      </c>
      <c r="BG165" s="2" t="s">
        <v>332</v>
      </c>
      <c r="BH165" s="2" t="s">
        <v>332</v>
      </c>
      <c r="BI165" s="2" t="s">
        <v>332</v>
      </c>
      <c r="BJ165" s="2" t="s">
        <v>332</v>
      </c>
      <c r="BK165" s="2" t="s">
        <v>332</v>
      </c>
      <c r="BL165" s="2" t="s">
        <v>332</v>
      </c>
      <c r="BM165" s="2" t="s">
        <v>332</v>
      </c>
      <c r="BN165" s="2" t="s">
        <v>332</v>
      </c>
      <c r="BO165" s="2" t="s">
        <v>332</v>
      </c>
    </row>
    <row r="166" spans="2:67" ht="28.9" outlineLevel="1">
      <c r="B166" s="36"/>
      <c r="C166" s="9"/>
      <c r="D166" s="9"/>
      <c r="E166" s="10" t="s">
        <v>330</v>
      </c>
      <c r="F166" s="10" t="s">
        <v>331</v>
      </c>
      <c r="G166" s="10" t="s">
        <v>333</v>
      </c>
      <c r="H166" s="10" t="s">
        <v>333</v>
      </c>
      <c r="I166" s="80"/>
      <c r="J166" s="80"/>
      <c r="K166" s="80"/>
      <c r="L166" s="80"/>
      <c r="M166" s="80"/>
      <c r="N166" s="86" t="s">
        <v>74</v>
      </c>
      <c r="O166" s="10"/>
      <c r="P166" s="10"/>
      <c r="Q166" s="10"/>
      <c r="R166" s="10"/>
      <c r="S166" s="10" t="s">
        <v>53</v>
      </c>
      <c r="T166" s="10"/>
      <c r="U166" s="10" t="s">
        <v>49</v>
      </c>
      <c r="V166" s="10" t="s">
        <v>49</v>
      </c>
      <c r="W166" s="10" t="s">
        <v>50</v>
      </c>
      <c r="X166" s="11" t="str">
        <f t="shared" si="15"/>
        <v>N</v>
      </c>
      <c r="Y166" s="11"/>
      <c r="Z166" s="11">
        <f t="shared" si="52"/>
        <v>0</v>
      </c>
      <c r="AA166" s="11" t="str">
        <f t="shared" si="53"/>
        <v>N</v>
      </c>
      <c r="AB166" s="11"/>
      <c r="AC166" s="11">
        <f t="shared" si="54"/>
        <v>0</v>
      </c>
      <c r="AD166" s="10"/>
      <c r="AE166" s="10"/>
      <c r="AF166" s="11"/>
      <c r="AG166" s="10" t="s">
        <v>286</v>
      </c>
      <c r="AH166" s="10" t="s">
        <v>287</v>
      </c>
      <c r="AI166" s="11">
        <f t="shared" ref="AI166:AI180" si="130">AI167+Y167</f>
        <v>120</v>
      </c>
      <c r="AJ166" s="11" t="str">
        <f t="shared" ref="AJ166:AJ181" si="131">IF(Y166&gt;1,"MTP[" &amp; AI166-1+Y166&amp; ":" &amp; AI166 &amp; "]",(IF(Y166&gt;0,"MTP[" &amp; AI166 &amp; "]","")))</f>
        <v/>
      </c>
      <c r="AK166" s="11">
        <f t="shared" ref="AK166:AK180" si="132">AK167+Y167</f>
        <v>131</v>
      </c>
      <c r="AL166" s="11" t="str">
        <f t="shared" ref="AL166:AL181" si="133">IF(AND(V166="Y", Y166&gt;1),"MTP[" &amp; AK166-1+Y166&amp; ":" &amp; AK166 &amp; "]",(IF(AND(V166="Y", Y166&gt;0),"MTP[" &amp; AK166 &amp; "]","")))</f>
        <v/>
      </c>
      <c r="AM166" s="11">
        <f t="shared" ref="AM166:AM180" si="134">AM167+AB167</f>
        <v>-1</v>
      </c>
      <c r="AN166" s="11" t="str">
        <f t="shared" ref="AN166:AN181" si="135">IF(AB166&gt;1,"OTP[" &amp; AM166-1+AB166&amp; ":" &amp; AM166 &amp; "]",(IF(AB166&gt;0,"OTP[" &amp; AM166 &amp; "]","")))</f>
        <v/>
      </c>
      <c r="AO166" s="11">
        <f t="shared" ref="AO166:AO180" si="136">AO167+AB167</f>
        <v>-1</v>
      </c>
      <c r="AP166" s="11" t="str">
        <f t="shared" ref="AP166:AP181" si="137">IF(AND(V166="Y", AB166&gt;1),"OTP[" &amp; AO166-1+AB166&amp; ":" &amp; AO166 &amp; "]",(IF(AND(V166="Y", AB166&gt;0),"OTP[" &amp; AO166 &amp; "]","")))</f>
        <v/>
      </c>
      <c r="AQ166" s="11"/>
      <c r="AR166" s="11">
        <f t="shared" si="55"/>
        <v>0</v>
      </c>
      <c r="AS166" s="11"/>
      <c r="AT166" s="9"/>
      <c r="AU166" t="str">
        <f t="shared" si="121"/>
        <v>RW</v>
      </c>
      <c r="AV166" s="7">
        <f>SUM(Z$7:Z166)/2</f>
        <v>120</v>
      </c>
      <c r="AW166" s="7">
        <f>SUM(AC$7:AC166)/2</f>
        <v>0</v>
      </c>
    </row>
    <row r="167" spans="2:67" ht="28.9" outlineLevel="1">
      <c r="B167" s="36"/>
      <c r="C167" s="9"/>
      <c r="D167" s="9"/>
      <c r="E167" s="10" t="s">
        <v>330</v>
      </c>
      <c r="F167" s="10" t="s">
        <v>331</v>
      </c>
      <c r="G167" s="10" t="s">
        <v>334</v>
      </c>
      <c r="H167" s="10" t="s">
        <v>334</v>
      </c>
      <c r="I167" s="54"/>
      <c r="J167" s="54"/>
      <c r="K167" s="54"/>
      <c r="L167" s="54"/>
      <c r="M167" s="54"/>
      <c r="N167" s="87"/>
      <c r="O167" s="10"/>
      <c r="P167" s="10"/>
      <c r="Q167" s="10"/>
      <c r="R167" s="10"/>
      <c r="S167" s="10" t="s">
        <v>53</v>
      </c>
      <c r="T167" s="10"/>
      <c r="U167" s="10" t="s">
        <v>49</v>
      </c>
      <c r="V167" s="10" t="s">
        <v>49</v>
      </c>
      <c r="W167" s="10" t="s">
        <v>50</v>
      </c>
      <c r="X167" s="11" t="str">
        <f t="shared" si="15"/>
        <v>N</v>
      </c>
      <c r="Y167" s="11"/>
      <c r="Z167" s="11">
        <f t="shared" si="52"/>
        <v>0</v>
      </c>
      <c r="AA167" s="11" t="str">
        <f t="shared" si="53"/>
        <v>N</v>
      </c>
      <c r="AB167" s="11"/>
      <c r="AC167" s="11">
        <f t="shared" si="54"/>
        <v>0</v>
      </c>
      <c r="AD167" s="10"/>
      <c r="AE167" s="10"/>
      <c r="AF167" s="11"/>
      <c r="AG167" s="10" t="s">
        <v>286</v>
      </c>
      <c r="AH167" s="10" t="s">
        <v>287</v>
      </c>
      <c r="AI167" s="11">
        <f t="shared" si="130"/>
        <v>120</v>
      </c>
      <c r="AJ167" s="11" t="str">
        <f t="shared" si="131"/>
        <v/>
      </c>
      <c r="AK167" s="11">
        <f t="shared" si="132"/>
        <v>131</v>
      </c>
      <c r="AL167" s="11" t="str">
        <f t="shared" si="133"/>
        <v/>
      </c>
      <c r="AM167" s="11">
        <f t="shared" si="134"/>
        <v>-1</v>
      </c>
      <c r="AN167" s="11" t="str">
        <f t="shared" si="135"/>
        <v/>
      </c>
      <c r="AO167" s="11">
        <f t="shared" si="136"/>
        <v>-1</v>
      </c>
      <c r="AP167" s="11" t="str">
        <f t="shared" si="137"/>
        <v/>
      </c>
      <c r="AQ167" s="11"/>
      <c r="AR167" s="11">
        <f t="shared" si="55"/>
        <v>0</v>
      </c>
      <c r="AS167" s="11"/>
      <c r="AT167" s="9"/>
      <c r="AU167" t="str">
        <f t="shared" si="121"/>
        <v>RW</v>
      </c>
      <c r="AV167" s="7">
        <f>SUM(Z$7:Z167)/2</f>
        <v>120</v>
      </c>
      <c r="AW167" s="7">
        <f>SUM(AC$7:AC167)/2</f>
        <v>0</v>
      </c>
    </row>
    <row r="168" spans="2:67" ht="28.9" outlineLevel="1">
      <c r="B168" s="36"/>
      <c r="C168" s="9"/>
      <c r="D168" s="9"/>
      <c r="E168" s="10" t="s">
        <v>330</v>
      </c>
      <c r="F168" s="10" t="s">
        <v>331</v>
      </c>
      <c r="G168" s="10" t="s">
        <v>335</v>
      </c>
      <c r="H168" s="10" t="s">
        <v>335</v>
      </c>
      <c r="I168" s="54"/>
      <c r="J168" s="54"/>
      <c r="K168" s="54"/>
      <c r="L168" s="54"/>
      <c r="M168" s="54"/>
      <c r="N168" s="87"/>
      <c r="O168" s="10"/>
      <c r="P168" s="10"/>
      <c r="Q168" s="10"/>
      <c r="R168" s="10"/>
      <c r="S168" s="10" t="s">
        <v>53</v>
      </c>
      <c r="T168" s="10"/>
      <c r="U168" s="10" t="s">
        <v>49</v>
      </c>
      <c r="V168" s="10" t="s">
        <v>49</v>
      </c>
      <c r="W168" s="10" t="s">
        <v>50</v>
      </c>
      <c r="X168" s="11" t="str">
        <f t="shared" si="15"/>
        <v>N</v>
      </c>
      <c r="Y168" s="11"/>
      <c r="Z168" s="11">
        <f t="shared" si="52"/>
        <v>0</v>
      </c>
      <c r="AA168" s="11" t="str">
        <f t="shared" si="53"/>
        <v>N</v>
      </c>
      <c r="AB168" s="11"/>
      <c r="AC168" s="11">
        <f t="shared" si="54"/>
        <v>0</v>
      </c>
      <c r="AD168" s="10"/>
      <c r="AE168" s="10"/>
      <c r="AF168" s="11"/>
      <c r="AG168" s="10" t="s">
        <v>286</v>
      </c>
      <c r="AH168" s="10" t="s">
        <v>287</v>
      </c>
      <c r="AI168" s="11">
        <f t="shared" si="130"/>
        <v>120</v>
      </c>
      <c r="AJ168" s="11" t="str">
        <f t="shared" si="131"/>
        <v/>
      </c>
      <c r="AK168" s="11">
        <f t="shared" si="132"/>
        <v>131</v>
      </c>
      <c r="AL168" s="11" t="str">
        <f t="shared" si="133"/>
        <v/>
      </c>
      <c r="AM168" s="11">
        <f t="shared" si="134"/>
        <v>-1</v>
      </c>
      <c r="AN168" s="11" t="str">
        <f t="shared" si="135"/>
        <v/>
      </c>
      <c r="AO168" s="11">
        <f t="shared" si="136"/>
        <v>-1</v>
      </c>
      <c r="AP168" s="11" t="str">
        <f t="shared" si="137"/>
        <v/>
      </c>
      <c r="AQ168" s="11"/>
      <c r="AR168" s="11">
        <f t="shared" si="55"/>
        <v>0</v>
      </c>
      <c r="AS168" s="11"/>
      <c r="AT168" s="9"/>
      <c r="AU168" t="str">
        <f t="shared" si="121"/>
        <v>RW</v>
      </c>
      <c r="AV168" s="7">
        <f>SUM(Z$7:Z168)/2</f>
        <v>120</v>
      </c>
      <c r="AW168" s="7">
        <f>SUM(AC$7:AC168)/2</f>
        <v>0</v>
      </c>
    </row>
    <row r="169" spans="2:67" ht="28.9" outlineLevel="1">
      <c r="B169" s="36"/>
      <c r="C169" s="9"/>
      <c r="D169" s="9"/>
      <c r="E169" s="10" t="s">
        <v>330</v>
      </c>
      <c r="F169" s="10" t="s">
        <v>331</v>
      </c>
      <c r="G169" s="10" t="s">
        <v>336</v>
      </c>
      <c r="H169" s="10" t="s">
        <v>336</v>
      </c>
      <c r="I169" s="54"/>
      <c r="J169" s="54"/>
      <c r="K169" s="54"/>
      <c r="L169" s="54"/>
      <c r="M169" s="54"/>
      <c r="N169" s="87"/>
      <c r="O169" s="10"/>
      <c r="P169" s="10"/>
      <c r="Q169" s="10"/>
      <c r="R169" s="10"/>
      <c r="S169" s="10" t="s">
        <v>53</v>
      </c>
      <c r="T169" s="10"/>
      <c r="U169" s="10" t="s">
        <v>49</v>
      </c>
      <c r="V169" s="10" t="s">
        <v>49</v>
      </c>
      <c r="W169" s="10" t="s">
        <v>50</v>
      </c>
      <c r="X169" s="11" t="str">
        <f t="shared" si="15"/>
        <v>N</v>
      </c>
      <c r="Y169" s="11"/>
      <c r="Z169" s="11">
        <f t="shared" si="52"/>
        <v>0</v>
      </c>
      <c r="AA169" s="11" t="str">
        <f t="shared" si="53"/>
        <v>N</v>
      </c>
      <c r="AB169" s="11"/>
      <c r="AC169" s="11">
        <f t="shared" si="54"/>
        <v>0</v>
      </c>
      <c r="AD169" s="10"/>
      <c r="AE169" s="10"/>
      <c r="AF169" s="11"/>
      <c r="AG169" s="10" t="s">
        <v>286</v>
      </c>
      <c r="AH169" s="10" t="s">
        <v>287</v>
      </c>
      <c r="AI169" s="11">
        <f t="shared" si="130"/>
        <v>120</v>
      </c>
      <c r="AJ169" s="11" t="str">
        <f t="shared" si="131"/>
        <v/>
      </c>
      <c r="AK169" s="11">
        <f t="shared" si="132"/>
        <v>131</v>
      </c>
      <c r="AL169" s="11" t="str">
        <f t="shared" si="133"/>
        <v/>
      </c>
      <c r="AM169" s="11">
        <f t="shared" si="134"/>
        <v>-1</v>
      </c>
      <c r="AN169" s="11" t="str">
        <f t="shared" si="135"/>
        <v/>
      </c>
      <c r="AO169" s="11">
        <f t="shared" si="136"/>
        <v>-1</v>
      </c>
      <c r="AP169" s="11" t="str">
        <f t="shared" si="137"/>
        <v/>
      </c>
      <c r="AQ169" s="11"/>
      <c r="AR169" s="11">
        <f t="shared" si="55"/>
        <v>0</v>
      </c>
      <c r="AS169" s="11"/>
      <c r="AT169" s="9"/>
      <c r="AU169" t="str">
        <f t="shared" si="121"/>
        <v>RW</v>
      </c>
      <c r="AV169" s="7">
        <f>SUM(Z$7:Z169)/2</f>
        <v>120</v>
      </c>
      <c r="AW169" s="7">
        <f>SUM(AC$7:AC169)/2</f>
        <v>0</v>
      </c>
    </row>
    <row r="170" spans="2:67" ht="28.9" outlineLevel="1">
      <c r="B170" s="36"/>
      <c r="C170" s="9"/>
      <c r="D170" s="9"/>
      <c r="E170" s="10" t="s">
        <v>330</v>
      </c>
      <c r="F170" s="10" t="s">
        <v>331</v>
      </c>
      <c r="G170" s="10" t="s">
        <v>337</v>
      </c>
      <c r="H170" s="10" t="s">
        <v>337</v>
      </c>
      <c r="I170" s="81"/>
      <c r="J170" s="81"/>
      <c r="K170" s="81"/>
      <c r="L170" s="81"/>
      <c r="M170" s="81"/>
      <c r="N170" s="88"/>
      <c r="O170" s="10"/>
      <c r="P170" s="10"/>
      <c r="Q170" s="10"/>
      <c r="R170" s="10"/>
      <c r="S170" s="10" t="s">
        <v>53</v>
      </c>
      <c r="T170" s="10"/>
      <c r="U170" s="10" t="s">
        <v>49</v>
      </c>
      <c r="V170" s="10" t="s">
        <v>49</v>
      </c>
      <c r="W170" s="10" t="s">
        <v>50</v>
      </c>
      <c r="X170" s="11" t="str">
        <f t="shared" si="15"/>
        <v>N</v>
      </c>
      <c r="Y170" s="11"/>
      <c r="Z170" s="11">
        <f t="shared" si="52"/>
        <v>0</v>
      </c>
      <c r="AA170" s="11" t="str">
        <f t="shared" si="53"/>
        <v>N</v>
      </c>
      <c r="AB170" s="11"/>
      <c r="AC170" s="11">
        <f t="shared" si="54"/>
        <v>0</v>
      </c>
      <c r="AD170" s="10"/>
      <c r="AE170" s="10"/>
      <c r="AF170" s="11"/>
      <c r="AG170" s="10" t="s">
        <v>286</v>
      </c>
      <c r="AH170" s="10" t="s">
        <v>287</v>
      </c>
      <c r="AI170" s="11">
        <f t="shared" si="130"/>
        <v>120</v>
      </c>
      <c r="AJ170" s="11" t="str">
        <f t="shared" si="131"/>
        <v/>
      </c>
      <c r="AK170" s="11">
        <f t="shared" si="132"/>
        <v>131</v>
      </c>
      <c r="AL170" s="11" t="str">
        <f t="shared" si="133"/>
        <v/>
      </c>
      <c r="AM170" s="11">
        <f t="shared" si="134"/>
        <v>-1</v>
      </c>
      <c r="AN170" s="11" t="str">
        <f t="shared" si="135"/>
        <v/>
      </c>
      <c r="AO170" s="11">
        <f t="shared" si="136"/>
        <v>-1</v>
      </c>
      <c r="AP170" s="11" t="str">
        <f t="shared" si="137"/>
        <v/>
      </c>
      <c r="AQ170" s="11"/>
      <c r="AR170" s="11">
        <f t="shared" si="55"/>
        <v>0</v>
      </c>
      <c r="AS170" s="11"/>
      <c r="AT170" s="9"/>
      <c r="AU170" t="str">
        <f t="shared" si="121"/>
        <v>RW</v>
      </c>
      <c r="AV170" s="7">
        <f>SUM(Z$7:Z170)/2</f>
        <v>120</v>
      </c>
      <c r="AW170" s="7">
        <f>SUM(AC$7:AC170)/2</f>
        <v>0</v>
      </c>
    </row>
    <row r="171" spans="2:67" ht="28.9" outlineLevel="1">
      <c r="B171" s="36"/>
      <c r="C171" s="9"/>
      <c r="D171" s="9"/>
      <c r="E171" s="10" t="s">
        <v>330</v>
      </c>
      <c r="F171" s="10" t="s">
        <v>331</v>
      </c>
      <c r="G171" s="10" t="s">
        <v>338</v>
      </c>
      <c r="H171" s="10" t="s">
        <v>338</v>
      </c>
      <c r="I171" s="80"/>
      <c r="J171" s="80"/>
      <c r="K171" s="80"/>
      <c r="L171" s="80"/>
      <c r="M171" s="80"/>
      <c r="N171" s="86" t="s">
        <v>339</v>
      </c>
      <c r="O171" s="10"/>
      <c r="P171" s="10"/>
      <c r="Q171" s="10"/>
      <c r="R171" s="10"/>
      <c r="S171" s="10" t="s">
        <v>53</v>
      </c>
      <c r="T171" s="10"/>
      <c r="U171" s="10" t="s">
        <v>49</v>
      </c>
      <c r="V171" s="10" t="s">
        <v>49</v>
      </c>
      <c r="W171" s="10" t="s">
        <v>50</v>
      </c>
      <c r="X171" s="11" t="str">
        <f t="shared" si="15"/>
        <v>Y</v>
      </c>
      <c r="Y171" s="11">
        <v>1</v>
      </c>
      <c r="Z171" s="11">
        <f t="shared" si="52"/>
        <v>2</v>
      </c>
      <c r="AA171" s="11" t="str">
        <f t="shared" si="53"/>
        <v>N</v>
      </c>
      <c r="AB171" s="11"/>
      <c r="AC171" s="11">
        <f t="shared" si="54"/>
        <v>0</v>
      </c>
      <c r="AD171" s="10">
        <v>1</v>
      </c>
      <c r="AE171" s="10">
        <v>1</v>
      </c>
      <c r="AF171" s="11"/>
      <c r="AG171" s="10" t="s">
        <v>286</v>
      </c>
      <c r="AH171" s="10" t="s">
        <v>287</v>
      </c>
      <c r="AI171" s="11">
        <f t="shared" si="130"/>
        <v>119</v>
      </c>
      <c r="AJ171" s="11" t="str">
        <f t="shared" si="131"/>
        <v>MTP[119]</v>
      </c>
      <c r="AK171" s="11">
        <f t="shared" si="132"/>
        <v>130</v>
      </c>
      <c r="AL171" s="11" t="str">
        <f t="shared" si="133"/>
        <v>MTP[130]</v>
      </c>
      <c r="AM171" s="11">
        <f t="shared" si="134"/>
        <v>-1</v>
      </c>
      <c r="AN171" s="11" t="str">
        <f t="shared" si="135"/>
        <v/>
      </c>
      <c r="AO171" s="11">
        <f t="shared" si="136"/>
        <v>-1</v>
      </c>
      <c r="AP171" s="11" t="str">
        <f t="shared" si="137"/>
        <v/>
      </c>
      <c r="AQ171" s="11"/>
      <c r="AR171" s="11">
        <f t="shared" si="55"/>
        <v>0</v>
      </c>
      <c r="AS171" s="11"/>
      <c r="AT171" s="9"/>
      <c r="AU171" t="str">
        <f t="shared" si="121"/>
        <v>RW</v>
      </c>
      <c r="AV171" s="7">
        <f>SUM(Z$7:Z171)/2</f>
        <v>121</v>
      </c>
      <c r="AW171" s="7">
        <f>SUM(AC$7:AC171)/2</f>
        <v>0</v>
      </c>
      <c r="BF171" s="2">
        <v>1</v>
      </c>
      <c r="BG171" s="2">
        <v>1</v>
      </c>
      <c r="BH171" s="2">
        <v>1</v>
      </c>
      <c r="BI171" s="2">
        <v>1</v>
      </c>
      <c r="BJ171" s="2">
        <v>1</v>
      </c>
      <c r="BK171" s="2">
        <v>1</v>
      </c>
      <c r="BL171" s="2">
        <v>1</v>
      </c>
      <c r="BM171" s="2">
        <v>1</v>
      </c>
      <c r="BN171" s="2">
        <v>1</v>
      </c>
      <c r="BO171" s="2">
        <v>1</v>
      </c>
    </row>
    <row r="172" spans="2:67" ht="28.9" outlineLevel="1">
      <c r="B172" s="36"/>
      <c r="C172" s="9"/>
      <c r="D172" s="9"/>
      <c r="E172" s="10" t="s">
        <v>330</v>
      </c>
      <c r="F172" s="10" t="s">
        <v>331</v>
      </c>
      <c r="G172" s="10" t="s">
        <v>340</v>
      </c>
      <c r="H172" s="10" t="s">
        <v>340</v>
      </c>
      <c r="I172" s="54"/>
      <c r="J172" s="54"/>
      <c r="K172" s="54"/>
      <c r="L172" s="54"/>
      <c r="M172" s="54"/>
      <c r="N172" s="87"/>
      <c r="O172" s="10"/>
      <c r="P172" s="10"/>
      <c r="Q172" s="10"/>
      <c r="R172" s="10"/>
      <c r="S172" s="10" t="s">
        <v>53</v>
      </c>
      <c r="T172" s="10"/>
      <c r="U172" s="10" t="s">
        <v>49</v>
      </c>
      <c r="V172" s="10" t="s">
        <v>49</v>
      </c>
      <c r="W172" s="10" t="s">
        <v>50</v>
      </c>
      <c r="X172" s="11" t="str">
        <f t="shared" si="15"/>
        <v>Y</v>
      </c>
      <c r="Y172" s="11">
        <v>1</v>
      </c>
      <c r="Z172" s="11">
        <f t="shared" si="52"/>
        <v>2</v>
      </c>
      <c r="AA172" s="11" t="str">
        <f t="shared" si="53"/>
        <v>N</v>
      </c>
      <c r="AB172" s="11"/>
      <c r="AC172" s="11">
        <f t="shared" si="54"/>
        <v>0</v>
      </c>
      <c r="AD172" s="10">
        <v>1</v>
      </c>
      <c r="AE172" s="10">
        <v>1</v>
      </c>
      <c r="AF172" s="11"/>
      <c r="AG172" s="10" t="s">
        <v>286</v>
      </c>
      <c r="AH172" s="10" t="s">
        <v>287</v>
      </c>
      <c r="AI172" s="11">
        <f t="shared" si="130"/>
        <v>118</v>
      </c>
      <c r="AJ172" s="11" t="str">
        <f t="shared" si="131"/>
        <v>MTP[118]</v>
      </c>
      <c r="AK172" s="11">
        <f t="shared" si="132"/>
        <v>129</v>
      </c>
      <c r="AL172" s="11" t="str">
        <f t="shared" si="133"/>
        <v>MTP[129]</v>
      </c>
      <c r="AM172" s="11">
        <f t="shared" si="134"/>
        <v>-1</v>
      </c>
      <c r="AN172" s="11" t="str">
        <f t="shared" si="135"/>
        <v/>
      </c>
      <c r="AO172" s="11">
        <f t="shared" si="136"/>
        <v>-1</v>
      </c>
      <c r="AP172" s="11" t="str">
        <f t="shared" si="137"/>
        <v/>
      </c>
      <c r="AQ172" s="11"/>
      <c r="AR172" s="11">
        <f t="shared" si="55"/>
        <v>0</v>
      </c>
      <c r="AS172" s="11"/>
      <c r="AT172" s="9"/>
      <c r="AU172" t="str">
        <f t="shared" si="121"/>
        <v>RW</v>
      </c>
      <c r="AV172" s="7">
        <f>SUM(Z$7:Z172)/2</f>
        <v>122</v>
      </c>
      <c r="AW172" s="7">
        <f>SUM(AC$7:AC172)/2</f>
        <v>0</v>
      </c>
      <c r="BF172" s="2">
        <v>1</v>
      </c>
      <c r="BG172" s="2">
        <v>1</v>
      </c>
      <c r="BH172" s="2">
        <v>1</v>
      </c>
      <c r="BI172" s="2">
        <v>1</v>
      </c>
      <c r="BJ172" s="2">
        <v>1</v>
      </c>
      <c r="BK172" s="2">
        <v>1</v>
      </c>
      <c r="BL172" s="2">
        <v>1</v>
      </c>
      <c r="BM172" s="2">
        <v>1</v>
      </c>
      <c r="BN172" s="2">
        <v>1</v>
      </c>
      <c r="BO172" s="2">
        <v>1</v>
      </c>
    </row>
    <row r="173" spans="2:67" ht="28.9" outlineLevel="1">
      <c r="B173" s="36"/>
      <c r="C173" s="9"/>
      <c r="D173" s="9"/>
      <c r="E173" s="10" t="s">
        <v>330</v>
      </c>
      <c r="F173" s="10" t="s">
        <v>331</v>
      </c>
      <c r="G173" s="10" t="s">
        <v>341</v>
      </c>
      <c r="H173" s="10" t="s">
        <v>341</v>
      </c>
      <c r="I173" s="54"/>
      <c r="J173" s="54"/>
      <c r="K173" s="54"/>
      <c r="L173" s="54"/>
      <c r="M173" s="54"/>
      <c r="N173" s="87"/>
      <c r="O173" s="10"/>
      <c r="P173" s="10"/>
      <c r="Q173" s="10"/>
      <c r="R173" s="10"/>
      <c r="S173" s="10" t="s">
        <v>53</v>
      </c>
      <c r="T173" s="10"/>
      <c r="U173" s="10" t="s">
        <v>49</v>
      </c>
      <c r="V173" s="10" t="s">
        <v>49</v>
      </c>
      <c r="W173" s="10" t="s">
        <v>50</v>
      </c>
      <c r="X173" s="11" t="str">
        <f t="shared" si="15"/>
        <v>Y</v>
      </c>
      <c r="Y173" s="11">
        <v>1</v>
      </c>
      <c r="Z173" s="11">
        <f t="shared" si="52"/>
        <v>2</v>
      </c>
      <c r="AA173" s="11" t="str">
        <f t="shared" si="53"/>
        <v>N</v>
      </c>
      <c r="AB173" s="11"/>
      <c r="AC173" s="11">
        <f t="shared" si="54"/>
        <v>0</v>
      </c>
      <c r="AD173" s="10">
        <v>1</v>
      </c>
      <c r="AE173" s="10">
        <v>1</v>
      </c>
      <c r="AF173" s="11"/>
      <c r="AG173" s="10" t="s">
        <v>286</v>
      </c>
      <c r="AH173" s="10" t="s">
        <v>287</v>
      </c>
      <c r="AI173" s="11">
        <f t="shared" si="130"/>
        <v>117</v>
      </c>
      <c r="AJ173" s="11" t="str">
        <f t="shared" si="131"/>
        <v>MTP[117]</v>
      </c>
      <c r="AK173" s="11">
        <f t="shared" si="132"/>
        <v>128</v>
      </c>
      <c r="AL173" s="11" t="str">
        <f t="shared" si="133"/>
        <v>MTP[128]</v>
      </c>
      <c r="AM173" s="11">
        <f t="shared" si="134"/>
        <v>-1</v>
      </c>
      <c r="AN173" s="11" t="str">
        <f t="shared" si="135"/>
        <v/>
      </c>
      <c r="AO173" s="11">
        <f t="shared" si="136"/>
        <v>-1</v>
      </c>
      <c r="AP173" s="11" t="str">
        <f t="shared" si="137"/>
        <v/>
      </c>
      <c r="AQ173" s="11"/>
      <c r="AR173" s="11">
        <f t="shared" si="55"/>
        <v>0</v>
      </c>
      <c r="AS173" s="11"/>
      <c r="AT173" s="9"/>
      <c r="AU173" t="str">
        <f t="shared" si="121"/>
        <v>RW</v>
      </c>
      <c r="AV173" s="7">
        <f>SUM(Z$7:Z173)/2</f>
        <v>123</v>
      </c>
      <c r="AW173" s="7">
        <f>SUM(AC$7:AC173)/2</f>
        <v>0</v>
      </c>
      <c r="BF173" s="2">
        <v>1</v>
      </c>
      <c r="BG173" s="2">
        <v>1</v>
      </c>
      <c r="BH173" s="2">
        <v>1</v>
      </c>
      <c r="BI173" s="2">
        <v>1</v>
      </c>
      <c r="BJ173" s="2">
        <v>1</v>
      </c>
      <c r="BK173" s="2">
        <v>1</v>
      </c>
      <c r="BL173" s="2">
        <v>1</v>
      </c>
      <c r="BM173" s="2">
        <v>1</v>
      </c>
      <c r="BN173" s="2">
        <v>1</v>
      </c>
      <c r="BO173" s="2">
        <v>1</v>
      </c>
    </row>
    <row r="174" spans="2:67" ht="28.9" outlineLevel="1">
      <c r="B174" s="36"/>
      <c r="C174" s="9"/>
      <c r="D174" s="9"/>
      <c r="E174" s="10" t="s">
        <v>330</v>
      </c>
      <c r="F174" s="10" t="s">
        <v>331</v>
      </c>
      <c r="G174" s="10" t="s">
        <v>342</v>
      </c>
      <c r="H174" s="10" t="s">
        <v>342</v>
      </c>
      <c r="I174" s="54"/>
      <c r="J174" s="54"/>
      <c r="K174" s="54"/>
      <c r="L174" s="54"/>
      <c r="M174" s="54"/>
      <c r="N174" s="87"/>
      <c r="O174" s="10"/>
      <c r="P174" s="10"/>
      <c r="Q174" s="10"/>
      <c r="R174" s="10"/>
      <c r="S174" s="10" t="s">
        <v>53</v>
      </c>
      <c r="T174" s="10"/>
      <c r="U174" s="10" t="s">
        <v>49</v>
      </c>
      <c r="V174" s="10" t="s">
        <v>49</v>
      </c>
      <c r="W174" s="10" t="s">
        <v>50</v>
      </c>
      <c r="X174" s="11" t="str">
        <f t="shared" si="15"/>
        <v>Y</v>
      </c>
      <c r="Y174" s="11">
        <v>1</v>
      </c>
      <c r="Z174" s="11">
        <f t="shared" si="52"/>
        <v>2</v>
      </c>
      <c r="AA174" s="11" t="str">
        <f t="shared" si="53"/>
        <v>N</v>
      </c>
      <c r="AB174" s="11"/>
      <c r="AC174" s="11">
        <f t="shared" si="54"/>
        <v>0</v>
      </c>
      <c r="AD174" s="10">
        <v>1</v>
      </c>
      <c r="AE174" s="10">
        <v>1</v>
      </c>
      <c r="AF174" s="11"/>
      <c r="AG174" s="10" t="s">
        <v>286</v>
      </c>
      <c r="AH174" s="10" t="s">
        <v>287</v>
      </c>
      <c r="AI174" s="11">
        <f t="shared" si="130"/>
        <v>116</v>
      </c>
      <c r="AJ174" s="11" t="str">
        <f t="shared" si="131"/>
        <v>MTP[116]</v>
      </c>
      <c r="AK174" s="11">
        <f t="shared" si="132"/>
        <v>127</v>
      </c>
      <c r="AL174" s="11" t="str">
        <f t="shared" si="133"/>
        <v>MTP[127]</v>
      </c>
      <c r="AM174" s="11">
        <f t="shared" si="134"/>
        <v>-1</v>
      </c>
      <c r="AN174" s="11" t="str">
        <f t="shared" si="135"/>
        <v/>
      </c>
      <c r="AO174" s="11">
        <f t="shared" si="136"/>
        <v>-1</v>
      </c>
      <c r="AP174" s="11" t="str">
        <f t="shared" si="137"/>
        <v/>
      </c>
      <c r="AQ174" s="11"/>
      <c r="AR174" s="11">
        <f t="shared" si="55"/>
        <v>0</v>
      </c>
      <c r="AS174" s="11"/>
      <c r="AT174" s="9"/>
      <c r="AU174" t="str">
        <f t="shared" si="121"/>
        <v>RW</v>
      </c>
      <c r="AV174" s="7">
        <f>SUM(Z$7:Z174)/2</f>
        <v>124</v>
      </c>
      <c r="AW174" s="7">
        <f>SUM(AC$7:AC174)/2</f>
        <v>0</v>
      </c>
      <c r="BF174" s="2">
        <v>1</v>
      </c>
      <c r="BG174" s="2">
        <v>1</v>
      </c>
      <c r="BH174" s="2">
        <v>1</v>
      </c>
      <c r="BI174" s="2">
        <v>1</v>
      </c>
      <c r="BJ174" s="2">
        <v>1</v>
      </c>
      <c r="BK174" s="2">
        <v>1</v>
      </c>
      <c r="BL174" s="2">
        <v>1</v>
      </c>
      <c r="BM174" s="2">
        <v>1</v>
      </c>
      <c r="BN174" s="2">
        <v>1</v>
      </c>
      <c r="BO174" s="2">
        <v>1</v>
      </c>
    </row>
    <row r="175" spans="2:67" ht="28.9" outlineLevel="1">
      <c r="B175" s="36"/>
      <c r="C175" s="9"/>
      <c r="D175" s="9"/>
      <c r="E175" s="10" t="s">
        <v>330</v>
      </c>
      <c r="F175" s="10" t="s">
        <v>331</v>
      </c>
      <c r="G175" s="10" t="s">
        <v>343</v>
      </c>
      <c r="H175" s="10" t="s">
        <v>343</v>
      </c>
      <c r="I175" s="54"/>
      <c r="J175" s="54"/>
      <c r="K175" s="54"/>
      <c r="L175" s="54"/>
      <c r="M175" s="54"/>
      <c r="N175" s="87"/>
      <c r="O175" s="10"/>
      <c r="P175" s="10"/>
      <c r="Q175" s="10"/>
      <c r="R175" s="10"/>
      <c r="S175" s="10" t="s">
        <v>53</v>
      </c>
      <c r="T175" s="10"/>
      <c r="U175" s="10" t="s">
        <v>49</v>
      </c>
      <c r="V175" s="10" t="s">
        <v>49</v>
      </c>
      <c r="W175" s="10" t="s">
        <v>50</v>
      </c>
      <c r="X175" s="11" t="str">
        <f t="shared" si="15"/>
        <v>Y</v>
      </c>
      <c r="Y175" s="11">
        <v>1</v>
      </c>
      <c r="Z175" s="11">
        <f t="shared" si="52"/>
        <v>2</v>
      </c>
      <c r="AA175" s="11" t="str">
        <f t="shared" si="53"/>
        <v>N</v>
      </c>
      <c r="AB175" s="11"/>
      <c r="AC175" s="11">
        <f t="shared" si="54"/>
        <v>0</v>
      </c>
      <c r="AD175" s="10">
        <v>1</v>
      </c>
      <c r="AE175" s="10">
        <v>1</v>
      </c>
      <c r="AF175" s="11"/>
      <c r="AG175" s="10" t="s">
        <v>286</v>
      </c>
      <c r="AH175" s="10" t="s">
        <v>287</v>
      </c>
      <c r="AI175" s="11">
        <f t="shared" si="130"/>
        <v>115</v>
      </c>
      <c r="AJ175" s="11" t="str">
        <f t="shared" si="131"/>
        <v>MTP[115]</v>
      </c>
      <c r="AK175" s="11">
        <f t="shared" si="132"/>
        <v>126</v>
      </c>
      <c r="AL175" s="11" t="str">
        <f t="shared" si="133"/>
        <v>MTP[126]</v>
      </c>
      <c r="AM175" s="11">
        <f t="shared" si="134"/>
        <v>-1</v>
      </c>
      <c r="AN175" s="11" t="str">
        <f t="shared" si="135"/>
        <v/>
      </c>
      <c r="AO175" s="11">
        <f t="shared" si="136"/>
        <v>-1</v>
      </c>
      <c r="AP175" s="11" t="str">
        <f t="shared" si="137"/>
        <v/>
      </c>
      <c r="AQ175" s="11"/>
      <c r="AR175" s="11">
        <f t="shared" si="55"/>
        <v>0</v>
      </c>
      <c r="AS175" s="11"/>
      <c r="AT175" s="9"/>
      <c r="AU175" t="str">
        <f t="shared" si="121"/>
        <v>RW</v>
      </c>
      <c r="AV175" s="7">
        <f>SUM(Z$7:Z175)/2</f>
        <v>125</v>
      </c>
      <c r="AW175" s="7">
        <f>SUM(AC$7:AC175)/2</f>
        <v>0</v>
      </c>
      <c r="BF175" s="2">
        <v>1</v>
      </c>
      <c r="BG175" s="2">
        <v>1</v>
      </c>
      <c r="BH175" s="2">
        <v>1</v>
      </c>
      <c r="BI175" s="2">
        <v>1</v>
      </c>
      <c r="BJ175" s="2">
        <v>1</v>
      </c>
      <c r="BK175" s="2">
        <v>1</v>
      </c>
      <c r="BL175" s="2">
        <v>1</v>
      </c>
      <c r="BM175" s="2">
        <v>1</v>
      </c>
      <c r="BN175" s="2">
        <v>1</v>
      </c>
      <c r="BO175" s="2">
        <v>1</v>
      </c>
    </row>
    <row r="176" spans="2:67" ht="28.9" outlineLevel="1">
      <c r="B176" s="36"/>
      <c r="C176" s="9"/>
      <c r="D176" s="9"/>
      <c r="E176" s="10" t="s">
        <v>330</v>
      </c>
      <c r="F176" s="10" t="s">
        <v>331</v>
      </c>
      <c r="G176" s="10" t="s">
        <v>344</v>
      </c>
      <c r="H176" s="10" t="s">
        <v>344</v>
      </c>
      <c r="I176" s="54"/>
      <c r="J176" s="54"/>
      <c r="K176" s="54"/>
      <c r="L176" s="54"/>
      <c r="M176" s="54"/>
      <c r="N176" s="87"/>
      <c r="O176" s="10"/>
      <c r="P176" s="10"/>
      <c r="Q176" s="10"/>
      <c r="R176" s="10"/>
      <c r="S176" s="10" t="s">
        <v>53</v>
      </c>
      <c r="T176" s="10"/>
      <c r="U176" s="10" t="s">
        <v>49</v>
      </c>
      <c r="V176" s="10" t="s">
        <v>49</v>
      </c>
      <c r="W176" s="10" t="s">
        <v>50</v>
      </c>
      <c r="X176" s="11" t="str">
        <f t="shared" si="15"/>
        <v>Y</v>
      </c>
      <c r="Y176" s="11">
        <v>1</v>
      </c>
      <c r="Z176" s="11">
        <f t="shared" si="52"/>
        <v>2</v>
      </c>
      <c r="AA176" s="11" t="str">
        <f t="shared" si="53"/>
        <v>N</v>
      </c>
      <c r="AB176" s="11"/>
      <c r="AC176" s="11">
        <f t="shared" si="54"/>
        <v>0</v>
      </c>
      <c r="AD176" s="10">
        <v>1</v>
      </c>
      <c r="AE176" s="10">
        <v>1</v>
      </c>
      <c r="AF176" s="11"/>
      <c r="AG176" s="10" t="s">
        <v>286</v>
      </c>
      <c r="AH176" s="10" t="s">
        <v>287</v>
      </c>
      <c r="AI176" s="11">
        <f t="shared" si="130"/>
        <v>114</v>
      </c>
      <c r="AJ176" s="11" t="str">
        <f t="shared" si="131"/>
        <v>MTP[114]</v>
      </c>
      <c r="AK176" s="11">
        <f t="shared" si="132"/>
        <v>125</v>
      </c>
      <c r="AL176" s="11" t="str">
        <f t="shared" si="133"/>
        <v>MTP[125]</v>
      </c>
      <c r="AM176" s="11">
        <f t="shared" si="134"/>
        <v>-1</v>
      </c>
      <c r="AN176" s="11" t="str">
        <f t="shared" si="135"/>
        <v/>
      </c>
      <c r="AO176" s="11">
        <f t="shared" si="136"/>
        <v>-1</v>
      </c>
      <c r="AP176" s="11" t="str">
        <f t="shared" si="137"/>
        <v/>
      </c>
      <c r="AQ176" s="11"/>
      <c r="AR176" s="11">
        <f t="shared" si="55"/>
        <v>0</v>
      </c>
      <c r="AS176" s="11"/>
      <c r="AT176" s="9"/>
      <c r="AU176" t="str">
        <f t="shared" si="121"/>
        <v>RW</v>
      </c>
      <c r="AV176" s="7">
        <f>SUM(Z$7:Z176)/2</f>
        <v>126</v>
      </c>
      <c r="AW176" s="7">
        <f>SUM(AC$7:AC176)/2</f>
        <v>0</v>
      </c>
      <c r="BF176" s="2">
        <v>1</v>
      </c>
      <c r="BG176" s="2">
        <v>1</v>
      </c>
      <c r="BH176" s="2">
        <v>1</v>
      </c>
      <c r="BI176" s="2">
        <v>1</v>
      </c>
      <c r="BJ176" s="2">
        <v>1</v>
      </c>
      <c r="BK176" s="2">
        <v>1</v>
      </c>
      <c r="BL176" s="2">
        <v>1</v>
      </c>
      <c r="BM176" s="2">
        <v>1</v>
      </c>
      <c r="BN176" s="2">
        <v>1</v>
      </c>
      <c r="BO176" s="2">
        <v>1</v>
      </c>
    </row>
    <row r="177" spans="2:67" ht="28.9" outlineLevel="1">
      <c r="B177" s="36"/>
      <c r="C177" s="9"/>
      <c r="D177" s="9"/>
      <c r="E177" s="10" t="s">
        <v>330</v>
      </c>
      <c r="F177" s="10" t="s">
        <v>331</v>
      </c>
      <c r="G177" s="10" t="s">
        <v>345</v>
      </c>
      <c r="H177" s="10" t="s">
        <v>345</v>
      </c>
      <c r="I177" s="54"/>
      <c r="J177" s="54"/>
      <c r="K177" s="54"/>
      <c r="L177" s="54"/>
      <c r="M177" s="54"/>
      <c r="N177" s="87"/>
      <c r="O177" s="10"/>
      <c r="P177" s="10"/>
      <c r="Q177" s="10"/>
      <c r="R177" s="10"/>
      <c r="S177" s="10" t="s">
        <v>53</v>
      </c>
      <c r="T177" s="10"/>
      <c r="U177" s="10" t="s">
        <v>49</v>
      </c>
      <c r="V177" s="10" t="s">
        <v>49</v>
      </c>
      <c r="W177" s="10" t="s">
        <v>50</v>
      </c>
      <c r="X177" s="11" t="str">
        <f t="shared" si="15"/>
        <v>Y</v>
      </c>
      <c r="Y177" s="11">
        <v>1</v>
      </c>
      <c r="Z177" s="11">
        <f t="shared" si="52"/>
        <v>2</v>
      </c>
      <c r="AA177" s="11" t="str">
        <f t="shared" si="53"/>
        <v>N</v>
      </c>
      <c r="AB177" s="11"/>
      <c r="AC177" s="11">
        <f t="shared" si="54"/>
        <v>0</v>
      </c>
      <c r="AD177" s="10">
        <v>1</v>
      </c>
      <c r="AE177" s="10">
        <v>1</v>
      </c>
      <c r="AF177" s="11"/>
      <c r="AG177" s="10" t="s">
        <v>286</v>
      </c>
      <c r="AH177" s="10" t="s">
        <v>287</v>
      </c>
      <c r="AI177" s="11">
        <f t="shared" si="130"/>
        <v>113</v>
      </c>
      <c r="AJ177" s="11" t="str">
        <f t="shared" si="131"/>
        <v>MTP[113]</v>
      </c>
      <c r="AK177" s="11">
        <f t="shared" si="132"/>
        <v>124</v>
      </c>
      <c r="AL177" s="11" t="str">
        <f t="shared" si="133"/>
        <v>MTP[124]</v>
      </c>
      <c r="AM177" s="11">
        <f t="shared" si="134"/>
        <v>-1</v>
      </c>
      <c r="AN177" s="11" t="str">
        <f t="shared" si="135"/>
        <v/>
      </c>
      <c r="AO177" s="11">
        <f t="shared" si="136"/>
        <v>-1</v>
      </c>
      <c r="AP177" s="11" t="str">
        <f t="shared" si="137"/>
        <v/>
      </c>
      <c r="AQ177" s="11"/>
      <c r="AR177" s="11">
        <f t="shared" si="55"/>
        <v>0</v>
      </c>
      <c r="AS177" s="11"/>
      <c r="AT177" s="9"/>
      <c r="AU177" t="str">
        <f t="shared" si="121"/>
        <v>RW</v>
      </c>
      <c r="AV177" s="7">
        <f>SUM(Z$7:Z177)/2</f>
        <v>127</v>
      </c>
      <c r="AW177" s="7">
        <f>SUM(AC$7:AC177)/2</f>
        <v>0</v>
      </c>
      <c r="BF177" s="2">
        <v>1</v>
      </c>
      <c r="BG177" s="2">
        <v>1</v>
      </c>
      <c r="BH177" s="2">
        <v>1</v>
      </c>
      <c r="BI177" s="2">
        <v>1</v>
      </c>
      <c r="BJ177" s="2">
        <v>1</v>
      </c>
      <c r="BK177" s="2">
        <v>1</v>
      </c>
      <c r="BL177" s="2">
        <v>1</v>
      </c>
      <c r="BM177" s="2">
        <v>1</v>
      </c>
      <c r="BN177" s="2">
        <v>1</v>
      </c>
      <c r="BO177" s="2">
        <v>1</v>
      </c>
    </row>
    <row r="178" spans="2:67" ht="28.9" outlineLevel="1">
      <c r="B178" s="36"/>
      <c r="C178" s="9"/>
      <c r="D178" s="9"/>
      <c r="E178" s="10" t="s">
        <v>330</v>
      </c>
      <c r="F178" s="10" t="s">
        <v>331</v>
      </c>
      <c r="G178" s="10" t="s">
        <v>346</v>
      </c>
      <c r="H178" s="10" t="s">
        <v>346</v>
      </c>
      <c r="I178" s="54"/>
      <c r="J178" s="54"/>
      <c r="K178" s="54"/>
      <c r="L178" s="54"/>
      <c r="M178" s="54"/>
      <c r="N178" s="87"/>
      <c r="O178" s="10"/>
      <c r="P178" s="10"/>
      <c r="Q178" s="10"/>
      <c r="R178" s="10"/>
      <c r="S178" s="10" t="s">
        <v>53</v>
      </c>
      <c r="T178" s="10"/>
      <c r="U178" s="10" t="s">
        <v>49</v>
      </c>
      <c r="V178" s="10" t="s">
        <v>49</v>
      </c>
      <c r="W178" s="10" t="s">
        <v>50</v>
      </c>
      <c r="X178" s="11" t="str">
        <f t="shared" si="15"/>
        <v>Y</v>
      </c>
      <c r="Y178" s="11">
        <v>1</v>
      </c>
      <c r="Z178" s="11">
        <f t="shared" si="52"/>
        <v>2</v>
      </c>
      <c r="AA178" s="11" t="str">
        <f t="shared" si="53"/>
        <v>N</v>
      </c>
      <c r="AB178" s="11"/>
      <c r="AC178" s="11">
        <f t="shared" si="54"/>
        <v>0</v>
      </c>
      <c r="AD178" s="10">
        <v>1</v>
      </c>
      <c r="AE178" s="10">
        <v>1</v>
      </c>
      <c r="AF178" s="11"/>
      <c r="AG178" s="10" t="s">
        <v>286</v>
      </c>
      <c r="AH178" s="10" t="s">
        <v>287</v>
      </c>
      <c r="AI178" s="11">
        <f t="shared" si="130"/>
        <v>112</v>
      </c>
      <c r="AJ178" s="11" t="str">
        <f t="shared" si="131"/>
        <v>MTP[112]</v>
      </c>
      <c r="AK178" s="11">
        <f t="shared" si="132"/>
        <v>123</v>
      </c>
      <c r="AL178" s="11" t="str">
        <f t="shared" si="133"/>
        <v>MTP[123]</v>
      </c>
      <c r="AM178" s="11">
        <f t="shared" si="134"/>
        <v>-1</v>
      </c>
      <c r="AN178" s="11" t="str">
        <f t="shared" si="135"/>
        <v/>
      </c>
      <c r="AO178" s="11">
        <f t="shared" si="136"/>
        <v>-1</v>
      </c>
      <c r="AP178" s="11" t="str">
        <f t="shared" si="137"/>
        <v/>
      </c>
      <c r="AQ178" s="11"/>
      <c r="AR178" s="11">
        <f t="shared" si="55"/>
        <v>0</v>
      </c>
      <c r="AS178" s="11"/>
      <c r="AT178" s="9"/>
      <c r="AU178" t="str">
        <f t="shared" si="121"/>
        <v>RW</v>
      </c>
      <c r="AV178" s="7">
        <f>SUM(Z$7:Z178)/2</f>
        <v>128</v>
      </c>
      <c r="AW178" s="7">
        <f>SUM(AC$7:AC178)/2</f>
        <v>0</v>
      </c>
      <c r="BF178" s="2">
        <v>1</v>
      </c>
      <c r="BG178" s="2">
        <v>1</v>
      </c>
      <c r="BH178" s="2">
        <v>1</v>
      </c>
      <c r="BI178" s="2">
        <v>1</v>
      </c>
      <c r="BJ178" s="2">
        <v>1</v>
      </c>
      <c r="BK178" s="2">
        <v>1</v>
      </c>
      <c r="BL178" s="2">
        <v>1</v>
      </c>
      <c r="BM178" s="2">
        <v>1</v>
      </c>
      <c r="BN178" s="2">
        <v>1</v>
      </c>
      <c r="BO178" s="2">
        <v>1</v>
      </c>
    </row>
    <row r="179" spans="2:67" ht="28.9" outlineLevel="1">
      <c r="B179" s="36"/>
      <c r="C179" s="9"/>
      <c r="D179" s="9"/>
      <c r="E179" s="10" t="s">
        <v>330</v>
      </c>
      <c r="F179" s="10" t="s">
        <v>331</v>
      </c>
      <c r="G179" s="10" t="s">
        <v>347</v>
      </c>
      <c r="H179" s="10" t="s">
        <v>347</v>
      </c>
      <c r="I179" s="54"/>
      <c r="J179" s="54"/>
      <c r="K179" s="54"/>
      <c r="L179" s="54"/>
      <c r="M179" s="54"/>
      <c r="N179" s="87"/>
      <c r="O179" s="10"/>
      <c r="P179" s="10"/>
      <c r="Q179" s="10"/>
      <c r="R179" s="10"/>
      <c r="S179" s="10" t="s">
        <v>53</v>
      </c>
      <c r="T179" s="10"/>
      <c r="U179" s="10" t="s">
        <v>49</v>
      </c>
      <c r="V179" s="10" t="s">
        <v>49</v>
      </c>
      <c r="W179" s="10" t="s">
        <v>50</v>
      </c>
      <c r="X179" s="11" t="str">
        <f t="shared" si="15"/>
        <v>Y</v>
      </c>
      <c r="Y179" s="11">
        <v>1</v>
      </c>
      <c r="Z179" s="11">
        <f t="shared" si="52"/>
        <v>2</v>
      </c>
      <c r="AA179" s="11" t="str">
        <f t="shared" si="53"/>
        <v>N</v>
      </c>
      <c r="AB179" s="11"/>
      <c r="AC179" s="11">
        <f t="shared" si="54"/>
        <v>0</v>
      </c>
      <c r="AD179" s="10">
        <v>1</v>
      </c>
      <c r="AE179" s="10">
        <v>1</v>
      </c>
      <c r="AF179" s="11"/>
      <c r="AG179" s="10" t="s">
        <v>286</v>
      </c>
      <c r="AH179" s="10" t="s">
        <v>287</v>
      </c>
      <c r="AI179" s="11">
        <f t="shared" si="130"/>
        <v>111</v>
      </c>
      <c r="AJ179" s="11" t="str">
        <f t="shared" si="131"/>
        <v>MTP[111]</v>
      </c>
      <c r="AK179" s="11">
        <f t="shared" si="132"/>
        <v>122</v>
      </c>
      <c r="AL179" s="11" t="str">
        <f t="shared" si="133"/>
        <v>MTP[122]</v>
      </c>
      <c r="AM179" s="11">
        <f t="shared" si="134"/>
        <v>-1</v>
      </c>
      <c r="AN179" s="11" t="str">
        <f t="shared" si="135"/>
        <v/>
      </c>
      <c r="AO179" s="11">
        <f t="shared" si="136"/>
        <v>-1</v>
      </c>
      <c r="AP179" s="11" t="str">
        <f t="shared" si="137"/>
        <v/>
      </c>
      <c r="AQ179" s="11"/>
      <c r="AR179" s="11">
        <f t="shared" si="55"/>
        <v>0</v>
      </c>
      <c r="AS179" s="11"/>
      <c r="AT179" s="9"/>
      <c r="AU179" t="str">
        <f t="shared" si="121"/>
        <v>RW</v>
      </c>
      <c r="AV179" s="7">
        <f>SUM(Z$7:Z179)/2</f>
        <v>129</v>
      </c>
      <c r="AW179" s="7">
        <f>SUM(AC$7:AC179)/2</f>
        <v>0</v>
      </c>
      <c r="BF179" s="2">
        <v>1</v>
      </c>
      <c r="BG179" s="2">
        <v>1</v>
      </c>
      <c r="BH179" s="2">
        <v>1</v>
      </c>
      <c r="BI179" s="2">
        <v>1</v>
      </c>
      <c r="BJ179" s="2">
        <v>1</v>
      </c>
      <c r="BK179" s="2">
        <v>1</v>
      </c>
      <c r="BL179" s="2">
        <v>1</v>
      </c>
      <c r="BM179" s="2">
        <v>1</v>
      </c>
      <c r="BN179" s="2">
        <v>1</v>
      </c>
      <c r="BO179" s="2">
        <v>1</v>
      </c>
    </row>
    <row r="180" spans="2:67" ht="28.9" outlineLevel="1">
      <c r="B180" s="36"/>
      <c r="C180" s="9"/>
      <c r="D180" s="9"/>
      <c r="E180" s="10" t="s">
        <v>330</v>
      </c>
      <c r="F180" s="10" t="s">
        <v>331</v>
      </c>
      <c r="G180" s="10" t="s">
        <v>348</v>
      </c>
      <c r="H180" s="10" t="s">
        <v>348</v>
      </c>
      <c r="I180" s="54"/>
      <c r="J180" s="54"/>
      <c r="K180" s="54"/>
      <c r="L180" s="54"/>
      <c r="M180" s="54"/>
      <c r="N180" s="87"/>
      <c r="O180" s="10"/>
      <c r="P180" s="10"/>
      <c r="Q180" s="10"/>
      <c r="R180" s="10"/>
      <c r="S180" s="10" t="s">
        <v>53</v>
      </c>
      <c r="T180" s="10"/>
      <c r="U180" s="10" t="s">
        <v>49</v>
      </c>
      <c r="V180" s="10" t="s">
        <v>49</v>
      </c>
      <c r="W180" s="10" t="s">
        <v>50</v>
      </c>
      <c r="X180" s="11" t="str">
        <f t="shared" si="15"/>
        <v>Y</v>
      </c>
      <c r="Y180" s="11">
        <v>1</v>
      </c>
      <c r="Z180" s="11">
        <f t="shared" si="52"/>
        <v>2</v>
      </c>
      <c r="AA180" s="11" t="str">
        <f t="shared" si="53"/>
        <v>N</v>
      </c>
      <c r="AB180" s="11"/>
      <c r="AC180" s="11">
        <f t="shared" si="54"/>
        <v>0</v>
      </c>
      <c r="AD180" s="10">
        <v>1</v>
      </c>
      <c r="AE180" s="10">
        <v>1</v>
      </c>
      <c r="AF180" s="11"/>
      <c r="AG180" s="10" t="s">
        <v>286</v>
      </c>
      <c r="AH180" s="10" t="s">
        <v>287</v>
      </c>
      <c r="AI180" s="11">
        <f t="shared" si="130"/>
        <v>110</v>
      </c>
      <c r="AJ180" s="11" t="str">
        <f t="shared" si="131"/>
        <v>MTP[110]</v>
      </c>
      <c r="AK180" s="11">
        <f t="shared" si="132"/>
        <v>121</v>
      </c>
      <c r="AL180" s="11" t="str">
        <f t="shared" si="133"/>
        <v>MTP[121]</v>
      </c>
      <c r="AM180" s="11">
        <f t="shared" si="134"/>
        <v>-1</v>
      </c>
      <c r="AN180" s="11" t="str">
        <f t="shared" si="135"/>
        <v/>
      </c>
      <c r="AO180" s="11">
        <f t="shared" si="136"/>
        <v>-1</v>
      </c>
      <c r="AP180" s="11" t="str">
        <f t="shared" si="137"/>
        <v/>
      </c>
      <c r="AQ180" s="11"/>
      <c r="AR180" s="11">
        <f t="shared" si="55"/>
        <v>0</v>
      </c>
      <c r="AS180" s="11"/>
      <c r="AT180" s="9"/>
      <c r="AU180" t="str">
        <f t="shared" si="121"/>
        <v>RW</v>
      </c>
      <c r="AV180" s="7">
        <f>SUM(Z$7:Z180)/2</f>
        <v>130</v>
      </c>
      <c r="AW180" s="7">
        <f>SUM(AC$7:AC180)/2</f>
        <v>0</v>
      </c>
      <c r="BF180" s="2">
        <v>1</v>
      </c>
      <c r="BG180" s="2">
        <v>1</v>
      </c>
      <c r="BH180" s="2">
        <v>1</v>
      </c>
      <c r="BI180" s="2">
        <v>1</v>
      </c>
      <c r="BJ180" s="2">
        <v>1</v>
      </c>
      <c r="BK180" s="2">
        <v>1</v>
      </c>
      <c r="BL180" s="2">
        <v>1</v>
      </c>
      <c r="BM180" s="2">
        <v>1</v>
      </c>
      <c r="BN180" s="2">
        <v>1</v>
      </c>
      <c r="BO180" s="2">
        <v>1</v>
      </c>
    </row>
    <row r="181" spans="2:67" ht="28.9" outlineLevel="1">
      <c r="B181" s="36"/>
      <c r="C181" s="9"/>
      <c r="D181" s="9"/>
      <c r="E181" s="10" t="s">
        <v>330</v>
      </c>
      <c r="F181" s="10" t="s">
        <v>331</v>
      </c>
      <c r="G181" s="10" t="s">
        <v>349</v>
      </c>
      <c r="H181" s="10" t="s">
        <v>349</v>
      </c>
      <c r="I181" s="81"/>
      <c r="J181" s="81"/>
      <c r="K181" s="81"/>
      <c r="L181" s="81"/>
      <c r="M181" s="81"/>
      <c r="N181" s="88"/>
      <c r="O181" s="10"/>
      <c r="P181" s="10"/>
      <c r="Q181" s="10"/>
      <c r="R181" s="10"/>
      <c r="S181" s="10" t="s">
        <v>53</v>
      </c>
      <c r="T181" s="10"/>
      <c r="U181" s="10" t="s">
        <v>49</v>
      </c>
      <c r="V181" s="10" t="s">
        <v>49</v>
      </c>
      <c r="W181" s="10" t="s">
        <v>50</v>
      </c>
      <c r="X181" s="11" t="str">
        <f t="shared" si="15"/>
        <v>Y</v>
      </c>
      <c r="Y181" s="11">
        <v>1</v>
      </c>
      <c r="Z181" s="11">
        <f t="shared" si="52"/>
        <v>2</v>
      </c>
      <c r="AA181" s="11" t="str">
        <f t="shared" si="53"/>
        <v>N</v>
      </c>
      <c r="AB181" s="11"/>
      <c r="AC181" s="11">
        <f t="shared" si="54"/>
        <v>0</v>
      </c>
      <c r="AD181" s="10">
        <v>1</v>
      </c>
      <c r="AE181" s="10">
        <v>1</v>
      </c>
      <c r="AF181" s="11"/>
      <c r="AG181" s="10" t="s">
        <v>286</v>
      </c>
      <c r="AH181" s="10" t="s">
        <v>287</v>
      </c>
      <c r="AI181" s="11">
        <f>IF(Y181&gt;0,AK147,AK147- 1)</f>
        <v>109</v>
      </c>
      <c r="AJ181" s="11" t="str">
        <f t="shared" si="131"/>
        <v>MTP[109]</v>
      </c>
      <c r="AK181" s="11">
        <f>IF(AND(V181="Y", Y181&gt;0),AI165,AI165- 1)</f>
        <v>120</v>
      </c>
      <c r="AL181" s="11" t="str">
        <f t="shared" si="133"/>
        <v>MTP[120]</v>
      </c>
      <c r="AM181" s="11">
        <f>IF(AB181&gt;0,AO147,AO147- 1)</f>
        <v>-1</v>
      </c>
      <c r="AN181" s="11" t="str">
        <f t="shared" si="135"/>
        <v/>
      </c>
      <c r="AO181" s="11">
        <f>IF(AND(V181="Y", AB181&gt;0),AM165,AM165- 1)</f>
        <v>-1</v>
      </c>
      <c r="AP181" s="11" t="str">
        <f t="shared" si="137"/>
        <v/>
      </c>
      <c r="AQ181" s="11"/>
      <c r="AR181" s="11">
        <f t="shared" si="55"/>
        <v>0</v>
      </c>
      <c r="AS181" s="11"/>
      <c r="AT181" s="9"/>
      <c r="AU181" t="str">
        <f t="shared" si="121"/>
        <v>RW</v>
      </c>
      <c r="AV181" s="7">
        <f>SUM(Z$7:Z181)/2</f>
        <v>131</v>
      </c>
      <c r="AW181" s="7">
        <f>SUM(AC$7:AC181)/2</f>
        <v>0</v>
      </c>
      <c r="BF181" s="2">
        <v>1</v>
      </c>
      <c r="BG181" s="2">
        <v>1</v>
      </c>
      <c r="BH181" s="2">
        <v>1</v>
      </c>
      <c r="BI181" s="2">
        <v>1</v>
      </c>
      <c r="BJ181" s="2">
        <v>1</v>
      </c>
      <c r="BK181" s="2">
        <v>1</v>
      </c>
      <c r="BL181" s="2">
        <v>1</v>
      </c>
      <c r="BM181" s="2">
        <v>1</v>
      </c>
      <c r="BN181" s="2">
        <v>1</v>
      </c>
      <c r="BO181" s="2">
        <v>1</v>
      </c>
    </row>
    <row r="182" spans="2:67" ht="28.9">
      <c r="B182" s="36"/>
      <c r="C182" s="9"/>
      <c r="D182" s="9"/>
      <c r="E182" s="10" t="s">
        <v>350</v>
      </c>
      <c r="F182" s="10" t="s">
        <v>351</v>
      </c>
      <c r="G182" s="10"/>
      <c r="H182" s="10"/>
      <c r="I182" s="10"/>
      <c r="J182" s="10"/>
      <c r="K182" s="10"/>
      <c r="L182" s="10"/>
      <c r="M182" s="10"/>
      <c r="N182" s="84"/>
      <c r="O182" s="10"/>
      <c r="P182" s="10"/>
      <c r="Q182" s="10" t="s">
        <v>171</v>
      </c>
      <c r="R182" s="10" t="s">
        <v>285</v>
      </c>
      <c r="S182" s="10" t="str">
        <f t="shared" si="14"/>
        <v>RW</v>
      </c>
      <c r="T182" s="10">
        <v>2</v>
      </c>
      <c r="U182" s="10" t="s">
        <v>49</v>
      </c>
      <c r="V182" s="10" t="s">
        <v>49</v>
      </c>
      <c r="W182" s="10" t="s">
        <v>50</v>
      </c>
      <c r="X182" s="11" t="str">
        <f t="shared" si="15"/>
        <v>Y</v>
      </c>
      <c r="Y182" s="11">
        <v>11</v>
      </c>
      <c r="Z182" s="11">
        <f t="shared" si="52"/>
        <v>22</v>
      </c>
      <c r="AA182" s="11" t="str">
        <f t="shared" si="53"/>
        <v>N</v>
      </c>
      <c r="AB182" s="11"/>
      <c r="AC182" s="11">
        <f t="shared" si="54"/>
        <v>0</v>
      </c>
      <c r="AD182" s="10" t="str">
        <f>(AD183 &amp; AD184 &amp; AD185 &amp; AD186 &amp; AD187 &amp; AD188 &amp; AD189 &amp; AD190) &amp; (AD191 &amp; AD192 &amp; AD193 &amp; AD194 &amp; AD195 &amp; AD196 &amp; AD197 &amp; AD198)</f>
        <v>00000000000</v>
      </c>
      <c r="AE182" s="10" t="str">
        <f>(AE183 &amp; AE184 &amp; AE185 &amp; AE186 &amp; AE187 &amp; AE188 &amp; AE189 &amp; AE190) &amp; (AE191 &amp; AE192 &amp; AE193 &amp; AE194 &amp; AE195 &amp; AE196 &amp; AE197 &amp; AE198)</f>
        <v>00000000000</v>
      </c>
      <c r="AF182" s="11"/>
      <c r="AG182" s="10" t="s">
        <v>286</v>
      </c>
      <c r="AH182" s="10" t="s">
        <v>287</v>
      </c>
      <c r="AI182" s="11">
        <f>AK165+Y182</f>
        <v>142</v>
      </c>
      <c r="AJ182" s="11"/>
      <c r="AK182" s="11">
        <f t="shared" si="16"/>
        <v>153</v>
      </c>
      <c r="AL182" s="11"/>
      <c r="AM182" s="11">
        <f>AO165+AB182</f>
        <v>0</v>
      </c>
      <c r="AN182" s="11"/>
      <c r="AO182" s="11">
        <f t="shared" si="17"/>
        <v>0</v>
      </c>
      <c r="AP182" s="11"/>
      <c r="AQ182" s="11">
        <v>11</v>
      </c>
      <c r="AR182" s="11">
        <f t="shared" si="55"/>
        <v>22</v>
      </c>
      <c r="AS182" s="11"/>
      <c r="AT182" s="9"/>
      <c r="AU182" t="str">
        <f t="shared" si="121"/>
        <v>RW</v>
      </c>
      <c r="AV182" s="7">
        <f>SUM(Z$7:Z182)/2</f>
        <v>142</v>
      </c>
      <c r="AW182" s="7">
        <f>SUM(AC$7:AC182)/2</f>
        <v>0</v>
      </c>
      <c r="BF182" s="2" t="s">
        <v>288</v>
      </c>
      <c r="BG182" s="2" t="s">
        <v>288</v>
      </c>
      <c r="BH182" s="2" t="s">
        <v>288</v>
      </c>
      <c r="BI182" s="2" t="s">
        <v>288</v>
      </c>
      <c r="BJ182" s="2" t="s">
        <v>288</v>
      </c>
      <c r="BK182" s="2" t="s">
        <v>288</v>
      </c>
      <c r="BL182" s="2" t="s">
        <v>288</v>
      </c>
      <c r="BM182" s="2" t="s">
        <v>288</v>
      </c>
      <c r="BN182" s="2" t="s">
        <v>288</v>
      </c>
      <c r="BO182" s="2" t="s">
        <v>288</v>
      </c>
    </row>
    <row r="183" spans="2:67" ht="28.9" outlineLevel="1">
      <c r="B183" s="36"/>
      <c r="C183" s="9"/>
      <c r="D183" s="9"/>
      <c r="E183" s="10" t="s">
        <v>350</v>
      </c>
      <c r="F183" s="10" t="s">
        <v>351</v>
      </c>
      <c r="G183" s="10" t="s">
        <v>352</v>
      </c>
      <c r="H183" s="10" t="s">
        <v>352</v>
      </c>
      <c r="I183" s="80"/>
      <c r="J183" s="80"/>
      <c r="K183" s="80"/>
      <c r="L183" s="80"/>
      <c r="M183" s="80"/>
      <c r="N183" s="86" t="s">
        <v>74</v>
      </c>
      <c r="O183" s="10"/>
      <c r="P183" s="10"/>
      <c r="Q183" s="10"/>
      <c r="R183" s="10"/>
      <c r="S183" s="10" t="s">
        <v>53</v>
      </c>
      <c r="T183" s="10"/>
      <c r="U183" s="10" t="s">
        <v>49</v>
      </c>
      <c r="V183" s="10" t="s">
        <v>49</v>
      </c>
      <c r="W183" s="10" t="s">
        <v>50</v>
      </c>
      <c r="X183" s="11" t="str">
        <f t="shared" si="15"/>
        <v>N</v>
      </c>
      <c r="Y183" s="11"/>
      <c r="Z183" s="11">
        <f t="shared" si="52"/>
        <v>0</v>
      </c>
      <c r="AA183" s="11" t="str">
        <f t="shared" si="53"/>
        <v>N</v>
      </c>
      <c r="AB183" s="11"/>
      <c r="AC183" s="11">
        <f t="shared" si="54"/>
        <v>0</v>
      </c>
      <c r="AD183" s="10"/>
      <c r="AE183" s="10"/>
      <c r="AF183" s="11"/>
      <c r="AG183" s="10" t="s">
        <v>286</v>
      </c>
      <c r="AH183" s="10" t="s">
        <v>287</v>
      </c>
      <c r="AI183" s="11">
        <f t="shared" ref="AI183:AI197" si="138">AI184+Y184</f>
        <v>142</v>
      </c>
      <c r="AJ183" s="11" t="str">
        <f t="shared" ref="AJ183:AJ198" si="139">IF(Y183&gt;1,"MTP[" &amp; AI183-1+Y183&amp; ":" &amp; AI183 &amp; "]",(IF(Y183&gt;0,"MTP[" &amp; AI183 &amp; "]","")))</f>
        <v/>
      </c>
      <c r="AK183" s="11">
        <f t="shared" ref="AK183:AK197" si="140">AK184+Y184</f>
        <v>153</v>
      </c>
      <c r="AL183" s="11" t="str">
        <f t="shared" ref="AL183:AL198" si="141">IF(AND(V183="Y", Y183&gt;1),"MTP[" &amp; AK183-1+Y183&amp; ":" &amp; AK183 &amp; "]",(IF(AND(V183="Y", Y183&gt;0),"MTP[" &amp; AK183 &amp; "]","")))</f>
        <v/>
      </c>
      <c r="AM183" s="11">
        <f t="shared" ref="AM183:AM197" si="142">AM184+AB184</f>
        <v>-1</v>
      </c>
      <c r="AN183" s="11" t="str">
        <f t="shared" ref="AN183:AN198" si="143">IF(AB183&gt;1,"OTP[" &amp; AM183-1+AB183&amp; ":" &amp; AM183 &amp; "]",(IF(AB183&gt;0,"OTP[" &amp; AM183 &amp; "]","")))</f>
        <v/>
      </c>
      <c r="AO183" s="11">
        <f t="shared" ref="AO183:AO197" si="144">AO184+AB184</f>
        <v>-1</v>
      </c>
      <c r="AP183" s="11" t="str">
        <f t="shared" ref="AP183:AP198" si="145">IF(AND(V183="Y", AB183&gt;1),"OTP[" &amp; AO183-1+AB183&amp; ":" &amp; AO183 &amp; "]",(IF(AND(V183="Y", AB183&gt;0),"OTP[" &amp; AO183 &amp; "]","")))</f>
        <v/>
      </c>
      <c r="AQ183" s="11"/>
      <c r="AR183" s="11">
        <f t="shared" si="55"/>
        <v>0</v>
      </c>
      <c r="AS183" s="11"/>
      <c r="AT183" s="9"/>
      <c r="AU183" t="str">
        <f t="shared" si="121"/>
        <v>RW</v>
      </c>
      <c r="AV183" s="7">
        <f>SUM(Z$7:Z183)/2</f>
        <v>142</v>
      </c>
      <c r="AW183" s="7">
        <f>SUM(AC$7:AC183)/2</f>
        <v>0</v>
      </c>
    </row>
    <row r="184" spans="2:67" ht="28.9" outlineLevel="1">
      <c r="B184" s="36"/>
      <c r="C184" s="9"/>
      <c r="D184" s="9"/>
      <c r="E184" s="10" t="s">
        <v>350</v>
      </c>
      <c r="F184" s="10" t="s">
        <v>351</v>
      </c>
      <c r="G184" s="10" t="s">
        <v>353</v>
      </c>
      <c r="H184" s="10" t="s">
        <v>353</v>
      </c>
      <c r="I184" s="54"/>
      <c r="J184" s="54"/>
      <c r="K184" s="54"/>
      <c r="L184" s="54"/>
      <c r="M184" s="54"/>
      <c r="N184" s="87"/>
      <c r="O184" s="10"/>
      <c r="P184" s="10"/>
      <c r="Q184" s="10"/>
      <c r="R184" s="10"/>
      <c r="S184" s="10" t="s">
        <v>53</v>
      </c>
      <c r="T184" s="10"/>
      <c r="U184" s="10" t="s">
        <v>49</v>
      </c>
      <c r="V184" s="10" t="s">
        <v>49</v>
      </c>
      <c r="W184" s="10" t="s">
        <v>50</v>
      </c>
      <c r="X184" s="11" t="str">
        <f t="shared" si="15"/>
        <v>N</v>
      </c>
      <c r="Y184" s="11"/>
      <c r="Z184" s="11">
        <f t="shared" si="52"/>
        <v>0</v>
      </c>
      <c r="AA184" s="11" t="str">
        <f t="shared" si="53"/>
        <v>N</v>
      </c>
      <c r="AB184" s="11"/>
      <c r="AC184" s="11">
        <f t="shared" si="54"/>
        <v>0</v>
      </c>
      <c r="AD184" s="10"/>
      <c r="AE184" s="10"/>
      <c r="AF184" s="11"/>
      <c r="AG184" s="10" t="s">
        <v>286</v>
      </c>
      <c r="AH184" s="10" t="s">
        <v>287</v>
      </c>
      <c r="AI184" s="11">
        <f t="shared" si="138"/>
        <v>142</v>
      </c>
      <c r="AJ184" s="11" t="str">
        <f t="shared" si="139"/>
        <v/>
      </c>
      <c r="AK184" s="11">
        <f t="shared" si="140"/>
        <v>153</v>
      </c>
      <c r="AL184" s="11" t="str">
        <f t="shared" si="141"/>
        <v/>
      </c>
      <c r="AM184" s="11">
        <f t="shared" si="142"/>
        <v>-1</v>
      </c>
      <c r="AN184" s="11" t="str">
        <f t="shared" si="143"/>
        <v/>
      </c>
      <c r="AO184" s="11">
        <f t="shared" si="144"/>
        <v>-1</v>
      </c>
      <c r="AP184" s="11" t="str">
        <f t="shared" si="145"/>
        <v/>
      </c>
      <c r="AQ184" s="11"/>
      <c r="AR184" s="11">
        <f t="shared" si="55"/>
        <v>0</v>
      </c>
      <c r="AS184" s="11"/>
      <c r="AT184" s="9"/>
      <c r="AU184" t="str">
        <f t="shared" si="121"/>
        <v>RW</v>
      </c>
      <c r="AV184" s="7">
        <f>SUM(Z$7:Z184)/2</f>
        <v>142</v>
      </c>
      <c r="AW184" s="7">
        <f>SUM(AC$7:AC184)/2</f>
        <v>0</v>
      </c>
    </row>
    <row r="185" spans="2:67" ht="28.9" outlineLevel="1">
      <c r="B185" s="36"/>
      <c r="C185" s="9"/>
      <c r="D185" s="9"/>
      <c r="E185" s="10" t="s">
        <v>350</v>
      </c>
      <c r="F185" s="10" t="s">
        <v>351</v>
      </c>
      <c r="G185" s="10" t="s">
        <v>354</v>
      </c>
      <c r="H185" s="10" t="s">
        <v>354</v>
      </c>
      <c r="I185" s="54"/>
      <c r="J185" s="54"/>
      <c r="K185" s="54"/>
      <c r="L185" s="54"/>
      <c r="M185" s="54"/>
      <c r="N185" s="87"/>
      <c r="O185" s="10"/>
      <c r="P185" s="10"/>
      <c r="Q185" s="10"/>
      <c r="R185" s="10"/>
      <c r="S185" s="10" t="s">
        <v>53</v>
      </c>
      <c r="T185" s="10"/>
      <c r="U185" s="10" t="s">
        <v>49</v>
      </c>
      <c r="V185" s="10" t="s">
        <v>49</v>
      </c>
      <c r="W185" s="10" t="s">
        <v>50</v>
      </c>
      <c r="X185" s="11" t="str">
        <f t="shared" si="15"/>
        <v>N</v>
      </c>
      <c r="Y185" s="11"/>
      <c r="Z185" s="11">
        <f t="shared" si="52"/>
        <v>0</v>
      </c>
      <c r="AA185" s="11" t="str">
        <f t="shared" si="53"/>
        <v>N</v>
      </c>
      <c r="AB185" s="11"/>
      <c r="AC185" s="11">
        <f t="shared" si="54"/>
        <v>0</v>
      </c>
      <c r="AD185" s="10"/>
      <c r="AE185" s="10"/>
      <c r="AF185" s="11"/>
      <c r="AG185" s="10" t="s">
        <v>286</v>
      </c>
      <c r="AH185" s="10" t="s">
        <v>287</v>
      </c>
      <c r="AI185" s="11">
        <f t="shared" si="138"/>
        <v>142</v>
      </c>
      <c r="AJ185" s="11" t="str">
        <f t="shared" si="139"/>
        <v/>
      </c>
      <c r="AK185" s="11">
        <f t="shared" si="140"/>
        <v>153</v>
      </c>
      <c r="AL185" s="11" t="str">
        <f t="shared" si="141"/>
        <v/>
      </c>
      <c r="AM185" s="11">
        <f t="shared" si="142"/>
        <v>-1</v>
      </c>
      <c r="AN185" s="11" t="str">
        <f t="shared" si="143"/>
        <v/>
      </c>
      <c r="AO185" s="11">
        <f t="shared" si="144"/>
        <v>-1</v>
      </c>
      <c r="AP185" s="11" t="str">
        <f t="shared" si="145"/>
        <v/>
      </c>
      <c r="AQ185" s="11"/>
      <c r="AR185" s="11">
        <f t="shared" si="55"/>
        <v>0</v>
      </c>
      <c r="AS185" s="11"/>
      <c r="AT185" s="9"/>
      <c r="AU185" t="str">
        <f t="shared" si="121"/>
        <v>RW</v>
      </c>
      <c r="AV185" s="7">
        <f>SUM(Z$7:Z185)/2</f>
        <v>142</v>
      </c>
      <c r="AW185" s="7">
        <f>SUM(AC$7:AC185)/2</f>
        <v>0</v>
      </c>
    </row>
    <row r="186" spans="2:67" ht="28.9" outlineLevel="1">
      <c r="B186" s="36"/>
      <c r="C186" s="9"/>
      <c r="D186" s="9"/>
      <c r="E186" s="10" t="s">
        <v>350</v>
      </c>
      <c r="F186" s="10" t="s">
        <v>351</v>
      </c>
      <c r="G186" s="10" t="s">
        <v>355</v>
      </c>
      <c r="H186" s="10" t="s">
        <v>355</v>
      </c>
      <c r="I186" s="54"/>
      <c r="J186" s="54"/>
      <c r="K186" s="54"/>
      <c r="L186" s="54"/>
      <c r="M186" s="54"/>
      <c r="N186" s="87"/>
      <c r="O186" s="10"/>
      <c r="P186" s="10"/>
      <c r="Q186" s="10"/>
      <c r="R186" s="10"/>
      <c r="S186" s="10" t="s">
        <v>53</v>
      </c>
      <c r="T186" s="10"/>
      <c r="U186" s="10" t="s">
        <v>49</v>
      </c>
      <c r="V186" s="10" t="s">
        <v>49</v>
      </c>
      <c r="W186" s="10" t="s">
        <v>50</v>
      </c>
      <c r="X186" s="11" t="str">
        <f t="shared" si="15"/>
        <v>N</v>
      </c>
      <c r="Y186" s="11"/>
      <c r="Z186" s="11">
        <f t="shared" si="52"/>
        <v>0</v>
      </c>
      <c r="AA186" s="11" t="str">
        <f t="shared" si="53"/>
        <v>N</v>
      </c>
      <c r="AB186" s="11"/>
      <c r="AC186" s="11">
        <f t="shared" si="54"/>
        <v>0</v>
      </c>
      <c r="AD186" s="10"/>
      <c r="AE186" s="10"/>
      <c r="AF186" s="11"/>
      <c r="AG186" s="10" t="s">
        <v>286</v>
      </c>
      <c r="AH186" s="10" t="s">
        <v>287</v>
      </c>
      <c r="AI186" s="11">
        <f t="shared" si="138"/>
        <v>142</v>
      </c>
      <c r="AJ186" s="11" t="str">
        <f t="shared" si="139"/>
        <v/>
      </c>
      <c r="AK186" s="11">
        <f t="shared" si="140"/>
        <v>153</v>
      </c>
      <c r="AL186" s="11" t="str">
        <f t="shared" si="141"/>
        <v/>
      </c>
      <c r="AM186" s="11">
        <f t="shared" si="142"/>
        <v>-1</v>
      </c>
      <c r="AN186" s="11" t="str">
        <f t="shared" si="143"/>
        <v/>
      </c>
      <c r="AO186" s="11">
        <f t="shared" si="144"/>
        <v>-1</v>
      </c>
      <c r="AP186" s="11" t="str">
        <f t="shared" si="145"/>
        <v/>
      </c>
      <c r="AQ186" s="11"/>
      <c r="AR186" s="11">
        <f t="shared" si="55"/>
        <v>0</v>
      </c>
      <c r="AS186" s="11"/>
      <c r="AT186" s="9"/>
      <c r="AU186" t="str">
        <f t="shared" si="121"/>
        <v>RW</v>
      </c>
      <c r="AV186" s="7">
        <f>SUM(Z$7:Z186)/2</f>
        <v>142</v>
      </c>
      <c r="AW186" s="7">
        <f>SUM(AC$7:AC186)/2</f>
        <v>0</v>
      </c>
    </row>
    <row r="187" spans="2:67" ht="28.9" outlineLevel="1">
      <c r="B187" s="36"/>
      <c r="C187" s="9"/>
      <c r="D187" s="9"/>
      <c r="E187" s="10" t="s">
        <v>350</v>
      </c>
      <c r="F187" s="10" t="s">
        <v>351</v>
      </c>
      <c r="G187" s="10" t="s">
        <v>356</v>
      </c>
      <c r="H187" s="10" t="s">
        <v>356</v>
      </c>
      <c r="I187" s="81"/>
      <c r="J187" s="81"/>
      <c r="K187" s="81"/>
      <c r="L187" s="81"/>
      <c r="M187" s="81"/>
      <c r="N187" s="88"/>
      <c r="O187" s="10"/>
      <c r="P187" s="10"/>
      <c r="Q187" s="10"/>
      <c r="R187" s="10"/>
      <c r="S187" s="10" t="s">
        <v>53</v>
      </c>
      <c r="T187" s="10"/>
      <c r="U187" s="10" t="s">
        <v>49</v>
      </c>
      <c r="V187" s="10" t="s">
        <v>49</v>
      </c>
      <c r="W187" s="10" t="s">
        <v>50</v>
      </c>
      <c r="X187" s="11" t="str">
        <f t="shared" si="15"/>
        <v>N</v>
      </c>
      <c r="Y187" s="11"/>
      <c r="Z187" s="11">
        <f t="shared" si="52"/>
        <v>0</v>
      </c>
      <c r="AA187" s="11" t="str">
        <f t="shared" si="53"/>
        <v>N</v>
      </c>
      <c r="AB187" s="11"/>
      <c r="AC187" s="11">
        <f t="shared" si="54"/>
        <v>0</v>
      </c>
      <c r="AD187" s="10"/>
      <c r="AE187" s="10"/>
      <c r="AF187" s="11"/>
      <c r="AG187" s="10" t="s">
        <v>286</v>
      </c>
      <c r="AH187" s="10" t="s">
        <v>287</v>
      </c>
      <c r="AI187" s="11">
        <f t="shared" si="138"/>
        <v>142</v>
      </c>
      <c r="AJ187" s="11" t="str">
        <f t="shared" si="139"/>
        <v/>
      </c>
      <c r="AK187" s="11">
        <f t="shared" si="140"/>
        <v>153</v>
      </c>
      <c r="AL187" s="11" t="str">
        <f t="shared" si="141"/>
        <v/>
      </c>
      <c r="AM187" s="11">
        <f t="shared" si="142"/>
        <v>-1</v>
      </c>
      <c r="AN187" s="11" t="str">
        <f t="shared" si="143"/>
        <v/>
      </c>
      <c r="AO187" s="11">
        <f t="shared" si="144"/>
        <v>-1</v>
      </c>
      <c r="AP187" s="11" t="str">
        <f t="shared" si="145"/>
        <v/>
      </c>
      <c r="AQ187" s="11"/>
      <c r="AR187" s="11">
        <f t="shared" si="55"/>
        <v>0</v>
      </c>
      <c r="AS187" s="11"/>
      <c r="AT187" s="9"/>
      <c r="AU187" t="str">
        <f t="shared" si="121"/>
        <v>RW</v>
      </c>
      <c r="AV187" s="7">
        <f>SUM(Z$7:Z187)/2</f>
        <v>142</v>
      </c>
      <c r="AW187" s="7">
        <f>SUM(AC$7:AC187)/2</f>
        <v>0</v>
      </c>
    </row>
    <row r="188" spans="2:67" ht="28.9" outlineLevel="1">
      <c r="B188" s="36"/>
      <c r="C188" s="9"/>
      <c r="D188" s="9"/>
      <c r="E188" s="10" t="s">
        <v>350</v>
      </c>
      <c r="F188" s="10" t="s">
        <v>351</v>
      </c>
      <c r="G188" s="10" t="s">
        <v>357</v>
      </c>
      <c r="H188" s="10" t="s">
        <v>357</v>
      </c>
      <c r="I188" s="80"/>
      <c r="J188" s="80"/>
      <c r="K188" s="80"/>
      <c r="L188" s="80"/>
      <c r="M188" s="80"/>
      <c r="N188" s="86" t="s">
        <v>358</v>
      </c>
      <c r="O188" s="10"/>
      <c r="P188" s="10"/>
      <c r="Q188" s="10"/>
      <c r="R188" s="10"/>
      <c r="S188" s="10" t="s">
        <v>53</v>
      </c>
      <c r="T188" s="10"/>
      <c r="U188" s="10" t="s">
        <v>49</v>
      </c>
      <c r="V188" s="10" t="s">
        <v>49</v>
      </c>
      <c r="W188" s="10" t="s">
        <v>50</v>
      </c>
      <c r="X188" s="11" t="str">
        <f t="shared" si="15"/>
        <v>Y</v>
      </c>
      <c r="Y188" s="11">
        <v>1</v>
      </c>
      <c r="Z188" s="11">
        <f t="shared" si="52"/>
        <v>2</v>
      </c>
      <c r="AA188" s="11" t="str">
        <f t="shared" si="53"/>
        <v>N</v>
      </c>
      <c r="AB188" s="11"/>
      <c r="AC188" s="11">
        <f t="shared" si="54"/>
        <v>0</v>
      </c>
      <c r="AD188" s="10">
        <v>0</v>
      </c>
      <c r="AE188" s="10">
        <v>0</v>
      </c>
      <c r="AF188" s="11"/>
      <c r="AG188" s="10" t="s">
        <v>286</v>
      </c>
      <c r="AH188" s="10" t="s">
        <v>287</v>
      </c>
      <c r="AI188" s="11">
        <f t="shared" si="138"/>
        <v>141</v>
      </c>
      <c r="AJ188" s="11" t="str">
        <f t="shared" si="139"/>
        <v>MTP[141]</v>
      </c>
      <c r="AK188" s="11">
        <f t="shared" si="140"/>
        <v>152</v>
      </c>
      <c r="AL188" s="11" t="str">
        <f t="shared" si="141"/>
        <v>MTP[152]</v>
      </c>
      <c r="AM188" s="11">
        <f t="shared" si="142"/>
        <v>-1</v>
      </c>
      <c r="AN188" s="11" t="str">
        <f t="shared" si="143"/>
        <v/>
      </c>
      <c r="AO188" s="11">
        <f t="shared" si="144"/>
        <v>-1</v>
      </c>
      <c r="AP188" s="11" t="str">
        <f t="shared" si="145"/>
        <v/>
      </c>
      <c r="AQ188" s="11"/>
      <c r="AR188" s="11">
        <f t="shared" si="55"/>
        <v>0</v>
      </c>
      <c r="AS188" s="11"/>
      <c r="AT188" s="9"/>
      <c r="AU188" t="str">
        <f t="shared" si="121"/>
        <v>RW</v>
      </c>
      <c r="AV188" s="7">
        <f>SUM(Z$7:Z188)/2</f>
        <v>143</v>
      </c>
      <c r="AW188" s="7">
        <f>SUM(AC$7:AC188)/2</f>
        <v>0</v>
      </c>
      <c r="BF188" s="2">
        <v>0</v>
      </c>
      <c r="BG188" s="2">
        <v>0</v>
      </c>
      <c r="BH188" s="2">
        <v>0</v>
      </c>
      <c r="BI188" s="2">
        <v>0</v>
      </c>
      <c r="BJ188" s="2">
        <v>0</v>
      </c>
      <c r="BK188" s="2">
        <v>0</v>
      </c>
      <c r="BL188" s="2">
        <v>0</v>
      </c>
      <c r="BM188" s="2">
        <v>0</v>
      </c>
      <c r="BN188" s="2">
        <v>0</v>
      </c>
      <c r="BO188" s="2">
        <v>0</v>
      </c>
    </row>
    <row r="189" spans="2:67" ht="28.9" outlineLevel="1">
      <c r="B189" s="36"/>
      <c r="C189" s="9"/>
      <c r="D189" s="9"/>
      <c r="E189" s="10" t="s">
        <v>350</v>
      </c>
      <c r="F189" s="10" t="s">
        <v>351</v>
      </c>
      <c r="G189" s="10" t="s">
        <v>359</v>
      </c>
      <c r="H189" s="10" t="s">
        <v>359</v>
      </c>
      <c r="I189" s="54"/>
      <c r="J189" s="54"/>
      <c r="K189" s="54"/>
      <c r="L189" s="54"/>
      <c r="M189" s="54"/>
      <c r="N189" s="87"/>
      <c r="O189" s="10"/>
      <c r="P189" s="10"/>
      <c r="Q189" s="10"/>
      <c r="R189" s="10"/>
      <c r="S189" s="10" t="s">
        <v>53</v>
      </c>
      <c r="T189" s="10"/>
      <c r="U189" s="10" t="s">
        <v>49</v>
      </c>
      <c r="V189" s="10" t="s">
        <v>49</v>
      </c>
      <c r="W189" s="10" t="s">
        <v>50</v>
      </c>
      <c r="X189" s="11" t="str">
        <f t="shared" si="15"/>
        <v>Y</v>
      </c>
      <c r="Y189" s="11">
        <v>1</v>
      </c>
      <c r="Z189" s="11">
        <f t="shared" si="52"/>
        <v>2</v>
      </c>
      <c r="AA189" s="11" t="str">
        <f t="shared" si="53"/>
        <v>N</v>
      </c>
      <c r="AB189" s="11"/>
      <c r="AC189" s="11">
        <f t="shared" si="54"/>
        <v>0</v>
      </c>
      <c r="AD189" s="10">
        <v>0</v>
      </c>
      <c r="AE189" s="10">
        <v>0</v>
      </c>
      <c r="AF189" s="11"/>
      <c r="AG189" s="10" t="s">
        <v>286</v>
      </c>
      <c r="AH189" s="10" t="s">
        <v>287</v>
      </c>
      <c r="AI189" s="11">
        <f t="shared" si="138"/>
        <v>140</v>
      </c>
      <c r="AJ189" s="11" t="str">
        <f t="shared" si="139"/>
        <v>MTP[140]</v>
      </c>
      <c r="AK189" s="11">
        <f t="shared" si="140"/>
        <v>151</v>
      </c>
      <c r="AL189" s="11" t="str">
        <f t="shared" si="141"/>
        <v>MTP[151]</v>
      </c>
      <c r="AM189" s="11">
        <f t="shared" si="142"/>
        <v>-1</v>
      </c>
      <c r="AN189" s="11" t="str">
        <f t="shared" si="143"/>
        <v/>
      </c>
      <c r="AO189" s="11">
        <f t="shared" si="144"/>
        <v>-1</v>
      </c>
      <c r="AP189" s="11" t="str">
        <f t="shared" si="145"/>
        <v/>
      </c>
      <c r="AQ189" s="11"/>
      <c r="AR189" s="11">
        <f t="shared" si="55"/>
        <v>0</v>
      </c>
      <c r="AS189" s="11"/>
      <c r="AT189" s="9"/>
      <c r="AU189" t="str">
        <f t="shared" si="121"/>
        <v>RW</v>
      </c>
      <c r="AV189" s="7">
        <f>SUM(Z$7:Z189)/2</f>
        <v>144</v>
      </c>
      <c r="AW189" s="7">
        <f>SUM(AC$7:AC189)/2</f>
        <v>0</v>
      </c>
      <c r="BF189" s="2">
        <v>0</v>
      </c>
      <c r="BG189" s="2">
        <v>0</v>
      </c>
      <c r="BH189" s="2">
        <v>0</v>
      </c>
      <c r="BI189" s="2">
        <v>0</v>
      </c>
      <c r="BJ189" s="2">
        <v>0</v>
      </c>
      <c r="BK189" s="2">
        <v>0</v>
      </c>
      <c r="BL189" s="2">
        <v>0</v>
      </c>
      <c r="BM189" s="2">
        <v>0</v>
      </c>
      <c r="BN189" s="2">
        <v>0</v>
      </c>
      <c r="BO189" s="2">
        <v>0</v>
      </c>
    </row>
    <row r="190" spans="2:67" ht="28.9" outlineLevel="1">
      <c r="B190" s="36"/>
      <c r="C190" s="9"/>
      <c r="D190" s="9"/>
      <c r="E190" s="10" t="s">
        <v>350</v>
      </c>
      <c r="F190" s="10" t="s">
        <v>351</v>
      </c>
      <c r="G190" s="10" t="s">
        <v>360</v>
      </c>
      <c r="H190" s="10" t="s">
        <v>360</v>
      </c>
      <c r="I190" s="54"/>
      <c r="J190" s="54"/>
      <c r="K190" s="54"/>
      <c r="L190" s="54"/>
      <c r="M190" s="54"/>
      <c r="N190" s="87"/>
      <c r="O190" s="10"/>
      <c r="P190" s="10"/>
      <c r="Q190" s="10"/>
      <c r="R190" s="10"/>
      <c r="S190" s="10" t="s">
        <v>53</v>
      </c>
      <c r="T190" s="10"/>
      <c r="U190" s="10" t="s">
        <v>49</v>
      </c>
      <c r="V190" s="10" t="s">
        <v>49</v>
      </c>
      <c r="W190" s="10" t="s">
        <v>50</v>
      </c>
      <c r="X190" s="11" t="str">
        <f t="shared" si="15"/>
        <v>Y</v>
      </c>
      <c r="Y190" s="11">
        <v>1</v>
      </c>
      <c r="Z190" s="11">
        <f t="shared" si="52"/>
        <v>2</v>
      </c>
      <c r="AA190" s="11" t="str">
        <f t="shared" si="53"/>
        <v>N</v>
      </c>
      <c r="AB190" s="11"/>
      <c r="AC190" s="11">
        <f t="shared" si="54"/>
        <v>0</v>
      </c>
      <c r="AD190" s="10">
        <v>0</v>
      </c>
      <c r="AE190" s="10">
        <v>0</v>
      </c>
      <c r="AF190" s="11"/>
      <c r="AG190" s="10" t="s">
        <v>286</v>
      </c>
      <c r="AH190" s="10" t="s">
        <v>287</v>
      </c>
      <c r="AI190" s="11">
        <f t="shared" si="138"/>
        <v>139</v>
      </c>
      <c r="AJ190" s="11" t="str">
        <f t="shared" si="139"/>
        <v>MTP[139]</v>
      </c>
      <c r="AK190" s="11">
        <f t="shared" si="140"/>
        <v>150</v>
      </c>
      <c r="AL190" s="11" t="str">
        <f t="shared" si="141"/>
        <v>MTP[150]</v>
      </c>
      <c r="AM190" s="11">
        <f t="shared" si="142"/>
        <v>-1</v>
      </c>
      <c r="AN190" s="11" t="str">
        <f t="shared" si="143"/>
        <v/>
      </c>
      <c r="AO190" s="11">
        <f t="shared" si="144"/>
        <v>-1</v>
      </c>
      <c r="AP190" s="11" t="str">
        <f t="shared" si="145"/>
        <v/>
      </c>
      <c r="AQ190" s="11"/>
      <c r="AR190" s="11">
        <f t="shared" si="55"/>
        <v>0</v>
      </c>
      <c r="AS190" s="11"/>
      <c r="AT190" s="9"/>
      <c r="AU190" t="str">
        <f t="shared" si="121"/>
        <v>RW</v>
      </c>
      <c r="AV190" s="7">
        <f>SUM(Z$7:Z190)/2</f>
        <v>145</v>
      </c>
      <c r="AW190" s="7">
        <f>SUM(AC$7:AC190)/2</f>
        <v>0</v>
      </c>
      <c r="BF190" s="2">
        <v>0</v>
      </c>
      <c r="BG190" s="2">
        <v>0</v>
      </c>
      <c r="BH190" s="2">
        <v>0</v>
      </c>
      <c r="BI190" s="2">
        <v>0</v>
      </c>
      <c r="BJ190" s="2">
        <v>0</v>
      </c>
      <c r="BK190" s="2">
        <v>0</v>
      </c>
      <c r="BL190" s="2">
        <v>0</v>
      </c>
      <c r="BM190" s="2">
        <v>0</v>
      </c>
      <c r="BN190" s="2">
        <v>0</v>
      </c>
      <c r="BO190" s="2">
        <v>0</v>
      </c>
    </row>
    <row r="191" spans="2:67" ht="28.9" outlineLevel="1">
      <c r="B191" s="36"/>
      <c r="C191" s="9"/>
      <c r="D191" s="9"/>
      <c r="E191" s="10" t="s">
        <v>350</v>
      </c>
      <c r="F191" s="10" t="s">
        <v>351</v>
      </c>
      <c r="G191" s="10" t="s">
        <v>361</v>
      </c>
      <c r="H191" s="10" t="s">
        <v>361</v>
      </c>
      <c r="I191" s="54"/>
      <c r="J191" s="54"/>
      <c r="K191" s="54"/>
      <c r="L191" s="54"/>
      <c r="M191" s="54"/>
      <c r="N191" s="87"/>
      <c r="O191" s="10"/>
      <c r="P191" s="10"/>
      <c r="Q191" s="10"/>
      <c r="R191" s="10"/>
      <c r="S191" s="10" t="s">
        <v>53</v>
      </c>
      <c r="T191" s="10"/>
      <c r="U191" s="10" t="s">
        <v>49</v>
      </c>
      <c r="V191" s="10" t="s">
        <v>49</v>
      </c>
      <c r="W191" s="10" t="s">
        <v>50</v>
      </c>
      <c r="X191" s="11" t="str">
        <f t="shared" si="15"/>
        <v>Y</v>
      </c>
      <c r="Y191" s="11">
        <v>1</v>
      </c>
      <c r="Z191" s="11">
        <f t="shared" si="52"/>
        <v>2</v>
      </c>
      <c r="AA191" s="11" t="str">
        <f t="shared" si="53"/>
        <v>N</v>
      </c>
      <c r="AB191" s="11"/>
      <c r="AC191" s="11">
        <f t="shared" si="54"/>
        <v>0</v>
      </c>
      <c r="AD191" s="10">
        <v>0</v>
      </c>
      <c r="AE191" s="10">
        <v>0</v>
      </c>
      <c r="AF191" s="11"/>
      <c r="AG191" s="10" t="s">
        <v>286</v>
      </c>
      <c r="AH191" s="10" t="s">
        <v>287</v>
      </c>
      <c r="AI191" s="11">
        <f t="shared" si="138"/>
        <v>138</v>
      </c>
      <c r="AJ191" s="11" t="str">
        <f t="shared" si="139"/>
        <v>MTP[138]</v>
      </c>
      <c r="AK191" s="11">
        <f t="shared" si="140"/>
        <v>149</v>
      </c>
      <c r="AL191" s="11" t="str">
        <f t="shared" si="141"/>
        <v>MTP[149]</v>
      </c>
      <c r="AM191" s="11">
        <f t="shared" si="142"/>
        <v>-1</v>
      </c>
      <c r="AN191" s="11" t="str">
        <f t="shared" si="143"/>
        <v/>
      </c>
      <c r="AO191" s="11">
        <f t="shared" si="144"/>
        <v>-1</v>
      </c>
      <c r="AP191" s="11" t="str">
        <f t="shared" si="145"/>
        <v/>
      </c>
      <c r="AQ191" s="11"/>
      <c r="AR191" s="11">
        <f t="shared" si="55"/>
        <v>0</v>
      </c>
      <c r="AS191" s="11"/>
      <c r="AT191" s="9"/>
      <c r="AU191" t="str">
        <f t="shared" si="121"/>
        <v>RW</v>
      </c>
      <c r="AV191" s="7">
        <f>SUM(Z$7:Z191)/2</f>
        <v>146</v>
      </c>
      <c r="AW191" s="7">
        <f>SUM(AC$7:AC191)/2</f>
        <v>0</v>
      </c>
      <c r="BF191" s="2">
        <v>0</v>
      </c>
      <c r="BG191" s="2">
        <v>0</v>
      </c>
      <c r="BH191" s="2">
        <v>0</v>
      </c>
      <c r="BI191" s="2">
        <v>0</v>
      </c>
      <c r="BJ191" s="2">
        <v>0</v>
      </c>
      <c r="BK191" s="2">
        <v>0</v>
      </c>
      <c r="BL191" s="2">
        <v>0</v>
      </c>
      <c r="BM191" s="2">
        <v>0</v>
      </c>
      <c r="BN191" s="2">
        <v>0</v>
      </c>
      <c r="BO191" s="2">
        <v>0</v>
      </c>
    </row>
    <row r="192" spans="2:67" ht="28.9" outlineLevel="1">
      <c r="B192" s="36"/>
      <c r="C192" s="9"/>
      <c r="D192" s="9"/>
      <c r="E192" s="10" t="s">
        <v>350</v>
      </c>
      <c r="F192" s="10" t="s">
        <v>351</v>
      </c>
      <c r="G192" s="10" t="s">
        <v>362</v>
      </c>
      <c r="H192" s="10" t="s">
        <v>362</v>
      </c>
      <c r="I192" s="54"/>
      <c r="J192" s="54"/>
      <c r="K192" s="54"/>
      <c r="L192" s="54"/>
      <c r="M192" s="54"/>
      <c r="N192" s="87"/>
      <c r="O192" s="10"/>
      <c r="P192" s="10"/>
      <c r="Q192" s="10"/>
      <c r="R192" s="10"/>
      <c r="S192" s="10" t="s">
        <v>53</v>
      </c>
      <c r="T192" s="10"/>
      <c r="U192" s="10" t="s">
        <v>49</v>
      </c>
      <c r="V192" s="10" t="s">
        <v>49</v>
      </c>
      <c r="W192" s="10" t="s">
        <v>50</v>
      </c>
      <c r="X192" s="11" t="str">
        <f t="shared" si="15"/>
        <v>Y</v>
      </c>
      <c r="Y192" s="11">
        <v>1</v>
      </c>
      <c r="Z192" s="11">
        <f t="shared" si="52"/>
        <v>2</v>
      </c>
      <c r="AA192" s="11" t="str">
        <f t="shared" si="53"/>
        <v>N</v>
      </c>
      <c r="AB192" s="11"/>
      <c r="AC192" s="11">
        <f t="shared" si="54"/>
        <v>0</v>
      </c>
      <c r="AD192" s="10">
        <v>0</v>
      </c>
      <c r="AE192" s="10">
        <v>0</v>
      </c>
      <c r="AF192" s="11"/>
      <c r="AG192" s="10" t="s">
        <v>286</v>
      </c>
      <c r="AH192" s="10" t="s">
        <v>287</v>
      </c>
      <c r="AI192" s="11">
        <f t="shared" si="138"/>
        <v>137</v>
      </c>
      <c r="AJ192" s="11" t="str">
        <f t="shared" si="139"/>
        <v>MTP[137]</v>
      </c>
      <c r="AK192" s="11">
        <f t="shared" si="140"/>
        <v>148</v>
      </c>
      <c r="AL192" s="11" t="str">
        <f t="shared" si="141"/>
        <v>MTP[148]</v>
      </c>
      <c r="AM192" s="11">
        <f t="shared" si="142"/>
        <v>-1</v>
      </c>
      <c r="AN192" s="11" t="str">
        <f t="shared" si="143"/>
        <v/>
      </c>
      <c r="AO192" s="11">
        <f t="shared" si="144"/>
        <v>-1</v>
      </c>
      <c r="AP192" s="11" t="str">
        <f t="shared" si="145"/>
        <v/>
      </c>
      <c r="AQ192" s="11"/>
      <c r="AR192" s="11">
        <f t="shared" si="55"/>
        <v>0</v>
      </c>
      <c r="AS192" s="11"/>
      <c r="AT192" s="9"/>
      <c r="AU192" t="str">
        <f t="shared" si="121"/>
        <v>RW</v>
      </c>
      <c r="AV192" s="7">
        <f>SUM(Z$7:Z192)/2</f>
        <v>147</v>
      </c>
      <c r="AW192" s="7">
        <f>SUM(AC$7:AC192)/2</f>
        <v>0</v>
      </c>
      <c r="BF192" s="2">
        <v>0</v>
      </c>
      <c r="BG192" s="2">
        <v>0</v>
      </c>
      <c r="BH192" s="2">
        <v>0</v>
      </c>
      <c r="BI192" s="2">
        <v>0</v>
      </c>
      <c r="BJ192" s="2">
        <v>0</v>
      </c>
      <c r="BK192" s="2">
        <v>0</v>
      </c>
      <c r="BL192" s="2">
        <v>0</v>
      </c>
      <c r="BM192" s="2">
        <v>0</v>
      </c>
      <c r="BN192" s="2">
        <v>0</v>
      </c>
      <c r="BO192" s="2">
        <v>0</v>
      </c>
    </row>
    <row r="193" spans="2:67" ht="28.9" outlineLevel="1">
      <c r="B193" s="36"/>
      <c r="C193" s="9"/>
      <c r="D193" s="9"/>
      <c r="E193" s="10" t="s">
        <v>350</v>
      </c>
      <c r="F193" s="10" t="s">
        <v>351</v>
      </c>
      <c r="G193" s="10" t="s">
        <v>363</v>
      </c>
      <c r="H193" s="10" t="s">
        <v>363</v>
      </c>
      <c r="I193" s="54"/>
      <c r="J193" s="54"/>
      <c r="K193" s="54"/>
      <c r="L193" s="54"/>
      <c r="M193" s="54"/>
      <c r="N193" s="87"/>
      <c r="O193" s="10"/>
      <c r="P193" s="10"/>
      <c r="Q193" s="10"/>
      <c r="R193" s="10"/>
      <c r="S193" s="10" t="s">
        <v>53</v>
      </c>
      <c r="T193" s="10"/>
      <c r="U193" s="10" t="s">
        <v>49</v>
      </c>
      <c r="V193" s="10" t="s">
        <v>49</v>
      </c>
      <c r="W193" s="10" t="s">
        <v>50</v>
      </c>
      <c r="X193" s="11" t="str">
        <f t="shared" si="15"/>
        <v>Y</v>
      </c>
      <c r="Y193" s="11">
        <v>1</v>
      </c>
      <c r="Z193" s="11">
        <f t="shared" si="52"/>
        <v>2</v>
      </c>
      <c r="AA193" s="11" t="str">
        <f t="shared" si="53"/>
        <v>N</v>
      </c>
      <c r="AB193" s="11"/>
      <c r="AC193" s="11">
        <f t="shared" si="54"/>
        <v>0</v>
      </c>
      <c r="AD193" s="10">
        <v>0</v>
      </c>
      <c r="AE193" s="10">
        <v>0</v>
      </c>
      <c r="AF193" s="11"/>
      <c r="AG193" s="10" t="s">
        <v>286</v>
      </c>
      <c r="AH193" s="10" t="s">
        <v>287</v>
      </c>
      <c r="AI193" s="11">
        <f t="shared" si="138"/>
        <v>136</v>
      </c>
      <c r="AJ193" s="11" t="str">
        <f t="shared" si="139"/>
        <v>MTP[136]</v>
      </c>
      <c r="AK193" s="11">
        <f t="shared" si="140"/>
        <v>147</v>
      </c>
      <c r="AL193" s="11" t="str">
        <f t="shared" si="141"/>
        <v>MTP[147]</v>
      </c>
      <c r="AM193" s="11">
        <f t="shared" si="142"/>
        <v>-1</v>
      </c>
      <c r="AN193" s="11" t="str">
        <f t="shared" si="143"/>
        <v/>
      </c>
      <c r="AO193" s="11">
        <f t="shared" si="144"/>
        <v>-1</v>
      </c>
      <c r="AP193" s="11" t="str">
        <f t="shared" si="145"/>
        <v/>
      </c>
      <c r="AQ193" s="11"/>
      <c r="AR193" s="11">
        <f t="shared" si="55"/>
        <v>0</v>
      </c>
      <c r="AS193" s="11"/>
      <c r="AT193" s="9"/>
      <c r="AU193" t="str">
        <f t="shared" si="121"/>
        <v>RW</v>
      </c>
      <c r="AV193" s="7">
        <f>SUM(Z$7:Z193)/2</f>
        <v>148</v>
      </c>
      <c r="AW193" s="7">
        <f>SUM(AC$7:AC193)/2</f>
        <v>0</v>
      </c>
      <c r="BF193" s="2">
        <v>0</v>
      </c>
      <c r="BG193" s="2">
        <v>0</v>
      </c>
      <c r="BH193" s="2">
        <v>0</v>
      </c>
      <c r="BI193" s="2">
        <v>0</v>
      </c>
      <c r="BJ193" s="2">
        <v>0</v>
      </c>
      <c r="BK193" s="2">
        <v>0</v>
      </c>
      <c r="BL193" s="2">
        <v>0</v>
      </c>
      <c r="BM193" s="2">
        <v>0</v>
      </c>
      <c r="BN193" s="2">
        <v>0</v>
      </c>
      <c r="BO193" s="2">
        <v>0</v>
      </c>
    </row>
    <row r="194" spans="2:67" ht="28.9" outlineLevel="1">
      <c r="B194" s="36"/>
      <c r="C194" s="9"/>
      <c r="D194" s="9"/>
      <c r="E194" s="10" t="s">
        <v>350</v>
      </c>
      <c r="F194" s="10" t="s">
        <v>351</v>
      </c>
      <c r="G194" s="10" t="s">
        <v>364</v>
      </c>
      <c r="H194" s="10" t="s">
        <v>364</v>
      </c>
      <c r="I194" s="54"/>
      <c r="J194" s="54"/>
      <c r="K194" s="54"/>
      <c r="L194" s="54"/>
      <c r="M194" s="54"/>
      <c r="N194" s="87"/>
      <c r="O194" s="10"/>
      <c r="P194" s="10"/>
      <c r="Q194" s="10"/>
      <c r="R194" s="10"/>
      <c r="S194" s="10" t="s">
        <v>53</v>
      </c>
      <c r="T194" s="10"/>
      <c r="U194" s="10" t="s">
        <v>49</v>
      </c>
      <c r="V194" s="10" t="s">
        <v>49</v>
      </c>
      <c r="W194" s="10" t="s">
        <v>50</v>
      </c>
      <c r="X194" s="11" t="str">
        <f t="shared" si="15"/>
        <v>Y</v>
      </c>
      <c r="Y194" s="11">
        <v>1</v>
      </c>
      <c r="Z194" s="11">
        <f t="shared" si="52"/>
        <v>2</v>
      </c>
      <c r="AA194" s="11" t="str">
        <f t="shared" si="53"/>
        <v>N</v>
      </c>
      <c r="AB194" s="11"/>
      <c r="AC194" s="11">
        <f t="shared" si="54"/>
        <v>0</v>
      </c>
      <c r="AD194" s="10">
        <v>0</v>
      </c>
      <c r="AE194" s="10">
        <v>0</v>
      </c>
      <c r="AF194" s="11"/>
      <c r="AG194" s="10" t="s">
        <v>286</v>
      </c>
      <c r="AH194" s="10" t="s">
        <v>287</v>
      </c>
      <c r="AI194" s="11">
        <f t="shared" si="138"/>
        <v>135</v>
      </c>
      <c r="AJ194" s="11" t="str">
        <f t="shared" si="139"/>
        <v>MTP[135]</v>
      </c>
      <c r="AK194" s="11">
        <f t="shared" si="140"/>
        <v>146</v>
      </c>
      <c r="AL194" s="11" t="str">
        <f t="shared" si="141"/>
        <v>MTP[146]</v>
      </c>
      <c r="AM194" s="11">
        <f t="shared" si="142"/>
        <v>-1</v>
      </c>
      <c r="AN194" s="11" t="str">
        <f t="shared" si="143"/>
        <v/>
      </c>
      <c r="AO194" s="11">
        <f t="shared" si="144"/>
        <v>-1</v>
      </c>
      <c r="AP194" s="11" t="str">
        <f t="shared" si="145"/>
        <v/>
      </c>
      <c r="AQ194" s="11"/>
      <c r="AR194" s="11">
        <f t="shared" si="55"/>
        <v>0</v>
      </c>
      <c r="AS194" s="11"/>
      <c r="AT194" s="9"/>
      <c r="AU194" t="str">
        <f t="shared" si="121"/>
        <v>RW</v>
      </c>
      <c r="AV194" s="7">
        <f>SUM(Z$7:Z194)/2</f>
        <v>149</v>
      </c>
      <c r="AW194" s="7">
        <f>SUM(AC$7:AC194)/2</f>
        <v>0</v>
      </c>
      <c r="BF194" s="2">
        <v>0</v>
      </c>
      <c r="BG194" s="2">
        <v>0</v>
      </c>
      <c r="BH194" s="2">
        <v>0</v>
      </c>
      <c r="BI194" s="2">
        <v>0</v>
      </c>
      <c r="BJ194" s="2">
        <v>0</v>
      </c>
      <c r="BK194" s="2">
        <v>0</v>
      </c>
      <c r="BL194" s="2">
        <v>0</v>
      </c>
      <c r="BM194" s="2">
        <v>0</v>
      </c>
      <c r="BN194" s="2">
        <v>0</v>
      </c>
      <c r="BO194" s="2">
        <v>0</v>
      </c>
    </row>
    <row r="195" spans="2:67" ht="28.9" outlineLevel="1">
      <c r="B195" s="36"/>
      <c r="C195" s="9"/>
      <c r="D195" s="9"/>
      <c r="E195" s="10" t="s">
        <v>350</v>
      </c>
      <c r="F195" s="10" t="s">
        <v>351</v>
      </c>
      <c r="G195" s="10" t="s">
        <v>365</v>
      </c>
      <c r="H195" s="10" t="s">
        <v>365</v>
      </c>
      <c r="I195" s="54"/>
      <c r="J195" s="54"/>
      <c r="K195" s="54"/>
      <c r="L195" s="54"/>
      <c r="M195" s="54"/>
      <c r="N195" s="87"/>
      <c r="O195" s="10"/>
      <c r="P195" s="10"/>
      <c r="Q195" s="10"/>
      <c r="R195" s="10"/>
      <c r="S195" s="10" t="s">
        <v>53</v>
      </c>
      <c r="T195" s="10"/>
      <c r="U195" s="10" t="s">
        <v>49</v>
      </c>
      <c r="V195" s="10" t="s">
        <v>49</v>
      </c>
      <c r="W195" s="10" t="s">
        <v>50</v>
      </c>
      <c r="X195" s="11" t="str">
        <f t="shared" si="15"/>
        <v>Y</v>
      </c>
      <c r="Y195" s="11">
        <v>1</v>
      </c>
      <c r="Z195" s="11">
        <f t="shared" si="52"/>
        <v>2</v>
      </c>
      <c r="AA195" s="11" t="str">
        <f t="shared" si="53"/>
        <v>N</v>
      </c>
      <c r="AB195" s="11"/>
      <c r="AC195" s="11">
        <f t="shared" si="54"/>
        <v>0</v>
      </c>
      <c r="AD195" s="10">
        <v>0</v>
      </c>
      <c r="AE195" s="10">
        <v>0</v>
      </c>
      <c r="AF195" s="11"/>
      <c r="AG195" s="10" t="s">
        <v>286</v>
      </c>
      <c r="AH195" s="10" t="s">
        <v>287</v>
      </c>
      <c r="AI195" s="11">
        <f t="shared" si="138"/>
        <v>134</v>
      </c>
      <c r="AJ195" s="11" t="str">
        <f t="shared" si="139"/>
        <v>MTP[134]</v>
      </c>
      <c r="AK195" s="11">
        <f t="shared" si="140"/>
        <v>145</v>
      </c>
      <c r="AL195" s="11" t="str">
        <f t="shared" si="141"/>
        <v>MTP[145]</v>
      </c>
      <c r="AM195" s="11">
        <f t="shared" si="142"/>
        <v>-1</v>
      </c>
      <c r="AN195" s="11" t="str">
        <f t="shared" si="143"/>
        <v/>
      </c>
      <c r="AO195" s="11">
        <f t="shared" si="144"/>
        <v>-1</v>
      </c>
      <c r="AP195" s="11" t="str">
        <f t="shared" si="145"/>
        <v/>
      </c>
      <c r="AQ195" s="11"/>
      <c r="AR195" s="11">
        <f t="shared" si="55"/>
        <v>0</v>
      </c>
      <c r="AS195" s="11"/>
      <c r="AT195" s="9"/>
      <c r="AU195" t="str">
        <f t="shared" si="121"/>
        <v>RW</v>
      </c>
      <c r="AV195" s="7">
        <f>SUM(Z$7:Z195)/2</f>
        <v>150</v>
      </c>
      <c r="AW195" s="7">
        <f>SUM(AC$7:AC195)/2</f>
        <v>0</v>
      </c>
      <c r="BF195" s="2">
        <v>0</v>
      </c>
      <c r="BG195" s="2">
        <v>0</v>
      </c>
      <c r="BH195" s="2">
        <v>0</v>
      </c>
      <c r="BI195" s="2">
        <v>0</v>
      </c>
      <c r="BJ195" s="2">
        <v>0</v>
      </c>
      <c r="BK195" s="2">
        <v>0</v>
      </c>
      <c r="BL195" s="2">
        <v>0</v>
      </c>
      <c r="BM195" s="2">
        <v>0</v>
      </c>
      <c r="BN195" s="2">
        <v>0</v>
      </c>
      <c r="BO195" s="2">
        <v>0</v>
      </c>
    </row>
    <row r="196" spans="2:67" ht="28.9" outlineLevel="1">
      <c r="B196" s="36"/>
      <c r="C196" s="9"/>
      <c r="D196" s="9"/>
      <c r="E196" s="10" t="s">
        <v>350</v>
      </c>
      <c r="F196" s="10" t="s">
        <v>351</v>
      </c>
      <c r="G196" s="10" t="s">
        <v>366</v>
      </c>
      <c r="H196" s="10" t="s">
        <v>366</v>
      </c>
      <c r="I196" s="54"/>
      <c r="J196" s="54"/>
      <c r="K196" s="54"/>
      <c r="L196" s="54"/>
      <c r="M196" s="54"/>
      <c r="N196" s="87"/>
      <c r="O196" s="10"/>
      <c r="P196" s="10"/>
      <c r="Q196" s="10"/>
      <c r="R196" s="10"/>
      <c r="S196" s="10" t="s">
        <v>53</v>
      </c>
      <c r="T196" s="10"/>
      <c r="U196" s="10" t="s">
        <v>49</v>
      </c>
      <c r="V196" s="10" t="s">
        <v>49</v>
      </c>
      <c r="W196" s="10" t="s">
        <v>50</v>
      </c>
      <c r="X196" s="11" t="str">
        <f t="shared" si="15"/>
        <v>Y</v>
      </c>
      <c r="Y196" s="11">
        <v>1</v>
      </c>
      <c r="Z196" s="11">
        <f t="shared" si="52"/>
        <v>2</v>
      </c>
      <c r="AA196" s="11" t="str">
        <f t="shared" si="53"/>
        <v>N</v>
      </c>
      <c r="AB196" s="11"/>
      <c r="AC196" s="11">
        <f t="shared" si="54"/>
        <v>0</v>
      </c>
      <c r="AD196" s="10">
        <v>0</v>
      </c>
      <c r="AE196" s="10">
        <v>0</v>
      </c>
      <c r="AF196" s="11"/>
      <c r="AG196" s="10" t="s">
        <v>286</v>
      </c>
      <c r="AH196" s="10" t="s">
        <v>287</v>
      </c>
      <c r="AI196" s="11">
        <f t="shared" si="138"/>
        <v>133</v>
      </c>
      <c r="AJ196" s="11" t="str">
        <f t="shared" si="139"/>
        <v>MTP[133]</v>
      </c>
      <c r="AK196" s="11">
        <f t="shared" si="140"/>
        <v>144</v>
      </c>
      <c r="AL196" s="11" t="str">
        <f t="shared" si="141"/>
        <v>MTP[144]</v>
      </c>
      <c r="AM196" s="11">
        <f t="shared" si="142"/>
        <v>-1</v>
      </c>
      <c r="AN196" s="11" t="str">
        <f t="shared" si="143"/>
        <v/>
      </c>
      <c r="AO196" s="11">
        <f t="shared" si="144"/>
        <v>-1</v>
      </c>
      <c r="AP196" s="11" t="str">
        <f t="shared" si="145"/>
        <v/>
      </c>
      <c r="AQ196" s="11"/>
      <c r="AR196" s="11">
        <f t="shared" si="55"/>
        <v>0</v>
      </c>
      <c r="AS196" s="11"/>
      <c r="AT196" s="9"/>
      <c r="AU196" t="str">
        <f t="shared" si="121"/>
        <v>RW</v>
      </c>
      <c r="AV196" s="7">
        <f>SUM(Z$7:Z196)/2</f>
        <v>151</v>
      </c>
      <c r="AW196" s="7">
        <f>SUM(AC$7:AC196)/2</f>
        <v>0</v>
      </c>
      <c r="BF196" s="2">
        <v>0</v>
      </c>
      <c r="BG196" s="2">
        <v>0</v>
      </c>
      <c r="BH196" s="2">
        <v>0</v>
      </c>
      <c r="BI196" s="2">
        <v>0</v>
      </c>
      <c r="BJ196" s="2">
        <v>0</v>
      </c>
      <c r="BK196" s="2">
        <v>0</v>
      </c>
      <c r="BL196" s="2">
        <v>0</v>
      </c>
      <c r="BM196" s="2">
        <v>0</v>
      </c>
      <c r="BN196" s="2">
        <v>0</v>
      </c>
      <c r="BO196" s="2">
        <v>0</v>
      </c>
    </row>
    <row r="197" spans="2:67" ht="28.9" outlineLevel="1">
      <c r="B197" s="36"/>
      <c r="C197" s="9"/>
      <c r="D197" s="9"/>
      <c r="E197" s="10" t="s">
        <v>350</v>
      </c>
      <c r="F197" s="10" t="s">
        <v>351</v>
      </c>
      <c r="G197" s="10" t="s">
        <v>367</v>
      </c>
      <c r="H197" s="10" t="s">
        <v>367</v>
      </c>
      <c r="I197" s="54"/>
      <c r="J197" s="54"/>
      <c r="K197" s="54"/>
      <c r="L197" s="54"/>
      <c r="M197" s="54"/>
      <c r="N197" s="87"/>
      <c r="O197" s="10"/>
      <c r="P197" s="10"/>
      <c r="Q197" s="10"/>
      <c r="R197" s="10"/>
      <c r="S197" s="10" t="s">
        <v>53</v>
      </c>
      <c r="T197" s="10"/>
      <c r="U197" s="10" t="s">
        <v>49</v>
      </c>
      <c r="V197" s="10" t="s">
        <v>49</v>
      </c>
      <c r="W197" s="10" t="s">
        <v>50</v>
      </c>
      <c r="X197" s="11" t="str">
        <f t="shared" si="15"/>
        <v>Y</v>
      </c>
      <c r="Y197" s="11">
        <v>1</v>
      </c>
      <c r="Z197" s="11">
        <f t="shared" si="52"/>
        <v>2</v>
      </c>
      <c r="AA197" s="11" t="str">
        <f t="shared" si="53"/>
        <v>N</v>
      </c>
      <c r="AB197" s="11"/>
      <c r="AC197" s="11">
        <f t="shared" si="54"/>
        <v>0</v>
      </c>
      <c r="AD197" s="10">
        <v>0</v>
      </c>
      <c r="AE197" s="10">
        <v>0</v>
      </c>
      <c r="AF197" s="11"/>
      <c r="AG197" s="10" t="s">
        <v>286</v>
      </c>
      <c r="AH197" s="10" t="s">
        <v>287</v>
      </c>
      <c r="AI197" s="11">
        <f t="shared" si="138"/>
        <v>132</v>
      </c>
      <c r="AJ197" s="11" t="str">
        <f t="shared" si="139"/>
        <v>MTP[132]</v>
      </c>
      <c r="AK197" s="11">
        <f t="shared" si="140"/>
        <v>143</v>
      </c>
      <c r="AL197" s="11" t="str">
        <f t="shared" si="141"/>
        <v>MTP[143]</v>
      </c>
      <c r="AM197" s="11">
        <f t="shared" si="142"/>
        <v>-1</v>
      </c>
      <c r="AN197" s="11" t="str">
        <f t="shared" si="143"/>
        <v/>
      </c>
      <c r="AO197" s="11">
        <f t="shared" si="144"/>
        <v>-1</v>
      </c>
      <c r="AP197" s="11" t="str">
        <f t="shared" si="145"/>
        <v/>
      </c>
      <c r="AQ197" s="11"/>
      <c r="AR197" s="11">
        <f t="shared" si="55"/>
        <v>0</v>
      </c>
      <c r="AS197" s="11"/>
      <c r="AT197" s="9"/>
      <c r="AU197" t="str">
        <f t="shared" si="121"/>
        <v>RW</v>
      </c>
      <c r="AV197" s="7">
        <f>SUM(Z$7:Z197)/2</f>
        <v>152</v>
      </c>
      <c r="AW197" s="7">
        <f>SUM(AC$7:AC197)/2</f>
        <v>0</v>
      </c>
      <c r="BF197" s="2">
        <v>0</v>
      </c>
      <c r="BG197" s="2">
        <v>0</v>
      </c>
      <c r="BH197" s="2">
        <v>0</v>
      </c>
      <c r="BI197" s="2">
        <v>0</v>
      </c>
      <c r="BJ197" s="2">
        <v>0</v>
      </c>
      <c r="BK197" s="2">
        <v>0</v>
      </c>
      <c r="BL197" s="2">
        <v>0</v>
      </c>
      <c r="BM197" s="2">
        <v>0</v>
      </c>
      <c r="BN197" s="2">
        <v>0</v>
      </c>
      <c r="BO197" s="2">
        <v>0</v>
      </c>
    </row>
    <row r="198" spans="2:67" ht="28.9" outlineLevel="1">
      <c r="B198" s="36"/>
      <c r="C198" s="9"/>
      <c r="D198" s="9"/>
      <c r="E198" s="10" t="s">
        <v>350</v>
      </c>
      <c r="F198" s="10" t="s">
        <v>351</v>
      </c>
      <c r="G198" s="10" t="s">
        <v>368</v>
      </c>
      <c r="H198" s="10" t="s">
        <v>368</v>
      </c>
      <c r="I198" s="81"/>
      <c r="J198" s="81"/>
      <c r="K198" s="81"/>
      <c r="L198" s="81"/>
      <c r="M198" s="81"/>
      <c r="N198" s="88"/>
      <c r="O198" s="10"/>
      <c r="P198" s="10"/>
      <c r="Q198" s="10"/>
      <c r="R198" s="10"/>
      <c r="S198" s="10" t="s">
        <v>53</v>
      </c>
      <c r="T198" s="10"/>
      <c r="U198" s="10" t="s">
        <v>49</v>
      </c>
      <c r="V198" s="10" t="s">
        <v>49</v>
      </c>
      <c r="W198" s="10" t="s">
        <v>50</v>
      </c>
      <c r="X198" s="11" t="str">
        <f t="shared" si="15"/>
        <v>Y</v>
      </c>
      <c r="Y198" s="11">
        <v>1</v>
      </c>
      <c r="Z198" s="11">
        <f t="shared" si="52"/>
        <v>2</v>
      </c>
      <c r="AA198" s="11" t="str">
        <f t="shared" si="53"/>
        <v>N</v>
      </c>
      <c r="AB198" s="11"/>
      <c r="AC198" s="11">
        <f t="shared" si="54"/>
        <v>0</v>
      </c>
      <c r="AD198" s="10">
        <v>0</v>
      </c>
      <c r="AE198" s="10">
        <v>0</v>
      </c>
      <c r="AF198" s="11"/>
      <c r="AG198" s="10" t="s">
        <v>286</v>
      </c>
      <c r="AH198" s="10" t="s">
        <v>287</v>
      </c>
      <c r="AI198" s="11">
        <f>IF(Y198&gt;0,AK165,AK165- 1)</f>
        <v>131</v>
      </c>
      <c r="AJ198" s="11" t="str">
        <f t="shared" si="139"/>
        <v>MTP[131]</v>
      </c>
      <c r="AK198" s="11">
        <f>IF(AND(V198="Y", Y198&gt;0),AI182,AI182- 1)</f>
        <v>142</v>
      </c>
      <c r="AL198" s="11" t="str">
        <f t="shared" si="141"/>
        <v>MTP[142]</v>
      </c>
      <c r="AM198" s="11">
        <f>IF(AB198&gt;0,AO165,AO165- 1)</f>
        <v>-1</v>
      </c>
      <c r="AN198" s="11" t="str">
        <f t="shared" si="143"/>
        <v/>
      </c>
      <c r="AO198" s="11">
        <f>IF(AND(V198="Y", AB198&gt;0),AM182,AM182- 1)</f>
        <v>-1</v>
      </c>
      <c r="AP198" s="11" t="str">
        <f t="shared" si="145"/>
        <v/>
      </c>
      <c r="AQ198" s="11"/>
      <c r="AR198" s="11">
        <f t="shared" si="55"/>
        <v>0</v>
      </c>
      <c r="AS198" s="11"/>
      <c r="AT198" s="9"/>
      <c r="AU198" t="str">
        <f t="shared" si="121"/>
        <v>RW</v>
      </c>
      <c r="AV198" s="7">
        <f>SUM(Z$7:Z198)/2</f>
        <v>153</v>
      </c>
      <c r="AW198" s="7">
        <f>SUM(AC$7:AC198)/2</f>
        <v>0</v>
      </c>
      <c r="BF198" s="2">
        <v>0</v>
      </c>
      <c r="BG198" s="2">
        <v>0</v>
      </c>
      <c r="BH198" s="2">
        <v>0</v>
      </c>
      <c r="BI198" s="2">
        <v>0</v>
      </c>
      <c r="BJ198" s="2">
        <v>0</v>
      </c>
      <c r="BK198" s="2">
        <v>0</v>
      </c>
      <c r="BL198" s="2">
        <v>0</v>
      </c>
      <c r="BM198" s="2">
        <v>0</v>
      </c>
      <c r="BN198" s="2">
        <v>0</v>
      </c>
      <c r="BO198" s="2">
        <v>0</v>
      </c>
    </row>
    <row r="199" spans="2:67" ht="28.9">
      <c r="B199" s="36"/>
      <c r="C199" s="9"/>
      <c r="D199" s="9"/>
      <c r="E199" s="10" t="s">
        <v>369</v>
      </c>
      <c r="F199" s="10" t="s">
        <v>370</v>
      </c>
      <c r="G199" s="10"/>
      <c r="H199" s="10"/>
      <c r="I199" s="10"/>
      <c r="J199" s="10"/>
      <c r="K199" s="10"/>
      <c r="L199" s="10"/>
      <c r="M199" s="10"/>
      <c r="N199" s="84"/>
      <c r="O199" s="10"/>
      <c r="P199" s="10"/>
      <c r="Q199" s="10" t="s">
        <v>171</v>
      </c>
      <c r="R199" s="10" t="s">
        <v>285</v>
      </c>
      <c r="S199" s="10" t="str">
        <f t="shared" si="14"/>
        <v>RW</v>
      </c>
      <c r="T199" s="10">
        <v>2</v>
      </c>
      <c r="U199" s="10" t="s">
        <v>49</v>
      </c>
      <c r="V199" s="10" t="s">
        <v>49</v>
      </c>
      <c r="W199" s="10" t="s">
        <v>50</v>
      </c>
      <c r="X199" s="11" t="str">
        <f t="shared" si="15"/>
        <v>Y</v>
      </c>
      <c r="Y199" s="11">
        <v>11</v>
      </c>
      <c r="Z199" s="11">
        <f t="shared" si="52"/>
        <v>22</v>
      </c>
      <c r="AA199" s="11" t="str">
        <f t="shared" si="53"/>
        <v>N</v>
      </c>
      <c r="AB199" s="11"/>
      <c r="AC199" s="11">
        <f t="shared" si="54"/>
        <v>0</v>
      </c>
      <c r="AD199" s="10" t="str">
        <f>(AD200 &amp; AD201 &amp; AD202 &amp; AD203 &amp; AD204 &amp; AD205 &amp; AD206 &amp; AD207) &amp; (AD208 &amp; AD209 &amp; AD210 &amp; AD211 &amp; AD212 &amp; AD213 &amp; AD214 &amp; AD215)</f>
        <v>00000000000</v>
      </c>
      <c r="AE199" s="10" t="str">
        <f>(AE200 &amp; AE201 &amp; AE202 &amp; AE203 &amp; AE204 &amp; AE205 &amp; AE206 &amp; AE207) &amp; (AE208 &amp; AE209 &amp; AE210 &amp; AE211 &amp; AE212 &amp; AE213 &amp; AE214 &amp; AE215)</f>
        <v>00000000000</v>
      </c>
      <c r="AF199" s="11"/>
      <c r="AG199" s="10" t="s">
        <v>286</v>
      </c>
      <c r="AH199" s="10" t="s">
        <v>287</v>
      </c>
      <c r="AI199" s="11">
        <f>AK182+Y199</f>
        <v>164</v>
      </c>
      <c r="AJ199" s="11"/>
      <c r="AK199" s="11">
        <f t="shared" si="16"/>
        <v>175</v>
      </c>
      <c r="AL199" s="11"/>
      <c r="AM199" s="11">
        <f>AO182+AB199</f>
        <v>0</v>
      </c>
      <c r="AN199" s="11"/>
      <c r="AO199" s="11">
        <f t="shared" si="17"/>
        <v>0</v>
      </c>
      <c r="AP199" s="11"/>
      <c r="AQ199" s="11">
        <v>11</v>
      </c>
      <c r="AR199" s="11">
        <f t="shared" si="55"/>
        <v>22</v>
      </c>
      <c r="AS199" s="11"/>
      <c r="AT199" s="9"/>
      <c r="AU199" t="str">
        <f t="shared" si="121"/>
        <v>RW</v>
      </c>
      <c r="AV199" s="7">
        <f>SUM(Z$7:Z199)/2</f>
        <v>164</v>
      </c>
      <c r="AW199" s="7">
        <f>SUM(AC$7:AC199)/2</f>
        <v>0</v>
      </c>
      <c r="BF199" s="2" t="s">
        <v>288</v>
      </c>
      <c r="BG199" s="2" t="s">
        <v>288</v>
      </c>
      <c r="BH199" s="2" t="s">
        <v>288</v>
      </c>
      <c r="BI199" s="2" t="s">
        <v>288</v>
      </c>
      <c r="BJ199" s="2" t="s">
        <v>288</v>
      </c>
      <c r="BK199" s="2" t="s">
        <v>288</v>
      </c>
      <c r="BL199" s="2" t="s">
        <v>288</v>
      </c>
      <c r="BM199" s="2" t="s">
        <v>288</v>
      </c>
      <c r="BN199" s="2" t="s">
        <v>288</v>
      </c>
      <c r="BO199" s="2" t="s">
        <v>288</v>
      </c>
    </row>
    <row r="200" spans="2:67" outlineLevel="1">
      <c r="B200" s="36"/>
      <c r="C200" s="9"/>
      <c r="D200" s="9"/>
      <c r="E200" s="10" t="s">
        <v>369</v>
      </c>
      <c r="F200" s="10" t="s">
        <v>370</v>
      </c>
      <c r="G200" s="10" t="s">
        <v>371</v>
      </c>
      <c r="H200" s="10" t="s">
        <v>371</v>
      </c>
      <c r="I200" s="80"/>
      <c r="J200" s="80"/>
      <c r="K200" s="80"/>
      <c r="L200" s="80"/>
      <c r="M200" s="80"/>
      <c r="N200" s="86" t="s">
        <v>74</v>
      </c>
      <c r="O200" s="10"/>
      <c r="P200" s="10"/>
      <c r="Q200" s="10"/>
      <c r="R200" s="10"/>
      <c r="S200" s="10" t="s">
        <v>53</v>
      </c>
      <c r="T200" s="10"/>
      <c r="U200" s="10" t="s">
        <v>49</v>
      </c>
      <c r="V200" s="10" t="s">
        <v>49</v>
      </c>
      <c r="W200" s="10" t="s">
        <v>50</v>
      </c>
      <c r="X200" s="11" t="str">
        <f t="shared" si="15"/>
        <v>N</v>
      </c>
      <c r="Y200" s="11"/>
      <c r="Z200" s="11">
        <f t="shared" si="52"/>
        <v>0</v>
      </c>
      <c r="AA200" s="11" t="str">
        <f t="shared" si="53"/>
        <v>N</v>
      </c>
      <c r="AB200" s="11"/>
      <c r="AC200" s="11">
        <f t="shared" si="54"/>
        <v>0</v>
      </c>
      <c r="AD200" s="10"/>
      <c r="AE200" s="10"/>
      <c r="AF200" s="11"/>
      <c r="AG200" s="10"/>
      <c r="AH200" s="10"/>
      <c r="AI200" s="11">
        <f t="shared" ref="AI200:AI214" si="146">AI201+Y201</f>
        <v>164</v>
      </c>
      <c r="AJ200" s="11" t="str">
        <f t="shared" ref="AJ200:AJ215" si="147">IF(Y200&gt;1,"MTP[" &amp; AI200-1+Y200&amp; ":" &amp; AI200 &amp; "]",(IF(Y200&gt;0,"MTP[" &amp; AI200 &amp; "]","")))</f>
        <v/>
      </c>
      <c r="AK200" s="11">
        <f t="shared" ref="AK200:AK214" si="148">AK201+Y201</f>
        <v>175</v>
      </c>
      <c r="AL200" s="11" t="str">
        <f t="shared" ref="AL200:AL215" si="149">IF(AND(V200="Y", Y200&gt;1),"MTP[" &amp; AK200-1+Y200&amp; ":" &amp; AK200 &amp; "]",(IF(AND(V200="Y", Y200&gt;0),"MTP[" &amp; AK200 &amp; "]","")))</f>
        <v/>
      </c>
      <c r="AM200" s="11">
        <f t="shared" ref="AM200:AM214" si="150">AM201+AB201</f>
        <v>-1</v>
      </c>
      <c r="AN200" s="11" t="str">
        <f t="shared" ref="AN200:AN215" si="151">IF(AB200&gt;1,"OTP[" &amp; AM200-1+AB200&amp; ":" &amp; AM200 &amp; "]",(IF(AB200&gt;0,"OTP[" &amp; AM200 &amp; "]","")))</f>
        <v/>
      </c>
      <c r="AO200" s="11">
        <f t="shared" ref="AO200:AO214" si="152">AO201+AB201</f>
        <v>-1</v>
      </c>
      <c r="AP200" s="11" t="str">
        <f t="shared" ref="AP200:AP215" si="153">IF(AND(V200="Y", AB200&gt;1),"OTP[" &amp; AO200-1+AB200&amp; ":" &amp; AO200 &amp; "]",(IF(AND(V200="Y", AB200&gt;0),"OTP[" &amp; AO200 &amp; "]","")))</f>
        <v/>
      </c>
      <c r="AQ200" s="11"/>
      <c r="AR200" s="11">
        <f t="shared" si="55"/>
        <v>0</v>
      </c>
      <c r="AS200" s="11"/>
      <c r="AT200" s="9"/>
      <c r="AU200" t="str">
        <f t="shared" si="121"/>
        <v>RW</v>
      </c>
      <c r="AV200" s="7">
        <f>SUM(Z$7:Z200)/2</f>
        <v>164</v>
      </c>
      <c r="AW200" s="7">
        <f>SUM(AC$7:AC200)/2</f>
        <v>0</v>
      </c>
    </row>
    <row r="201" spans="2:67" outlineLevel="1">
      <c r="B201" s="36"/>
      <c r="C201" s="9"/>
      <c r="D201" s="9"/>
      <c r="E201" s="10" t="s">
        <v>369</v>
      </c>
      <c r="F201" s="10" t="s">
        <v>370</v>
      </c>
      <c r="G201" s="10" t="s">
        <v>372</v>
      </c>
      <c r="H201" s="10" t="s">
        <v>372</v>
      </c>
      <c r="I201" s="54"/>
      <c r="J201" s="54"/>
      <c r="K201" s="54"/>
      <c r="L201" s="54"/>
      <c r="M201" s="54"/>
      <c r="N201" s="87"/>
      <c r="O201" s="10"/>
      <c r="P201" s="10"/>
      <c r="Q201" s="10"/>
      <c r="R201" s="10"/>
      <c r="S201" s="10" t="s">
        <v>53</v>
      </c>
      <c r="T201" s="10"/>
      <c r="U201" s="10" t="s">
        <v>49</v>
      </c>
      <c r="V201" s="10" t="s">
        <v>49</v>
      </c>
      <c r="W201" s="10" t="s">
        <v>50</v>
      </c>
      <c r="X201" s="11" t="str">
        <f t="shared" si="15"/>
        <v>N</v>
      </c>
      <c r="Y201" s="11"/>
      <c r="Z201" s="11">
        <f t="shared" si="52"/>
        <v>0</v>
      </c>
      <c r="AA201" s="11" t="str">
        <f t="shared" si="53"/>
        <v>N</v>
      </c>
      <c r="AB201" s="11"/>
      <c r="AC201" s="11">
        <f t="shared" si="54"/>
        <v>0</v>
      </c>
      <c r="AD201" s="10"/>
      <c r="AE201" s="10"/>
      <c r="AF201" s="11"/>
      <c r="AG201" s="10"/>
      <c r="AH201" s="10"/>
      <c r="AI201" s="11">
        <f t="shared" si="146"/>
        <v>164</v>
      </c>
      <c r="AJ201" s="11" t="str">
        <f t="shared" si="147"/>
        <v/>
      </c>
      <c r="AK201" s="11">
        <f t="shared" si="148"/>
        <v>175</v>
      </c>
      <c r="AL201" s="11" t="str">
        <f t="shared" si="149"/>
        <v/>
      </c>
      <c r="AM201" s="11">
        <f t="shared" si="150"/>
        <v>-1</v>
      </c>
      <c r="AN201" s="11" t="str">
        <f t="shared" si="151"/>
        <v/>
      </c>
      <c r="AO201" s="11">
        <f t="shared" si="152"/>
        <v>-1</v>
      </c>
      <c r="AP201" s="11" t="str">
        <f t="shared" si="153"/>
        <v/>
      </c>
      <c r="AQ201" s="11"/>
      <c r="AR201" s="11">
        <f t="shared" si="55"/>
        <v>0</v>
      </c>
      <c r="AS201" s="11"/>
      <c r="AT201" s="9"/>
      <c r="AU201" t="str">
        <f t="shared" si="121"/>
        <v>RW</v>
      </c>
      <c r="AV201" s="7">
        <f>SUM(Z$7:Z201)/2</f>
        <v>164</v>
      </c>
      <c r="AW201" s="7">
        <f>SUM(AC$7:AC201)/2</f>
        <v>0</v>
      </c>
    </row>
    <row r="202" spans="2:67" outlineLevel="1">
      <c r="B202" s="36"/>
      <c r="C202" s="9"/>
      <c r="D202" s="9"/>
      <c r="E202" s="10" t="s">
        <v>369</v>
      </c>
      <c r="F202" s="10" t="s">
        <v>370</v>
      </c>
      <c r="G202" s="10" t="s">
        <v>373</v>
      </c>
      <c r="H202" s="10" t="s">
        <v>373</v>
      </c>
      <c r="I202" s="54"/>
      <c r="J202" s="54"/>
      <c r="K202" s="54"/>
      <c r="L202" s="54"/>
      <c r="M202" s="54"/>
      <c r="N202" s="87"/>
      <c r="O202" s="10"/>
      <c r="P202" s="10"/>
      <c r="Q202" s="10"/>
      <c r="R202" s="10"/>
      <c r="S202" s="10" t="s">
        <v>53</v>
      </c>
      <c r="T202" s="10"/>
      <c r="U202" s="10" t="s">
        <v>49</v>
      </c>
      <c r="V202" s="10" t="s">
        <v>49</v>
      </c>
      <c r="W202" s="10" t="s">
        <v>50</v>
      </c>
      <c r="X202" s="11" t="str">
        <f t="shared" si="15"/>
        <v>N</v>
      </c>
      <c r="Y202" s="11"/>
      <c r="Z202" s="11">
        <f t="shared" si="52"/>
        <v>0</v>
      </c>
      <c r="AA202" s="11" t="str">
        <f t="shared" si="53"/>
        <v>N</v>
      </c>
      <c r="AB202" s="11"/>
      <c r="AC202" s="11">
        <f t="shared" si="54"/>
        <v>0</v>
      </c>
      <c r="AD202" s="10"/>
      <c r="AE202" s="10"/>
      <c r="AF202" s="11"/>
      <c r="AG202" s="10"/>
      <c r="AH202" s="10"/>
      <c r="AI202" s="11">
        <f t="shared" si="146"/>
        <v>164</v>
      </c>
      <c r="AJ202" s="11" t="str">
        <f t="shared" si="147"/>
        <v/>
      </c>
      <c r="AK202" s="11">
        <f t="shared" si="148"/>
        <v>175</v>
      </c>
      <c r="AL202" s="11" t="str">
        <f t="shared" si="149"/>
        <v/>
      </c>
      <c r="AM202" s="11">
        <f t="shared" si="150"/>
        <v>-1</v>
      </c>
      <c r="AN202" s="11" t="str">
        <f t="shared" si="151"/>
        <v/>
      </c>
      <c r="AO202" s="11">
        <f t="shared" si="152"/>
        <v>-1</v>
      </c>
      <c r="AP202" s="11" t="str">
        <f t="shared" si="153"/>
        <v/>
      </c>
      <c r="AQ202" s="11"/>
      <c r="AR202" s="11">
        <f t="shared" si="55"/>
        <v>0</v>
      </c>
      <c r="AS202" s="11"/>
      <c r="AT202" s="9"/>
      <c r="AU202" t="str">
        <f t="shared" si="121"/>
        <v>RW</v>
      </c>
      <c r="AV202" s="7">
        <f>SUM(Z$7:Z202)/2</f>
        <v>164</v>
      </c>
      <c r="AW202" s="7">
        <f>SUM(AC$7:AC202)/2</f>
        <v>0</v>
      </c>
    </row>
    <row r="203" spans="2:67" outlineLevel="1">
      <c r="B203" s="36"/>
      <c r="C203" s="9"/>
      <c r="D203" s="9"/>
      <c r="E203" s="10" t="s">
        <v>369</v>
      </c>
      <c r="F203" s="10" t="s">
        <v>370</v>
      </c>
      <c r="G203" s="10" t="s">
        <v>374</v>
      </c>
      <c r="H203" s="10" t="s">
        <v>374</v>
      </c>
      <c r="I203" s="54"/>
      <c r="J203" s="54"/>
      <c r="K203" s="54"/>
      <c r="L203" s="54"/>
      <c r="M203" s="54"/>
      <c r="N203" s="87"/>
      <c r="O203" s="10"/>
      <c r="P203" s="10"/>
      <c r="Q203" s="10"/>
      <c r="R203" s="10"/>
      <c r="S203" s="10" t="s">
        <v>53</v>
      </c>
      <c r="T203" s="10"/>
      <c r="U203" s="10" t="s">
        <v>49</v>
      </c>
      <c r="V203" s="10" t="s">
        <v>49</v>
      </c>
      <c r="W203" s="10" t="s">
        <v>50</v>
      </c>
      <c r="X203" s="11" t="str">
        <f t="shared" si="15"/>
        <v>N</v>
      </c>
      <c r="Y203" s="11"/>
      <c r="Z203" s="11">
        <f t="shared" si="52"/>
        <v>0</v>
      </c>
      <c r="AA203" s="11" t="str">
        <f t="shared" si="53"/>
        <v>N</v>
      </c>
      <c r="AB203" s="11"/>
      <c r="AC203" s="11">
        <f t="shared" si="54"/>
        <v>0</v>
      </c>
      <c r="AD203" s="10"/>
      <c r="AE203" s="10"/>
      <c r="AF203" s="11"/>
      <c r="AG203" s="10"/>
      <c r="AH203" s="10"/>
      <c r="AI203" s="11">
        <f t="shared" si="146"/>
        <v>164</v>
      </c>
      <c r="AJ203" s="11" t="str">
        <f t="shared" si="147"/>
        <v/>
      </c>
      <c r="AK203" s="11">
        <f t="shared" si="148"/>
        <v>175</v>
      </c>
      <c r="AL203" s="11" t="str">
        <f t="shared" si="149"/>
        <v/>
      </c>
      <c r="AM203" s="11">
        <f t="shared" si="150"/>
        <v>-1</v>
      </c>
      <c r="AN203" s="11" t="str">
        <f t="shared" si="151"/>
        <v/>
      </c>
      <c r="AO203" s="11">
        <f t="shared" si="152"/>
        <v>-1</v>
      </c>
      <c r="AP203" s="11" t="str">
        <f t="shared" si="153"/>
        <v/>
      </c>
      <c r="AQ203" s="11"/>
      <c r="AR203" s="11">
        <f t="shared" si="55"/>
        <v>0</v>
      </c>
      <c r="AS203" s="11"/>
      <c r="AT203" s="9"/>
      <c r="AU203" t="str">
        <f t="shared" si="121"/>
        <v>RW</v>
      </c>
      <c r="AV203" s="7">
        <f>SUM(Z$7:Z203)/2</f>
        <v>164</v>
      </c>
      <c r="AW203" s="7">
        <f>SUM(AC$7:AC203)/2</f>
        <v>0</v>
      </c>
    </row>
    <row r="204" spans="2:67" outlineLevel="1">
      <c r="B204" s="36"/>
      <c r="C204" s="9"/>
      <c r="D204" s="9"/>
      <c r="E204" s="10" t="s">
        <v>369</v>
      </c>
      <c r="F204" s="10" t="s">
        <v>370</v>
      </c>
      <c r="G204" s="10" t="s">
        <v>375</v>
      </c>
      <c r="H204" s="10" t="s">
        <v>375</v>
      </c>
      <c r="I204" s="81"/>
      <c r="J204" s="81"/>
      <c r="K204" s="81"/>
      <c r="L204" s="81"/>
      <c r="M204" s="81"/>
      <c r="N204" s="88"/>
      <c r="O204" s="10"/>
      <c r="P204" s="10"/>
      <c r="Q204" s="10"/>
      <c r="R204" s="10"/>
      <c r="S204" s="10" t="s">
        <v>53</v>
      </c>
      <c r="T204" s="10"/>
      <c r="U204" s="10" t="s">
        <v>49</v>
      </c>
      <c r="V204" s="10" t="s">
        <v>49</v>
      </c>
      <c r="W204" s="10" t="s">
        <v>50</v>
      </c>
      <c r="X204" s="11" t="str">
        <f t="shared" si="15"/>
        <v>N</v>
      </c>
      <c r="Y204" s="11"/>
      <c r="Z204" s="11">
        <f t="shared" si="52"/>
        <v>0</v>
      </c>
      <c r="AA204" s="11" t="str">
        <f t="shared" si="53"/>
        <v>N</v>
      </c>
      <c r="AB204" s="11"/>
      <c r="AC204" s="11">
        <f t="shared" si="54"/>
        <v>0</v>
      </c>
      <c r="AD204" s="10"/>
      <c r="AE204" s="10"/>
      <c r="AF204" s="11"/>
      <c r="AG204" s="10"/>
      <c r="AH204" s="10"/>
      <c r="AI204" s="11">
        <f t="shared" si="146"/>
        <v>164</v>
      </c>
      <c r="AJ204" s="11" t="str">
        <f t="shared" si="147"/>
        <v/>
      </c>
      <c r="AK204" s="11">
        <f t="shared" si="148"/>
        <v>175</v>
      </c>
      <c r="AL204" s="11" t="str">
        <f t="shared" si="149"/>
        <v/>
      </c>
      <c r="AM204" s="11">
        <f t="shared" si="150"/>
        <v>-1</v>
      </c>
      <c r="AN204" s="11" t="str">
        <f t="shared" si="151"/>
        <v/>
      </c>
      <c r="AO204" s="11">
        <f t="shared" si="152"/>
        <v>-1</v>
      </c>
      <c r="AP204" s="11" t="str">
        <f t="shared" si="153"/>
        <v/>
      </c>
      <c r="AQ204" s="11"/>
      <c r="AR204" s="11">
        <f t="shared" si="55"/>
        <v>0</v>
      </c>
      <c r="AS204" s="11"/>
      <c r="AT204" s="9"/>
      <c r="AU204" t="str">
        <f t="shared" si="121"/>
        <v>RW</v>
      </c>
      <c r="AV204" s="7">
        <f>SUM(Z$7:Z204)/2</f>
        <v>164</v>
      </c>
      <c r="AW204" s="7">
        <f>SUM(AC$7:AC204)/2</f>
        <v>0</v>
      </c>
    </row>
    <row r="205" spans="2:67" outlineLevel="1">
      <c r="B205" s="36"/>
      <c r="C205" s="9"/>
      <c r="D205" s="9"/>
      <c r="E205" s="10" t="s">
        <v>369</v>
      </c>
      <c r="F205" s="10" t="s">
        <v>370</v>
      </c>
      <c r="G205" s="10" t="s">
        <v>376</v>
      </c>
      <c r="H205" s="10" t="s">
        <v>376</v>
      </c>
      <c r="I205" s="80"/>
      <c r="J205" s="80"/>
      <c r="K205" s="80"/>
      <c r="L205" s="80"/>
      <c r="M205" s="80"/>
      <c r="N205" s="86" t="s">
        <v>377</v>
      </c>
      <c r="O205" s="10"/>
      <c r="P205" s="10"/>
      <c r="Q205" s="10"/>
      <c r="R205" s="10"/>
      <c r="S205" s="10" t="s">
        <v>53</v>
      </c>
      <c r="T205" s="10"/>
      <c r="U205" s="10" t="s">
        <v>49</v>
      </c>
      <c r="V205" s="10" t="s">
        <v>49</v>
      </c>
      <c r="W205" s="10" t="s">
        <v>50</v>
      </c>
      <c r="X205" s="11" t="str">
        <f t="shared" si="15"/>
        <v>Y</v>
      </c>
      <c r="Y205" s="11">
        <v>1</v>
      </c>
      <c r="Z205" s="11">
        <f t="shared" si="52"/>
        <v>2</v>
      </c>
      <c r="AA205" s="11" t="str">
        <f t="shared" si="53"/>
        <v>N</v>
      </c>
      <c r="AB205" s="11"/>
      <c r="AC205" s="11">
        <f t="shared" si="54"/>
        <v>0</v>
      </c>
      <c r="AD205" s="10">
        <v>0</v>
      </c>
      <c r="AE205" s="10">
        <v>0</v>
      </c>
      <c r="AF205" s="11"/>
      <c r="AG205" s="10"/>
      <c r="AH205" s="10"/>
      <c r="AI205" s="11">
        <f t="shared" si="146"/>
        <v>163</v>
      </c>
      <c r="AJ205" s="11" t="str">
        <f t="shared" si="147"/>
        <v>MTP[163]</v>
      </c>
      <c r="AK205" s="11">
        <f t="shared" si="148"/>
        <v>174</v>
      </c>
      <c r="AL205" s="11" t="str">
        <f t="shared" si="149"/>
        <v>MTP[174]</v>
      </c>
      <c r="AM205" s="11">
        <f t="shared" si="150"/>
        <v>-1</v>
      </c>
      <c r="AN205" s="11" t="str">
        <f t="shared" si="151"/>
        <v/>
      </c>
      <c r="AO205" s="11">
        <f t="shared" si="152"/>
        <v>-1</v>
      </c>
      <c r="AP205" s="11" t="str">
        <f t="shared" si="153"/>
        <v/>
      </c>
      <c r="AQ205" s="11"/>
      <c r="AR205" s="11">
        <f t="shared" si="55"/>
        <v>0</v>
      </c>
      <c r="AS205" s="11"/>
      <c r="AT205" s="9"/>
      <c r="AU205" t="str">
        <f t="shared" si="121"/>
        <v>RW</v>
      </c>
      <c r="AV205" s="7">
        <f>SUM(Z$7:Z205)/2</f>
        <v>165</v>
      </c>
      <c r="AW205" s="7">
        <f>SUM(AC$7:AC205)/2</f>
        <v>0</v>
      </c>
      <c r="BF205" s="2">
        <v>0</v>
      </c>
      <c r="BG205" s="2">
        <v>0</v>
      </c>
      <c r="BH205" s="2">
        <v>0</v>
      </c>
      <c r="BI205" s="2">
        <v>0</v>
      </c>
      <c r="BJ205" s="2">
        <v>0</v>
      </c>
      <c r="BK205" s="2">
        <v>0</v>
      </c>
      <c r="BL205" s="2">
        <v>0</v>
      </c>
      <c r="BM205" s="2">
        <v>0</v>
      </c>
      <c r="BN205" s="2">
        <v>0</v>
      </c>
      <c r="BO205" s="2">
        <v>0</v>
      </c>
    </row>
    <row r="206" spans="2:67" outlineLevel="1">
      <c r="B206" s="36"/>
      <c r="C206" s="9"/>
      <c r="D206" s="9"/>
      <c r="E206" s="10" t="s">
        <v>369</v>
      </c>
      <c r="F206" s="10" t="s">
        <v>370</v>
      </c>
      <c r="G206" s="10" t="s">
        <v>378</v>
      </c>
      <c r="H206" s="10" t="s">
        <v>378</v>
      </c>
      <c r="I206" s="54"/>
      <c r="J206" s="54"/>
      <c r="K206" s="54"/>
      <c r="L206" s="54"/>
      <c r="M206" s="54"/>
      <c r="N206" s="87"/>
      <c r="O206" s="10"/>
      <c r="P206" s="10"/>
      <c r="Q206" s="10"/>
      <c r="R206" s="10"/>
      <c r="S206" s="10" t="s">
        <v>53</v>
      </c>
      <c r="T206" s="10"/>
      <c r="U206" s="10" t="s">
        <v>49</v>
      </c>
      <c r="V206" s="10" t="s">
        <v>49</v>
      </c>
      <c r="W206" s="10" t="s">
        <v>50</v>
      </c>
      <c r="X206" s="11" t="str">
        <f t="shared" si="15"/>
        <v>Y</v>
      </c>
      <c r="Y206" s="11">
        <v>1</v>
      </c>
      <c r="Z206" s="11">
        <f t="shared" si="52"/>
        <v>2</v>
      </c>
      <c r="AA206" s="11" t="str">
        <f t="shared" si="53"/>
        <v>N</v>
      </c>
      <c r="AB206" s="11"/>
      <c r="AC206" s="11">
        <f t="shared" si="54"/>
        <v>0</v>
      </c>
      <c r="AD206" s="10">
        <v>0</v>
      </c>
      <c r="AE206" s="10">
        <v>0</v>
      </c>
      <c r="AF206" s="11"/>
      <c r="AG206" s="10"/>
      <c r="AH206" s="10"/>
      <c r="AI206" s="11">
        <f t="shared" si="146"/>
        <v>162</v>
      </c>
      <c r="AJ206" s="11" t="str">
        <f t="shared" si="147"/>
        <v>MTP[162]</v>
      </c>
      <c r="AK206" s="11">
        <f t="shared" si="148"/>
        <v>173</v>
      </c>
      <c r="AL206" s="11" t="str">
        <f t="shared" si="149"/>
        <v>MTP[173]</v>
      </c>
      <c r="AM206" s="11">
        <f t="shared" si="150"/>
        <v>-1</v>
      </c>
      <c r="AN206" s="11" t="str">
        <f t="shared" si="151"/>
        <v/>
      </c>
      <c r="AO206" s="11">
        <f t="shared" si="152"/>
        <v>-1</v>
      </c>
      <c r="AP206" s="11" t="str">
        <f t="shared" si="153"/>
        <v/>
      </c>
      <c r="AQ206" s="11"/>
      <c r="AR206" s="11">
        <f t="shared" si="55"/>
        <v>0</v>
      </c>
      <c r="AS206" s="11"/>
      <c r="AT206" s="9"/>
      <c r="AU206" t="str">
        <f t="shared" si="121"/>
        <v>RW</v>
      </c>
      <c r="AV206" s="7">
        <f>SUM(Z$7:Z206)/2</f>
        <v>166</v>
      </c>
      <c r="AW206" s="7">
        <f>SUM(AC$7:AC206)/2</f>
        <v>0</v>
      </c>
      <c r="BF206" s="2">
        <v>0</v>
      </c>
      <c r="BG206" s="2">
        <v>0</v>
      </c>
      <c r="BH206" s="2">
        <v>0</v>
      </c>
      <c r="BI206" s="2">
        <v>0</v>
      </c>
      <c r="BJ206" s="2">
        <v>0</v>
      </c>
      <c r="BK206" s="2">
        <v>0</v>
      </c>
      <c r="BL206" s="2">
        <v>0</v>
      </c>
      <c r="BM206" s="2">
        <v>0</v>
      </c>
      <c r="BN206" s="2">
        <v>0</v>
      </c>
      <c r="BO206" s="2">
        <v>0</v>
      </c>
    </row>
    <row r="207" spans="2:67" outlineLevel="1">
      <c r="B207" s="36"/>
      <c r="C207" s="9"/>
      <c r="D207" s="9"/>
      <c r="E207" s="10" t="s">
        <v>369</v>
      </c>
      <c r="F207" s="10" t="s">
        <v>370</v>
      </c>
      <c r="G207" s="10" t="s">
        <v>379</v>
      </c>
      <c r="H207" s="10" t="s">
        <v>379</v>
      </c>
      <c r="I207" s="54"/>
      <c r="J207" s="54"/>
      <c r="K207" s="54"/>
      <c r="L207" s="54"/>
      <c r="M207" s="54"/>
      <c r="N207" s="87"/>
      <c r="O207" s="10"/>
      <c r="P207" s="10"/>
      <c r="Q207" s="10"/>
      <c r="R207" s="10"/>
      <c r="S207" s="10" t="s">
        <v>53</v>
      </c>
      <c r="T207" s="10"/>
      <c r="U207" s="10" t="s">
        <v>49</v>
      </c>
      <c r="V207" s="10" t="s">
        <v>49</v>
      </c>
      <c r="W207" s="10" t="s">
        <v>50</v>
      </c>
      <c r="X207" s="11" t="str">
        <f t="shared" si="15"/>
        <v>Y</v>
      </c>
      <c r="Y207" s="11">
        <v>1</v>
      </c>
      <c r="Z207" s="11">
        <f t="shared" si="52"/>
        <v>2</v>
      </c>
      <c r="AA207" s="11" t="str">
        <f t="shared" si="53"/>
        <v>N</v>
      </c>
      <c r="AB207" s="11"/>
      <c r="AC207" s="11">
        <f t="shared" si="54"/>
        <v>0</v>
      </c>
      <c r="AD207" s="10">
        <v>0</v>
      </c>
      <c r="AE207" s="10">
        <v>0</v>
      </c>
      <c r="AF207" s="11"/>
      <c r="AG207" s="10"/>
      <c r="AH207" s="10"/>
      <c r="AI207" s="11">
        <f t="shared" si="146"/>
        <v>161</v>
      </c>
      <c r="AJ207" s="11" t="str">
        <f t="shared" si="147"/>
        <v>MTP[161]</v>
      </c>
      <c r="AK207" s="11">
        <f t="shared" si="148"/>
        <v>172</v>
      </c>
      <c r="AL207" s="11" t="str">
        <f t="shared" si="149"/>
        <v>MTP[172]</v>
      </c>
      <c r="AM207" s="11">
        <f t="shared" si="150"/>
        <v>-1</v>
      </c>
      <c r="AN207" s="11" t="str">
        <f t="shared" si="151"/>
        <v/>
      </c>
      <c r="AO207" s="11">
        <f t="shared" si="152"/>
        <v>-1</v>
      </c>
      <c r="AP207" s="11" t="str">
        <f t="shared" si="153"/>
        <v/>
      </c>
      <c r="AQ207" s="11"/>
      <c r="AR207" s="11">
        <f t="shared" si="55"/>
        <v>0</v>
      </c>
      <c r="AS207" s="11"/>
      <c r="AT207" s="9"/>
      <c r="AU207" t="str">
        <f t="shared" si="121"/>
        <v>RW</v>
      </c>
      <c r="AV207" s="7">
        <f>SUM(Z$7:Z207)/2</f>
        <v>167</v>
      </c>
      <c r="AW207" s="7">
        <f>SUM(AC$7:AC207)/2</f>
        <v>0</v>
      </c>
      <c r="BF207" s="2">
        <v>0</v>
      </c>
      <c r="BG207" s="2">
        <v>0</v>
      </c>
      <c r="BH207" s="2">
        <v>0</v>
      </c>
      <c r="BI207" s="2">
        <v>0</v>
      </c>
      <c r="BJ207" s="2">
        <v>0</v>
      </c>
      <c r="BK207" s="2">
        <v>0</v>
      </c>
      <c r="BL207" s="2">
        <v>0</v>
      </c>
      <c r="BM207" s="2">
        <v>0</v>
      </c>
      <c r="BN207" s="2">
        <v>0</v>
      </c>
      <c r="BO207" s="2">
        <v>0</v>
      </c>
    </row>
    <row r="208" spans="2:67" outlineLevel="1">
      <c r="B208" s="36"/>
      <c r="C208" s="9"/>
      <c r="D208" s="9"/>
      <c r="E208" s="10" t="s">
        <v>369</v>
      </c>
      <c r="F208" s="10" t="s">
        <v>370</v>
      </c>
      <c r="G208" s="10" t="s">
        <v>380</v>
      </c>
      <c r="H208" s="10" t="s">
        <v>380</v>
      </c>
      <c r="I208" s="54"/>
      <c r="J208" s="54"/>
      <c r="K208" s="54"/>
      <c r="L208" s="54"/>
      <c r="M208" s="54"/>
      <c r="N208" s="87"/>
      <c r="O208" s="10"/>
      <c r="P208" s="10"/>
      <c r="Q208" s="10"/>
      <c r="R208" s="10"/>
      <c r="S208" s="10" t="s">
        <v>53</v>
      </c>
      <c r="T208" s="10"/>
      <c r="U208" s="10" t="s">
        <v>49</v>
      </c>
      <c r="V208" s="10" t="s">
        <v>49</v>
      </c>
      <c r="W208" s="10" t="s">
        <v>50</v>
      </c>
      <c r="X208" s="11" t="str">
        <f t="shared" si="15"/>
        <v>Y</v>
      </c>
      <c r="Y208" s="11">
        <v>1</v>
      </c>
      <c r="Z208" s="11">
        <f t="shared" si="52"/>
        <v>2</v>
      </c>
      <c r="AA208" s="11" t="str">
        <f t="shared" si="53"/>
        <v>N</v>
      </c>
      <c r="AB208" s="11"/>
      <c r="AC208" s="11">
        <f t="shared" si="54"/>
        <v>0</v>
      </c>
      <c r="AD208" s="10">
        <v>0</v>
      </c>
      <c r="AE208" s="10">
        <v>0</v>
      </c>
      <c r="AF208" s="11"/>
      <c r="AG208" s="10"/>
      <c r="AH208" s="10"/>
      <c r="AI208" s="11">
        <f t="shared" si="146"/>
        <v>160</v>
      </c>
      <c r="AJ208" s="11" t="str">
        <f t="shared" si="147"/>
        <v>MTP[160]</v>
      </c>
      <c r="AK208" s="11">
        <f t="shared" si="148"/>
        <v>171</v>
      </c>
      <c r="AL208" s="11" t="str">
        <f t="shared" si="149"/>
        <v>MTP[171]</v>
      </c>
      <c r="AM208" s="11">
        <f t="shared" si="150"/>
        <v>-1</v>
      </c>
      <c r="AN208" s="11" t="str">
        <f t="shared" si="151"/>
        <v/>
      </c>
      <c r="AO208" s="11">
        <f t="shared" si="152"/>
        <v>-1</v>
      </c>
      <c r="AP208" s="11" t="str">
        <f t="shared" si="153"/>
        <v/>
      </c>
      <c r="AQ208" s="11"/>
      <c r="AR208" s="11">
        <f t="shared" si="55"/>
        <v>0</v>
      </c>
      <c r="AS208" s="11"/>
      <c r="AT208" s="9"/>
      <c r="AU208" t="str">
        <f t="shared" si="121"/>
        <v>RW</v>
      </c>
      <c r="AV208" s="7">
        <f>SUM(Z$7:Z208)/2</f>
        <v>168</v>
      </c>
      <c r="AW208" s="7">
        <f>SUM(AC$7:AC208)/2</f>
        <v>0</v>
      </c>
      <c r="BF208" s="2">
        <v>0</v>
      </c>
      <c r="BG208" s="2">
        <v>0</v>
      </c>
      <c r="BH208" s="2">
        <v>0</v>
      </c>
      <c r="BI208" s="2">
        <v>0</v>
      </c>
      <c r="BJ208" s="2">
        <v>0</v>
      </c>
      <c r="BK208" s="2">
        <v>0</v>
      </c>
      <c r="BL208" s="2">
        <v>0</v>
      </c>
      <c r="BM208" s="2">
        <v>0</v>
      </c>
      <c r="BN208" s="2">
        <v>0</v>
      </c>
      <c r="BO208" s="2">
        <v>0</v>
      </c>
    </row>
    <row r="209" spans="2:67" outlineLevel="1">
      <c r="B209" s="36"/>
      <c r="C209" s="9"/>
      <c r="D209" s="9"/>
      <c r="E209" s="10" t="s">
        <v>369</v>
      </c>
      <c r="F209" s="10" t="s">
        <v>370</v>
      </c>
      <c r="G209" s="10" t="s">
        <v>381</v>
      </c>
      <c r="H209" s="10" t="s">
        <v>381</v>
      </c>
      <c r="I209" s="54"/>
      <c r="J209" s="54"/>
      <c r="K209" s="54"/>
      <c r="L209" s="54"/>
      <c r="M209" s="54"/>
      <c r="N209" s="87"/>
      <c r="O209" s="10"/>
      <c r="P209" s="10"/>
      <c r="Q209" s="10"/>
      <c r="R209" s="10"/>
      <c r="S209" s="10" t="s">
        <v>53</v>
      </c>
      <c r="T209" s="10"/>
      <c r="U209" s="10" t="s">
        <v>49</v>
      </c>
      <c r="V209" s="10" t="s">
        <v>49</v>
      </c>
      <c r="W209" s="10" t="s">
        <v>50</v>
      </c>
      <c r="X209" s="11" t="str">
        <f t="shared" si="15"/>
        <v>Y</v>
      </c>
      <c r="Y209" s="11">
        <v>1</v>
      </c>
      <c r="Z209" s="11">
        <f t="shared" si="52"/>
        <v>2</v>
      </c>
      <c r="AA209" s="11" t="str">
        <f t="shared" si="53"/>
        <v>N</v>
      </c>
      <c r="AB209" s="11"/>
      <c r="AC209" s="11">
        <f t="shared" si="54"/>
        <v>0</v>
      </c>
      <c r="AD209" s="10">
        <v>0</v>
      </c>
      <c r="AE209" s="10">
        <v>0</v>
      </c>
      <c r="AF209" s="11"/>
      <c r="AG209" s="10"/>
      <c r="AH209" s="10"/>
      <c r="AI209" s="11">
        <f t="shared" si="146"/>
        <v>159</v>
      </c>
      <c r="AJ209" s="11" t="str">
        <f t="shared" si="147"/>
        <v>MTP[159]</v>
      </c>
      <c r="AK209" s="11">
        <f t="shared" si="148"/>
        <v>170</v>
      </c>
      <c r="AL209" s="11" t="str">
        <f t="shared" si="149"/>
        <v>MTP[170]</v>
      </c>
      <c r="AM209" s="11">
        <f t="shared" si="150"/>
        <v>-1</v>
      </c>
      <c r="AN209" s="11" t="str">
        <f t="shared" si="151"/>
        <v/>
      </c>
      <c r="AO209" s="11">
        <f t="shared" si="152"/>
        <v>-1</v>
      </c>
      <c r="AP209" s="11" t="str">
        <f t="shared" si="153"/>
        <v/>
      </c>
      <c r="AQ209" s="11"/>
      <c r="AR209" s="11">
        <f t="shared" si="55"/>
        <v>0</v>
      </c>
      <c r="AS209" s="11"/>
      <c r="AT209" s="9"/>
      <c r="AU209" t="str">
        <f t="shared" si="121"/>
        <v>RW</v>
      </c>
      <c r="AV209" s="7">
        <f>SUM(Z$7:Z209)/2</f>
        <v>169</v>
      </c>
      <c r="AW209" s="7">
        <f>SUM(AC$7:AC209)/2</f>
        <v>0</v>
      </c>
      <c r="BF209" s="2">
        <v>0</v>
      </c>
      <c r="BG209" s="2">
        <v>0</v>
      </c>
      <c r="BH209" s="2">
        <v>0</v>
      </c>
      <c r="BI209" s="2">
        <v>0</v>
      </c>
      <c r="BJ209" s="2">
        <v>0</v>
      </c>
      <c r="BK209" s="2">
        <v>0</v>
      </c>
      <c r="BL209" s="2">
        <v>0</v>
      </c>
      <c r="BM209" s="2">
        <v>0</v>
      </c>
      <c r="BN209" s="2">
        <v>0</v>
      </c>
      <c r="BO209" s="2">
        <v>0</v>
      </c>
    </row>
    <row r="210" spans="2:67" outlineLevel="1">
      <c r="B210" s="36"/>
      <c r="C210" s="9"/>
      <c r="D210" s="9"/>
      <c r="E210" s="10" t="s">
        <v>369</v>
      </c>
      <c r="F210" s="10" t="s">
        <v>370</v>
      </c>
      <c r="G210" s="10" t="s">
        <v>382</v>
      </c>
      <c r="H210" s="10" t="s">
        <v>382</v>
      </c>
      <c r="I210" s="54"/>
      <c r="J210" s="54"/>
      <c r="K210" s="54"/>
      <c r="L210" s="54"/>
      <c r="M210" s="54"/>
      <c r="N210" s="87"/>
      <c r="O210" s="10"/>
      <c r="P210" s="10"/>
      <c r="Q210" s="10"/>
      <c r="R210" s="10"/>
      <c r="S210" s="10" t="s">
        <v>53</v>
      </c>
      <c r="T210" s="10"/>
      <c r="U210" s="10" t="s">
        <v>49</v>
      </c>
      <c r="V210" s="10" t="s">
        <v>49</v>
      </c>
      <c r="W210" s="10" t="s">
        <v>50</v>
      </c>
      <c r="X210" s="11" t="str">
        <f t="shared" si="15"/>
        <v>Y</v>
      </c>
      <c r="Y210" s="11">
        <v>1</v>
      </c>
      <c r="Z210" s="11">
        <f t="shared" si="52"/>
        <v>2</v>
      </c>
      <c r="AA210" s="11" t="str">
        <f t="shared" si="53"/>
        <v>N</v>
      </c>
      <c r="AB210" s="11"/>
      <c r="AC210" s="11">
        <f t="shared" si="54"/>
        <v>0</v>
      </c>
      <c r="AD210" s="10">
        <v>0</v>
      </c>
      <c r="AE210" s="10">
        <v>0</v>
      </c>
      <c r="AF210" s="11"/>
      <c r="AG210" s="10"/>
      <c r="AH210" s="10"/>
      <c r="AI210" s="11">
        <f t="shared" si="146"/>
        <v>158</v>
      </c>
      <c r="AJ210" s="11" t="str">
        <f t="shared" si="147"/>
        <v>MTP[158]</v>
      </c>
      <c r="AK210" s="11">
        <f t="shared" si="148"/>
        <v>169</v>
      </c>
      <c r="AL210" s="11" t="str">
        <f t="shared" si="149"/>
        <v>MTP[169]</v>
      </c>
      <c r="AM210" s="11">
        <f t="shared" si="150"/>
        <v>-1</v>
      </c>
      <c r="AN210" s="11" t="str">
        <f t="shared" si="151"/>
        <v/>
      </c>
      <c r="AO210" s="11">
        <f t="shared" si="152"/>
        <v>-1</v>
      </c>
      <c r="AP210" s="11" t="str">
        <f t="shared" si="153"/>
        <v/>
      </c>
      <c r="AQ210" s="11"/>
      <c r="AR210" s="11">
        <f t="shared" si="55"/>
        <v>0</v>
      </c>
      <c r="AS210" s="11"/>
      <c r="AT210" s="9"/>
      <c r="AU210" t="str">
        <f t="shared" ref="AU210:AU273" si="154">S210</f>
        <v>RW</v>
      </c>
      <c r="AV210" s="7">
        <f>SUM(Z$7:Z210)/2</f>
        <v>170</v>
      </c>
      <c r="AW210" s="7">
        <f>SUM(AC$7:AC210)/2</f>
        <v>0</v>
      </c>
      <c r="BF210" s="2">
        <v>0</v>
      </c>
      <c r="BG210" s="2">
        <v>0</v>
      </c>
      <c r="BH210" s="2">
        <v>0</v>
      </c>
      <c r="BI210" s="2">
        <v>0</v>
      </c>
      <c r="BJ210" s="2">
        <v>0</v>
      </c>
      <c r="BK210" s="2">
        <v>0</v>
      </c>
      <c r="BL210" s="2">
        <v>0</v>
      </c>
      <c r="BM210" s="2">
        <v>0</v>
      </c>
      <c r="BN210" s="2">
        <v>0</v>
      </c>
      <c r="BO210" s="2">
        <v>0</v>
      </c>
    </row>
    <row r="211" spans="2:67" outlineLevel="1">
      <c r="B211" s="36"/>
      <c r="C211" s="9"/>
      <c r="D211" s="9"/>
      <c r="E211" s="10" t="s">
        <v>369</v>
      </c>
      <c r="F211" s="10" t="s">
        <v>370</v>
      </c>
      <c r="G211" s="10" t="s">
        <v>383</v>
      </c>
      <c r="H211" s="10" t="s">
        <v>383</v>
      </c>
      <c r="I211" s="54"/>
      <c r="J211" s="54"/>
      <c r="K211" s="54"/>
      <c r="L211" s="54"/>
      <c r="M211" s="54"/>
      <c r="N211" s="87"/>
      <c r="O211" s="10"/>
      <c r="P211" s="10"/>
      <c r="Q211" s="10"/>
      <c r="R211" s="10"/>
      <c r="S211" s="10" t="s">
        <v>53</v>
      </c>
      <c r="T211" s="10"/>
      <c r="U211" s="10" t="s">
        <v>49</v>
      </c>
      <c r="V211" s="10" t="s">
        <v>49</v>
      </c>
      <c r="W211" s="10" t="s">
        <v>50</v>
      </c>
      <c r="X211" s="11" t="str">
        <f t="shared" si="15"/>
        <v>Y</v>
      </c>
      <c r="Y211" s="11">
        <v>1</v>
      </c>
      <c r="Z211" s="11">
        <f t="shared" si="52"/>
        <v>2</v>
      </c>
      <c r="AA211" s="11" t="str">
        <f t="shared" si="53"/>
        <v>N</v>
      </c>
      <c r="AB211" s="11"/>
      <c r="AC211" s="11">
        <f t="shared" si="54"/>
        <v>0</v>
      </c>
      <c r="AD211" s="10">
        <v>0</v>
      </c>
      <c r="AE211" s="10">
        <v>0</v>
      </c>
      <c r="AF211" s="11"/>
      <c r="AG211" s="10"/>
      <c r="AH211" s="10"/>
      <c r="AI211" s="11">
        <f t="shared" si="146"/>
        <v>157</v>
      </c>
      <c r="AJ211" s="11" t="str">
        <f t="shared" si="147"/>
        <v>MTP[157]</v>
      </c>
      <c r="AK211" s="11">
        <f t="shared" si="148"/>
        <v>168</v>
      </c>
      <c r="AL211" s="11" t="str">
        <f t="shared" si="149"/>
        <v>MTP[168]</v>
      </c>
      <c r="AM211" s="11">
        <f t="shared" si="150"/>
        <v>-1</v>
      </c>
      <c r="AN211" s="11" t="str">
        <f t="shared" si="151"/>
        <v/>
      </c>
      <c r="AO211" s="11">
        <f t="shared" si="152"/>
        <v>-1</v>
      </c>
      <c r="AP211" s="11" t="str">
        <f t="shared" si="153"/>
        <v/>
      </c>
      <c r="AQ211" s="11"/>
      <c r="AR211" s="11">
        <f t="shared" si="55"/>
        <v>0</v>
      </c>
      <c r="AS211" s="11"/>
      <c r="AT211" s="9"/>
      <c r="AU211" t="str">
        <f t="shared" si="154"/>
        <v>RW</v>
      </c>
      <c r="AV211" s="7">
        <f>SUM(Z$7:Z211)/2</f>
        <v>171</v>
      </c>
      <c r="AW211" s="7">
        <f>SUM(AC$7:AC211)/2</f>
        <v>0</v>
      </c>
      <c r="BF211" s="2">
        <v>0</v>
      </c>
      <c r="BG211" s="2">
        <v>0</v>
      </c>
      <c r="BH211" s="2">
        <v>0</v>
      </c>
      <c r="BI211" s="2">
        <v>0</v>
      </c>
      <c r="BJ211" s="2">
        <v>0</v>
      </c>
      <c r="BK211" s="2">
        <v>0</v>
      </c>
      <c r="BL211" s="2">
        <v>0</v>
      </c>
      <c r="BM211" s="2">
        <v>0</v>
      </c>
      <c r="BN211" s="2">
        <v>0</v>
      </c>
      <c r="BO211" s="2">
        <v>0</v>
      </c>
    </row>
    <row r="212" spans="2:67" outlineLevel="1">
      <c r="B212" s="36"/>
      <c r="C212" s="9"/>
      <c r="D212" s="9"/>
      <c r="E212" s="10" t="s">
        <v>369</v>
      </c>
      <c r="F212" s="10" t="s">
        <v>370</v>
      </c>
      <c r="G212" s="10" t="s">
        <v>384</v>
      </c>
      <c r="H212" s="10" t="s">
        <v>384</v>
      </c>
      <c r="I212" s="54"/>
      <c r="J212" s="54"/>
      <c r="K212" s="54"/>
      <c r="L212" s="54"/>
      <c r="M212" s="54"/>
      <c r="N212" s="87"/>
      <c r="O212" s="10"/>
      <c r="P212" s="10"/>
      <c r="Q212" s="10"/>
      <c r="R212" s="10"/>
      <c r="S212" s="10" t="s">
        <v>53</v>
      </c>
      <c r="T212" s="10"/>
      <c r="U212" s="10" t="s">
        <v>49</v>
      </c>
      <c r="V212" s="10" t="s">
        <v>49</v>
      </c>
      <c r="W212" s="10" t="s">
        <v>50</v>
      </c>
      <c r="X212" s="11" t="str">
        <f t="shared" si="15"/>
        <v>Y</v>
      </c>
      <c r="Y212" s="11">
        <v>1</v>
      </c>
      <c r="Z212" s="11">
        <f t="shared" si="52"/>
        <v>2</v>
      </c>
      <c r="AA212" s="11" t="str">
        <f t="shared" si="53"/>
        <v>N</v>
      </c>
      <c r="AB212" s="11"/>
      <c r="AC212" s="11">
        <f t="shared" si="54"/>
        <v>0</v>
      </c>
      <c r="AD212" s="10">
        <v>0</v>
      </c>
      <c r="AE212" s="10">
        <v>0</v>
      </c>
      <c r="AF212" s="11"/>
      <c r="AG212" s="10"/>
      <c r="AH212" s="10"/>
      <c r="AI212" s="11">
        <f t="shared" si="146"/>
        <v>156</v>
      </c>
      <c r="AJ212" s="11" t="str">
        <f t="shared" si="147"/>
        <v>MTP[156]</v>
      </c>
      <c r="AK212" s="11">
        <f t="shared" si="148"/>
        <v>167</v>
      </c>
      <c r="AL212" s="11" t="str">
        <f t="shared" si="149"/>
        <v>MTP[167]</v>
      </c>
      <c r="AM212" s="11">
        <f t="shared" si="150"/>
        <v>-1</v>
      </c>
      <c r="AN212" s="11" t="str">
        <f t="shared" si="151"/>
        <v/>
      </c>
      <c r="AO212" s="11">
        <f t="shared" si="152"/>
        <v>-1</v>
      </c>
      <c r="AP212" s="11" t="str">
        <f t="shared" si="153"/>
        <v/>
      </c>
      <c r="AQ212" s="11"/>
      <c r="AR212" s="11">
        <f t="shared" si="55"/>
        <v>0</v>
      </c>
      <c r="AS212" s="11"/>
      <c r="AT212" s="9"/>
      <c r="AU212" t="str">
        <f t="shared" si="154"/>
        <v>RW</v>
      </c>
      <c r="AV212" s="7">
        <f>SUM(Z$7:Z212)/2</f>
        <v>172</v>
      </c>
      <c r="AW212" s="7">
        <f>SUM(AC$7:AC212)/2</f>
        <v>0</v>
      </c>
      <c r="BF212" s="2">
        <v>0</v>
      </c>
      <c r="BG212" s="2">
        <v>0</v>
      </c>
      <c r="BH212" s="2">
        <v>0</v>
      </c>
      <c r="BI212" s="2">
        <v>0</v>
      </c>
      <c r="BJ212" s="2">
        <v>0</v>
      </c>
      <c r="BK212" s="2">
        <v>0</v>
      </c>
      <c r="BL212" s="2">
        <v>0</v>
      </c>
      <c r="BM212" s="2">
        <v>0</v>
      </c>
      <c r="BN212" s="2">
        <v>0</v>
      </c>
      <c r="BO212" s="2">
        <v>0</v>
      </c>
    </row>
    <row r="213" spans="2:67" outlineLevel="1">
      <c r="B213" s="36"/>
      <c r="C213" s="9"/>
      <c r="D213" s="9"/>
      <c r="E213" s="10" t="s">
        <v>369</v>
      </c>
      <c r="F213" s="10" t="s">
        <v>370</v>
      </c>
      <c r="G213" s="10" t="s">
        <v>385</v>
      </c>
      <c r="H213" s="10" t="s">
        <v>385</v>
      </c>
      <c r="I213" s="54"/>
      <c r="J213" s="54"/>
      <c r="K213" s="54"/>
      <c r="L213" s="54"/>
      <c r="M213" s="54"/>
      <c r="N213" s="87"/>
      <c r="O213" s="10"/>
      <c r="P213" s="10"/>
      <c r="Q213" s="10"/>
      <c r="R213" s="10"/>
      <c r="S213" s="10" t="s">
        <v>53</v>
      </c>
      <c r="T213" s="10"/>
      <c r="U213" s="10" t="s">
        <v>49</v>
      </c>
      <c r="V213" s="10" t="s">
        <v>49</v>
      </c>
      <c r="W213" s="10" t="s">
        <v>50</v>
      </c>
      <c r="X213" s="11" t="str">
        <f t="shared" si="15"/>
        <v>Y</v>
      </c>
      <c r="Y213" s="11">
        <v>1</v>
      </c>
      <c r="Z213" s="11">
        <f t="shared" si="52"/>
        <v>2</v>
      </c>
      <c r="AA213" s="11" t="str">
        <f t="shared" si="53"/>
        <v>N</v>
      </c>
      <c r="AB213" s="11"/>
      <c r="AC213" s="11">
        <f t="shared" si="54"/>
        <v>0</v>
      </c>
      <c r="AD213" s="10">
        <v>0</v>
      </c>
      <c r="AE213" s="10">
        <v>0</v>
      </c>
      <c r="AF213" s="11"/>
      <c r="AG213" s="10"/>
      <c r="AH213" s="10"/>
      <c r="AI213" s="11">
        <f t="shared" si="146"/>
        <v>155</v>
      </c>
      <c r="AJ213" s="11" t="str">
        <f t="shared" si="147"/>
        <v>MTP[155]</v>
      </c>
      <c r="AK213" s="11">
        <f t="shared" si="148"/>
        <v>166</v>
      </c>
      <c r="AL213" s="11" t="str">
        <f t="shared" si="149"/>
        <v>MTP[166]</v>
      </c>
      <c r="AM213" s="11">
        <f t="shared" si="150"/>
        <v>-1</v>
      </c>
      <c r="AN213" s="11" t="str">
        <f t="shared" si="151"/>
        <v/>
      </c>
      <c r="AO213" s="11">
        <f t="shared" si="152"/>
        <v>-1</v>
      </c>
      <c r="AP213" s="11" t="str">
        <f t="shared" si="153"/>
        <v/>
      </c>
      <c r="AQ213" s="11"/>
      <c r="AR213" s="11">
        <f t="shared" si="55"/>
        <v>0</v>
      </c>
      <c r="AS213" s="11"/>
      <c r="AT213" s="9"/>
      <c r="AU213" t="str">
        <f t="shared" si="154"/>
        <v>RW</v>
      </c>
      <c r="AV213" s="7">
        <f>SUM(Z$7:Z213)/2</f>
        <v>173</v>
      </c>
      <c r="AW213" s="7">
        <f>SUM(AC$7:AC213)/2</f>
        <v>0</v>
      </c>
      <c r="BF213" s="2">
        <v>0</v>
      </c>
      <c r="BG213" s="2">
        <v>0</v>
      </c>
      <c r="BH213" s="2">
        <v>0</v>
      </c>
      <c r="BI213" s="2">
        <v>0</v>
      </c>
      <c r="BJ213" s="2">
        <v>0</v>
      </c>
      <c r="BK213" s="2">
        <v>0</v>
      </c>
      <c r="BL213" s="2">
        <v>0</v>
      </c>
      <c r="BM213" s="2">
        <v>0</v>
      </c>
      <c r="BN213" s="2">
        <v>0</v>
      </c>
      <c r="BO213" s="2">
        <v>0</v>
      </c>
    </row>
    <row r="214" spans="2:67" outlineLevel="1">
      <c r="B214" s="36"/>
      <c r="C214" s="9"/>
      <c r="D214" s="9"/>
      <c r="E214" s="10" t="s">
        <v>369</v>
      </c>
      <c r="F214" s="10" t="s">
        <v>370</v>
      </c>
      <c r="G214" s="10" t="s">
        <v>386</v>
      </c>
      <c r="H214" s="10" t="s">
        <v>386</v>
      </c>
      <c r="I214" s="54"/>
      <c r="J214" s="54"/>
      <c r="K214" s="54"/>
      <c r="L214" s="54"/>
      <c r="M214" s="54"/>
      <c r="N214" s="87"/>
      <c r="O214" s="10"/>
      <c r="P214" s="10"/>
      <c r="Q214" s="10"/>
      <c r="R214" s="10"/>
      <c r="S214" s="10" t="s">
        <v>53</v>
      </c>
      <c r="T214" s="10"/>
      <c r="U214" s="10" t="s">
        <v>49</v>
      </c>
      <c r="V214" s="10" t="s">
        <v>49</v>
      </c>
      <c r="W214" s="10" t="s">
        <v>50</v>
      </c>
      <c r="X214" s="11" t="str">
        <f t="shared" si="15"/>
        <v>Y</v>
      </c>
      <c r="Y214" s="11">
        <v>1</v>
      </c>
      <c r="Z214" s="11">
        <f t="shared" si="52"/>
        <v>2</v>
      </c>
      <c r="AA214" s="11" t="str">
        <f t="shared" si="53"/>
        <v>N</v>
      </c>
      <c r="AB214" s="11"/>
      <c r="AC214" s="11">
        <f t="shared" si="54"/>
        <v>0</v>
      </c>
      <c r="AD214" s="10">
        <v>0</v>
      </c>
      <c r="AE214" s="10">
        <v>0</v>
      </c>
      <c r="AF214" s="11"/>
      <c r="AG214" s="10"/>
      <c r="AH214" s="10"/>
      <c r="AI214" s="11">
        <f t="shared" si="146"/>
        <v>154</v>
      </c>
      <c r="AJ214" s="11" t="str">
        <f t="shared" si="147"/>
        <v>MTP[154]</v>
      </c>
      <c r="AK214" s="11">
        <f t="shared" si="148"/>
        <v>165</v>
      </c>
      <c r="AL214" s="11" t="str">
        <f t="shared" si="149"/>
        <v>MTP[165]</v>
      </c>
      <c r="AM214" s="11">
        <f t="shared" si="150"/>
        <v>-1</v>
      </c>
      <c r="AN214" s="11" t="str">
        <f t="shared" si="151"/>
        <v/>
      </c>
      <c r="AO214" s="11">
        <f t="shared" si="152"/>
        <v>-1</v>
      </c>
      <c r="AP214" s="11" t="str">
        <f t="shared" si="153"/>
        <v/>
      </c>
      <c r="AQ214" s="11"/>
      <c r="AR214" s="11">
        <f t="shared" si="55"/>
        <v>0</v>
      </c>
      <c r="AS214" s="11"/>
      <c r="AT214" s="9"/>
      <c r="AU214" t="str">
        <f t="shared" si="154"/>
        <v>RW</v>
      </c>
      <c r="AV214" s="7">
        <f>SUM(Z$7:Z214)/2</f>
        <v>174</v>
      </c>
      <c r="AW214" s="7">
        <f>SUM(AC$7:AC214)/2</f>
        <v>0</v>
      </c>
      <c r="BF214" s="2">
        <v>0</v>
      </c>
      <c r="BG214" s="2">
        <v>0</v>
      </c>
      <c r="BH214" s="2">
        <v>0</v>
      </c>
      <c r="BI214" s="2">
        <v>0</v>
      </c>
      <c r="BJ214" s="2">
        <v>0</v>
      </c>
      <c r="BK214" s="2">
        <v>0</v>
      </c>
      <c r="BL214" s="2">
        <v>0</v>
      </c>
      <c r="BM214" s="2">
        <v>0</v>
      </c>
      <c r="BN214" s="2">
        <v>0</v>
      </c>
      <c r="BO214" s="2">
        <v>0</v>
      </c>
    </row>
    <row r="215" spans="2:67" outlineLevel="1">
      <c r="B215" s="36"/>
      <c r="C215" s="9"/>
      <c r="D215" s="9"/>
      <c r="E215" s="10" t="s">
        <v>369</v>
      </c>
      <c r="F215" s="10" t="s">
        <v>370</v>
      </c>
      <c r="G215" s="10" t="s">
        <v>387</v>
      </c>
      <c r="H215" s="10" t="s">
        <v>387</v>
      </c>
      <c r="I215" s="81"/>
      <c r="J215" s="81"/>
      <c r="K215" s="81"/>
      <c r="L215" s="81"/>
      <c r="M215" s="81"/>
      <c r="N215" s="88"/>
      <c r="O215" s="10"/>
      <c r="P215" s="10"/>
      <c r="Q215" s="10"/>
      <c r="R215" s="10"/>
      <c r="S215" s="10" t="s">
        <v>53</v>
      </c>
      <c r="T215" s="10"/>
      <c r="U215" s="10" t="s">
        <v>49</v>
      </c>
      <c r="V215" s="10" t="s">
        <v>49</v>
      </c>
      <c r="W215" s="10" t="s">
        <v>50</v>
      </c>
      <c r="X215" s="11" t="str">
        <f t="shared" si="15"/>
        <v>Y</v>
      </c>
      <c r="Y215" s="11">
        <v>1</v>
      </c>
      <c r="Z215" s="11">
        <f t="shared" si="52"/>
        <v>2</v>
      </c>
      <c r="AA215" s="11" t="str">
        <f t="shared" si="53"/>
        <v>N</v>
      </c>
      <c r="AB215" s="11"/>
      <c r="AC215" s="11">
        <f t="shared" si="54"/>
        <v>0</v>
      </c>
      <c r="AD215" s="10">
        <v>0</v>
      </c>
      <c r="AE215" s="10">
        <v>0</v>
      </c>
      <c r="AF215" s="11"/>
      <c r="AG215" s="10"/>
      <c r="AH215" s="10"/>
      <c r="AI215" s="11">
        <f>IF(Y215&gt;0,AK182,AK182- 1)</f>
        <v>153</v>
      </c>
      <c r="AJ215" s="11" t="str">
        <f t="shared" si="147"/>
        <v>MTP[153]</v>
      </c>
      <c r="AK215" s="11">
        <f>IF(AND(V215="Y", Y215&gt;0),AI199,AI199- 1)</f>
        <v>164</v>
      </c>
      <c r="AL215" s="11" t="str">
        <f t="shared" si="149"/>
        <v>MTP[164]</v>
      </c>
      <c r="AM215" s="11">
        <f>IF(AB215&gt;0,AO182,AO182- 1)</f>
        <v>-1</v>
      </c>
      <c r="AN215" s="11" t="str">
        <f t="shared" si="151"/>
        <v/>
      </c>
      <c r="AO215" s="11">
        <f>IF(AND(V215="Y", AB215&gt;0),AM199,AM199- 1)</f>
        <v>-1</v>
      </c>
      <c r="AP215" s="11" t="str">
        <f t="shared" si="153"/>
        <v/>
      </c>
      <c r="AQ215" s="11"/>
      <c r="AR215" s="11">
        <f t="shared" si="55"/>
        <v>0</v>
      </c>
      <c r="AS215" s="11"/>
      <c r="AT215" s="9"/>
      <c r="AU215" t="str">
        <f t="shared" si="154"/>
        <v>RW</v>
      </c>
      <c r="AV215" s="7">
        <f>SUM(Z$7:Z215)/2</f>
        <v>175</v>
      </c>
      <c r="AW215" s="7">
        <f>SUM(AC$7:AC215)/2</f>
        <v>0</v>
      </c>
      <c r="BF215" s="2">
        <v>0</v>
      </c>
      <c r="BG215" s="2">
        <v>0</v>
      </c>
      <c r="BH215" s="2">
        <v>0</v>
      </c>
      <c r="BI215" s="2">
        <v>0</v>
      </c>
      <c r="BJ215" s="2">
        <v>0</v>
      </c>
      <c r="BK215" s="2">
        <v>0</v>
      </c>
      <c r="BL215" s="2">
        <v>0</v>
      </c>
      <c r="BM215" s="2">
        <v>0</v>
      </c>
      <c r="BN215" s="2">
        <v>0</v>
      </c>
      <c r="BO215" s="2">
        <v>0</v>
      </c>
    </row>
    <row r="216" spans="2:67">
      <c r="B216" s="36"/>
      <c r="C216" s="9"/>
      <c r="D216" s="9"/>
      <c r="E216" s="10" t="s">
        <v>388</v>
      </c>
      <c r="F216" s="10" t="s">
        <v>389</v>
      </c>
      <c r="G216" s="10"/>
      <c r="H216" s="10"/>
      <c r="I216" s="10"/>
      <c r="J216" s="10"/>
      <c r="K216" s="10"/>
      <c r="L216" s="10"/>
      <c r="M216" s="10"/>
      <c r="N216" s="84"/>
      <c r="O216" s="10"/>
      <c r="P216" s="10"/>
      <c r="Q216" s="10" t="s">
        <v>171</v>
      </c>
      <c r="R216" s="10" t="s">
        <v>285</v>
      </c>
      <c r="S216" s="10" t="str">
        <f t="shared" si="14"/>
        <v>RW</v>
      </c>
      <c r="T216" s="10">
        <v>2</v>
      </c>
      <c r="U216" s="10" t="s">
        <v>49</v>
      </c>
      <c r="V216" s="10" t="s">
        <v>49</v>
      </c>
      <c r="W216" s="10" t="s">
        <v>50</v>
      </c>
      <c r="X216" s="11" t="str">
        <f t="shared" si="15"/>
        <v>Y</v>
      </c>
      <c r="Y216" s="11">
        <v>5</v>
      </c>
      <c r="Z216" s="11">
        <f t="shared" si="52"/>
        <v>10</v>
      </c>
      <c r="AA216" s="11" t="str">
        <f t="shared" si="53"/>
        <v>N</v>
      </c>
      <c r="AB216" s="11">
        <f>[1]VOUT_TRANSITION_RATE!N7</f>
        <v>0</v>
      </c>
      <c r="AC216" s="11">
        <f t="shared" si="54"/>
        <v>0</v>
      </c>
      <c r="AD216" s="10" t="str">
        <f>(AD217 &amp; AD218 &amp; AD219 &amp; AD220 &amp; AD221 &amp; AD222 &amp; AD223 &amp; AD224) &amp; (AD225 &amp; AD226 &amp; AD227 &amp; AD228 &amp; AD229 &amp; AD230 &amp; AD231 &amp; AD232)</f>
        <v>10000</v>
      </c>
      <c r="AE216" s="10" t="str">
        <f>(AE217 &amp; AE218 &amp; AE219 &amp; AE220 &amp; AE221 &amp; AE222 &amp; AE223 &amp; AE224) &amp; (AE225 &amp; AE226 &amp; AE227 &amp; AE228 &amp; AE229 &amp; AE230 &amp; AE231 &amp; AE232)</f>
        <v>10000</v>
      </c>
      <c r="AF216" s="11"/>
      <c r="AG216" s="10" t="s">
        <v>390</v>
      </c>
      <c r="AH216" s="10" t="s">
        <v>291</v>
      </c>
      <c r="AI216" s="11">
        <f>AK199+Y216</f>
        <v>180</v>
      </c>
      <c r="AJ216" s="12"/>
      <c r="AK216" s="11">
        <f t="shared" si="16"/>
        <v>185</v>
      </c>
      <c r="AL216" s="12"/>
      <c r="AM216" s="11">
        <f>AO199+AB216</f>
        <v>0</v>
      </c>
      <c r="AN216" s="12"/>
      <c r="AO216" s="11">
        <f t="shared" si="17"/>
        <v>0</v>
      </c>
      <c r="AP216" s="12"/>
      <c r="AQ216" s="11">
        <v>5</v>
      </c>
      <c r="AR216" s="11">
        <f t="shared" si="55"/>
        <v>10</v>
      </c>
      <c r="AS216" s="12"/>
      <c r="AT216" s="9"/>
      <c r="AU216" t="str">
        <f t="shared" si="154"/>
        <v>RW</v>
      </c>
      <c r="AV216" s="7">
        <f>SUM(Z$7:Z216)/2</f>
        <v>180</v>
      </c>
      <c r="AW216" s="7">
        <f>SUM(AC$7:AC216)/2</f>
        <v>0</v>
      </c>
      <c r="BF216" s="2" t="s">
        <v>391</v>
      </c>
      <c r="BG216" s="2" t="s">
        <v>391</v>
      </c>
      <c r="BH216" s="2" t="s">
        <v>391</v>
      </c>
      <c r="BI216" s="2" t="s">
        <v>391</v>
      </c>
      <c r="BJ216" s="2" t="s">
        <v>391</v>
      </c>
      <c r="BK216" s="2" t="s">
        <v>391</v>
      </c>
      <c r="BL216" s="2" t="s">
        <v>391</v>
      </c>
      <c r="BM216" s="2" t="s">
        <v>391</v>
      </c>
      <c r="BN216" s="2" t="s">
        <v>391</v>
      </c>
      <c r="BO216" s="2" t="s">
        <v>391</v>
      </c>
    </row>
    <row r="217" spans="2:67" outlineLevel="1">
      <c r="B217" s="36"/>
      <c r="C217" s="9"/>
      <c r="D217" s="9"/>
      <c r="E217" s="10" t="s">
        <v>388</v>
      </c>
      <c r="F217" s="10" t="s">
        <v>389</v>
      </c>
      <c r="G217" s="10" t="s">
        <v>392</v>
      </c>
      <c r="H217" s="10" t="s">
        <v>392</v>
      </c>
      <c r="I217" s="80"/>
      <c r="J217" s="80"/>
      <c r="K217" s="80"/>
      <c r="L217" s="80"/>
      <c r="M217" s="80"/>
      <c r="N217" s="86" t="s">
        <v>393</v>
      </c>
      <c r="O217" s="10"/>
      <c r="P217" s="10"/>
      <c r="Q217" s="10"/>
      <c r="R217" s="10"/>
      <c r="S217" s="10" t="s">
        <v>53</v>
      </c>
      <c r="T217" s="10"/>
      <c r="U217" s="10" t="s">
        <v>49</v>
      </c>
      <c r="V217" s="10" t="s">
        <v>49</v>
      </c>
      <c r="W217" s="10" t="s">
        <v>50</v>
      </c>
      <c r="X217" s="11" t="str">
        <f t="shared" si="15"/>
        <v>N</v>
      </c>
      <c r="Y217" s="11"/>
      <c r="Z217" s="11">
        <f t="shared" si="52"/>
        <v>0</v>
      </c>
      <c r="AA217" s="11" t="str">
        <f t="shared" si="53"/>
        <v>N</v>
      </c>
      <c r="AB217" s="11"/>
      <c r="AC217" s="11">
        <f t="shared" si="54"/>
        <v>0</v>
      </c>
      <c r="AD217" s="10"/>
      <c r="AE217" s="10"/>
      <c r="AF217" s="11"/>
      <c r="AG217" s="10"/>
      <c r="AH217" s="10"/>
      <c r="AI217" s="11">
        <f t="shared" ref="AI217:AI231" si="155">AI218+Y218</f>
        <v>180</v>
      </c>
      <c r="AJ217" s="12" t="str">
        <f t="shared" ref="AJ217:AJ232" si="156">IF(Y217&gt;1,"MTP[" &amp; AI217-1+Y217&amp; ":" &amp; AI217 &amp; "]",(IF(Y217&gt;0,"MTP[" &amp; AI217 &amp; "]","")))</f>
        <v/>
      </c>
      <c r="AK217" s="11">
        <f t="shared" ref="AK217:AK231" si="157">AK218+Y218</f>
        <v>185</v>
      </c>
      <c r="AL217" s="12" t="str">
        <f t="shared" ref="AL217:AL232" si="158">IF(AND(V217="Y", Y217&gt;1),"MTP[" &amp; AK217-1+Y217&amp; ":" &amp; AK217 &amp; "]",(IF(AND(V217="Y", Y217&gt;0),"MTP[" &amp; AK217 &amp; "]","")))</f>
        <v/>
      </c>
      <c r="AM217" s="11">
        <f t="shared" ref="AM217:AM231" si="159">AM218+AB218</f>
        <v>-1</v>
      </c>
      <c r="AN217" s="12" t="str">
        <f t="shared" ref="AN217:AN232" si="160">IF(AB217&gt;1,"OTP[" &amp; AM217-1+AB217&amp; ":" &amp; AM217 &amp; "]",(IF(AB217&gt;0,"OTP[" &amp; AM217 &amp; "]","")))</f>
        <v/>
      </c>
      <c r="AO217" s="11">
        <f t="shared" ref="AO217:AO231" si="161">AO218+AB218</f>
        <v>-1</v>
      </c>
      <c r="AP217" s="12" t="str">
        <f t="shared" ref="AP217:AP232" si="162">IF(AND(V217="Y", AB217&gt;1),"OTP[" &amp; AO217-1+AB217&amp; ":" &amp; AO217 &amp; "]",(IF(AND(V217="Y", AB217&gt;0),"OTP[" &amp; AO217 &amp; "]","")))</f>
        <v/>
      </c>
      <c r="AQ217" s="11"/>
      <c r="AR217" s="11">
        <f t="shared" si="55"/>
        <v>0</v>
      </c>
      <c r="AS217" s="12"/>
      <c r="AT217" s="9"/>
      <c r="AU217" t="str">
        <f t="shared" si="154"/>
        <v>RW</v>
      </c>
      <c r="AV217" s="7">
        <f>SUM(Z$7:Z217)/2</f>
        <v>180</v>
      </c>
      <c r="AW217" s="7">
        <f>SUM(AC$7:AC217)/2</f>
        <v>0</v>
      </c>
    </row>
    <row r="218" spans="2:67" outlineLevel="1">
      <c r="B218" s="36"/>
      <c r="C218" s="9"/>
      <c r="D218" s="9"/>
      <c r="E218" s="10" t="s">
        <v>388</v>
      </c>
      <c r="F218" s="10" t="s">
        <v>389</v>
      </c>
      <c r="G218" s="10" t="s">
        <v>394</v>
      </c>
      <c r="H218" s="10" t="s">
        <v>394</v>
      </c>
      <c r="I218" s="54"/>
      <c r="J218" s="54"/>
      <c r="K218" s="54"/>
      <c r="L218" s="54"/>
      <c r="M218" s="54"/>
      <c r="N218" s="87"/>
      <c r="O218" s="10"/>
      <c r="P218" s="10"/>
      <c r="Q218" s="10"/>
      <c r="R218" s="10"/>
      <c r="S218" s="10" t="s">
        <v>53</v>
      </c>
      <c r="T218" s="10"/>
      <c r="U218" s="10" t="s">
        <v>49</v>
      </c>
      <c r="V218" s="10" t="s">
        <v>49</v>
      </c>
      <c r="W218" s="10" t="s">
        <v>50</v>
      </c>
      <c r="X218" s="11" t="str">
        <f t="shared" si="15"/>
        <v>N</v>
      </c>
      <c r="Y218" s="11"/>
      <c r="Z218" s="11">
        <f t="shared" si="52"/>
        <v>0</v>
      </c>
      <c r="AA218" s="11" t="str">
        <f t="shared" si="53"/>
        <v>N</v>
      </c>
      <c r="AB218" s="11"/>
      <c r="AC218" s="11">
        <f t="shared" si="54"/>
        <v>0</v>
      </c>
      <c r="AD218" s="10"/>
      <c r="AE218" s="10"/>
      <c r="AF218" s="11"/>
      <c r="AG218" s="10"/>
      <c r="AH218" s="10"/>
      <c r="AI218" s="11">
        <f t="shared" si="155"/>
        <v>180</v>
      </c>
      <c r="AJ218" s="12" t="str">
        <f t="shared" si="156"/>
        <v/>
      </c>
      <c r="AK218" s="11">
        <f t="shared" si="157"/>
        <v>185</v>
      </c>
      <c r="AL218" s="12" t="str">
        <f t="shared" si="158"/>
        <v/>
      </c>
      <c r="AM218" s="11">
        <f t="shared" si="159"/>
        <v>-1</v>
      </c>
      <c r="AN218" s="12" t="str">
        <f t="shared" si="160"/>
        <v/>
      </c>
      <c r="AO218" s="11">
        <f t="shared" si="161"/>
        <v>-1</v>
      </c>
      <c r="AP218" s="12" t="str">
        <f t="shared" si="162"/>
        <v/>
      </c>
      <c r="AQ218" s="11"/>
      <c r="AR218" s="11">
        <f t="shared" si="55"/>
        <v>0</v>
      </c>
      <c r="AS218" s="12"/>
      <c r="AT218" s="9"/>
      <c r="AU218" t="str">
        <f t="shared" si="154"/>
        <v>RW</v>
      </c>
      <c r="AV218" s="7">
        <f>SUM(Z$7:Z218)/2</f>
        <v>180</v>
      </c>
      <c r="AW218" s="7">
        <f>SUM(AC$7:AC218)/2</f>
        <v>0</v>
      </c>
    </row>
    <row r="219" spans="2:67" outlineLevel="1">
      <c r="B219" s="36"/>
      <c r="C219" s="9"/>
      <c r="D219" s="9"/>
      <c r="E219" s="10" t="s">
        <v>388</v>
      </c>
      <c r="F219" s="10" t="s">
        <v>389</v>
      </c>
      <c r="G219" s="10" t="s">
        <v>395</v>
      </c>
      <c r="H219" s="10" t="s">
        <v>395</v>
      </c>
      <c r="I219" s="54"/>
      <c r="J219" s="54"/>
      <c r="K219" s="54"/>
      <c r="L219" s="54"/>
      <c r="M219" s="54"/>
      <c r="N219" s="87"/>
      <c r="O219" s="10"/>
      <c r="P219" s="10"/>
      <c r="Q219" s="10"/>
      <c r="R219" s="10"/>
      <c r="S219" s="10" t="s">
        <v>53</v>
      </c>
      <c r="T219" s="10"/>
      <c r="U219" s="10" t="s">
        <v>49</v>
      </c>
      <c r="V219" s="10" t="s">
        <v>49</v>
      </c>
      <c r="W219" s="10" t="s">
        <v>50</v>
      </c>
      <c r="X219" s="11" t="str">
        <f t="shared" si="15"/>
        <v>N</v>
      </c>
      <c r="Y219" s="11"/>
      <c r="Z219" s="11">
        <f t="shared" si="52"/>
        <v>0</v>
      </c>
      <c r="AA219" s="11" t="str">
        <f t="shared" si="53"/>
        <v>N</v>
      </c>
      <c r="AB219" s="11"/>
      <c r="AC219" s="11">
        <f t="shared" si="54"/>
        <v>0</v>
      </c>
      <c r="AD219" s="10"/>
      <c r="AE219" s="10"/>
      <c r="AF219" s="11"/>
      <c r="AG219" s="10"/>
      <c r="AH219" s="10"/>
      <c r="AI219" s="11">
        <f t="shared" si="155"/>
        <v>180</v>
      </c>
      <c r="AJ219" s="12" t="str">
        <f t="shared" si="156"/>
        <v/>
      </c>
      <c r="AK219" s="11">
        <f t="shared" si="157"/>
        <v>185</v>
      </c>
      <c r="AL219" s="12" t="str">
        <f t="shared" si="158"/>
        <v/>
      </c>
      <c r="AM219" s="11">
        <f t="shared" si="159"/>
        <v>-1</v>
      </c>
      <c r="AN219" s="12" t="str">
        <f t="shared" si="160"/>
        <v/>
      </c>
      <c r="AO219" s="11">
        <f t="shared" si="161"/>
        <v>-1</v>
      </c>
      <c r="AP219" s="12" t="str">
        <f t="shared" si="162"/>
        <v/>
      </c>
      <c r="AQ219" s="11"/>
      <c r="AR219" s="11">
        <f t="shared" si="55"/>
        <v>0</v>
      </c>
      <c r="AS219" s="12"/>
      <c r="AT219" s="9"/>
      <c r="AU219" t="str">
        <f t="shared" si="154"/>
        <v>RW</v>
      </c>
      <c r="AV219" s="7">
        <f>SUM(Z$7:Z219)/2</f>
        <v>180</v>
      </c>
      <c r="AW219" s="7">
        <f>SUM(AC$7:AC219)/2</f>
        <v>0</v>
      </c>
    </row>
    <row r="220" spans="2:67" outlineLevel="1">
      <c r="B220" s="36"/>
      <c r="C220" s="9"/>
      <c r="D220" s="9"/>
      <c r="E220" s="10" t="s">
        <v>388</v>
      </c>
      <c r="F220" s="10" t="s">
        <v>389</v>
      </c>
      <c r="G220" s="10" t="s">
        <v>396</v>
      </c>
      <c r="H220" s="10" t="s">
        <v>396</v>
      </c>
      <c r="I220" s="54"/>
      <c r="J220" s="54"/>
      <c r="K220" s="54"/>
      <c r="L220" s="54"/>
      <c r="M220" s="54"/>
      <c r="N220" s="87"/>
      <c r="O220" s="10"/>
      <c r="P220" s="10"/>
      <c r="Q220" s="10"/>
      <c r="R220" s="10"/>
      <c r="S220" s="10" t="s">
        <v>53</v>
      </c>
      <c r="T220" s="10"/>
      <c r="U220" s="10" t="s">
        <v>49</v>
      </c>
      <c r="V220" s="10" t="s">
        <v>49</v>
      </c>
      <c r="W220" s="10" t="s">
        <v>50</v>
      </c>
      <c r="X220" s="11" t="str">
        <f t="shared" si="15"/>
        <v>N</v>
      </c>
      <c r="Y220" s="11"/>
      <c r="Z220" s="11">
        <f t="shared" si="52"/>
        <v>0</v>
      </c>
      <c r="AA220" s="11" t="str">
        <f t="shared" si="53"/>
        <v>N</v>
      </c>
      <c r="AB220" s="11"/>
      <c r="AC220" s="11">
        <f t="shared" si="54"/>
        <v>0</v>
      </c>
      <c r="AD220" s="10"/>
      <c r="AE220" s="10"/>
      <c r="AF220" s="11"/>
      <c r="AG220" s="10"/>
      <c r="AH220" s="10"/>
      <c r="AI220" s="11">
        <f t="shared" si="155"/>
        <v>180</v>
      </c>
      <c r="AJ220" s="12" t="str">
        <f t="shared" si="156"/>
        <v/>
      </c>
      <c r="AK220" s="11">
        <f t="shared" si="157"/>
        <v>185</v>
      </c>
      <c r="AL220" s="12" t="str">
        <f t="shared" si="158"/>
        <v/>
      </c>
      <c r="AM220" s="11">
        <f t="shared" si="159"/>
        <v>-1</v>
      </c>
      <c r="AN220" s="12" t="str">
        <f t="shared" si="160"/>
        <v/>
      </c>
      <c r="AO220" s="11">
        <f t="shared" si="161"/>
        <v>-1</v>
      </c>
      <c r="AP220" s="12" t="str">
        <f t="shared" si="162"/>
        <v/>
      </c>
      <c r="AQ220" s="11"/>
      <c r="AR220" s="11">
        <f t="shared" si="55"/>
        <v>0</v>
      </c>
      <c r="AS220" s="12"/>
      <c r="AT220" s="9"/>
      <c r="AU220" t="str">
        <f t="shared" si="154"/>
        <v>RW</v>
      </c>
      <c r="AV220" s="7">
        <f>SUM(Z$7:Z220)/2</f>
        <v>180</v>
      </c>
      <c r="AW220" s="7">
        <f>SUM(AC$7:AC220)/2</f>
        <v>0</v>
      </c>
    </row>
    <row r="221" spans="2:67" outlineLevel="1">
      <c r="B221" s="36"/>
      <c r="C221" s="9"/>
      <c r="D221" s="9"/>
      <c r="E221" s="10" t="s">
        <v>388</v>
      </c>
      <c r="F221" s="10" t="s">
        <v>389</v>
      </c>
      <c r="G221" s="10" t="s">
        <v>397</v>
      </c>
      <c r="H221" s="10" t="s">
        <v>397</v>
      </c>
      <c r="I221" s="54"/>
      <c r="J221" s="54"/>
      <c r="K221" s="54"/>
      <c r="L221" s="54"/>
      <c r="M221" s="54"/>
      <c r="N221" s="87"/>
      <c r="O221" s="10"/>
      <c r="P221" s="10"/>
      <c r="Q221" s="10"/>
      <c r="R221" s="10"/>
      <c r="S221" s="10" t="s">
        <v>53</v>
      </c>
      <c r="T221" s="10"/>
      <c r="U221" s="10" t="s">
        <v>49</v>
      </c>
      <c r="V221" s="10" t="s">
        <v>49</v>
      </c>
      <c r="W221" s="10" t="s">
        <v>50</v>
      </c>
      <c r="X221" s="11" t="str">
        <f t="shared" si="15"/>
        <v>N</v>
      </c>
      <c r="Y221" s="11"/>
      <c r="Z221" s="11">
        <f t="shared" si="52"/>
        <v>0</v>
      </c>
      <c r="AA221" s="11" t="str">
        <f t="shared" si="53"/>
        <v>N</v>
      </c>
      <c r="AB221" s="11"/>
      <c r="AC221" s="11">
        <f t="shared" si="54"/>
        <v>0</v>
      </c>
      <c r="AD221" s="10"/>
      <c r="AE221" s="10"/>
      <c r="AF221" s="11"/>
      <c r="AG221" s="10"/>
      <c r="AH221" s="10"/>
      <c r="AI221" s="11">
        <f t="shared" si="155"/>
        <v>180</v>
      </c>
      <c r="AJ221" s="12" t="str">
        <f t="shared" si="156"/>
        <v/>
      </c>
      <c r="AK221" s="11">
        <f t="shared" si="157"/>
        <v>185</v>
      </c>
      <c r="AL221" s="12" t="str">
        <f t="shared" si="158"/>
        <v/>
      </c>
      <c r="AM221" s="11">
        <f t="shared" si="159"/>
        <v>-1</v>
      </c>
      <c r="AN221" s="12" t="str">
        <f t="shared" si="160"/>
        <v/>
      </c>
      <c r="AO221" s="11">
        <f t="shared" si="161"/>
        <v>-1</v>
      </c>
      <c r="AP221" s="12" t="str">
        <f t="shared" si="162"/>
        <v/>
      </c>
      <c r="AQ221" s="11"/>
      <c r="AR221" s="11">
        <f t="shared" si="55"/>
        <v>0</v>
      </c>
      <c r="AS221" s="12"/>
      <c r="AT221" s="9"/>
      <c r="AU221" t="str">
        <f t="shared" si="154"/>
        <v>RW</v>
      </c>
      <c r="AV221" s="7">
        <f>SUM(Z$7:Z221)/2</f>
        <v>180</v>
      </c>
      <c r="AW221" s="7">
        <f>SUM(AC$7:AC221)/2</f>
        <v>0</v>
      </c>
    </row>
    <row r="222" spans="2:67" outlineLevel="1">
      <c r="B222" s="36"/>
      <c r="C222" s="9"/>
      <c r="D222" s="9"/>
      <c r="E222" s="10" t="s">
        <v>388</v>
      </c>
      <c r="F222" s="10" t="s">
        <v>389</v>
      </c>
      <c r="G222" s="10" t="s">
        <v>398</v>
      </c>
      <c r="H222" s="10" t="s">
        <v>398</v>
      </c>
      <c r="I222" s="54"/>
      <c r="J222" s="54"/>
      <c r="K222" s="54"/>
      <c r="L222" s="54"/>
      <c r="M222" s="54"/>
      <c r="N222" s="87"/>
      <c r="O222" s="10"/>
      <c r="P222" s="10"/>
      <c r="Q222" s="10"/>
      <c r="R222" s="10"/>
      <c r="S222" s="10" t="s">
        <v>53</v>
      </c>
      <c r="T222" s="10"/>
      <c r="U222" s="10" t="s">
        <v>49</v>
      </c>
      <c r="V222" s="10" t="s">
        <v>49</v>
      </c>
      <c r="W222" s="10" t="s">
        <v>50</v>
      </c>
      <c r="X222" s="11" t="str">
        <f t="shared" si="15"/>
        <v>N</v>
      </c>
      <c r="Y222" s="11"/>
      <c r="Z222" s="11">
        <f t="shared" si="52"/>
        <v>0</v>
      </c>
      <c r="AA222" s="11" t="str">
        <f t="shared" si="53"/>
        <v>N</v>
      </c>
      <c r="AB222" s="11"/>
      <c r="AC222" s="11">
        <f t="shared" si="54"/>
        <v>0</v>
      </c>
      <c r="AD222" s="10"/>
      <c r="AE222" s="10"/>
      <c r="AF222" s="11"/>
      <c r="AG222" s="10"/>
      <c r="AH222" s="10"/>
      <c r="AI222" s="11">
        <f t="shared" si="155"/>
        <v>180</v>
      </c>
      <c r="AJ222" s="12" t="str">
        <f t="shared" si="156"/>
        <v/>
      </c>
      <c r="AK222" s="11">
        <f t="shared" si="157"/>
        <v>185</v>
      </c>
      <c r="AL222" s="12" t="str">
        <f t="shared" si="158"/>
        <v/>
      </c>
      <c r="AM222" s="11">
        <f t="shared" si="159"/>
        <v>-1</v>
      </c>
      <c r="AN222" s="12" t="str">
        <f t="shared" si="160"/>
        <v/>
      </c>
      <c r="AO222" s="11">
        <f t="shared" si="161"/>
        <v>-1</v>
      </c>
      <c r="AP222" s="12" t="str">
        <f t="shared" si="162"/>
        <v/>
      </c>
      <c r="AQ222" s="11"/>
      <c r="AR222" s="11">
        <f t="shared" si="55"/>
        <v>0</v>
      </c>
      <c r="AS222" s="12"/>
      <c r="AT222" s="9"/>
      <c r="AU222" t="str">
        <f t="shared" si="154"/>
        <v>RW</v>
      </c>
      <c r="AV222" s="7">
        <f>SUM(Z$7:Z222)/2</f>
        <v>180</v>
      </c>
      <c r="AW222" s="7">
        <f>SUM(AC$7:AC222)/2</f>
        <v>0</v>
      </c>
    </row>
    <row r="223" spans="2:67" outlineLevel="1">
      <c r="B223" s="36"/>
      <c r="C223" s="9"/>
      <c r="D223" s="9"/>
      <c r="E223" s="10" t="s">
        <v>388</v>
      </c>
      <c r="F223" s="10" t="s">
        <v>389</v>
      </c>
      <c r="G223" s="10" t="s">
        <v>399</v>
      </c>
      <c r="H223" s="10" t="s">
        <v>399</v>
      </c>
      <c r="I223" s="54"/>
      <c r="J223" s="54"/>
      <c r="K223" s="54"/>
      <c r="L223" s="54"/>
      <c r="M223" s="54"/>
      <c r="N223" s="87"/>
      <c r="O223" s="10"/>
      <c r="P223" s="10"/>
      <c r="Q223" s="10"/>
      <c r="R223" s="10"/>
      <c r="S223" s="10" t="s">
        <v>53</v>
      </c>
      <c r="T223" s="10"/>
      <c r="U223" s="10" t="s">
        <v>49</v>
      </c>
      <c r="V223" s="10" t="s">
        <v>49</v>
      </c>
      <c r="W223" s="10" t="s">
        <v>50</v>
      </c>
      <c r="X223" s="11" t="str">
        <f t="shared" si="15"/>
        <v>N</v>
      </c>
      <c r="Y223" s="11"/>
      <c r="Z223" s="11">
        <f t="shared" si="52"/>
        <v>0</v>
      </c>
      <c r="AA223" s="11" t="str">
        <f t="shared" si="53"/>
        <v>N</v>
      </c>
      <c r="AB223" s="11"/>
      <c r="AC223" s="11">
        <f t="shared" si="54"/>
        <v>0</v>
      </c>
      <c r="AD223" s="10"/>
      <c r="AE223" s="10"/>
      <c r="AF223" s="11"/>
      <c r="AG223" s="10"/>
      <c r="AH223" s="10"/>
      <c r="AI223" s="11">
        <f t="shared" si="155"/>
        <v>180</v>
      </c>
      <c r="AJ223" s="12" t="str">
        <f t="shared" si="156"/>
        <v/>
      </c>
      <c r="AK223" s="11">
        <f t="shared" si="157"/>
        <v>185</v>
      </c>
      <c r="AL223" s="12" t="str">
        <f t="shared" si="158"/>
        <v/>
      </c>
      <c r="AM223" s="11">
        <f t="shared" si="159"/>
        <v>-1</v>
      </c>
      <c r="AN223" s="12" t="str">
        <f t="shared" si="160"/>
        <v/>
      </c>
      <c r="AO223" s="11">
        <f t="shared" si="161"/>
        <v>-1</v>
      </c>
      <c r="AP223" s="12" t="str">
        <f t="shared" si="162"/>
        <v/>
      </c>
      <c r="AQ223" s="11"/>
      <c r="AR223" s="11">
        <f t="shared" si="55"/>
        <v>0</v>
      </c>
      <c r="AS223" s="12"/>
      <c r="AT223" s="9"/>
      <c r="AU223" t="str">
        <f t="shared" si="154"/>
        <v>RW</v>
      </c>
      <c r="AV223" s="7">
        <f>SUM(Z$7:Z223)/2</f>
        <v>180</v>
      </c>
      <c r="AW223" s="7">
        <f>SUM(AC$7:AC223)/2</f>
        <v>0</v>
      </c>
    </row>
    <row r="224" spans="2:67" outlineLevel="1">
      <c r="B224" s="36"/>
      <c r="C224" s="9"/>
      <c r="D224" s="9"/>
      <c r="E224" s="10" t="s">
        <v>388</v>
      </c>
      <c r="F224" s="10" t="s">
        <v>389</v>
      </c>
      <c r="G224" s="10" t="s">
        <v>400</v>
      </c>
      <c r="H224" s="10" t="s">
        <v>400</v>
      </c>
      <c r="I224" s="54"/>
      <c r="J224" s="54"/>
      <c r="K224" s="54"/>
      <c r="L224" s="54"/>
      <c r="M224" s="54"/>
      <c r="N224" s="87"/>
      <c r="O224" s="10"/>
      <c r="P224" s="10"/>
      <c r="Q224" s="10"/>
      <c r="R224" s="10"/>
      <c r="S224" s="10" t="s">
        <v>53</v>
      </c>
      <c r="T224" s="10"/>
      <c r="U224" s="10" t="s">
        <v>49</v>
      </c>
      <c r="V224" s="10" t="s">
        <v>49</v>
      </c>
      <c r="W224" s="10" t="s">
        <v>50</v>
      </c>
      <c r="X224" s="11" t="str">
        <f t="shared" si="15"/>
        <v>N</v>
      </c>
      <c r="Y224" s="11"/>
      <c r="Z224" s="11">
        <f t="shared" si="52"/>
        <v>0</v>
      </c>
      <c r="AA224" s="11" t="str">
        <f t="shared" si="53"/>
        <v>N</v>
      </c>
      <c r="AB224" s="11"/>
      <c r="AC224" s="11">
        <f t="shared" si="54"/>
        <v>0</v>
      </c>
      <c r="AD224" s="10"/>
      <c r="AE224" s="10"/>
      <c r="AF224" s="11"/>
      <c r="AG224" s="10"/>
      <c r="AH224" s="10"/>
      <c r="AI224" s="11">
        <f t="shared" si="155"/>
        <v>180</v>
      </c>
      <c r="AJ224" s="12" t="str">
        <f t="shared" si="156"/>
        <v/>
      </c>
      <c r="AK224" s="11">
        <f t="shared" si="157"/>
        <v>185</v>
      </c>
      <c r="AL224" s="12" t="str">
        <f t="shared" si="158"/>
        <v/>
      </c>
      <c r="AM224" s="11">
        <f t="shared" si="159"/>
        <v>-1</v>
      </c>
      <c r="AN224" s="12" t="str">
        <f t="shared" si="160"/>
        <v/>
      </c>
      <c r="AO224" s="11">
        <f t="shared" si="161"/>
        <v>-1</v>
      </c>
      <c r="AP224" s="12" t="str">
        <f t="shared" si="162"/>
        <v/>
      </c>
      <c r="AQ224" s="11"/>
      <c r="AR224" s="11">
        <f t="shared" si="55"/>
        <v>0</v>
      </c>
      <c r="AS224" s="12"/>
      <c r="AT224" s="9"/>
      <c r="AU224" t="str">
        <f t="shared" si="154"/>
        <v>RW</v>
      </c>
      <c r="AV224" s="7">
        <f>SUM(Z$7:Z224)/2</f>
        <v>180</v>
      </c>
      <c r="AW224" s="7">
        <f>SUM(AC$7:AC224)/2</f>
        <v>0</v>
      </c>
    </row>
    <row r="225" spans="2:67" outlineLevel="1">
      <c r="B225" s="36"/>
      <c r="C225" s="9"/>
      <c r="D225" s="9"/>
      <c r="E225" s="10" t="s">
        <v>388</v>
      </c>
      <c r="F225" s="10" t="s">
        <v>389</v>
      </c>
      <c r="G225" s="10" t="s">
        <v>401</v>
      </c>
      <c r="H225" s="10" t="s">
        <v>401</v>
      </c>
      <c r="I225" s="54"/>
      <c r="J225" s="54"/>
      <c r="K225" s="54"/>
      <c r="L225" s="54"/>
      <c r="M225" s="54"/>
      <c r="N225" s="87"/>
      <c r="O225" s="10"/>
      <c r="P225" s="10"/>
      <c r="Q225" s="10"/>
      <c r="R225" s="10"/>
      <c r="S225" s="10" t="s">
        <v>53</v>
      </c>
      <c r="T225" s="10"/>
      <c r="U225" s="10" t="s">
        <v>49</v>
      </c>
      <c r="V225" s="10" t="s">
        <v>49</v>
      </c>
      <c r="W225" s="10" t="s">
        <v>50</v>
      </c>
      <c r="X225" s="11" t="str">
        <f t="shared" si="15"/>
        <v>N</v>
      </c>
      <c r="Y225" s="11"/>
      <c r="Z225" s="11">
        <f t="shared" si="52"/>
        <v>0</v>
      </c>
      <c r="AA225" s="11" t="str">
        <f t="shared" si="53"/>
        <v>N</v>
      </c>
      <c r="AB225" s="11"/>
      <c r="AC225" s="11">
        <f t="shared" si="54"/>
        <v>0</v>
      </c>
      <c r="AD225" s="10"/>
      <c r="AE225" s="10"/>
      <c r="AF225" s="11"/>
      <c r="AG225" s="10"/>
      <c r="AH225" s="10"/>
      <c r="AI225" s="11">
        <f t="shared" si="155"/>
        <v>180</v>
      </c>
      <c r="AJ225" s="12" t="str">
        <f t="shared" si="156"/>
        <v/>
      </c>
      <c r="AK225" s="11">
        <f t="shared" si="157"/>
        <v>185</v>
      </c>
      <c r="AL225" s="12" t="str">
        <f t="shared" si="158"/>
        <v/>
      </c>
      <c r="AM225" s="11">
        <f t="shared" si="159"/>
        <v>-1</v>
      </c>
      <c r="AN225" s="12" t="str">
        <f t="shared" si="160"/>
        <v/>
      </c>
      <c r="AO225" s="11">
        <f t="shared" si="161"/>
        <v>-1</v>
      </c>
      <c r="AP225" s="12" t="str">
        <f t="shared" si="162"/>
        <v/>
      </c>
      <c r="AQ225" s="11"/>
      <c r="AR225" s="11">
        <f t="shared" si="55"/>
        <v>0</v>
      </c>
      <c r="AS225" s="12"/>
      <c r="AT225" s="9"/>
      <c r="AU225" t="str">
        <f t="shared" si="154"/>
        <v>RW</v>
      </c>
      <c r="AV225" s="7">
        <f>SUM(Z$7:Z225)/2</f>
        <v>180</v>
      </c>
      <c r="AW225" s="7">
        <f>SUM(AC$7:AC225)/2</f>
        <v>0</v>
      </c>
    </row>
    <row r="226" spans="2:67" outlineLevel="1">
      <c r="B226" s="36"/>
      <c r="C226" s="9"/>
      <c r="D226" s="9"/>
      <c r="E226" s="10" t="s">
        <v>388</v>
      </c>
      <c r="F226" s="10" t="s">
        <v>389</v>
      </c>
      <c r="G226" s="10" t="s">
        <v>402</v>
      </c>
      <c r="H226" s="10" t="s">
        <v>402</v>
      </c>
      <c r="I226" s="54"/>
      <c r="J226" s="54"/>
      <c r="K226" s="54"/>
      <c r="L226" s="54"/>
      <c r="M226" s="54"/>
      <c r="N226" s="87"/>
      <c r="O226" s="10"/>
      <c r="P226" s="10"/>
      <c r="Q226" s="10"/>
      <c r="R226" s="10"/>
      <c r="S226" s="10" t="s">
        <v>53</v>
      </c>
      <c r="T226" s="10"/>
      <c r="U226" s="10" t="s">
        <v>49</v>
      </c>
      <c r="V226" s="10" t="s">
        <v>49</v>
      </c>
      <c r="W226" s="10" t="s">
        <v>50</v>
      </c>
      <c r="X226" s="11" t="str">
        <f t="shared" si="15"/>
        <v>N</v>
      </c>
      <c r="Y226" s="11"/>
      <c r="Z226" s="11">
        <f t="shared" si="52"/>
        <v>0</v>
      </c>
      <c r="AA226" s="11" t="str">
        <f t="shared" si="53"/>
        <v>N</v>
      </c>
      <c r="AB226" s="11"/>
      <c r="AC226" s="11">
        <f t="shared" si="54"/>
        <v>0</v>
      </c>
      <c r="AD226" s="10"/>
      <c r="AE226" s="10"/>
      <c r="AF226" s="11"/>
      <c r="AG226" s="10"/>
      <c r="AH226" s="10"/>
      <c r="AI226" s="11">
        <f t="shared" si="155"/>
        <v>180</v>
      </c>
      <c r="AJ226" s="12" t="str">
        <f t="shared" si="156"/>
        <v/>
      </c>
      <c r="AK226" s="11">
        <f t="shared" si="157"/>
        <v>185</v>
      </c>
      <c r="AL226" s="12" t="str">
        <f t="shared" si="158"/>
        <v/>
      </c>
      <c r="AM226" s="11">
        <f t="shared" si="159"/>
        <v>-1</v>
      </c>
      <c r="AN226" s="12" t="str">
        <f t="shared" si="160"/>
        <v/>
      </c>
      <c r="AO226" s="11">
        <f t="shared" si="161"/>
        <v>-1</v>
      </c>
      <c r="AP226" s="12" t="str">
        <f t="shared" si="162"/>
        <v/>
      </c>
      <c r="AQ226" s="11"/>
      <c r="AR226" s="11">
        <f t="shared" si="55"/>
        <v>0</v>
      </c>
      <c r="AS226" s="12"/>
      <c r="AT226" s="9"/>
      <c r="AU226" t="str">
        <f t="shared" si="154"/>
        <v>RW</v>
      </c>
      <c r="AV226" s="7">
        <f>SUM(Z$7:Z226)/2</f>
        <v>180</v>
      </c>
      <c r="AW226" s="7">
        <f>SUM(AC$7:AC226)/2</f>
        <v>0</v>
      </c>
    </row>
    <row r="227" spans="2:67" outlineLevel="1">
      <c r="B227" s="36"/>
      <c r="C227" s="9"/>
      <c r="D227" s="9"/>
      <c r="E227" s="10" t="s">
        <v>388</v>
      </c>
      <c r="F227" s="10" t="s">
        <v>389</v>
      </c>
      <c r="G227" s="10" t="s">
        <v>403</v>
      </c>
      <c r="H227" s="10" t="s">
        <v>403</v>
      </c>
      <c r="I227" s="54"/>
      <c r="J227" s="54"/>
      <c r="K227" s="54"/>
      <c r="L227" s="54"/>
      <c r="M227" s="54"/>
      <c r="N227" s="87"/>
      <c r="O227" s="10"/>
      <c r="P227" s="10"/>
      <c r="Q227" s="10"/>
      <c r="R227" s="10"/>
      <c r="S227" s="10" t="s">
        <v>53</v>
      </c>
      <c r="T227" s="10"/>
      <c r="U227" s="10" t="s">
        <v>49</v>
      </c>
      <c r="V227" s="10" t="s">
        <v>49</v>
      </c>
      <c r="W227" s="10" t="s">
        <v>50</v>
      </c>
      <c r="X227" s="11" t="str">
        <f t="shared" si="15"/>
        <v>N</v>
      </c>
      <c r="Y227" s="11"/>
      <c r="Z227" s="11">
        <f t="shared" si="52"/>
        <v>0</v>
      </c>
      <c r="AA227" s="11" t="str">
        <f t="shared" si="53"/>
        <v>N</v>
      </c>
      <c r="AB227" s="11"/>
      <c r="AC227" s="11">
        <f t="shared" si="54"/>
        <v>0</v>
      </c>
      <c r="AD227" s="10"/>
      <c r="AE227" s="10"/>
      <c r="AF227" s="11"/>
      <c r="AG227" s="10"/>
      <c r="AH227" s="10"/>
      <c r="AI227" s="11">
        <f t="shared" si="155"/>
        <v>180</v>
      </c>
      <c r="AJ227" s="12" t="str">
        <f t="shared" si="156"/>
        <v/>
      </c>
      <c r="AK227" s="11">
        <f t="shared" si="157"/>
        <v>185</v>
      </c>
      <c r="AL227" s="12" t="str">
        <f t="shared" si="158"/>
        <v/>
      </c>
      <c r="AM227" s="11">
        <f t="shared" si="159"/>
        <v>-1</v>
      </c>
      <c r="AN227" s="12" t="str">
        <f t="shared" si="160"/>
        <v/>
      </c>
      <c r="AO227" s="11">
        <f t="shared" si="161"/>
        <v>-1</v>
      </c>
      <c r="AP227" s="12" t="str">
        <f t="shared" si="162"/>
        <v/>
      </c>
      <c r="AQ227" s="11"/>
      <c r="AR227" s="11">
        <f t="shared" si="55"/>
        <v>0</v>
      </c>
      <c r="AS227" s="12"/>
      <c r="AT227" s="9"/>
      <c r="AU227" t="str">
        <f t="shared" si="154"/>
        <v>RW</v>
      </c>
      <c r="AV227" s="7">
        <f>SUM(Z$7:Z227)/2</f>
        <v>180</v>
      </c>
      <c r="AW227" s="7">
        <f>SUM(AC$7:AC227)/2</f>
        <v>0</v>
      </c>
    </row>
    <row r="228" spans="2:67" outlineLevel="1">
      <c r="B228" s="36"/>
      <c r="C228" s="9"/>
      <c r="D228" s="9"/>
      <c r="E228" s="10" t="s">
        <v>388</v>
      </c>
      <c r="F228" s="10" t="s">
        <v>389</v>
      </c>
      <c r="G228" s="10" t="s">
        <v>404</v>
      </c>
      <c r="H228" s="10" t="s">
        <v>404</v>
      </c>
      <c r="I228" s="54"/>
      <c r="J228" s="54"/>
      <c r="K228" s="54"/>
      <c r="L228" s="54"/>
      <c r="M228" s="54"/>
      <c r="N228" s="87"/>
      <c r="O228" s="10"/>
      <c r="P228" s="10"/>
      <c r="Q228" s="10"/>
      <c r="R228" s="10"/>
      <c r="S228" s="10" t="s">
        <v>53</v>
      </c>
      <c r="T228" s="10"/>
      <c r="U228" s="10" t="s">
        <v>49</v>
      </c>
      <c r="V228" s="10" t="s">
        <v>49</v>
      </c>
      <c r="W228" s="10" t="s">
        <v>50</v>
      </c>
      <c r="X228" s="11" t="str">
        <f t="shared" si="15"/>
        <v>Y</v>
      </c>
      <c r="Y228" s="11">
        <v>1</v>
      </c>
      <c r="Z228" s="11">
        <f t="shared" si="52"/>
        <v>2</v>
      </c>
      <c r="AA228" s="11" t="str">
        <f t="shared" si="53"/>
        <v>N</v>
      </c>
      <c r="AB228" s="11"/>
      <c r="AC228" s="11">
        <f t="shared" si="54"/>
        <v>0</v>
      </c>
      <c r="AD228" s="10">
        <v>1</v>
      </c>
      <c r="AE228" s="10">
        <v>1</v>
      </c>
      <c r="AF228" s="11"/>
      <c r="AG228" s="10"/>
      <c r="AH228" s="10"/>
      <c r="AI228" s="11">
        <f t="shared" si="155"/>
        <v>179</v>
      </c>
      <c r="AJ228" s="11" t="str">
        <f t="shared" si="156"/>
        <v>MTP[179]</v>
      </c>
      <c r="AK228" s="11">
        <f t="shared" si="157"/>
        <v>184</v>
      </c>
      <c r="AL228" s="11" t="str">
        <f t="shared" si="158"/>
        <v>MTP[184]</v>
      </c>
      <c r="AM228" s="11">
        <f t="shared" si="159"/>
        <v>-1</v>
      </c>
      <c r="AN228" s="12" t="str">
        <f t="shared" si="160"/>
        <v/>
      </c>
      <c r="AO228" s="11">
        <f t="shared" si="161"/>
        <v>-1</v>
      </c>
      <c r="AP228" s="12" t="str">
        <f t="shared" si="162"/>
        <v/>
      </c>
      <c r="AQ228" s="11"/>
      <c r="AR228" s="11">
        <f t="shared" si="55"/>
        <v>0</v>
      </c>
      <c r="AS228" s="12"/>
      <c r="AT228" s="9"/>
      <c r="AU228" t="str">
        <f t="shared" si="154"/>
        <v>RW</v>
      </c>
      <c r="AV228" s="7">
        <f>SUM(Z$7:Z228)/2</f>
        <v>181</v>
      </c>
      <c r="AW228" s="7">
        <f>SUM(AC$7:AC228)/2</f>
        <v>0</v>
      </c>
      <c r="BF228" s="2">
        <v>1</v>
      </c>
      <c r="BG228" s="2">
        <v>1</v>
      </c>
      <c r="BH228" s="2">
        <v>1</v>
      </c>
      <c r="BI228" s="2">
        <v>1</v>
      </c>
      <c r="BJ228" s="2">
        <v>0</v>
      </c>
      <c r="BK228" s="2">
        <v>0</v>
      </c>
      <c r="BL228" s="2">
        <v>1</v>
      </c>
      <c r="BM228" s="2">
        <v>1</v>
      </c>
      <c r="BN228" s="2">
        <v>1</v>
      </c>
      <c r="BO228" s="2">
        <v>1</v>
      </c>
    </row>
    <row r="229" spans="2:67" outlineLevel="1">
      <c r="B229" s="36"/>
      <c r="C229" s="9"/>
      <c r="D229" s="9"/>
      <c r="E229" s="10" t="s">
        <v>388</v>
      </c>
      <c r="F229" s="10" t="s">
        <v>389</v>
      </c>
      <c r="G229" s="10" t="s">
        <v>405</v>
      </c>
      <c r="H229" s="10" t="s">
        <v>405</v>
      </c>
      <c r="I229" s="54"/>
      <c r="J229" s="54"/>
      <c r="K229" s="54"/>
      <c r="L229" s="54"/>
      <c r="M229" s="54"/>
      <c r="N229" s="87"/>
      <c r="O229" s="10"/>
      <c r="P229" s="10"/>
      <c r="Q229" s="10"/>
      <c r="R229" s="10"/>
      <c r="S229" s="10" t="s">
        <v>53</v>
      </c>
      <c r="T229" s="10"/>
      <c r="U229" s="10" t="s">
        <v>49</v>
      </c>
      <c r="V229" s="10" t="s">
        <v>49</v>
      </c>
      <c r="W229" s="10" t="s">
        <v>50</v>
      </c>
      <c r="X229" s="11" t="str">
        <f t="shared" si="15"/>
        <v>Y</v>
      </c>
      <c r="Y229" s="11">
        <v>1</v>
      </c>
      <c r="Z229" s="11">
        <f t="shared" si="52"/>
        <v>2</v>
      </c>
      <c r="AA229" s="11" t="str">
        <f t="shared" si="53"/>
        <v>N</v>
      </c>
      <c r="AB229" s="11"/>
      <c r="AC229" s="11">
        <f t="shared" si="54"/>
        <v>0</v>
      </c>
      <c r="AD229" s="10">
        <v>0</v>
      </c>
      <c r="AE229" s="10">
        <v>0</v>
      </c>
      <c r="AF229" s="11"/>
      <c r="AG229" s="10"/>
      <c r="AH229" s="10"/>
      <c r="AI229" s="11">
        <f t="shared" si="155"/>
        <v>178</v>
      </c>
      <c r="AJ229" s="11" t="str">
        <f t="shared" si="156"/>
        <v>MTP[178]</v>
      </c>
      <c r="AK229" s="11">
        <f t="shared" si="157"/>
        <v>183</v>
      </c>
      <c r="AL229" s="11" t="str">
        <f t="shared" si="158"/>
        <v>MTP[183]</v>
      </c>
      <c r="AM229" s="11">
        <f t="shared" si="159"/>
        <v>-1</v>
      </c>
      <c r="AN229" s="12" t="str">
        <f t="shared" si="160"/>
        <v/>
      </c>
      <c r="AO229" s="11">
        <f t="shared" si="161"/>
        <v>-1</v>
      </c>
      <c r="AP229" s="12" t="str">
        <f t="shared" si="162"/>
        <v/>
      </c>
      <c r="AQ229" s="11"/>
      <c r="AR229" s="11">
        <f t="shared" si="55"/>
        <v>0</v>
      </c>
      <c r="AS229" s="12"/>
      <c r="AT229" s="9"/>
      <c r="AU229" t="str">
        <f t="shared" si="154"/>
        <v>RW</v>
      </c>
      <c r="AV229" s="7">
        <f>SUM(Z$7:Z229)/2</f>
        <v>182</v>
      </c>
      <c r="AW229" s="7">
        <f>SUM(AC$7:AC229)/2</f>
        <v>0</v>
      </c>
      <c r="BF229" s="2">
        <v>0</v>
      </c>
      <c r="BG229" s="2">
        <v>0</v>
      </c>
      <c r="BH229" s="2">
        <v>0</v>
      </c>
      <c r="BI229" s="2">
        <v>0</v>
      </c>
      <c r="BJ229" s="2">
        <v>0</v>
      </c>
      <c r="BK229" s="2">
        <v>0</v>
      </c>
      <c r="BL229" s="2">
        <v>0</v>
      </c>
      <c r="BM229" s="2">
        <v>0</v>
      </c>
      <c r="BN229" s="2">
        <v>0</v>
      </c>
      <c r="BO229" s="2">
        <v>0</v>
      </c>
    </row>
    <row r="230" spans="2:67" outlineLevel="1">
      <c r="B230" s="36"/>
      <c r="C230" s="9"/>
      <c r="D230" s="9"/>
      <c r="E230" s="10" t="s">
        <v>388</v>
      </c>
      <c r="F230" s="10" t="s">
        <v>389</v>
      </c>
      <c r="G230" s="10" t="s">
        <v>406</v>
      </c>
      <c r="H230" s="10" t="s">
        <v>406</v>
      </c>
      <c r="I230" s="54"/>
      <c r="J230" s="54"/>
      <c r="K230" s="54"/>
      <c r="L230" s="54"/>
      <c r="M230" s="54"/>
      <c r="N230" s="87"/>
      <c r="O230" s="10"/>
      <c r="P230" s="10"/>
      <c r="Q230" s="10"/>
      <c r="R230" s="10"/>
      <c r="S230" s="10" t="s">
        <v>53</v>
      </c>
      <c r="T230" s="10"/>
      <c r="U230" s="10" t="s">
        <v>49</v>
      </c>
      <c r="V230" s="10" t="s">
        <v>49</v>
      </c>
      <c r="W230" s="10" t="s">
        <v>50</v>
      </c>
      <c r="X230" s="11" t="str">
        <f t="shared" si="15"/>
        <v>Y</v>
      </c>
      <c r="Y230" s="11">
        <v>1</v>
      </c>
      <c r="Z230" s="11">
        <f t="shared" si="52"/>
        <v>2</v>
      </c>
      <c r="AA230" s="11" t="str">
        <f t="shared" si="53"/>
        <v>N</v>
      </c>
      <c r="AB230" s="11"/>
      <c r="AC230" s="11">
        <f t="shared" si="54"/>
        <v>0</v>
      </c>
      <c r="AD230" s="10">
        <v>0</v>
      </c>
      <c r="AE230" s="10">
        <v>0</v>
      </c>
      <c r="AF230" s="11"/>
      <c r="AG230" s="10"/>
      <c r="AH230" s="10"/>
      <c r="AI230" s="11">
        <f t="shared" si="155"/>
        <v>177</v>
      </c>
      <c r="AJ230" s="11" t="str">
        <f t="shared" si="156"/>
        <v>MTP[177]</v>
      </c>
      <c r="AK230" s="11">
        <f t="shared" si="157"/>
        <v>182</v>
      </c>
      <c r="AL230" s="11" t="str">
        <f t="shared" si="158"/>
        <v>MTP[182]</v>
      </c>
      <c r="AM230" s="11">
        <f t="shared" si="159"/>
        <v>-1</v>
      </c>
      <c r="AN230" s="12" t="str">
        <f t="shared" si="160"/>
        <v/>
      </c>
      <c r="AO230" s="11">
        <f t="shared" si="161"/>
        <v>-1</v>
      </c>
      <c r="AP230" s="12" t="str">
        <f t="shared" si="162"/>
        <v/>
      </c>
      <c r="AQ230" s="11"/>
      <c r="AR230" s="11">
        <f t="shared" si="55"/>
        <v>0</v>
      </c>
      <c r="AS230" s="12"/>
      <c r="AT230" s="9"/>
      <c r="AU230" t="str">
        <f t="shared" si="154"/>
        <v>RW</v>
      </c>
      <c r="AV230" s="7">
        <f>SUM(Z$7:Z230)/2</f>
        <v>183</v>
      </c>
      <c r="AW230" s="7">
        <f>SUM(AC$7:AC230)/2</f>
        <v>0</v>
      </c>
      <c r="BF230" s="2">
        <v>0</v>
      </c>
      <c r="BG230" s="2">
        <v>0</v>
      </c>
      <c r="BH230" s="2">
        <v>0</v>
      </c>
      <c r="BI230" s="2">
        <v>0</v>
      </c>
      <c r="BJ230" s="2">
        <v>0</v>
      </c>
      <c r="BK230" s="2">
        <v>0</v>
      </c>
      <c r="BL230" s="2">
        <v>0</v>
      </c>
      <c r="BM230" s="2">
        <v>0</v>
      </c>
      <c r="BN230" s="2">
        <v>0</v>
      </c>
      <c r="BO230" s="2">
        <v>0</v>
      </c>
    </row>
    <row r="231" spans="2:67" outlineLevel="1">
      <c r="B231" s="36"/>
      <c r="C231" s="9"/>
      <c r="D231" s="9"/>
      <c r="E231" s="10" t="s">
        <v>388</v>
      </c>
      <c r="F231" s="10" t="s">
        <v>389</v>
      </c>
      <c r="G231" s="10" t="s">
        <v>407</v>
      </c>
      <c r="H231" s="10" t="s">
        <v>407</v>
      </c>
      <c r="I231" s="54"/>
      <c r="J231" s="54"/>
      <c r="K231" s="54"/>
      <c r="L231" s="54"/>
      <c r="M231" s="54"/>
      <c r="N231" s="87"/>
      <c r="O231" s="10"/>
      <c r="P231" s="10"/>
      <c r="Q231" s="10"/>
      <c r="R231" s="10"/>
      <c r="S231" s="10" t="s">
        <v>53</v>
      </c>
      <c r="T231" s="10"/>
      <c r="U231" s="10" t="s">
        <v>49</v>
      </c>
      <c r="V231" s="10" t="s">
        <v>49</v>
      </c>
      <c r="W231" s="10" t="s">
        <v>50</v>
      </c>
      <c r="X231" s="11" t="str">
        <f t="shared" si="15"/>
        <v>Y</v>
      </c>
      <c r="Y231" s="11">
        <v>1</v>
      </c>
      <c r="Z231" s="11">
        <f t="shared" si="52"/>
        <v>2</v>
      </c>
      <c r="AA231" s="11" t="str">
        <f t="shared" si="53"/>
        <v>N</v>
      </c>
      <c r="AB231" s="11"/>
      <c r="AC231" s="11">
        <f t="shared" si="54"/>
        <v>0</v>
      </c>
      <c r="AD231" s="10">
        <v>0</v>
      </c>
      <c r="AE231" s="10">
        <v>0</v>
      </c>
      <c r="AF231" s="11"/>
      <c r="AG231" s="10"/>
      <c r="AH231" s="10"/>
      <c r="AI231" s="11">
        <f t="shared" si="155"/>
        <v>176</v>
      </c>
      <c r="AJ231" s="11" t="str">
        <f t="shared" si="156"/>
        <v>MTP[176]</v>
      </c>
      <c r="AK231" s="11">
        <f t="shared" si="157"/>
        <v>181</v>
      </c>
      <c r="AL231" s="11" t="str">
        <f t="shared" si="158"/>
        <v>MTP[181]</v>
      </c>
      <c r="AM231" s="11">
        <f t="shared" si="159"/>
        <v>-1</v>
      </c>
      <c r="AN231" s="12" t="str">
        <f t="shared" si="160"/>
        <v/>
      </c>
      <c r="AO231" s="11">
        <f t="shared" si="161"/>
        <v>-1</v>
      </c>
      <c r="AP231" s="12" t="str">
        <f t="shared" si="162"/>
        <v/>
      </c>
      <c r="AQ231" s="11"/>
      <c r="AR231" s="11">
        <f t="shared" si="55"/>
        <v>0</v>
      </c>
      <c r="AS231" s="12"/>
      <c r="AT231" s="9"/>
      <c r="AU231" t="str">
        <f t="shared" si="154"/>
        <v>RW</v>
      </c>
      <c r="AV231" s="7">
        <f>SUM(Z$7:Z231)/2</f>
        <v>184</v>
      </c>
      <c r="AW231" s="7">
        <f>SUM(AC$7:AC231)/2</f>
        <v>0</v>
      </c>
      <c r="BF231" s="2">
        <v>0</v>
      </c>
      <c r="BG231" s="2">
        <v>0</v>
      </c>
      <c r="BH231" s="2">
        <v>0</v>
      </c>
      <c r="BI231" s="2">
        <v>0</v>
      </c>
      <c r="BJ231" s="2">
        <v>1</v>
      </c>
      <c r="BK231" s="2">
        <v>1</v>
      </c>
      <c r="BL231" s="2">
        <v>0</v>
      </c>
      <c r="BM231" s="2">
        <v>0</v>
      </c>
      <c r="BN231" s="2">
        <v>0</v>
      </c>
      <c r="BO231" s="2">
        <v>0</v>
      </c>
    </row>
    <row r="232" spans="2:67" outlineLevel="1">
      <c r="B232" s="36"/>
      <c r="C232" s="9"/>
      <c r="D232" s="9"/>
      <c r="E232" s="10" t="s">
        <v>388</v>
      </c>
      <c r="F232" s="10" t="s">
        <v>389</v>
      </c>
      <c r="G232" s="10" t="s">
        <v>408</v>
      </c>
      <c r="H232" s="10" t="s">
        <v>408</v>
      </c>
      <c r="I232" s="81"/>
      <c r="J232" s="81"/>
      <c r="K232" s="81"/>
      <c r="L232" s="81"/>
      <c r="M232" s="81"/>
      <c r="N232" s="88"/>
      <c r="O232" s="10"/>
      <c r="P232" s="10"/>
      <c r="Q232" s="10"/>
      <c r="R232" s="10"/>
      <c r="S232" s="10" t="s">
        <v>53</v>
      </c>
      <c r="T232" s="10"/>
      <c r="U232" s="10" t="s">
        <v>49</v>
      </c>
      <c r="V232" s="10" t="s">
        <v>49</v>
      </c>
      <c r="W232" s="10" t="s">
        <v>50</v>
      </c>
      <c r="X232" s="11" t="str">
        <f t="shared" si="15"/>
        <v>Y</v>
      </c>
      <c r="Y232" s="11">
        <v>1</v>
      </c>
      <c r="Z232" s="11">
        <f t="shared" si="52"/>
        <v>2</v>
      </c>
      <c r="AA232" s="11" t="str">
        <f t="shared" si="53"/>
        <v>N</v>
      </c>
      <c r="AB232" s="11"/>
      <c r="AC232" s="11">
        <f t="shared" si="54"/>
        <v>0</v>
      </c>
      <c r="AD232" s="10">
        <v>0</v>
      </c>
      <c r="AE232" s="10">
        <v>0</v>
      </c>
      <c r="AF232" s="11"/>
      <c r="AG232" s="10"/>
      <c r="AH232" s="10"/>
      <c r="AI232" s="11">
        <f>IF(Y232&gt;0,AK199,AK199- 1)</f>
        <v>175</v>
      </c>
      <c r="AJ232" s="11" t="str">
        <f t="shared" si="156"/>
        <v>MTP[175]</v>
      </c>
      <c r="AK232" s="11">
        <f>IF(AND(V232="Y", Y232&gt;0),AI216,AI216- 1)</f>
        <v>180</v>
      </c>
      <c r="AL232" s="11" t="str">
        <f t="shared" si="158"/>
        <v>MTP[180]</v>
      </c>
      <c r="AM232" s="11">
        <f>IF(AB232&gt;0,AO199,AO199- 1)</f>
        <v>-1</v>
      </c>
      <c r="AN232" s="12" t="str">
        <f t="shared" si="160"/>
        <v/>
      </c>
      <c r="AO232" s="11">
        <f>IF(AND(V232="Y", AB232&gt;0),AM216,AM216- 1)</f>
        <v>-1</v>
      </c>
      <c r="AP232" s="12" t="str">
        <f t="shared" si="162"/>
        <v/>
      </c>
      <c r="AQ232" s="11"/>
      <c r="AR232" s="11">
        <f t="shared" si="55"/>
        <v>0</v>
      </c>
      <c r="AS232" s="12"/>
      <c r="AT232" s="9"/>
      <c r="AU232" t="str">
        <f t="shared" si="154"/>
        <v>RW</v>
      </c>
      <c r="AV232" s="7">
        <f>SUM(Z$7:Z232)/2</f>
        <v>185</v>
      </c>
      <c r="AW232" s="7">
        <f>SUM(AC$7:AC232)/2</f>
        <v>0</v>
      </c>
      <c r="BF232" s="2">
        <v>0</v>
      </c>
      <c r="BG232" s="2">
        <v>0</v>
      </c>
      <c r="BH232" s="2">
        <v>0</v>
      </c>
      <c r="BI232" s="2">
        <v>0</v>
      </c>
      <c r="BJ232" s="2">
        <v>1</v>
      </c>
      <c r="BK232" s="2">
        <v>1</v>
      </c>
      <c r="BL232" s="2">
        <v>0</v>
      </c>
      <c r="BM232" s="2">
        <v>0</v>
      </c>
      <c r="BN232" s="2">
        <v>0</v>
      </c>
      <c r="BO232" s="2">
        <v>0</v>
      </c>
    </row>
    <row r="233" spans="2:67" hidden="1">
      <c r="B233" s="36"/>
      <c r="C233" s="9"/>
      <c r="D233" s="9"/>
      <c r="E233" s="10" t="s">
        <v>409</v>
      </c>
      <c r="F233" s="10" t="s">
        <v>410</v>
      </c>
      <c r="G233" s="10"/>
      <c r="H233" s="10"/>
      <c r="I233" s="10"/>
      <c r="J233" s="10"/>
      <c r="K233" s="10"/>
      <c r="L233" s="10"/>
      <c r="M233" s="10"/>
      <c r="N233" s="84"/>
      <c r="O233" s="10"/>
      <c r="P233" s="10"/>
      <c r="Q233" s="10" t="s">
        <v>171</v>
      </c>
      <c r="R233" s="10" t="s">
        <v>285</v>
      </c>
      <c r="S233" s="10" t="str">
        <f t="shared" si="14"/>
        <v>RW</v>
      </c>
      <c r="T233" s="10">
        <v>2</v>
      </c>
      <c r="U233" s="10" t="s">
        <v>50</v>
      </c>
      <c r="V233" s="10" t="s">
        <v>49</v>
      </c>
      <c r="W233" s="10" t="s">
        <v>50</v>
      </c>
      <c r="X233" s="11" t="str">
        <f t="shared" si="15"/>
        <v>N</v>
      </c>
      <c r="Y233" s="11"/>
      <c r="Z233" s="11">
        <f t="shared" si="52"/>
        <v>0</v>
      </c>
      <c r="AA233" s="11" t="str">
        <f t="shared" si="53"/>
        <v>N</v>
      </c>
      <c r="AB233" s="11"/>
      <c r="AC233" s="11">
        <f t="shared" si="54"/>
        <v>0</v>
      </c>
      <c r="AD233" s="10" t="str">
        <f>(AD234 &amp; AD235 &amp; AD236 &amp; AD237 &amp; AD238 &amp; AD239 &amp; AD240 &amp; AD241) &amp; (AD242 &amp; AD243 &amp; AD244 &amp; AD245 &amp; AD246 &amp; AD247 &amp; AD248 &amp; AD249)</f>
        <v>000000</v>
      </c>
      <c r="AE233" s="10" t="str">
        <f>(AE234 &amp; AE235 &amp; AE236 &amp; AE237 &amp; AE238 &amp; AE239 &amp; AE240 &amp; AE241) &amp; (AE242 &amp; AE243 &amp; AE244 &amp; AE245 &amp; AE246 &amp; AE247 &amp; AE248 &amp; AE249)</f>
        <v>000000</v>
      </c>
      <c r="AF233" s="11"/>
      <c r="AG233" s="10" t="s">
        <v>411</v>
      </c>
      <c r="AH233" s="10" t="s">
        <v>291</v>
      </c>
      <c r="AI233" s="11">
        <f>AK216+Y233</f>
        <v>185</v>
      </c>
      <c r="AJ233" s="11"/>
      <c r="AK233" s="11">
        <f t="shared" si="16"/>
        <v>185</v>
      </c>
      <c r="AL233" s="11"/>
      <c r="AM233" s="11">
        <f>AO216+AB233</f>
        <v>0</v>
      </c>
      <c r="AN233" s="11"/>
      <c r="AO233" s="11">
        <f t="shared" si="17"/>
        <v>0</v>
      </c>
      <c r="AP233" s="11"/>
      <c r="AQ233" s="11">
        <v>6</v>
      </c>
      <c r="AR233" s="11">
        <f t="shared" si="55"/>
        <v>12</v>
      </c>
      <c r="AS233" s="11"/>
      <c r="AT233" s="9"/>
      <c r="AU233" t="str">
        <f t="shared" si="154"/>
        <v>RW</v>
      </c>
      <c r="AV233" s="7">
        <f>SUM(Z$7:Z233)/2</f>
        <v>185</v>
      </c>
      <c r="AW233" s="7">
        <f>SUM(AC$7:AC233)/2</f>
        <v>0</v>
      </c>
      <c r="BF233" s="2" t="s">
        <v>412</v>
      </c>
      <c r="BG233" s="2" t="s">
        <v>412</v>
      </c>
      <c r="BH233" s="2" t="s">
        <v>412</v>
      </c>
      <c r="BI233" s="2" t="s">
        <v>412</v>
      </c>
      <c r="BJ233" s="2" t="s">
        <v>412</v>
      </c>
      <c r="BK233" s="2" t="s">
        <v>412</v>
      </c>
      <c r="BL233" s="2" t="s">
        <v>412</v>
      </c>
      <c r="BM233" s="2" t="s">
        <v>412</v>
      </c>
      <c r="BN233" s="2" t="s">
        <v>412</v>
      </c>
      <c r="BO233" s="2" t="s">
        <v>412</v>
      </c>
    </row>
    <row r="234" spans="2:67" outlineLevel="1">
      <c r="B234" s="36"/>
      <c r="C234" s="9"/>
      <c r="D234" s="9"/>
      <c r="E234" s="10" t="s">
        <v>409</v>
      </c>
      <c r="F234" s="10" t="s">
        <v>410</v>
      </c>
      <c r="G234" s="10" t="s">
        <v>413</v>
      </c>
      <c r="H234" s="10" t="s">
        <v>413</v>
      </c>
      <c r="I234" s="80"/>
      <c r="J234" s="80"/>
      <c r="K234" s="80"/>
      <c r="L234" s="80"/>
      <c r="M234" s="80"/>
      <c r="N234" s="86" t="s">
        <v>121</v>
      </c>
      <c r="O234" s="10"/>
      <c r="P234" s="10"/>
      <c r="Q234" s="10"/>
      <c r="R234" s="10"/>
      <c r="S234" s="10" t="s">
        <v>53</v>
      </c>
      <c r="T234" s="10"/>
      <c r="U234" s="10" t="s">
        <v>50</v>
      </c>
      <c r="V234" s="10" t="s">
        <v>49</v>
      </c>
      <c r="W234" s="10" t="s">
        <v>50</v>
      </c>
      <c r="X234" s="11" t="str">
        <f t="shared" si="15"/>
        <v>N</v>
      </c>
      <c r="Y234" s="11"/>
      <c r="Z234" s="11">
        <f t="shared" si="52"/>
        <v>0</v>
      </c>
      <c r="AA234" s="11" t="str">
        <f t="shared" si="53"/>
        <v>N</v>
      </c>
      <c r="AB234" s="11"/>
      <c r="AC234" s="11">
        <f t="shared" si="54"/>
        <v>0</v>
      </c>
      <c r="AD234" s="10"/>
      <c r="AE234" s="10"/>
      <c r="AF234" s="11"/>
      <c r="AG234" s="10"/>
      <c r="AH234" s="10"/>
      <c r="AI234" s="11">
        <f t="shared" ref="AI234:AI248" si="163">AI235+Y235</f>
        <v>184</v>
      </c>
      <c r="AJ234" s="11" t="str">
        <f t="shared" ref="AJ234:AJ249" si="164">IF(Y234&gt;1,"MTP[" &amp; AI234-1+Y234&amp; ":" &amp; AI234 &amp; "]",(IF(Y234&gt;0,"MTP[" &amp; AI234 &amp; "]","")))</f>
        <v/>
      </c>
      <c r="AK234" s="11">
        <f t="shared" ref="AK234:AK248" si="165">AK235+Y235</f>
        <v>184</v>
      </c>
      <c r="AL234" s="11" t="str">
        <f t="shared" ref="AL234:AL249" si="166">IF(AND(V234="Y", Y234&gt;1),"MTP[" &amp; AK234-1+Y234&amp; ":" &amp; AK234 &amp; "]",(IF(AND(V234="Y", Y234&gt;0),"MTP[" &amp; AK234 &amp; "]","")))</f>
        <v/>
      </c>
      <c r="AM234" s="11">
        <f t="shared" ref="AM234:AM248" si="167">AM235+AB235</f>
        <v>-1</v>
      </c>
      <c r="AN234" s="11" t="str">
        <f t="shared" ref="AN234:AN249" si="168">IF(AB234&gt;1,"OTP[" &amp; AM234-1+AB234&amp; ":" &amp; AM234 &amp; "]",(IF(AB234&gt;0,"OTP[" &amp; AM234 &amp; "]","")))</f>
        <v/>
      </c>
      <c r="AO234" s="11">
        <f t="shared" ref="AO234:AO248" si="169">AO235+AB235</f>
        <v>-1</v>
      </c>
      <c r="AP234" s="11" t="str">
        <f t="shared" ref="AP234:AP249" si="170">IF(AND(V234="Y", AB234&gt;1),"OTP[" &amp; AO234-1+AB234&amp; ":" &amp; AO234 &amp; "]",(IF(AND(V234="Y", AB234&gt;0),"OTP[" &amp; AO234 &amp; "]","")))</f>
        <v/>
      </c>
      <c r="AQ234" s="11"/>
      <c r="AR234" s="11">
        <f t="shared" si="55"/>
        <v>0</v>
      </c>
      <c r="AS234" s="11"/>
      <c r="AT234" s="9"/>
      <c r="AU234" t="str">
        <f t="shared" si="154"/>
        <v>RW</v>
      </c>
      <c r="AV234" s="7">
        <f>SUM(Z$7:Z234)/2</f>
        <v>185</v>
      </c>
      <c r="AW234" s="7">
        <f>SUM(AC$7:AC234)/2</f>
        <v>0</v>
      </c>
    </row>
    <row r="235" spans="2:67" outlineLevel="1">
      <c r="B235" s="36"/>
      <c r="C235" s="9"/>
      <c r="D235" s="9"/>
      <c r="E235" s="10" t="s">
        <v>409</v>
      </c>
      <c r="F235" s="10" t="s">
        <v>410</v>
      </c>
      <c r="G235" s="10" t="s">
        <v>414</v>
      </c>
      <c r="H235" s="10" t="s">
        <v>414</v>
      </c>
      <c r="I235" s="54"/>
      <c r="J235" s="54"/>
      <c r="K235" s="54"/>
      <c r="L235" s="54"/>
      <c r="M235" s="54"/>
      <c r="N235" s="87"/>
      <c r="O235" s="10"/>
      <c r="P235" s="10"/>
      <c r="Q235" s="10"/>
      <c r="R235" s="10"/>
      <c r="S235" s="10" t="s">
        <v>53</v>
      </c>
      <c r="T235" s="10"/>
      <c r="U235" s="10" t="s">
        <v>50</v>
      </c>
      <c r="V235" s="10" t="s">
        <v>49</v>
      </c>
      <c r="W235" s="10" t="s">
        <v>50</v>
      </c>
      <c r="X235" s="11" t="str">
        <f t="shared" si="15"/>
        <v>N</v>
      </c>
      <c r="Y235" s="11"/>
      <c r="Z235" s="11">
        <f t="shared" si="52"/>
        <v>0</v>
      </c>
      <c r="AA235" s="11" t="str">
        <f t="shared" si="53"/>
        <v>N</v>
      </c>
      <c r="AB235" s="11"/>
      <c r="AC235" s="11">
        <f t="shared" si="54"/>
        <v>0</v>
      </c>
      <c r="AD235" s="10"/>
      <c r="AE235" s="10"/>
      <c r="AF235" s="11"/>
      <c r="AG235" s="10"/>
      <c r="AH235" s="10"/>
      <c r="AI235" s="11">
        <f t="shared" si="163"/>
        <v>184</v>
      </c>
      <c r="AJ235" s="11" t="str">
        <f t="shared" si="164"/>
        <v/>
      </c>
      <c r="AK235" s="11">
        <f t="shared" si="165"/>
        <v>184</v>
      </c>
      <c r="AL235" s="11" t="str">
        <f t="shared" si="166"/>
        <v/>
      </c>
      <c r="AM235" s="11">
        <f t="shared" si="167"/>
        <v>-1</v>
      </c>
      <c r="AN235" s="11" t="str">
        <f t="shared" si="168"/>
        <v/>
      </c>
      <c r="AO235" s="11">
        <f t="shared" si="169"/>
        <v>-1</v>
      </c>
      <c r="AP235" s="11" t="str">
        <f t="shared" si="170"/>
        <v/>
      </c>
      <c r="AQ235" s="11"/>
      <c r="AR235" s="11">
        <f t="shared" si="55"/>
        <v>0</v>
      </c>
      <c r="AS235" s="11"/>
      <c r="AT235" s="9"/>
      <c r="AU235" t="str">
        <f t="shared" si="154"/>
        <v>RW</v>
      </c>
      <c r="AV235" s="7">
        <f>SUM(Z$7:Z235)/2</f>
        <v>185</v>
      </c>
      <c r="AW235" s="7">
        <f>SUM(AC$7:AC235)/2</f>
        <v>0</v>
      </c>
    </row>
    <row r="236" spans="2:67" outlineLevel="1">
      <c r="B236" s="36"/>
      <c r="C236" s="9"/>
      <c r="D236" s="9"/>
      <c r="E236" s="10" t="s">
        <v>409</v>
      </c>
      <c r="F236" s="10" t="s">
        <v>410</v>
      </c>
      <c r="G236" s="10" t="s">
        <v>415</v>
      </c>
      <c r="H236" s="10" t="s">
        <v>415</v>
      </c>
      <c r="I236" s="54"/>
      <c r="J236" s="54"/>
      <c r="K236" s="54"/>
      <c r="L236" s="54"/>
      <c r="M236" s="54"/>
      <c r="N236" s="87"/>
      <c r="O236" s="10"/>
      <c r="P236" s="10"/>
      <c r="Q236" s="10"/>
      <c r="R236" s="10"/>
      <c r="S236" s="10" t="s">
        <v>53</v>
      </c>
      <c r="T236" s="10"/>
      <c r="U236" s="10" t="s">
        <v>50</v>
      </c>
      <c r="V236" s="10" t="s">
        <v>49</v>
      </c>
      <c r="W236" s="10" t="s">
        <v>50</v>
      </c>
      <c r="X236" s="11" t="str">
        <f t="shared" si="15"/>
        <v>N</v>
      </c>
      <c r="Y236" s="11"/>
      <c r="Z236" s="11">
        <f t="shared" si="52"/>
        <v>0</v>
      </c>
      <c r="AA236" s="11" t="str">
        <f t="shared" si="53"/>
        <v>N</v>
      </c>
      <c r="AB236" s="11"/>
      <c r="AC236" s="11">
        <f t="shared" si="54"/>
        <v>0</v>
      </c>
      <c r="AD236" s="10"/>
      <c r="AE236" s="10"/>
      <c r="AF236" s="11"/>
      <c r="AG236" s="10"/>
      <c r="AH236" s="10"/>
      <c r="AI236" s="11">
        <f t="shared" si="163"/>
        <v>184</v>
      </c>
      <c r="AJ236" s="11" t="str">
        <f t="shared" si="164"/>
        <v/>
      </c>
      <c r="AK236" s="11">
        <f t="shared" si="165"/>
        <v>184</v>
      </c>
      <c r="AL236" s="11" t="str">
        <f t="shared" si="166"/>
        <v/>
      </c>
      <c r="AM236" s="11">
        <f t="shared" si="167"/>
        <v>-1</v>
      </c>
      <c r="AN236" s="11" t="str">
        <f t="shared" si="168"/>
        <v/>
      </c>
      <c r="AO236" s="11">
        <f t="shared" si="169"/>
        <v>-1</v>
      </c>
      <c r="AP236" s="11" t="str">
        <f t="shared" si="170"/>
        <v/>
      </c>
      <c r="AQ236" s="11"/>
      <c r="AR236" s="11">
        <f t="shared" si="55"/>
        <v>0</v>
      </c>
      <c r="AS236" s="11"/>
      <c r="AT236" s="9"/>
      <c r="AU236" t="str">
        <f t="shared" si="154"/>
        <v>RW</v>
      </c>
      <c r="AV236" s="7">
        <f>SUM(Z$7:Z236)/2</f>
        <v>185</v>
      </c>
      <c r="AW236" s="7">
        <f>SUM(AC$7:AC236)/2</f>
        <v>0</v>
      </c>
    </row>
    <row r="237" spans="2:67" outlineLevel="1">
      <c r="B237" s="36"/>
      <c r="C237" s="9"/>
      <c r="D237" s="9"/>
      <c r="E237" s="10" t="s">
        <v>409</v>
      </c>
      <c r="F237" s="10" t="s">
        <v>410</v>
      </c>
      <c r="G237" s="10" t="s">
        <v>416</v>
      </c>
      <c r="H237" s="10" t="s">
        <v>416</v>
      </c>
      <c r="I237" s="54"/>
      <c r="J237" s="54"/>
      <c r="K237" s="54"/>
      <c r="L237" s="54"/>
      <c r="M237" s="54"/>
      <c r="N237" s="87"/>
      <c r="O237" s="10"/>
      <c r="P237" s="10"/>
      <c r="Q237" s="10"/>
      <c r="R237" s="10"/>
      <c r="S237" s="10" t="s">
        <v>53</v>
      </c>
      <c r="T237" s="10"/>
      <c r="U237" s="10" t="s">
        <v>50</v>
      </c>
      <c r="V237" s="10" t="s">
        <v>49</v>
      </c>
      <c r="W237" s="10" t="s">
        <v>50</v>
      </c>
      <c r="X237" s="11" t="str">
        <f t="shared" si="15"/>
        <v>N</v>
      </c>
      <c r="Y237" s="11"/>
      <c r="Z237" s="11">
        <f t="shared" si="52"/>
        <v>0</v>
      </c>
      <c r="AA237" s="11" t="str">
        <f t="shared" si="53"/>
        <v>N</v>
      </c>
      <c r="AB237" s="11"/>
      <c r="AC237" s="11">
        <f t="shared" si="54"/>
        <v>0</v>
      </c>
      <c r="AD237" s="10"/>
      <c r="AE237" s="10"/>
      <c r="AF237" s="11"/>
      <c r="AG237" s="10"/>
      <c r="AH237" s="10"/>
      <c r="AI237" s="11">
        <f t="shared" si="163"/>
        <v>184</v>
      </c>
      <c r="AJ237" s="11" t="str">
        <f t="shared" si="164"/>
        <v/>
      </c>
      <c r="AK237" s="11">
        <f t="shared" si="165"/>
        <v>184</v>
      </c>
      <c r="AL237" s="11" t="str">
        <f t="shared" si="166"/>
        <v/>
      </c>
      <c r="AM237" s="11">
        <f t="shared" si="167"/>
        <v>-1</v>
      </c>
      <c r="AN237" s="11" t="str">
        <f t="shared" si="168"/>
        <v/>
      </c>
      <c r="AO237" s="11">
        <f t="shared" si="169"/>
        <v>-1</v>
      </c>
      <c r="AP237" s="11" t="str">
        <f t="shared" si="170"/>
        <v/>
      </c>
      <c r="AQ237" s="11"/>
      <c r="AR237" s="11">
        <f t="shared" si="55"/>
        <v>0</v>
      </c>
      <c r="AS237" s="11"/>
      <c r="AT237" s="9"/>
      <c r="AU237" t="str">
        <f t="shared" si="154"/>
        <v>RW</v>
      </c>
      <c r="AV237" s="7">
        <f>SUM(Z$7:Z237)/2</f>
        <v>185</v>
      </c>
      <c r="AW237" s="7">
        <f>SUM(AC$7:AC237)/2</f>
        <v>0</v>
      </c>
    </row>
    <row r="238" spans="2:67" outlineLevel="1">
      <c r="B238" s="36"/>
      <c r="C238" s="9"/>
      <c r="D238" s="9"/>
      <c r="E238" s="10" t="s">
        <v>409</v>
      </c>
      <c r="F238" s="10" t="s">
        <v>410</v>
      </c>
      <c r="G238" s="10" t="s">
        <v>417</v>
      </c>
      <c r="H238" s="10" t="s">
        <v>417</v>
      </c>
      <c r="I238" s="54"/>
      <c r="J238" s="54"/>
      <c r="K238" s="54"/>
      <c r="L238" s="54"/>
      <c r="M238" s="54"/>
      <c r="N238" s="87"/>
      <c r="O238" s="10"/>
      <c r="P238" s="10"/>
      <c r="Q238" s="10"/>
      <c r="R238" s="10"/>
      <c r="S238" s="10" t="s">
        <v>53</v>
      </c>
      <c r="T238" s="10"/>
      <c r="U238" s="10" t="s">
        <v>50</v>
      </c>
      <c r="V238" s="10" t="s">
        <v>49</v>
      </c>
      <c r="W238" s="10" t="s">
        <v>50</v>
      </c>
      <c r="X238" s="11" t="str">
        <f t="shared" si="15"/>
        <v>N</v>
      </c>
      <c r="Y238" s="11"/>
      <c r="Z238" s="11">
        <f t="shared" si="52"/>
        <v>0</v>
      </c>
      <c r="AA238" s="11" t="str">
        <f t="shared" si="53"/>
        <v>N</v>
      </c>
      <c r="AB238" s="11"/>
      <c r="AC238" s="11">
        <f t="shared" si="54"/>
        <v>0</v>
      </c>
      <c r="AD238" s="10"/>
      <c r="AE238" s="10"/>
      <c r="AF238" s="11"/>
      <c r="AG238" s="10"/>
      <c r="AH238" s="10"/>
      <c r="AI238" s="11">
        <f t="shared" si="163"/>
        <v>184</v>
      </c>
      <c r="AJ238" s="11" t="str">
        <f t="shared" si="164"/>
        <v/>
      </c>
      <c r="AK238" s="11">
        <f t="shared" si="165"/>
        <v>184</v>
      </c>
      <c r="AL238" s="11" t="str">
        <f t="shared" si="166"/>
        <v/>
      </c>
      <c r="AM238" s="11">
        <f t="shared" si="167"/>
        <v>-1</v>
      </c>
      <c r="AN238" s="11" t="str">
        <f t="shared" si="168"/>
        <v/>
      </c>
      <c r="AO238" s="11">
        <f t="shared" si="169"/>
        <v>-1</v>
      </c>
      <c r="AP238" s="11" t="str">
        <f t="shared" si="170"/>
        <v/>
      </c>
      <c r="AQ238" s="11"/>
      <c r="AR238" s="11">
        <f t="shared" si="55"/>
        <v>0</v>
      </c>
      <c r="AS238" s="11"/>
      <c r="AT238" s="9"/>
      <c r="AU238" t="str">
        <f t="shared" si="154"/>
        <v>RW</v>
      </c>
      <c r="AV238" s="7">
        <f>SUM(Z$7:Z238)/2</f>
        <v>185</v>
      </c>
      <c r="AW238" s="7">
        <f>SUM(AC$7:AC238)/2</f>
        <v>0</v>
      </c>
    </row>
    <row r="239" spans="2:67" outlineLevel="1">
      <c r="B239" s="36"/>
      <c r="C239" s="9"/>
      <c r="D239" s="9"/>
      <c r="E239" s="10" t="s">
        <v>409</v>
      </c>
      <c r="F239" s="10" t="s">
        <v>410</v>
      </c>
      <c r="G239" s="10" t="s">
        <v>418</v>
      </c>
      <c r="H239" s="10" t="s">
        <v>418</v>
      </c>
      <c r="I239" s="54"/>
      <c r="J239" s="54"/>
      <c r="K239" s="54"/>
      <c r="L239" s="54"/>
      <c r="M239" s="54"/>
      <c r="N239" s="87"/>
      <c r="O239" s="10"/>
      <c r="P239" s="10"/>
      <c r="Q239" s="10"/>
      <c r="R239" s="10"/>
      <c r="S239" s="10" t="s">
        <v>53</v>
      </c>
      <c r="T239" s="10"/>
      <c r="U239" s="10" t="s">
        <v>50</v>
      </c>
      <c r="V239" s="10" t="s">
        <v>49</v>
      </c>
      <c r="W239" s="10" t="s">
        <v>50</v>
      </c>
      <c r="X239" s="11" t="str">
        <f t="shared" si="15"/>
        <v>N</v>
      </c>
      <c r="Y239" s="11"/>
      <c r="Z239" s="11">
        <f t="shared" si="52"/>
        <v>0</v>
      </c>
      <c r="AA239" s="11" t="str">
        <f t="shared" si="53"/>
        <v>N</v>
      </c>
      <c r="AB239" s="11"/>
      <c r="AC239" s="11">
        <f t="shared" si="54"/>
        <v>0</v>
      </c>
      <c r="AD239" s="10"/>
      <c r="AE239" s="10"/>
      <c r="AF239" s="11"/>
      <c r="AG239" s="10"/>
      <c r="AH239" s="10"/>
      <c r="AI239" s="11">
        <f t="shared" si="163"/>
        <v>184</v>
      </c>
      <c r="AJ239" s="11" t="str">
        <f t="shared" si="164"/>
        <v/>
      </c>
      <c r="AK239" s="11">
        <f t="shared" si="165"/>
        <v>184</v>
      </c>
      <c r="AL239" s="11" t="str">
        <f t="shared" si="166"/>
        <v/>
      </c>
      <c r="AM239" s="11">
        <f t="shared" si="167"/>
        <v>-1</v>
      </c>
      <c r="AN239" s="11" t="str">
        <f t="shared" si="168"/>
        <v/>
      </c>
      <c r="AO239" s="11">
        <f t="shared" si="169"/>
        <v>-1</v>
      </c>
      <c r="AP239" s="11" t="str">
        <f t="shared" si="170"/>
        <v/>
      </c>
      <c r="AQ239" s="11"/>
      <c r="AR239" s="11">
        <f t="shared" si="55"/>
        <v>0</v>
      </c>
      <c r="AS239" s="11"/>
      <c r="AT239" s="9"/>
      <c r="AU239" t="str">
        <f t="shared" si="154"/>
        <v>RW</v>
      </c>
      <c r="AV239" s="7">
        <f>SUM(Z$7:Z239)/2</f>
        <v>185</v>
      </c>
      <c r="AW239" s="7">
        <f>SUM(AC$7:AC239)/2</f>
        <v>0</v>
      </c>
    </row>
    <row r="240" spans="2:67" outlineLevel="1">
      <c r="B240" s="36"/>
      <c r="C240" s="9"/>
      <c r="D240" s="9"/>
      <c r="E240" s="10" t="s">
        <v>409</v>
      </c>
      <c r="F240" s="10" t="s">
        <v>410</v>
      </c>
      <c r="G240" s="10" t="s">
        <v>419</v>
      </c>
      <c r="H240" s="10" t="s">
        <v>419</v>
      </c>
      <c r="I240" s="54"/>
      <c r="J240" s="54"/>
      <c r="K240" s="54"/>
      <c r="L240" s="54"/>
      <c r="M240" s="54"/>
      <c r="N240" s="87"/>
      <c r="O240" s="10"/>
      <c r="P240" s="10"/>
      <c r="Q240" s="10"/>
      <c r="R240" s="10"/>
      <c r="S240" s="10" t="s">
        <v>53</v>
      </c>
      <c r="T240" s="10"/>
      <c r="U240" s="10" t="s">
        <v>50</v>
      </c>
      <c r="V240" s="10" t="s">
        <v>49</v>
      </c>
      <c r="W240" s="10" t="s">
        <v>50</v>
      </c>
      <c r="X240" s="11" t="str">
        <f t="shared" si="15"/>
        <v>N</v>
      </c>
      <c r="Y240" s="11"/>
      <c r="Z240" s="11">
        <f t="shared" si="52"/>
        <v>0</v>
      </c>
      <c r="AA240" s="11" t="str">
        <f t="shared" si="53"/>
        <v>N</v>
      </c>
      <c r="AB240" s="11"/>
      <c r="AC240" s="11">
        <f t="shared" si="54"/>
        <v>0</v>
      </c>
      <c r="AD240" s="10"/>
      <c r="AE240" s="10"/>
      <c r="AF240" s="11"/>
      <c r="AG240" s="10"/>
      <c r="AH240" s="10"/>
      <c r="AI240" s="11">
        <f t="shared" si="163"/>
        <v>184</v>
      </c>
      <c r="AJ240" s="11" t="str">
        <f t="shared" si="164"/>
        <v/>
      </c>
      <c r="AK240" s="11">
        <f t="shared" si="165"/>
        <v>184</v>
      </c>
      <c r="AL240" s="11" t="str">
        <f t="shared" si="166"/>
        <v/>
      </c>
      <c r="AM240" s="11">
        <f t="shared" si="167"/>
        <v>-1</v>
      </c>
      <c r="AN240" s="11" t="str">
        <f t="shared" si="168"/>
        <v/>
      </c>
      <c r="AO240" s="11">
        <f t="shared" si="169"/>
        <v>-1</v>
      </c>
      <c r="AP240" s="11" t="str">
        <f t="shared" si="170"/>
        <v/>
      </c>
      <c r="AQ240" s="11"/>
      <c r="AR240" s="11">
        <f t="shared" si="55"/>
        <v>0</v>
      </c>
      <c r="AS240" s="11"/>
      <c r="AT240" s="9"/>
      <c r="AU240" t="str">
        <f t="shared" si="154"/>
        <v>RW</v>
      </c>
      <c r="AV240" s="7">
        <f>SUM(Z$7:Z240)/2</f>
        <v>185</v>
      </c>
      <c r="AW240" s="7">
        <f>SUM(AC$7:AC240)/2</f>
        <v>0</v>
      </c>
    </row>
    <row r="241" spans="2:67" outlineLevel="1">
      <c r="B241" s="36"/>
      <c r="C241" s="9"/>
      <c r="D241" s="9"/>
      <c r="E241" s="10" t="s">
        <v>409</v>
      </c>
      <c r="F241" s="10" t="s">
        <v>410</v>
      </c>
      <c r="G241" s="10" t="s">
        <v>420</v>
      </c>
      <c r="H241" s="10" t="s">
        <v>420</v>
      </c>
      <c r="I241" s="54"/>
      <c r="J241" s="54"/>
      <c r="K241" s="54"/>
      <c r="L241" s="54"/>
      <c r="M241" s="54"/>
      <c r="N241" s="87"/>
      <c r="O241" s="10"/>
      <c r="P241" s="10"/>
      <c r="Q241" s="10"/>
      <c r="R241" s="10"/>
      <c r="S241" s="10" t="s">
        <v>53</v>
      </c>
      <c r="T241" s="10"/>
      <c r="U241" s="10" t="s">
        <v>50</v>
      </c>
      <c r="V241" s="10" t="s">
        <v>49</v>
      </c>
      <c r="W241" s="10" t="s">
        <v>50</v>
      </c>
      <c r="X241" s="11" t="str">
        <f t="shared" si="15"/>
        <v>N</v>
      </c>
      <c r="Y241" s="11"/>
      <c r="Z241" s="11">
        <f t="shared" si="52"/>
        <v>0</v>
      </c>
      <c r="AA241" s="11" t="str">
        <f t="shared" si="53"/>
        <v>N</v>
      </c>
      <c r="AB241" s="11"/>
      <c r="AC241" s="11">
        <f t="shared" si="54"/>
        <v>0</v>
      </c>
      <c r="AD241" s="10"/>
      <c r="AE241" s="10"/>
      <c r="AF241" s="11"/>
      <c r="AG241" s="10"/>
      <c r="AH241" s="10"/>
      <c r="AI241" s="11">
        <f t="shared" si="163"/>
        <v>184</v>
      </c>
      <c r="AJ241" s="11" t="str">
        <f t="shared" si="164"/>
        <v/>
      </c>
      <c r="AK241" s="11">
        <f t="shared" si="165"/>
        <v>184</v>
      </c>
      <c r="AL241" s="11" t="str">
        <f t="shared" si="166"/>
        <v/>
      </c>
      <c r="AM241" s="11">
        <f t="shared" si="167"/>
        <v>-1</v>
      </c>
      <c r="AN241" s="11" t="str">
        <f t="shared" si="168"/>
        <v/>
      </c>
      <c r="AO241" s="11">
        <f t="shared" si="169"/>
        <v>-1</v>
      </c>
      <c r="AP241" s="11" t="str">
        <f t="shared" si="170"/>
        <v/>
      </c>
      <c r="AQ241" s="11"/>
      <c r="AR241" s="11">
        <f t="shared" si="55"/>
        <v>0</v>
      </c>
      <c r="AS241" s="11"/>
      <c r="AT241" s="9"/>
      <c r="AU241" t="str">
        <f t="shared" si="154"/>
        <v>RW</v>
      </c>
      <c r="AV241" s="7">
        <f>SUM(Z$7:Z241)/2</f>
        <v>185</v>
      </c>
      <c r="AW241" s="7">
        <f>SUM(AC$7:AC241)/2</f>
        <v>0</v>
      </c>
    </row>
    <row r="242" spans="2:67" outlineLevel="1">
      <c r="B242" s="36"/>
      <c r="C242" s="9"/>
      <c r="D242" s="9"/>
      <c r="E242" s="10" t="s">
        <v>409</v>
      </c>
      <c r="F242" s="10" t="s">
        <v>410</v>
      </c>
      <c r="G242" s="10" t="s">
        <v>421</v>
      </c>
      <c r="H242" s="10" t="s">
        <v>421</v>
      </c>
      <c r="I242" s="54"/>
      <c r="J242" s="54"/>
      <c r="K242" s="54"/>
      <c r="L242" s="54"/>
      <c r="M242" s="54"/>
      <c r="N242" s="87"/>
      <c r="O242" s="10"/>
      <c r="P242" s="10"/>
      <c r="Q242" s="10"/>
      <c r="R242" s="10"/>
      <c r="S242" s="10" t="s">
        <v>53</v>
      </c>
      <c r="T242" s="10"/>
      <c r="U242" s="10" t="s">
        <v>50</v>
      </c>
      <c r="V242" s="10" t="s">
        <v>49</v>
      </c>
      <c r="W242" s="10" t="s">
        <v>50</v>
      </c>
      <c r="X242" s="11" t="str">
        <f t="shared" si="15"/>
        <v>N</v>
      </c>
      <c r="Y242" s="11"/>
      <c r="Z242" s="11">
        <f t="shared" si="52"/>
        <v>0</v>
      </c>
      <c r="AA242" s="11" t="str">
        <f t="shared" si="53"/>
        <v>N</v>
      </c>
      <c r="AB242" s="11"/>
      <c r="AC242" s="11">
        <f t="shared" si="54"/>
        <v>0</v>
      </c>
      <c r="AD242" s="10"/>
      <c r="AE242" s="10"/>
      <c r="AF242" s="11"/>
      <c r="AG242" s="10"/>
      <c r="AH242" s="10"/>
      <c r="AI242" s="11">
        <f t="shared" si="163"/>
        <v>184</v>
      </c>
      <c r="AJ242" s="11" t="str">
        <f t="shared" si="164"/>
        <v/>
      </c>
      <c r="AK242" s="11">
        <f t="shared" si="165"/>
        <v>184</v>
      </c>
      <c r="AL242" s="11" t="str">
        <f t="shared" si="166"/>
        <v/>
      </c>
      <c r="AM242" s="11">
        <f t="shared" si="167"/>
        <v>-1</v>
      </c>
      <c r="AN242" s="11" t="str">
        <f t="shared" si="168"/>
        <v/>
      </c>
      <c r="AO242" s="11">
        <f t="shared" si="169"/>
        <v>-1</v>
      </c>
      <c r="AP242" s="11" t="str">
        <f t="shared" si="170"/>
        <v/>
      </c>
      <c r="AQ242" s="11"/>
      <c r="AR242" s="11">
        <f t="shared" si="55"/>
        <v>0</v>
      </c>
      <c r="AS242" s="11"/>
      <c r="AT242" s="9"/>
      <c r="AU242" t="str">
        <f t="shared" si="154"/>
        <v>RW</v>
      </c>
      <c r="AV242" s="7">
        <f>SUM(Z$7:Z242)/2</f>
        <v>185</v>
      </c>
      <c r="AW242" s="7">
        <f>SUM(AC$7:AC242)/2</f>
        <v>0</v>
      </c>
    </row>
    <row r="243" spans="2:67" outlineLevel="1">
      <c r="B243" s="36"/>
      <c r="C243" s="9"/>
      <c r="D243" s="9"/>
      <c r="E243" s="10" t="s">
        <v>409</v>
      </c>
      <c r="F243" s="10" t="s">
        <v>410</v>
      </c>
      <c r="G243" s="10" t="s">
        <v>422</v>
      </c>
      <c r="H243" s="10" t="s">
        <v>422</v>
      </c>
      <c r="I243" s="54"/>
      <c r="J243" s="54"/>
      <c r="K243" s="54"/>
      <c r="L243" s="54"/>
      <c r="M243" s="54"/>
      <c r="N243" s="87"/>
      <c r="O243" s="10"/>
      <c r="P243" s="10"/>
      <c r="Q243" s="10"/>
      <c r="R243" s="10"/>
      <c r="S243" s="10" t="s">
        <v>53</v>
      </c>
      <c r="T243" s="10"/>
      <c r="U243" s="10" t="s">
        <v>50</v>
      </c>
      <c r="V243" s="10" t="s">
        <v>49</v>
      </c>
      <c r="W243" s="10" t="s">
        <v>50</v>
      </c>
      <c r="X243" s="11" t="str">
        <f t="shared" si="15"/>
        <v>N</v>
      </c>
      <c r="Y243" s="11"/>
      <c r="Z243" s="11">
        <f t="shared" si="52"/>
        <v>0</v>
      </c>
      <c r="AA243" s="11" t="str">
        <f t="shared" si="53"/>
        <v>N</v>
      </c>
      <c r="AB243" s="11"/>
      <c r="AC243" s="11">
        <f t="shared" si="54"/>
        <v>0</v>
      </c>
      <c r="AD243" s="10"/>
      <c r="AE243" s="10"/>
      <c r="AF243" s="11"/>
      <c r="AG243" s="10"/>
      <c r="AH243" s="10"/>
      <c r="AI243" s="11">
        <f t="shared" si="163"/>
        <v>184</v>
      </c>
      <c r="AJ243" s="11" t="str">
        <f t="shared" si="164"/>
        <v/>
      </c>
      <c r="AK243" s="11">
        <f t="shared" si="165"/>
        <v>184</v>
      </c>
      <c r="AL243" s="11" t="str">
        <f t="shared" si="166"/>
        <v/>
      </c>
      <c r="AM243" s="11">
        <f t="shared" si="167"/>
        <v>-1</v>
      </c>
      <c r="AN243" s="11" t="str">
        <f t="shared" si="168"/>
        <v/>
      </c>
      <c r="AO243" s="11">
        <f t="shared" si="169"/>
        <v>-1</v>
      </c>
      <c r="AP243" s="11" t="str">
        <f t="shared" si="170"/>
        <v/>
      </c>
      <c r="AQ243" s="11"/>
      <c r="AR243" s="11">
        <f t="shared" si="55"/>
        <v>0</v>
      </c>
      <c r="AS243" s="11"/>
      <c r="AT243" s="9"/>
      <c r="AU243" t="str">
        <f t="shared" si="154"/>
        <v>RW</v>
      </c>
      <c r="AV243" s="7">
        <f>SUM(Z$7:Z243)/2</f>
        <v>185</v>
      </c>
      <c r="AW243" s="7">
        <f>SUM(AC$7:AC243)/2</f>
        <v>0</v>
      </c>
    </row>
    <row r="244" spans="2:67" outlineLevel="1">
      <c r="B244" s="36"/>
      <c r="C244" s="9"/>
      <c r="D244" s="9"/>
      <c r="E244" s="10" t="s">
        <v>409</v>
      </c>
      <c r="F244" s="10" t="s">
        <v>410</v>
      </c>
      <c r="G244" s="10" t="s">
        <v>423</v>
      </c>
      <c r="H244" s="10" t="s">
        <v>423</v>
      </c>
      <c r="I244" s="54"/>
      <c r="J244" s="54"/>
      <c r="K244" s="54"/>
      <c r="L244" s="54"/>
      <c r="M244" s="54"/>
      <c r="N244" s="87"/>
      <c r="O244" s="10"/>
      <c r="P244" s="10"/>
      <c r="Q244" s="10"/>
      <c r="R244" s="10"/>
      <c r="S244" s="10" t="s">
        <v>53</v>
      </c>
      <c r="T244" s="10"/>
      <c r="U244" s="10" t="s">
        <v>50</v>
      </c>
      <c r="V244" s="10" t="s">
        <v>49</v>
      </c>
      <c r="W244" s="10" t="s">
        <v>50</v>
      </c>
      <c r="X244" s="11" t="str">
        <f t="shared" si="15"/>
        <v>N</v>
      </c>
      <c r="Y244" s="11"/>
      <c r="Z244" s="11">
        <f t="shared" si="52"/>
        <v>0</v>
      </c>
      <c r="AA244" s="11" t="str">
        <f t="shared" si="53"/>
        <v>N</v>
      </c>
      <c r="AB244" s="11"/>
      <c r="AC244" s="11">
        <f t="shared" si="54"/>
        <v>0</v>
      </c>
      <c r="AD244" s="10">
        <v>0</v>
      </c>
      <c r="AE244" s="10">
        <v>0</v>
      </c>
      <c r="AF244" s="11"/>
      <c r="AG244" s="10"/>
      <c r="AH244" s="10"/>
      <c r="AI244" s="11">
        <f t="shared" si="163"/>
        <v>184</v>
      </c>
      <c r="AJ244" s="11" t="str">
        <f t="shared" si="164"/>
        <v/>
      </c>
      <c r="AK244" s="11">
        <f t="shared" si="165"/>
        <v>184</v>
      </c>
      <c r="AL244" s="11" t="str">
        <f t="shared" si="166"/>
        <v/>
      </c>
      <c r="AM244" s="11">
        <f t="shared" si="167"/>
        <v>-1</v>
      </c>
      <c r="AN244" s="11" t="str">
        <f t="shared" si="168"/>
        <v/>
      </c>
      <c r="AO244" s="11">
        <f t="shared" si="169"/>
        <v>-1</v>
      </c>
      <c r="AP244" s="11" t="str">
        <f t="shared" si="170"/>
        <v/>
      </c>
      <c r="AQ244" s="11"/>
      <c r="AR244" s="11">
        <f t="shared" si="55"/>
        <v>0</v>
      </c>
      <c r="AS244" s="11"/>
      <c r="AT244" s="9"/>
      <c r="AU244" t="str">
        <f t="shared" si="154"/>
        <v>RW</v>
      </c>
      <c r="AV244" s="7">
        <f>SUM(Z$7:Z244)/2</f>
        <v>185</v>
      </c>
      <c r="AW244" s="7">
        <f>SUM(AC$7:AC244)/2</f>
        <v>0</v>
      </c>
      <c r="BF244" s="2">
        <v>0</v>
      </c>
      <c r="BG244" s="2">
        <v>0</v>
      </c>
      <c r="BH244" s="2">
        <v>0</v>
      </c>
      <c r="BI244" s="2">
        <v>0</v>
      </c>
      <c r="BJ244" s="2">
        <v>0</v>
      </c>
      <c r="BK244" s="2">
        <v>0</v>
      </c>
      <c r="BL244" s="2">
        <v>0</v>
      </c>
      <c r="BM244" s="2">
        <v>0</v>
      </c>
      <c r="BN244" s="2">
        <v>0</v>
      </c>
      <c r="BO244" s="2">
        <v>0</v>
      </c>
    </row>
    <row r="245" spans="2:67" outlineLevel="1">
      <c r="B245" s="36"/>
      <c r="C245" s="9"/>
      <c r="D245" s="9"/>
      <c r="E245" s="10" t="s">
        <v>409</v>
      </c>
      <c r="F245" s="10" t="s">
        <v>410</v>
      </c>
      <c r="G245" s="10" t="s">
        <v>424</v>
      </c>
      <c r="H245" s="10" t="s">
        <v>424</v>
      </c>
      <c r="I245" s="54"/>
      <c r="J245" s="54"/>
      <c r="K245" s="54"/>
      <c r="L245" s="54"/>
      <c r="M245" s="54"/>
      <c r="N245" s="87"/>
      <c r="O245" s="10"/>
      <c r="P245" s="10"/>
      <c r="Q245" s="10"/>
      <c r="R245" s="10"/>
      <c r="S245" s="10" t="s">
        <v>53</v>
      </c>
      <c r="T245" s="10"/>
      <c r="U245" s="10" t="s">
        <v>50</v>
      </c>
      <c r="V245" s="10" t="s">
        <v>49</v>
      </c>
      <c r="W245" s="10" t="s">
        <v>50</v>
      </c>
      <c r="X245" s="11" t="str">
        <f t="shared" si="15"/>
        <v>N</v>
      </c>
      <c r="Y245" s="11"/>
      <c r="Z245" s="11">
        <f t="shared" si="52"/>
        <v>0</v>
      </c>
      <c r="AA245" s="11" t="str">
        <f t="shared" si="53"/>
        <v>N</v>
      </c>
      <c r="AB245" s="11"/>
      <c r="AC245" s="11">
        <f t="shared" si="54"/>
        <v>0</v>
      </c>
      <c r="AD245" s="10">
        <v>0</v>
      </c>
      <c r="AE245" s="10">
        <v>0</v>
      </c>
      <c r="AF245" s="11"/>
      <c r="AG245" s="10"/>
      <c r="AH245" s="10"/>
      <c r="AI245" s="11">
        <f t="shared" si="163"/>
        <v>184</v>
      </c>
      <c r="AJ245" s="11" t="str">
        <f t="shared" si="164"/>
        <v/>
      </c>
      <c r="AK245" s="11">
        <f t="shared" si="165"/>
        <v>184</v>
      </c>
      <c r="AL245" s="11" t="str">
        <f t="shared" si="166"/>
        <v/>
      </c>
      <c r="AM245" s="11">
        <f t="shared" si="167"/>
        <v>-1</v>
      </c>
      <c r="AN245" s="11" t="str">
        <f t="shared" si="168"/>
        <v/>
      </c>
      <c r="AO245" s="11">
        <f t="shared" si="169"/>
        <v>-1</v>
      </c>
      <c r="AP245" s="11" t="str">
        <f t="shared" si="170"/>
        <v/>
      </c>
      <c r="AQ245" s="11"/>
      <c r="AR245" s="11">
        <f t="shared" si="55"/>
        <v>0</v>
      </c>
      <c r="AS245" s="11"/>
      <c r="AT245" s="9"/>
      <c r="AU245" t="str">
        <f t="shared" si="154"/>
        <v>RW</v>
      </c>
      <c r="AV245" s="7">
        <f>SUM(Z$7:Z245)/2</f>
        <v>185</v>
      </c>
      <c r="AW245" s="7">
        <f>SUM(AC$7:AC245)/2</f>
        <v>0</v>
      </c>
      <c r="BF245" s="2">
        <v>0</v>
      </c>
      <c r="BG245" s="2">
        <v>0</v>
      </c>
      <c r="BH245" s="2">
        <v>0</v>
      </c>
      <c r="BI245" s="2">
        <v>0</v>
      </c>
      <c r="BJ245" s="2">
        <v>0</v>
      </c>
      <c r="BK245" s="2">
        <v>0</v>
      </c>
      <c r="BL245" s="2">
        <v>0</v>
      </c>
      <c r="BM245" s="2">
        <v>0</v>
      </c>
      <c r="BN245" s="2">
        <v>0</v>
      </c>
      <c r="BO245" s="2">
        <v>0</v>
      </c>
    </row>
    <row r="246" spans="2:67" outlineLevel="1">
      <c r="B246" s="36"/>
      <c r="C246" s="9"/>
      <c r="D246" s="9"/>
      <c r="E246" s="10" t="s">
        <v>409</v>
      </c>
      <c r="F246" s="10" t="s">
        <v>410</v>
      </c>
      <c r="G246" s="10" t="s">
        <v>425</v>
      </c>
      <c r="H246" s="10" t="s">
        <v>425</v>
      </c>
      <c r="I246" s="54"/>
      <c r="J246" s="54"/>
      <c r="K246" s="54"/>
      <c r="L246" s="54"/>
      <c r="M246" s="54"/>
      <c r="N246" s="87"/>
      <c r="O246" s="10"/>
      <c r="P246" s="10"/>
      <c r="Q246" s="10"/>
      <c r="R246" s="10"/>
      <c r="S246" s="10" t="s">
        <v>53</v>
      </c>
      <c r="T246" s="10"/>
      <c r="U246" s="10" t="s">
        <v>50</v>
      </c>
      <c r="V246" s="10" t="s">
        <v>49</v>
      </c>
      <c r="W246" s="10" t="s">
        <v>50</v>
      </c>
      <c r="X246" s="11" t="str">
        <f t="shared" si="15"/>
        <v>N</v>
      </c>
      <c r="Y246" s="11"/>
      <c r="Z246" s="11">
        <f t="shared" si="52"/>
        <v>0</v>
      </c>
      <c r="AA246" s="11" t="str">
        <f t="shared" si="53"/>
        <v>N</v>
      </c>
      <c r="AB246" s="11"/>
      <c r="AC246" s="11">
        <f t="shared" si="54"/>
        <v>0</v>
      </c>
      <c r="AD246" s="10">
        <v>0</v>
      </c>
      <c r="AE246" s="10">
        <v>0</v>
      </c>
      <c r="AF246" s="11"/>
      <c r="AG246" s="10"/>
      <c r="AH246" s="10"/>
      <c r="AI246" s="11">
        <f t="shared" si="163"/>
        <v>184</v>
      </c>
      <c r="AJ246" s="11" t="str">
        <f t="shared" si="164"/>
        <v/>
      </c>
      <c r="AK246" s="11">
        <f t="shared" si="165"/>
        <v>184</v>
      </c>
      <c r="AL246" s="11" t="str">
        <f t="shared" si="166"/>
        <v/>
      </c>
      <c r="AM246" s="11">
        <f t="shared" si="167"/>
        <v>-1</v>
      </c>
      <c r="AN246" s="11" t="str">
        <f t="shared" si="168"/>
        <v/>
      </c>
      <c r="AO246" s="11">
        <f t="shared" si="169"/>
        <v>-1</v>
      </c>
      <c r="AP246" s="11" t="str">
        <f t="shared" si="170"/>
        <v/>
      </c>
      <c r="AQ246" s="11"/>
      <c r="AR246" s="11">
        <f t="shared" si="55"/>
        <v>0</v>
      </c>
      <c r="AS246" s="11"/>
      <c r="AT246" s="9"/>
      <c r="AU246" t="str">
        <f t="shared" si="154"/>
        <v>RW</v>
      </c>
      <c r="AV246" s="7">
        <f>SUM(Z$7:Z246)/2</f>
        <v>185</v>
      </c>
      <c r="AW246" s="7">
        <f>SUM(AC$7:AC246)/2</f>
        <v>0</v>
      </c>
      <c r="BF246" s="2">
        <v>0</v>
      </c>
      <c r="BG246" s="2">
        <v>0</v>
      </c>
      <c r="BH246" s="2">
        <v>0</v>
      </c>
      <c r="BI246" s="2">
        <v>0</v>
      </c>
      <c r="BJ246" s="2">
        <v>0</v>
      </c>
      <c r="BK246" s="2">
        <v>0</v>
      </c>
      <c r="BL246" s="2">
        <v>0</v>
      </c>
      <c r="BM246" s="2">
        <v>0</v>
      </c>
      <c r="BN246" s="2">
        <v>0</v>
      </c>
      <c r="BO246" s="2">
        <v>0</v>
      </c>
    </row>
    <row r="247" spans="2:67" outlineLevel="1">
      <c r="B247" s="36"/>
      <c r="C247" s="9"/>
      <c r="D247" s="9"/>
      <c r="E247" s="10" t="s">
        <v>409</v>
      </c>
      <c r="F247" s="10" t="s">
        <v>410</v>
      </c>
      <c r="G247" s="10" t="s">
        <v>426</v>
      </c>
      <c r="H247" s="10" t="s">
        <v>426</v>
      </c>
      <c r="I247" s="54"/>
      <c r="J247" s="54"/>
      <c r="K247" s="54"/>
      <c r="L247" s="54"/>
      <c r="M247" s="54"/>
      <c r="N247" s="87"/>
      <c r="O247" s="10"/>
      <c r="P247" s="10"/>
      <c r="Q247" s="10"/>
      <c r="R247" s="10"/>
      <c r="S247" s="10" t="s">
        <v>53</v>
      </c>
      <c r="T247" s="10"/>
      <c r="U247" s="10" t="s">
        <v>50</v>
      </c>
      <c r="V247" s="10" t="s">
        <v>49</v>
      </c>
      <c r="W247" s="10" t="s">
        <v>50</v>
      </c>
      <c r="X247" s="11" t="str">
        <f t="shared" si="15"/>
        <v>N</v>
      </c>
      <c r="Y247" s="11"/>
      <c r="Z247" s="11">
        <f t="shared" si="52"/>
        <v>0</v>
      </c>
      <c r="AA247" s="11" t="str">
        <f t="shared" si="53"/>
        <v>N</v>
      </c>
      <c r="AB247" s="11"/>
      <c r="AC247" s="11">
        <f t="shared" si="54"/>
        <v>0</v>
      </c>
      <c r="AD247" s="10">
        <v>0</v>
      </c>
      <c r="AE247" s="10">
        <v>0</v>
      </c>
      <c r="AF247" s="11"/>
      <c r="AG247" s="10"/>
      <c r="AH247" s="10"/>
      <c r="AI247" s="11">
        <f t="shared" si="163"/>
        <v>184</v>
      </c>
      <c r="AJ247" s="11" t="str">
        <f t="shared" si="164"/>
        <v/>
      </c>
      <c r="AK247" s="11">
        <f t="shared" si="165"/>
        <v>184</v>
      </c>
      <c r="AL247" s="11" t="str">
        <f t="shared" si="166"/>
        <v/>
      </c>
      <c r="AM247" s="11">
        <f t="shared" si="167"/>
        <v>-1</v>
      </c>
      <c r="AN247" s="11" t="str">
        <f t="shared" si="168"/>
        <v/>
      </c>
      <c r="AO247" s="11">
        <f t="shared" si="169"/>
        <v>-1</v>
      </c>
      <c r="AP247" s="11" t="str">
        <f t="shared" si="170"/>
        <v/>
      </c>
      <c r="AQ247" s="11"/>
      <c r="AR247" s="11">
        <f t="shared" si="55"/>
        <v>0</v>
      </c>
      <c r="AS247" s="11"/>
      <c r="AT247" s="9"/>
      <c r="AU247" t="str">
        <f t="shared" si="154"/>
        <v>RW</v>
      </c>
      <c r="AV247" s="7">
        <f>SUM(Z$7:Z247)/2</f>
        <v>185</v>
      </c>
      <c r="AW247" s="7">
        <f>SUM(AC$7:AC247)/2</f>
        <v>0</v>
      </c>
      <c r="BF247" s="2">
        <v>0</v>
      </c>
      <c r="BG247" s="2">
        <v>0</v>
      </c>
      <c r="BH247" s="2">
        <v>0</v>
      </c>
      <c r="BI247" s="2">
        <v>0</v>
      </c>
      <c r="BJ247" s="2">
        <v>0</v>
      </c>
      <c r="BK247" s="2">
        <v>0</v>
      </c>
      <c r="BL247" s="2">
        <v>0</v>
      </c>
      <c r="BM247" s="2">
        <v>0</v>
      </c>
      <c r="BN247" s="2">
        <v>0</v>
      </c>
      <c r="BO247" s="2">
        <v>0</v>
      </c>
    </row>
    <row r="248" spans="2:67" outlineLevel="1">
      <c r="B248" s="36"/>
      <c r="C248" s="9"/>
      <c r="D248" s="9"/>
      <c r="E248" s="10" t="s">
        <v>409</v>
      </c>
      <c r="F248" s="10" t="s">
        <v>410</v>
      </c>
      <c r="G248" s="10" t="s">
        <v>427</v>
      </c>
      <c r="H248" s="10" t="s">
        <v>427</v>
      </c>
      <c r="I248" s="54"/>
      <c r="J248" s="54"/>
      <c r="K248" s="54"/>
      <c r="L248" s="54"/>
      <c r="M248" s="54"/>
      <c r="N248" s="87"/>
      <c r="O248" s="10"/>
      <c r="P248" s="10"/>
      <c r="Q248" s="10"/>
      <c r="R248" s="10"/>
      <c r="S248" s="10" t="s">
        <v>53</v>
      </c>
      <c r="T248" s="10"/>
      <c r="U248" s="10" t="s">
        <v>50</v>
      </c>
      <c r="V248" s="10" t="s">
        <v>49</v>
      </c>
      <c r="W248" s="10" t="s">
        <v>50</v>
      </c>
      <c r="X248" s="11" t="str">
        <f t="shared" si="15"/>
        <v>N</v>
      </c>
      <c r="Y248" s="11"/>
      <c r="Z248" s="11">
        <f t="shared" si="52"/>
        <v>0</v>
      </c>
      <c r="AA248" s="11" t="str">
        <f t="shared" si="53"/>
        <v>N</v>
      </c>
      <c r="AB248" s="11"/>
      <c r="AC248" s="11">
        <f t="shared" si="54"/>
        <v>0</v>
      </c>
      <c r="AD248" s="10">
        <v>0</v>
      </c>
      <c r="AE248" s="10">
        <v>0</v>
      </c>
      <c r="AF248" s="11"/>
      <c r="AG248" s="10"/>
      <c r="AH248" s="10"/>
      <c r="AI248" s="11">
        <f t="shared" si="163"/>
        <v>184</v>
      </c>
      <c r="AJ248" s="11" t="str">
        <f t="shared" si="164"/>
        <v/>
      </c>
      <c r="AK248" s="11">
        <f t="shared" si="165"/>
        <v>184</v>
      </c>
      <c r="AL248" s="11" t="str">
        <f t="shared" si="166"/>
        <v/>
      </c>
      <c r="AM248" s="11">
        <f t="shared" si="167"/>
        <v>-1</v>
      </c>
      <c r="AN248" s="11" t="str">
        <f t="shared" si="168"/>
        <v/>
      </c>
      <c r="AO248" s="11">
        <f t="shared" si="169"/>
        <v>-1</v>
      </c>
      <c r="AP248" s="11" t="str">
        <f t="shared" si="170"/>
        <v/>
      </c>
      <c r="AQ248" s="11"/>
      <c r="AR248" s="11">
        <f t="shared" si="55"/>
        <v>0</v>
      </c>
      <c r="AS248" s="11"/>
      <c r="AT248" s="9"/>
      <c r="AU248" t="str">
        <f t="shared" si="154"/>
        <v>RW</v>
      </c>
      <c r="AV248" s="7">
        <f>SUM(Z$7:Z248)/2</f>
        <v>185</v>
      </c>
      <c r="AW248" s="7">
        <f>SUM(AC$7:AC248)/2</f>
        <v>0</v>
      </c>
      <c r="BF248" s="2">
        <v>0</v>
      </c>
      <c r="BG248" s="2">
        <v>0</v>
      </c>
      <c r="BH248" s="2">
        <v>0</v>
      </c>
      <c r="BI248" s="2">
        <v>0</v>
      </c>
      <c r="BJ248" s="2">
        <v>0</v>
      </c>
      <c r="BK248" s="2">
        <v>0</v>
      </c>
      <c r="BL248" s="2">
        <v>0</v>
      </c>
      <c r="BM248" s="2">
        <v>0</v>
      </c>
      <c r="BN248" s="2">
        <v>0</v>
      </c>
      <c r="BO248" s="2">
        <v>0</v>
      </c>
    </row>
    <row r="249" spans="2:67" outlineLevel="1">
      <c r="B249" s="36"/>
      <c r="C249" s="9"/>
      <c r="D249" s="9"/>
      <c r="E249" s="10" t="s">
        <v>409</v>
      </c>
      <c r="F249" s="10" t="s">
        <v>410</v>
      </c>
      <c r="G249" s="10" t="s">
        <v>428</v>
      </c>
      <c r="H249" s="10" t="s">
        <v>428</v>
      </c>
      <c r="I249" s="81"/>
      <c r="J249" s="81"/>
      <c r="K249" s="81"/>
      <c r="L249" s="81"/>
      <c r="M249" s="81"/>
      <c r="N249" s="88"/>
      <c r="O249" s="10"/>
      <c r="P249" s="10"/>
      <c r="Q249" s="10"/>
      <c r="R249" s="10"/>
      <c r="S249" s="10" t="s">
        <v>53</v>
      </c>
      <c r="T249" s="10"/>
      <c r="U249" s="10" t="s">
        <v>50</v>
      </c>
      <c r="V249" s="10" t="s">
        <v>49</v>
      </c>
      <c r="W249" s="10" t="s">
        <v>50</v>
      </c>
      <c r="X249" s="11" t="str">
        <f t="shared" si="15"/>
        <v>N</v>
      </c>
      <c r="Y249" s="11"/>
      <c r="Z249" s="11">
        <f t="shared" si="52"/>
        <v>0</v>
      </c>
      <c r="AA249" s="11" t="str">
        <f t="shared" si="53"/>
        <v>N</v>
      </c>
      <c r="AB249" s="11"/>
      <c r="AC249" s="11">
        <f t="shared" si="54"/>
        <v>0</v>
      </c>
      <c r="AD249" s="10">
        <v>0</v>
      </c>
      <c r="AE249" s="10">
        <v>0</v>
      </c>
      <c r="AF249" s="11"/>
      <c r="AG249" s="10"/>
      <c r="AH249" s="10"/>
      <c r="AI249" s="11">
        <f>IF(Y249&gt;0,AK216,AK216- 1)</f>
        <v>184</v>
      </c>
      <c r="AJ249" s="11" t="str">
        <f t="shared" si="164"/>
        <v/>
      </c>
      <c r="AK249" s="11">
        <f>IF(AND(V249="Y", Y249&gt;0),AI233,AI233- 1)</f>
        <v>184</v>
      </c>
      <c r="AL249" s="11" t="str">
        <f t="shared" si="166"/>
        <v/>
      </c>
      <c r="AM249" s="11">
        <f>IF(AB249&gt;0,AO216,AO216- 1)</f>
        <v>-1</v>
      </c>
      <c r="AN249" s="11" t="str">
        <f t="shared" si="168"/>
        <v/>
      </c>
      <c r="AO249" s="11">
        <f>IF(AND(V249="Y", AB249&gt;0),AM233,AM233- 1)</f>
        <v>-1</v>
      </c>
      <c r="AP249" s="11" t="str">
        <f t="shared" si="170"/>
        <v/>
      </c>
      <c r="AQ249" s="11"/>
      <c r="AR249" s="11">
        <f t="shared" si="55"/>
        <v>0</v>
      </c>
      <c r="AS249" s="11"/>
      <c r="AT249" s="9"/>
      <c r="AU249" t="str">
        <f t="shared" si="154"/>
        <v>RW</v>
      </c>
      <c r="AV249" s="7">
        <f>SUM(Z$7:Z249)/2</f>
        <v>185</v>
      </c>
      <c r="AW249" s="7">
        <f>SUM(AC$7:AC249)/2</f>
        <v>0</v>
      </c>
      <c r="BF249" s="2">
        <v>0</v>
      </c>
      <c r="BG249" s="2">
        <v>0</v>
      </c>
      <c r="BH249" s="2">
        <v>0</v>
      </c>
      <c r="BI249" s="2">
        <v>0</v>
      </c>
      <c r="BJ249" s="2">
        <v>0</v>
      </c>
      <c r="BK249" s="2">
        <v>0</v>
      </c>
      <c r="BL249" s="2">
        <v>0</v>
      </c>
      <c r="BM249" s="2">
        <v>0</v>
      </c>
      <c r="BN249" s="2">
        <v>0</v>
      </c>
      <c r="BO249" s="2">
        <v>0</v>
      </c>
    </row>
    <row r="250" spans="2:67">
      <c r="B250" s="36"/>
      <c r="C250" s="9"/>
      <c r="D250" s="9"/>
      <c r="E250" s="10" t="s">
        <v>429</v>
      </c>
      <c r="F250" s="10" t="s">
        <v>430</v>
      </c>
      <c r="G250" s="10"/>
      <c r="H250" s="10"/>
      <c r="I250" s="10"/>
      <c r="J250" s="10"/>
      <c r="K250" s="10"/>
      <c r="L250" s="10"/>
      <c r="M250" s="10"/>
      <c r="N250" s="84"/>
      <c r="O250" s="10"/>
      <c r="P250" s="10"/>
      <c r="Q250" s="10" t="s">
        <v>171</v>
      </c>
      <c r="R250" s="10" t="s">
        <v>285</v>
      </c>
      <c r="S250" s="10" t="str">
        <f t="shared" si="14"/>
        <v>RW</v>
      </c>
      <c r="T250" s="10">
        <v>2</v>
      </c>
      <c r="U250" s="10" t="s">
        <v>49</v>
      </c>
      <c r="V250" s="10" t="s">
        <v>49</v>
      </c>
      <c r="W250" s="10" t="s">
        <v>50</v>
      </c>
      <c r="X250" s="11" t="str">
        <f t="shared" si="15"/>
        <v>Y</v>
      </c>
      <c r="Y250" s="11">
        <v>2</v>
      </c>
      <c r="Z250" s="11">
        <f t="shared" si="52"/>
        <v>4</v>
      </c>
      <c r="AA250" s="11" t="str">
        <f t="shared" si="53"/>
        <v>N</v>
      </c>
      <c r="AB250" s="11"/>
      <c r="AC250" s="11">
        <f t="shared" si="54"/>
        <v>0</v>
      </c>
      <c r="AD250" s="10" t="str">
        <f>(AD251 &amp; AD252 &amp; AD253 &amp; AD254 &amp; AD255 &amp; AD256 &amp; AD257 &amp; AD258) &amp; (AD259 &amp; AD260 &amp; AD261 &amp; AD262 &amp; AD263 &amp; AD264 &amp; AD265 &amp; AD266)</f>
        <v>00</v>
      </c>
      <c r="AE250" s="10" t="str">
        <f>(AE251 &amp; AE252 &amp; AE253 &amp; AE254 &amp; AE255 &amp; AE256 &amp; AE257 &amp; AE258) &amp; (AE259 &amp; AE260 &amp; AE261 &amp; AE262 &amp; AE263 &amp; AE264 &amp; AE265 &amp; AE266)</f>
        <v>00</v>
      </c>
      <c r="AF250" s="11"/>
      <c r="AG250" s="10"/>
      <c r="AH250" s="10" t="s">
        <v>291</v>
      </c>
      <c r="AI250" s="11">
        <f>AK233+Y250</f>
        <v>187</v>
      </c>
      <c r="AJ250" s="11"/>
      <c r="AK250" s="11">
        <f t="shared" si="16"/>
        <v>189</v>
      </c>
      <c r="AL250" s="11"/>
      <c r="AM250" s="11">
        <f>AO233+AB250</f>
        <v>0</v>
      </c>
      <c r="AN250" s="11"/>
      <c r="AO250" s="11">
        <f t="shared" si="17"/>
        <v>0</v>
      </c>
      <c r="AP250" s="11"/>
      <c r="AQ250" s="11">
        <v>2</v>
      </c>
      <c r="AR250" s="11">
        <f t="shared" si="55"/>
        <v>4</v>
      </c>
      <c r="AS250" s="11"/>
      <c r="AT250" s="9"/>
      <c r="AU250" t="str">
        <f t="shared" si="154"/>
        <v>RW</v>
      </c>
      <c r="AV250" s="7">
        <f>SUM(Z$7:Z250)/2</f>
        <v>187</v>
      </c>
      <c r="AW250" s="7">
        <f>SUM(AC$7:AC250)/2</f>
        <v>0</v>
      </c>
      <c r="BF250" s="2" t="s">
        <v>51</v>
      </c>
      <c r="BG250" s="2" t="s">
        <v>51</v>
      </c>
      <c r="BH250" s="2" t="s">
        <v>51</v>
      </c>
      <c r="BI250" s="2" t="s">
        <v>51</v>
      </c>
      <c r="BJ250" s="2" t="s">
        <v>51</v>
      </c>
      <c r="BK250" s="2" t="s">
        <v>51</v>
      </c>
      <c r="BL250" s="2" t="s">
        <v>51</v>
      </c>
      <c r="BM250" s="2" t="s">
        <v>51</v>
      </c>
      <c r="BN250" s="2" t="s">
        <v>51</v>
      </c>
      <c r="BO250" s="2" t="s">
        <v>51</v>
      </c>
    </row>
    <row r="251" spans="2:67" outlineLevel="1">
      <c r="B251" s="36"/>
      <c r="C251" s="9"/>
      <c r="D251" s="9"/>
      <c r="E251" s="10" t="s">
        <v>429</v>
      </c>
      <c r="F251" s="10" t="s">
        <v>430</v>
      </c>
      <c r="G251" s="10" t="s">
        <v>431</v>
      </c>
      <c r="H251" s="10" t="s">
        <v>431</v>
      </c>
      <c r="I251" s="80"/>
      <c r="J251" s="80"/>
      <c r="K251" s="80"/>
      <c r="L251" s="80"/>
      <c r="M251" s="80"/>
      <c r="N251" s="86" t="s">
        <v>432</v>
      </c>
      <c r="O251" s="10"/>
      <c r="P251" s="10"/>
      <c r="Q251" s="10"/>
      <c r="R251" s="10"/>
      <c r="S251" s="10" t="s">
        <v>53</v>
      </c>
      <c r="T251" s="10"/>
      <c r="U251" s="10" t="s">
        <v>49</v>
      </c>
      <c r="V251" s="10" t="s">
        <v>49</v>
      </c>
      <c r="W251" s="10" t="s">
        <v>50</v>
      </c>
      <c r="X251" s="11" t="str">
        <f t="shared" si="15"/>
        <v>N</v>
      </c>
      <c r="Y251" s="11"/>
      <c r="Z251" s="11">
        <f t="shared" si="52"/>
        <v>0</v>
      </c>
      <c r="AA251" s="11" t="str">
        <f t="shared" si="53"/>
        <v>N</v>
      </c>
      <c r="AB251" s="11"/>
      <c r="AC251" s="11">
        <f t="shared" si="54"/>
        <v>0</v>
      </c>
      <c r="AD251" s="10"/>
      <c r="AE251" s="10"/>
      <c r="AF251" s="11"/>
      <c r="AG251" s="10"/>
      <c r="AH251" s="10" t="s">
        <v>291</v>
      </c>
      <c r="AI251" s="11">
        <f t="shared" ref="AI251:AI265" si="171">AI252+Y252</f>
        <v>187</v>
      </c>
      <c r="AJ251" s="11" t="str">
        <f t="shared" ref="AJ251:AJ266" si="172">IF(Y251&gt;1,"MTP[" &amp; AI251-1+Y251&amp; ":" &amp; AI251 &amp; "]",(IF(Y251&gt;0,"MTP[" &amp; AI251 &amp; "]","")))</f>
        <v/>
      </c>
      <c r="AK251" s="11">
        <f t="shared" ref="AK251:AK265" si="173">AK252+Y252</f>
        <v>189</v>
      </c>
      <c r="AL251" s="11" t="str">
        <f t="shared" ref="AL251:AL266" si="174">IF(AND(V251="Y", Y251&gt;1),"MTP[" &amp; AK251-1+Y251&amp; ":" &amp; AK251 &amp; "]",(IF(AND(V251="Y", Y251&gt;0),"MTP[" &amp; AK251 &amp; "]","")))</f>
        <v/>
      </c>
      <c r="AM251" s="11">
        <f t="shared" ref="AM251:AM265" si="175">AM252+AB252</f>
        <v>-1</v>
      </c>
      <c r="AN251" s="11" t="str">
        <f t="shared" ref="AN251:AN266" si="176">IF(AB251&gt;1,"OTP[" &amp; AM251-1+AB251&amp; ":" &amp; AM251 &amp; "]",(IF(AB251&gt;0,"OTP[" &amp; AM251 &amp; "]","")))</f>
        <v/>
      </c>
      <c r="AO251" s="11">
        <f t="shared" ref="AO251:AO265" si="177">AO252+AB252</f>
        <v>-1</v>
      </c>
      <c r="AP251" s="11" t="str">
        <f t="shared" ref="AP251:AP266" si="178">IF(AND(V251="Y", AB251&gt;1),"OTP[" &amp; AO251-1+AB251&amp; ":" &amp; AO251 &amp; "]",(IF(AND(V251="Y", AB251&gt;0),"OTP[" &amp; AO251 &amp; "]","")))</f>
        <v/>
      </c>
      <c r="AQ251" s="11"/>
      <c r="AR251" s="11">
        <f t="shared" si="55"/>
        <v>0</v>
      </c>
      <c r="AS251" s="11"/>
      <c r="AT251" s="9"/>
      <c r="AU251" t="str">
        <f t="shared" si="154"/>
        <v>RW</v>
      </c>
      <c r="AV251" s="7">
        <f>SUM(Z$7:Z251)/2</f>
        <v>187</v>
      </c>
      <c r="AW251" s="7">
        <f>SUM(AC$7:AC251)/2</f>
        <v>0</v>
      </c>
    </row>
    <row r="252" spans="2:67" outlineLevel="1">
      <c r="B252" s="36"/>
      <c r="C252" s="9"/>
      <c r="D252" s="9"/>
      <c r="E252" s="10" t="s">
        <v>429</v>
      </c>
      <c r="F252" s="10" t="s">
        <v>430</v>
      </c>
      <c r="G252" s="10" t="s">
        <v>433</v>
      </c>
      <c r="H252" s="10" t="s">
        <v>433</v>
      </c>
      <c r="I252" s="54"/>
      <c r="J252" s="54"/>
      <c r="K252" s="54"/>
      <c r="L252" s="54"/>
      <c r="M252" s="54"/>
      <c r="N252" s="87"/>
      <c r="O252" s="10"/>
      <c r="P252" s="10"/>
      <c r="Q252" s="10"/>
      <c r="R252" s="10"/>
      <c r="S252" s="10" t="s">
        <v>53</v>
      </c>
      <c r="T252" s="10"/>
      <c r="U252" s="10" t="s">
        <v>49</v>
      </c>
      <c r="V252" s="10" t="s">
        <v>49</v>
      </c>
      <c r="W252" s="10" t="s">
        <v>50</v>
      </c>
      <c r="X252" s="11" t="str">
        <f t="shared" si="15"/>
        <v>N</v>
      </c>
      <c r="Y252" s="11"/>
      <c r="Z252" s="11">
        <f t="shared" si="52"/>
        <v>0</v>
      </c>
      <c r="AA252" s="11" t="str">
        <f t="shared" si="53"/>
        <v>N</v>
      </c>
      <c r="AB252" s="11"/>
      <c r="AC252" s="11">
        <f t="shared" si="54"/>
        <v>0</v>
      </c>
      <c r="AD252" s="10"/>
      <c r="AE252" s="10"/>
      <c r="AF252" s="11"/>
      <c r="AG252" s="10"/>
      <c r="AH252" s="10" t="s">
        <v>291</v>
      </c>
      <c r="AI252" s="11">
        <f t="shared" si="171"/>
        <v>187</v>
      </c>
      <c r="AJ252" s="11" t="str">
        <f t="shared" si="172"/>
        <v/>
      </c>
      <c r="AK252" s="11">
        <f t="shared" si="173"/>
        <v>189</v>
      </c>
      <c r="AL252" s="11" t="str">
        <f t="shared" si="174"/>
        <v/>
      </c>
      <c r="AM252" s="11">
        <f t="shared" si="175"/>
        <v>-1</v>
      </c>
      <c r="AN252" s="11" t="str">
        <f t="shared" si="176"/>
        <v/>
      </c>
      <c r="AO252" s="11">
        <f t="shared" si="177"/>
        <v>-1</v>
      </c>
      <c r="AP252" s="11" t="str">
        <f t="shared" si="178"/>
        <v/>
      </c>
      <c r="AQ252" s="11"/>
      <c r="AR252" s="11">
        <f t="shared" si="55"/>
        <v>0</v>
      </c>
      <c r="AS252" s="11"/>
      <c r="AT252" s="9"/>
      <c r="AU252" t="str">
        <f t="shared" si="154"/>
        <v>RW</v>
      </c>
      <c r="AV252" s="7">
        <f>SUM(Z$7:Z252)/2</f>
        <v>187</v>
      </c>
      <c r="AW252" s="7">
        <f>SUM(AC$7:AC252)/2</f>
        <v>0</v>
      </c>
    </row>
    <row r="253" spans="2:67" outlineLevel="1">
      <c r="B253" s="36"/>
      <c r="C253" s="9"/>
      <c r="D253" s="9"/>
      <c r="E253" s="10" t="s">
        <v>429</v>
      </c>
      <c r="F253" s="10" t="s">
        <v>430</v>
      </c>
      <c r="G253" s="10" t="s">
        <v>434</v>
      </c>
      <c r="H253" s="10" t="s">
        <v>434</v>
      </c>
      <c r="I253" s="54"/>
      <c r="J253" s="54"/>
      <c r="K253" s="54"/>
      <c r="L253" s="54"/>
      <c r="M253" s="54"/>
      <c r="N253" s="87"/>
      <c r="O253" s="10"/>
      <c r="P253" s="10"/>
      <c r="Q253" s="10"/>
      <c r="R253" s="10"/>
      <c r="S253" s="10" t="s">
        <v>53</v>
      </c>
      <c r="T253" s="10"/>
      <c r="U253" s="10" t="s">
        <v>49</v>
      </c>
      <c r="V253" s="10" t="s">
        <v>49</v>
      </c>
      <c r="W253" s="10" t="s">
        <v>50</v>
      </c>
      <c r="X253" s="11" t="str">
        <f t="shared" si="15"/>
        <v>N</v>
      </c>
      <c r="Y253" s="11"/>
      <c r="Z253" s="11">
        <f t="shared" si="52"/>
        <v>0</v>
      </c>
      <c r="AA253" s="11" t="str">
        <f t="shared" si="53"/>
        <v>N</v>
      </c>
      <c r="AB253" s="11"/>
      <c r="AC253" s="11">
        <f t="shared" si="54"/>
        <v>0</v>
      </c>
      <c r="AD253" s="10"/>
      <c r="AE253" s="10"/>
      <c r="AF253" s="11"/>
      <c r="AG253" s="10"/>
      <c r="AH253" s="10" t="s">
        <v>291</v>
      </c>
      <c r="AI253" s="11">
        <f t="shared" si="171"/>
        <v>187</v>
      </c>
      <c r="AJ253" s="11" t="str">
        <f t="shared" si="172"/>
        <v/>
      </c>
      <c r="AK253" s="11">
        <f t="shared" si="173"/>
        <v>189</v>
      </c>
      <c r="AL253" s="11" t="str">
        <f t="shared" si="174"/>
        <v/>
      </c>
      <c r="AM253" s="11">
        <f t="shared" si="175"/>
        <v>-1</v>
      </c>
      <c r="AN253" s="11" t="str">
        <f t="shared" si="176"/>
        <v/>
      </c>
      <c r="AO253" s="11">
        <f t="shared" si="177"/>
        <v>-1</v>
      </c>
      <c r="AP253" s="11" t="str">
        <f t="shared" si="178"/>
        <v/>
      </c>
      <c r="AQ253" s="11"/>
      <c r="AR253" s="11">
        <f t="shared" si="55"/>
        <v>0</v>
      </c>
      <c r="AS253" s="11"/>
      <c r="AT253" s="9"/>
      <c r="AU253" t="str">
        <f t="shared" si="154"/>
        <v>RW</v>
      </c>
      <c r="AV253" s="7">
        <f>SUM(Z$7:Z253)/2</f>
        <v>187</v>
      </c>
      <c r="AW253" s="7">
        <f>SUM(AC$7:AC253)/2</f>
        <v>0</v>
      </c>
    </row>
    <row r="254" spans="2:67" outlineLevel="1">
      <c r="B254" s="36"/>
      <c r="C254" s="9"/>
      <c r="D254" s="9"/>
      <c r="E254" s="10" t="s">
        <v>429</v>
      </c>
      <c r="F254" s="10" t="s">
        <v>430</v>
      </c>
      <c r="G254" s="10" t="s">
        <v>435</v>
      </c>
      <c r="H254" s="10" t="s">
        <v>435</v>
      </c>
      <c r="I254" s="54"/>
      <c r="J254" s="54"/>
      <c r="K254" s="54"/>
      <c r="L254" s="54"/>
      <c r="M254" s="54"/>
      <c r="N254" s="87"/>
      <c r="O254" s="10"/>
      <c r="P254" s="10"/>
      <c r="Q254" s="10"/>
      <c r="R254" s="10"/>
      <c r="S254" s="10" t="s">
        <v>53</v>
      </c>
      <c r="T254" s="10"/>
      <c r="U254" s="10" t="s">
        <v>49</v>
      </c>
      <c r="V254" s="10" t="s">
        <v>49</v>
      </c>
      <c r="W254" s="10" t="s">
        <v>50</v>
      </c>
      <c r="X254" s="11" t="str">
        <f t="shared" si="15"/>
        <v>N</v>
      </c>
      <c r="Y254" s="11"/>
      <c r="Z254" s="11">
        <f t="shared" si="52"/>
        <v>0</v>
      </c>
      <c r="AA254" s="11" t="str">
        <f t="shared" si="53"/>
        <v>N</v>
      </c>
      <c r="AB254" s="11"/>
      <c r="AC254" s="11">
        <f t="shared" si="54"/>
        <v>0</v>
      </c>
      <c r="AD254" s="10"/>
      <c r="AE254" s="10"/>
      <c r="AF254" s="11"/>
      <c r="AG254" s="10"/>
      <c r="AH254" s="10" t="s">
        <v>291</v>
      </c>
      <c r="AI254" s="11">
        <f t="shared" si="171"/>
        <v>187</v>
      </c>
      <c r="AJ254" s="11" t="str">
        <f t="shared" si="172"/>
        <v/>
      </c>
      <c r="AK254" s="11">
        <f t="shared" si="173"/>
        <v>189</v>
      </c>
      <c r="AL254" s="11" t="str">
        <f t="shared" si="174"/>
        <v/>
      </c>
      <c r="AM254" s="11">
        <f t="shared" si="175"/>
        <v>-1</v>
      </c>
      <c r="AN254" s="11" t="str">
        <f t="shared" si="176"/>
        <v/>
      </c>
      <c r="AO254" s="11">
        <f t="shared" si="177"/>
        <v>-1</v>
      </c>
      <c r="AP254" s="11" t="str">
        <f t="shared" si="178"/>
        <v/>
      </c>
      <c r="AQ254" s="11"/>
      <c r="AR254" s="11">
        <f t="shared" si="55"/>
        <v>0</v>
      </c>
      <c r="AS254" s="11"/>
      <c r="AT254" s="9"/>
      <c r="AU254" t="str">
        <f t="shared" si="154"/>
        <v>RW</v>
      </c>
      <c r="AV254" s="7">
        <f>SUM(Z$7:Z254)/2</f>
        <v>187</v>
      </c>
      <c r="AW254" s="7">
        <f>SUM(AC$7:AC254)/2</f>
        <v>0</v>
      </c>
    </row>
    <row r="255" spans="2:67" outlineLevel="1">
      <c r="B255" s="36"/>
      <c r="C255" s="9"/>
      <c r="D255" s="9"/>
      <c r="E255" s="10" t="s">
        <v>429</v>
      </c>
      <c r="F255" s="10" t="s">
        <v>430</v>
      </c>
      <c r="G255" s="10" t="s">
        <v>436</v>
      </c>
      <c r="H255" s="10" t="s">
        <v>436</v>
      </c>
      <c r="I255" s="54"/>
      <c r="J255" s="54"/>
      <c r="K255" s="54"/>
      <c r="L255" s="54"/>
      <c r="M255" s="54"/>
      <c r="N255" s="87"/>
      <c r="O255" s="10"/>
      <c r="P255" s="10"/>
      <c r="Q255" s="10"/>
      <c r="R255" s="10"/>
      <c r="S255" s="10" t="s">
        <v>53</v>
      </c>
      <c r="T255" s="10"/>
      <c r="U255" s="10" t="s">
        <v>49</v>
      </c>
      <c r="V255" s="10" t="s">
        <v>49</v>
      </c>
      <c r="W255" s="10" t="s">
        <v>50</v>
      </c>
      <c r="X255" s="11" t="str">
        <f t="shared" si="15"/>
        <v>N</v>
      </c>
      <c r="Y255" s="11"/>
      <c r="Z255" s="11">
        <f t="shared" si="52"/>
        <v>0</v>
      </c>
      <c r="AA255" s="11" t="str">
        <f t="shared" si="53"/>
        <v>N</v>
      </c>
      <c r="AB255" s="11"/>
      <c r="AC255" s="11">
        <f t="shared" si="54"/>
        <v>0</v>
      </c>
      <c r="AD255" s="10"/>
      <c r="AE255" s="10"/>
      <c r="AF255" s="11"/>
      <c r="AG255" s="10"/>
      <c r="AH255" s="10" t="s">
        <v>291</v>
      </c>
      <c r="AI255" s="11">
        <f t="shared" si="171"/>
        <v>187</v>
      </c>
      <c r="AJ255" s="11" t="str">
        <f t="shared" si="172"/>
        <v/>
      </c>
      <c r="AK255" s="11">
        <f t="shared" si="173"/>
        <v>189</v>
      </c>
      <c r="AL255" s="11" t="str">
        <f t="shared" si="174"/>
        <v/>
      </c>
      <c r="AM255" s="11">
        <f t="shared" si="175"/>
        <v>-1</v>
      </c>
      <c r="AN255" s="11" t="str">
        <f t="shared" si="176"/>
        <v/>
      </c>
      <c r="AO255" s="11">
        <f t="shared" si="177"/>
        <v>-1</v>
      </c>
      <c r="AP255" s="11" t="str">
        <f t="shared" si="178"/>
        <v/>
      </c>
      <c r="AQ255" s="11"/>
      <c r="AR255" s="11">
        <f t="shared" si="55"/>
        <v>0</v>
      </c>
      <c r="AS255" s="11"/>
      <c r="AT255" s="9"/>
      <c r="AU255" t="str">
        <f t="shared" si="154"/>
        <v>RW</v>
      </c>
      <c r="AV255" s="7">
        <f>SUM(Z$7:Z255)/2</f>
        <v>187</v>
      </c>
      <c r="AW255" s="7">
        <f>SUM(AC$7:AC255)/2</f>
        <v>0</v>
      </c>
    </row>
    <row r="256" spans="2:67" outlineLevel="1">
      <c r="B256" s="36"/>
      <c r="C256" s="9"/>
      <c r="D256" s="9"/>
      <c r="E256" s="10" t="s">
        <v>429</v>
      </c>
      <c r="F256" s="10" t="s">
        <v>430</v>
      </c>
      <c r="G256" s="10" t="s">
        <v>437</v>
      </c>
      <c r="H256" s="10" t="s">
        <v>437</v>
      </c>
      <c r="I256" s="54"/>
      <c r="J256" s="54"/>
      <c r="K256" s="54"/>
      <c r="L256" s="54"/>
      <c r="M256" s="54"/>
      <c r="N256" s="87"/>
      <c r="O256" s="10"/>
      <c r="P256" s="10"/>
      <c r="Q256" s="10"/>
      <c r="R256" s="10"/>
      <c r="S256" s="10" t="s">
        <v>53</v>
      </c>
      <c r="T256" s="10"/>
      <c r="U256" s="10" t="s">
        <v>49</v>
      </c>
      <c r="V256" s="10" t="s">
        <v>49</v>
      </c>
      <c r="W256" s="10" t="s">
        <v>50</v>
      </c>
      <c r="X256" s="11" t="str">
        <f t="shared" si="15"/>
        <v>N</v>
      </c>
      <c r="Y256" s="11"/>
      <c r="Z256" s="11">
        <f t="shared" si="52"/>
        <v>0</v>
      </c>
      <c r="AA256" s="11" t="str">
        <f t="shared" si="53"/>
        <v>N</v>
      </c>
      <c r="AB256" s="11"/>
      <c r="AC256" s="11">
        <f t="shared" si="54"/>
        <v>0</v>
      </c>
      <c r="AD256" s="10"/>
      <c r="AE256" s="10"/>
      <c r="AF256" s="11"/>
      <c r="AG256" s="10"/>
      <c r="AH256" s="10" t="s">
        <v>291</v>
      </c>
      <c r="AI256" s="11">
        <f t="shared" si="171"/>
        <v>187</v>
      </c>
      <c r="AJ256" s="11" t="str">
        <f t="shared" si="172"/>
        <v/>
      </c>
      <c r="AK256" s="11">
        <f t="shared" si="173"/>
        <v>189</v>
      </c>
      <c r="AL256" s="11" t="str">
        <f t="shared" si="174"/>
        <v/>
      </c>
      <c r="AM256" s="11">
        <f t="shared" si="175"/>
        <v>-1</v>
      </c>
      <c r="AN256" s="11" t="str">
        <f t="shared" si="176"/>
        <v/>
      </c>
      <c r="AO256" s="11">
        <f t="shared" si="177"/>
        <v>-1</v>
      </c>
      <c r="AP256" s="11" t="str">
        <f t="shared" si="178"/>
        <v/>
      </c>
      <c r="AQ256" s="11"/>
      <c r="AR256" s="11">
        <f t="shared" si="55"/>
        <v>0</v>
      </c>
      <c r="AS256" s="11"/>
      <c r="AT256" s="9"/>
      <c r="AU256" t="str">
        <f t="shared" si="154"/>
        <v>RW</v>
      </c>
      <c r="AV256" s="7">
        <f>SUM(Z$7:Z256)/2</f>
        <v>187</v>
      </c>
      <c r="AW256" s="7">
        <f>SUM(AC$7:AC256)/2</f>
        <v>0</v>
      </c>
    </row>
    <row r="257" spans="2:67" outlineLevel="1">
      <c r="B257" s="36"/>
      <c r="C257" s="9"/>
      <c r="D257" s="9"/>
      <c r="E257" s="10" t="s">
        <v>429</v>
      </c>
      <c r="F257" s="10" t="s">
        <v>430</v>
      </c>
      <c r="G257" s="10" t="s">
        <v>438</v>
      </c>
      <c r="H257" s="10" t="s">
        <v>438</v>
      </c>
      <c r="I257" s="54"/>
      <c r="J257" s="54"/>
      <c r="K257" s="54"/>
      <c r="L257" s="54"/>
      <c r="M257" s="54"/>
      <c r="N257" s="87"/>
      <c r="O257" s="10"/>
      <c r="P257" s="10"/>
      <c r="Q257" s="10"/>
      <c r="R257" s="10"/>
      <c r="S257" s="10" t="s">
        <v>53</v>
      </c>
      <c r="T257" s="10"/>
      <c r="U257" s="10" t="s">
        <v>49</v>
      </c>
      <c r="V257" s="10" t="s">
        <v>49</v>
      </c>
      <c r="W257" s="10" t="s">
        <v>50</v>
      </c>
      <c r="X257" s="11" t="str">
        <f t="shared" si="15"/>
        <v>N</v>
      </c>
      <c r="Y257" s="11"/>
      <c r="Z257" s="11">
        <f t="shared" si="52"/>
        <v>0</v>
      </c>
      <c r="AA257" s="11" t="str">
        <f t="shared" si="53"/>
        <v>N</v>
      </c>
      <c r="AB257" s="11"/>
      <c r="AC257" s="11">
        <f t="shared" si="54"/>
        <v>0</v>
      </c>
      <c r="AD257" s="10"/>
      <c r="AE257" s="10"/>
      <c r="AF257" s="11"/>
      <c r="AG257" s="10"/>
      <c r="AH257" s="10" t="s">
        <v>291</v>
      </c>
      <c r="AI257" s="11">
        <f t="shared" si="171"/>
        <v>187</v>
      </c>
      <c r="AJ257" s="11" t="str">
        <f t="shared" si="172"/>
        <v/>
      </c>
      <c r="AK257" s="11">
        <f t="shared" si="173"/>
        <v>189</v>
      </c>
      <c r="AL257" s="11" t="str">
        <f t="shared" si="174"/>
        <v/>
      </c>
      <c r="AM257" s="11">
        <f t="shared" si="175"/>
        <v>-1</v>
      </c>
      <c r="AN257" s="11" t="str">
        <f t="shared" si="176"/>
        <v/>
      </c>
      <c r="AO257" s="11">
        <f t="shared" si="177"/>
        <v>-1</v>
      </c>
      <c r="AP257" s="11" t="str">
        <f t="shared" si="178"/>
        <v/>
      </c>
      <c r="AQ257" s="11"/>
      <c r="AR257" s="11">
        <f t="shared" si="55"/>
        <v>0</v>
      </c>
      <c r="AS257" s="11"/>
      <c r="AT257" s="9"/>
      <c r="AU257" t="str">
        <f t="shared" si="154"/>
        <v>RW</v>
      </c>
      <c r="AV257" s="7">
        <f>SUM(Z$7:Z257)/2</f>
        <v>187</v>
      </c>
      <c r="AW257" s="7">
        <f>SUM(AC$7:AC257)/2</f>
        <v>0</v>
      </c>
    </row>
    <row r="258" spans="2:67" outlineLevel="1">
      <c r="B258" s="36"/>
      <c r="C258" s="9"/>
      <c r="D258" s="9"/>
      <c r="E258" s="10" t="s">
        <v>429</v>
      </c>
      <c r="F258" s="10" t="s">
        <v>430</v>
      </c>
      <c r="G258" s="10" t="s">
        <v>439</v>
      </c>
      <c r="H258" s="10" t="s">
        <v>439</v>
      </c>
      <c r="I258" s="54"/>
      <c r="J258" s="54"/>
      <c r="K258" s="54"/>
      <c r="L258" s="54"/>
      <c r="M258" s="54"/>
      <c r="N258" s="87"/>
      <c r="O258" s="10"/>
      <c r="P258" s="10"/>
      <c r="Q258" s="10"/>
      <c r="R258" s="10"/>
      <c r="S258" s="10" t="s">
        <v>53</v>
      </c>
      <c r="T258" s="10"/>
      <c r="U258" s="10" t="s">
        <v>49</v>
      </c>
      <c r="V258" s="10" t="s">
        <v>49</v>
      </c>
      <c r="W258" s="10" t="s">
        <v>50</v>
      </c>
      <c r="X258" s="11" t="str">
        <f t="shared" si="15"/>
        <v>N</v>
      </c>
      <c r="Y258" s="11"/>
      <c r="Z258" s="11">
        <f t="shared" si="52"/>
        <v>0</v>
      </c>
      <c r="AA258" s="11" t="str">
        <f t="shared" si="53"/>
        <v>N</v>
      </c>
      <c r="AB258" s="11"/>
      <c r="AC258" s="11">
        <f t="shared" si="54"/>
        <v>0</v>
      </c>
      <c r="AD258" s="10"/>
      <c r="AE258" s="10"/>
      <c r="AF258" s="11"/>
      <c r="AG258" s="10"/>
      <c r="AH258" s="10" t="s">
        <v>291</v>
      </c>
      <c r="AI258" s="11">
        <f t="shared" si="171"/>
        <v>187</v>
      </c>
      <c r="AJ258" s="11" t="str">
        <f t="shared" si="172"/>
        <v/>
      </c>
      <c r="AK258" s="11">
        <f t="shared" si="173"/>
        <v>189</v>
      </c>
      <c r="AL258" s="11" t="str">
        <f t="shared" si="174"/>
        <v/>
      </c>
      <c r="AM258" s="11">
        <f t="shared" si="175"/>
        <v>-1</v>
      </c>
      <c r="AN258" s="11" t="str">
        <f t="shared" si="176"/>
        <v/>
      </c>
      <c r="AO258" s="11">
        <f t="shared" si="177"/>
        <v>-1</v>
      </c>
      <c r="AP258" s="11" t="str">
        <f t="shared" si="178"/>
        <v/>
      </c>
      <c r="AQ258" s="11"/>
      <c r="AR258" s="11">
        <f t="shared" si="55"/>
        <v>0</v>
      </c>
      <c r="AS258" s="11"/>
      <c r="AT258" s="9"/>
      <c r="AU258" t="str">
        <f t="shared" si="154"/>
        <v>RW</v>
      </c>
      <c r="AV258" s="7">
        <f>SUM(Z$7:Z258)/2</f>
        <v>187</v>
      </c>
      <c r="AW258" s="7">
        <f>SUM(AC$7:AC258)/2</f>
        <v>0</v>
      </c>
    </row>
    <row r="259" spans="2:67" outlineLevel="1">
      <c r="B259" s="36"/>
      <c r="C259" s="9"/>
      <c r="D259" s="9"/>
      <c r="E259" s="10" t="s">
        <v>429</v>
      </c>
      <c r="F259" s="10" t="s">
        <v>430</v>
      </c>
      <c r="G259" s="10" t="s">
        <v>440</v>
      </c>
      <c r="H259" s="10" t="s">
        <v>440</v>
      </c>
      <c r="I259" s="54"/>
      <c r="J259" s="54"/>
      <c r="K259" s="54"/>
      <c r="L259" s="54"/>
      <c r="M259" s="54"/>
      <c r="N259" s="87"/>
      <c r="O259" s="10"/>
      <c r="P259" s="10"/>
      <c r="Q259" s="10"/>
      <c r="R259" s="10"/>
      <c r="S259" s="10" t="s">
        <v>53</v>
      </c>
      <c r="T259" s="10"/>
      <c r="U259" s="10" t="s">
        <v>49</v>
      </c>
      <c r="V259" s="10" t="s">
        <v>49</v>
      </c>
      <c r="W259" s="10" t="s">
        <v>50</v>
      </c>
      <c r="X259" s="11" t="str">
        <f t="shared" si="15"/>
        <v>N</v>
      </c>
      <c r="Y259" s="11"/>
      <c r="Z259" s="11">
        <f t="shared" si="52"/>
        <v>0</v>
      </c>
      <c r="AA259" s="11" t="str">
        <f t="shared" si="53"/>
        <v>N</v>
      </c>
      <c r="AB259" s="11"/>
      <c r="AC259" s="11">
        <f t="shared" si="54"/>
        <v>0</v>
      </c>
      <c r="AD259" s="10"/>
      <c r="AE259" s="10"/>
      <c r="AF259" s="11"/>
      <c r="AG259" s="10"/>
      <c r="AH259" s="10" t="s">
        <v>291</v>
      </c>
      <c r="AI259" s="11">
        <f t="shared" si="171"/>
        <v>187</v>
      </c>
      <c r="AJ259" s="11" t="str">
        <f t="shared" si="172"/>
        <v/>
      </c>
      <c r="AK259" s="11">
        <f t="shared" si="173"/>
        <v>189</v>
      </c>
      <c r="AL259" s="11" t="str">
        <f t="shared" si="174"/>
        <v/>
      </c>
      <c r="AM259" s="11">
        <f t="shared" si="175"/>
        <v>-1</v>
      </c>
      <c r="AN259" s="11" t="str">
        <f t="shared" si="176"/>
        <v/>
      </c>
      <c r="AO259" s="11">
        <f t="shared" si="177"/>
        <v>-1</v>
      </c>
      <c r="AP259" s="11" t="str">
        <f t="shared" si="178"/>
        <v/>
      </c>
      <c r="AQ259" s="11"/>
      <c r="AR259" s="11">
        <f t="shared" si="55"/>
        <v>0</v>
      </c>
      <c r="AS259" s="11"/>
      <c r="AT259" s="9"/>
      <c r="AU259" t="str">
        <f t="shared" si="154"/>
        <v>RW</v>
      </c>
      <c r="AV259" s="7">
        <f>SUM(Z$7:Z259)/2</f>
        <v>187</v>
      </c>
      <c r="AW259" s="7">
        <f>SUM(AC$7:AC259)/2</f>
        <v>0</v>
      </c>
    </row>
    <row r="260" spans="2:67" outlineLevel="1">
      <c r="B260" s="36"/>
      <c r="C260" s="9"/>
      <c r="D260" s="9"/>
      <c r="E260" s="10" t="s">
        <v>429</v>
      </c>
      <c r="F260" s="10" t="s">
        <v>430</v>
      </c>
      <c r="G260" s="10" t="s">
        <v>441</v>
      </c>
      <c r="H260" s="10" t="s">
        <v>441</v>
      </c>
      <c r="I260" s="54"/>
      <c r="J260" s="54"/>
      <c r="K260" s="54"/>
      <c r="L260" s="54"/>
      <c r="M260" s="54"/>
      <c r="N260" s="87"/>
      <c r="O260" s="10"/>
      <c r="P260" s="10"/>
      <c r="Q260" s="10"/>
      <c r="R260" s="10"/>
      <c r="S260" s="10" t="s">
        <v>53</v>
      </c>
      <c r="T260" s="10"/>
      <c r="U260" s="10" t="s">
        <v>49</v>
      </c>
      <c r="V260" s="10" t="s">
        <v>49</v>
      </c>
      <c r="W260" s="10" t="s">
        <v>50</v>
      </c>
      <c r="X260" s="11" t="str">
        <f t="shared" si="15"/>
        <v>N</v>
      </c>
      <c r="Y260" s="11"/>
      <c r="Z260" s="11">
        <f t="shared" si="52"/>
        <v>0</v>
      </c>
      <c r="AA260" s="11" t="str">
        <f t="shared" si="53"/>
        <v>N</v>
      </c>
      <c r="AB260" s="11"/>
      <c r="AC260" s="11">
        <f t="shared" si="54"/>
        <v>0</v>
      </c>
      <c r="AD260" s="10"/>
      <c r="AE260" s="10"/>
      <c r="AF260" s="11"/>
      <c r="AG260" s="10"/>
      <c r="AH260" s="10" t="s">
        <v>291</v>
      </c>
      <c r="AI260" s="11">
        <f t="shared" si="171"/>
        <v>187</v>
      </c>
      <c r="AJ260" s="11" t="str">
        <f t="shared" si="172"/>
        <v/>
      </c>
      <c r="AK260" s="11">
        <f t="shared" si="173"/>
        <v>189</v>
      </c>
      <c r="AL260" s="11" t="str">
        <f t="shared" si="174"/>
        <v/>
      </c>
      <c r="AM260" s="11">
        <f t="shared" si="175"/>
        <v>-1</v>
      </c>
      <c r="AN260" s="11" t="str">
        <f t="shared" si="176"/>
        <v/>
      </c>
      <c r="AO260" s="11">
        <f t="shared" si="177"/>
        <v>-1</v>
      </c>
      <c r="AP260" s="11" t="str">
        <f t="shared" si="178"/>
        <v/>
      </c>
      <c r="AQ260" s="11"/>
      <c r="AR260" s="11">
        <f t="shared" si="55"/>
        <v>0</v>
      </c>
      <c r="AS260" s="11"/>
      <c r="AT260" s="9"/>
      <c r="AU260" t="str">
        <f t="shared" si="154"/>
        <v>RW</v>
      </c>
      <c r="AV260" s="7">
        <f>SUM(Z$7:Z260)/2</f>
        <v>187</v>
      </c>
      <c r="AW260" s="7">
        <f>SUM(AC$7:AC260)/2</f>
        <v>0</v>
      </c>
    </row>
    <row r="261" spans="2:67" outlineLevel="1">
      <c r="B261" s="36"/>
      <c r="C261" s="9"/>
      <c r="D261" s="9"/>
      <c r="E261" s="10" t="s">
        <v>429</v>
      </c>
      <c r="F261" s="10" t="s">
        <v>430</v>
      </c>
      <c r="G261" s="10" t="s">
        <v>442</v>
      </c>
      <c r="H261" s="10" t="s">
        <v>442</v>
      </c>
      <c r="I261" s="54"/>
      <c r="J261" s="54"/>
      <c r="K261" s="54"/>
      <c r="L261" s="54"/>
      <c r="M261" s="54"/>
      <c r="N261" s="87"/>
      <c r="O261" s="10"/>
      <c r="P261" s="10"/>
      <c r="Q261" s="10"/>
      <c r="R261" s="10"/>
      <c r="S261" s="10" t="s">
        <v>53</v>
      </c>
      <c r="T261" s="10"/>
      <c r="U261" s="10" t="s">
        <v>49</v>
      </c>
      <c r="V261" s="10" t="s">
        <v>49</v>
      </c>
      <c r="W261" s="10" t="s">
        <v>50</v>
      </c>
      <c r="X261" s="11" t="str">
        <f t="shared" si="15"/>
        <v>N</v>
      </c>
      <c r="Y261" s="11"/>
      <c r="Z261" s="11">
        <f t="shared" si="52"/>
        <v>0</v>
      </c>
      <c r="AA261" s="11" t="str">
        <f t="shared" si="53"/>
        <v>N</v>
      </c>
      <c r="AB261" s="11"/>
      <c r="AC261" s="11">
        <f t="shared" si="54"/>
        <v>0</v>
      </c>
      <c r="AD261" s="10"/>
      <c r="AE261" s="10"/>
      <c r="AF261" s="11"/>
      <c r="AG261" s="10"/>
      <c r="AH261" s="10" t="s">
        <v>291</v>
      </c>
      <c r="AI261" s="11">
        <f t="shared" si="171"/>
        <v>187</v>
      </c>
      <c r="AJ261" s="11" t="str">
        <f t="shared" si="172"/>
        <v/>
      </c>
      <c r="AK261" s="11">
        <f t="shared" si="173"/>
        <v>189</v>
      </c>
      <c r="AL261" s="11" t="str">
        <f t="shared" si="174"/>
        <v/>
      </c>
      <c r="AM261" s="11">
        <f t="shared" si="175"/>
        <v>-1</v>
      </c>
      <c r="AN261" s="11" t="str">
        <f t="shared" si="176"/>
        <v/>
      </c>
      <c r="AO261" s="11">
        <f t="shared" si="177"/>
        <v>-1</v>
      </c>
      <c r="AP261" s="11" t="str">
        <f t="shared" si="178"/>
        <v/>
      </c>
      <c r="AQ261" s="11"/>
      <c r="AR261" s="11">
        <f t="shared" si="55"/>
        <v>0</v>
      </c>
      <c r="AS261" s="11"/>
      <c r="AT261" s="9"/>
      <c r="AU261" t="str">
        <f t="shared" si="154"/>
        <v>RW</v>
      </c>
      <c r="AV261" s="7">
        <f>SUM(Z$7:Z261)/2</f>
        <v>187</v>
      </c>
      <c r="AW261" s="7">
        <f>SUM(AC$7:AC261)/2</f>
        <v>0</v>
      </c>
    </row>
    <row r="262" spans="2:67" outlineLevel="1">
      <c r="B262" s="36"/>
      <c r="C262" s="9"/>
      <c r="D262" s="9"/>
      <c r="E262" s="10" t="s">
        <v>429</v>
      </c>
      <c r="F262" s="10" t="s">
        <v>430</v>
      </c>
      <c r="G262" s="10" t="s">
        <v>443</v>
      </c>
      <c r="H262" s="10" t="s">
        <v>443</v>
      </c>
      <c r="I262" s="54"/>
      <c r="J262" s="54"/>
      <c r="K262" s="54"/>
      <c r="L262" s="54"/>
      <c r="M262" s="54"/>
      <c r="N262" s="87"/>
      <c r="O262" s="10"/>
      <c r="P262" s="10"/>
      <c r="Q262" s="10"/>
      <c r="R262" s="10"/>
      <c r="S262" s="10" t="s">
        <v>53</v>
      </c>
      <c r="T262" s="10"/>
      <c r="U262" s="10" t="s">
        <v>49</v>
      </c>
      <c r="V262" s="10" t="s">
        <v>49</v>
      </c>
      <c r="W262" s="10" t="s">
        <v>50</v>
      </c>
      <c r="X262" s="11" t="str">
        <f t="shared" si="15"/>
        <v>N</v>
      </c>
      <c r="Y262" s="11"/>
      <c r="Z262" s="11">
        <f t="shared" si="52"/>
        <v>0</v>
      </c>
      <c r="AA262" s="11" t="str">
        <f t="shared" si="53"/>
        <v>N</v>
      </c>
      <c r="AB262" s="11"/>
      <c r="AC262" s="11">
        <f t="shared" si="54"/>
        <v>0</v>
      </c>
      <c r="AD262" s="10"/>
      <c r="AE262" s="10"/>
      <c r="AF262" s="11"/>
      <c r="AG262" s="10"/>
      <c r="AH262" s="10" t="s">
        <v>291</v>
      </c>
      <c r="AI262" s="11">
        <f t="shared" si="171"/>
        <v>187</v>
      </c>
      <c r="AJ262" s="11" t="str">
        <f t="shared" si="172"/>
        <v/>
      </c>
      <c r="AK262" s="11">
        <f t="shared" si="173"/>
        <v>189</v>
      </c>
      <c r="AL262" s="11" t="str">
        <f t="shared" si="174"/>
        <v/>
      </c>
      <c r="AM262" s="11">
        <f t="shared" si="175"/>
        <v>-1</v>
      </c>
      <c r="AN262" s="11" t="str">
        <f t="shared" si="176"/>
        <v/>
      </c>
      <c r="AO262" s="11">
        <f t="shared" si="177"/>
        <v>-1</v>
      </c>
      <c r="AP262" s="11" t="str">
        <f t="shared" si="178"/>
        <v/>
      </c>
      <c r="AQ262" s="11"/>
      <c r="AR262" s="11">
        <f t="shared" si="55"/>
        <v>0</v>
      </c>
      <c r="AS262" s="11"/>
      <c r="AT262" s="9"/>
      <c r="AU262" t="str">
        <f t="shared" si="154"/>
        <v>RW</v>
      </c>
      <c r="AV262" s="7">
        <f>SUM(Z$7:Z262)/2</f>
        <v>187</v>
      </c>
      <c r="AW262" s="7">
        <f>SUM(AC$7:AC262)/2</f>
        <v>0</v>
      </c>
    </row>
    <row r="263" spans="2:67" outlineLevel="1">
      <c r="B263" s="36"/>
      <c r="C263" s="9"/>
      <c r="D263" s="9"/>
      <c r="E263" s="10" t="s">
        <v>429</v>
      </c>
      <c r="F263" s="10" t="s">
        <v>430</v>
      </c>
      <c r="G263" s="10" t="s">
        <v>444</v>
      </c>
      <c r="H263" s="10" t="s">
        <v>444</v>
      </c>
      <c r="I263" s="54"/>
      <c r="J263" s="54"/>
      <c r="K263" s="54"/>
      <c r="L263" s="54"/>
      <c r="M263" s="54"/>
      <c r="N263" s="87"/>
      <c r="O263" s="10"/>
      <c r="P263" s="10"/>
      <c r="Q263" s="10"/>
      <c r="R263" s="10"/>
      <c r="S263" s="10" t="s">
        <v>53</v>
      </c>
      <c r="T263" s="10"/>
      <c r="U263" s="10" t="s">
        <v>49</v>
      </c>
      <c r="V263" s="10" t="s">
        <v>49</v>
      </c>
      <c r="W263" s="10" t="s">
        <v>50</v>
      </c>
      <c r="X263" s="11" t="str">
        <f t="shared" si="15"/>
        <v>N</v>
      </c>
      <c r="Y263" s="11"/>
      <c r="Z263" s="11">
        <f t="shared" si="52"/>
        <v>0</v>
      </c>
      <c r="AA263" s="11" t="str">
        <f t="shared" si="53"/>
        <v>N</v>
      </c>
      <c r="AB263" s="11"/>
      <c r="AC263" s="11">
        <f t="shared" si="54"/>
        <v>0</v>
      </c>
      <c r="AD263" s="10"/>
      <c r="AE263" s="10"/>
      <c r="AF263" s="11"/>
      <c r="AG263" s="10"/>
      <c r="AH263" s="10" t="s">
        <v>291</v>
      </c>
      <c r="AI263" s="11">
        <f t="shared" si="171"/>
        <v>187</v>
      </c>
      <c r="AJ263" s="11" t="str">
        <f t="shared" si="172"/>
        <v/>
      </c>
      <c r="AK263" s="11">
        <f t="shared" si="173"/>
        <v>189</v>
      </c>
      <c r="AL263" s="11" t="str">
        <f t="shared" si="174"/>
        <v/>
      </c>
      <c r="AM263" s="11">
        <f t="shared" si="175"/>
        <v>-1</v>
      </c>
      <c r="AN263" s="11" t="str">
        <f t="shared" si="176"/>
        <v/>
      </c>
      <c r="AO263" s="11">
        <f t="shared" si="177"/>
        <v>-1</v>
      </c>
      <c r="AP263" s="11" t="str">
        <f t="shared" si="178"/>
        <v/>
      </c>
      <c r="AQ263" s="11"/>
      <c r="AR263" s="11">
        <f t="shared" si="55"/>
        <v>0</v>
      </c>
      <c r="AS263" s="11"/>
      <c r="AT263" s="9"/>
      <c r="AU263" t="str">
        <f t="shared" si="154"/>
        <v>RW</v>
      </c>
      <c r="AV263" s="7">
        <f>SUM(Z$7:Z263)/2</f>
        <v>187</v>
      </c>
      <c r="AW263" s="7">
        <f>SUM(AC$7:AC263)/2</f>
        <v>0</v>
      </c>
    </row>
    <row r="264" spans="2:67" outlineLevel="1">
      <c r="B264" s="36"/>
      <c r="C264" s="9"/>
      <c r="D264" s="9"/>
      <c r="E264" s="10" t="s">
        <v>429</v>
      </c>
      <c r="F264" s="10" t="s">
        <v>430</v>
      </c>
      <c r="G264" s="10" t="s">
        <v>445</v>
      </c>
      <c r="H264" s="10" t="s">
        <v>445</v>
      </c>
      <c r="I264" s="54"/>
      <c r="J264" s="54"/>
      <c r="K264" s="54"/>
      <c r="L264" s="54"/>
      <c r="M264" s="54"/>
      <c r="N264" s="87"/>
      <c r="O264" s="10"/>
      <c r="P264" s="10"/>
      <c r="Q264" s="10"/>
      <c r="R264" s="10"/>
      <c r="S264" s="10" t="s">
        <v>53</v>
      </c>
      <c r="T264" s="10"/>
      <c r="U264" s="10" t="s">
        <v>49</v>
      </c>
      <c r="V264" s="10" t="s">
        <v>49</v>
      </c>
      <c r="W264" s="10" t="s">
        <v>50</v>
      </c>
      <c r="X264" s="11" t="str">
        <f t="shared" si="15"/>
        <v>N</v>
      </c>
      <c r="Y264" s="11"/>
      <c r="Z264" s="11">
        <f t="shared" si="52"/>
        <v>0</v>
      </c>
      <c r="AA264" s="11" t="str">
        <f t="shared" si="53"/>
        <v>N</v>
      </c>
      <c r="AB264" s="11"/>
      <c r="AC264" s="11">
        <f t="shared" si="54"/>
        <v>0</v>
      </c>
      <c r="AD264" s="10"/>
      <c r="AE264" s="10"/>
      <c r="AF264" s="11"/>
      <c r="AG264" s="10"/>
      <c r="AH264" s="10" t="s">
        <v>291</v>
      </c>
      <c r="AI264" s="11">
        <f t="shared" si="171"/>
        <v>187</v>
      </c>
      <c r="AJ264" s="11" t="str">
        <f t="shared" si="172"/>
        <v/>
      </c>
      <c r="AK264" s="11">
        <f t="shared" si="173"/>
        <v>189</v>
      </c>
      <c r="AL264" s="11" t="str">
        <f t="shared" si="174"/>
        <v/>
      </c>
      <c r="AM264" s="11">
        <f t="shared" si="175"/>
        <v>-1</v>
      </c>
      <c r="AN264" s="11" t="str">
        <f t="shared" si="176"/>
        <v/>
      </c>
      <c r="AO264" s="11">
        <f t="shared" si="177"/>
        <v>-1</v>
      </c>
      <c r="AP264" s="11" t="str">
        <f t="shared" si="178"/>
        <v/>
      </c>
      <c r="AQ264" s="11"/>
      <c r="AR264" s="11">
        <f t="shared" si="55"/>
        <v>0</v>
      </c>
      <c r="AS264" s="11"/>
      <c r="AT264" s="9"/>
      <c r="AU264" t="str">
        <f t="shared" si="154"/>
        <v>RW</v>
      </c>
      <c r="AV264" s="7">
        <f>SUM(Z$7:Z264)/2</f>
        <v>187</v>
      </c>
      <c r="AW264" s="7">
        <f>SUM(AC$7:AC264)/2</f>
        <v>0</v>
      </c>
    </row>
    <row r="265" spans="2:67" outlineLevel="1">
      <c r="B265" s="36"/>
      <c r="C265" s="9"/>
      <c r="D265" s="9"/>
      <c r="E265" s="10" t="s">
        <v>429</v>
      </c>
      <c r="F265" s="10" t="s">
        <v>430</v>
      </c>
      <c r="G265" s="10" t="s">
        <v>446</v>
      </c>
      <c r="H265" s="10" t="s">
        <v>446</v>
      </c>
      <c r="I265" s="54"/>
      <c r="J265" s="54"/>
      <c r="K265" s="54"/>
      <c r="L265" s="54"/>
      <c r="M265" s="54"/>
      <c r="N265" s="87"/>
      <c r="O265" s="10"/>
      <c r="P265" s="10"/>
      <c r="Q265" s="10"/>
      <c r="R265" s="10"/>
      <c r="S265" s="10" t="s">
        <v>53</v>
      </c>
      <c r="T265" s="10"/>
      <c r="U265" s="10" t="s">
        <v>49</v>
      </c>
      <c r="V265" s="10" t="s">
        <v>49</v>
      </c>
      <c r="W265" s="10" t="s">
        <v>50</v>
      </c>
      <c r="X265" s="11" t="str">
        <f t="shared" si="15"/>
        <v>Y</v>
      </c>
      <c r="Y265" s="11">
        <v>1</v>
      </c>
      <c r="Z265" s="11">
        <f t="shared" si="52"/>
        <v>2</v>
      </c>
      <c r="AA265" s="11" t="str">
        <f t="shared" si="53"/>
        <v>N</v>
      </c>
      <c r="AB265" s="11"/>
      <c r="AC265" s="11">
        <f t="shared" si="54"/>
        <v>0</v>
      </c>
      <c r="AD265" s="10">
        <v>0</v>
      </c>
      <c r="AE265" s="10">
        <v>0</v>
      </c>
      <c r="AF265" s="11"/>
      <c r="AG265" s="10"/>
      <c r="AH265" s="10" t="s">
        <v>291</v>
      </c>
      <c r="AI265" s="11">
        <f t="shared" si="171"/>
        <v>186</v>
      </c>
      <c r="AJ265" s="11" t="str">
        <f t="shared" si="172"/>
        <v>MTP[186]</v>
      </c>
      <c r="AK265" s="11">
        <f t="shared" si="173"/>
        <v>188</v>
      </c>
      <c r="AL265" s="11" t="str">
        <f t="shared" si="174"/>
        <v>MTP[188]</v>
      </c>
      <c r="AM265" s="11">
        <f t="shared" si="175"/>
        <v>-1</v>
      </c>
      <c r="AN265" s="11" t="str">
        <f t="shared" si="176"/>
        <v/>
      </c>
      <c r="AO265" s="11">
        <f t="shared" si="177"/>
        <v>-1</v>
      </c>
      <c r="AP265" s="11" t="str">
        <f t="shared" si="178"/>
        <v/>
      </c>
      <c r="AQ265" s="11"/>
      <c r="AR265" s="11">
        <f t="shared" si="55"/>
        <v>0</v>
      </c>
      <c r="AS265" s="11"/>
      <c r="AT265" s="9"/>
      <c r="AU265" t="str">
        <f t="shared" si="154"/>
        <v>RW</v>
      </c>
      <c r="AV265" s="7">
        <f>SUM(Z$7:Z265)/2</f>
        <v>188</v>
      </c>
      <c r="AW265" s="7">
        <f>SUM(AC$7:AC265)/2</f>
        <v>0</v>
      </c>
      <c r="BF265" s="2">
        <v>0</v>
      </c>
      <c r="BG265" s="2">
        <v>0</v>
      </c>
      <c r="BH265" s="2">
        <v>0</v>
      </c>
      <c r="BI265" s="2">
        <v>0</v>
      </c>
      <c r="BJ265" s="2">
        <v>0</v>
      </c>
      <c r="BK265" s="2">
        <v>0</v>
      </c>
      <c r="BL265" s="2">
        <v>0</v>
      </c>
      <c r="BM265" s="2">
        <v>0</v>
      </c>
      <c r="BN265" s="2">
        <v>0</v>
      </c>
      <c r="BO265" s="2">
        <v>0</v>
      </c>
    </row>
    <row r="266" spans="2:67" outlineLevel="1">
      <c r="B266" s="36"/>
      <c r="C266" s="9"/>
      <c r="D266" s="9"/>
      <c r="E266" s="10" t="s">
        <v>429</v>
      </c>
      <c r="F266" s="10" t="s">
        <v>430</v>
      </c>
      <c r="G266" s="10" t="s">
        <v>447</v>
      </c>
      <c r="H266" s="10" t="s">
        <v>447</v>
      </c>
      <c r="I266" s="81"/>
      <c r="J266" s="81"/>
      <c r="K266" s="81"/>
      <c r="L266" s="81"/>
      <c r="M266" s="81"/>
      <c r="N266" s="88"/>
      <c r="O266" s="10"/>
      <c r="P266" s="10"/>
      <c r="Q266" s="10"/>
      <c r="R266" s="10"/>
      <c r="S266" s="10" t="s">
        <v>53</v>
      </c>
      <c r="T266" s="10"/>
      <c r="U266" s="10" t="s">
        <v>49</v>
      </c>
      <c r="V266" s="10" t="s">
        <v>49</v>
      </c>
      <c r="W266" s="10" t="s">
        <v>50</v>
      </c>
      <c r="X266" s="11" t="str">
        <f t="shared" si="15"/>
        <v>Y</v>
      </c>
      <c r="Y266" s="11">
        <v>1</v>
      </c>
      <c r="Z266" s="11">
        <f t="shared" si="52"/>
        <v>2</v>
      </c>
      <c r="AA266" s="11" t="str">
        <f t="shared" si="53"/>
        <v>N</v>
      </c>
      <c r="AB266" s="11"/>
      <c r="AC266" s="11">
        <f t="shared" si="54"/>
        <v>0</v>
      </c>
      <c r="AD266" s="10">
        <v>0</v>
      </c>
      <c r="AE266" s="10">
        <v>0</v>
      </c>
      <c r="AF266" s="11"/>
      <c r="AG266" s="10"/>
      <c r="AH266" s="10" t="s">
        <v>291</v>
      </c>
      <c r="AI266" s="11">
        <f>IF(Y266&gt;0,AK233,AK233- 1)</f>
        <v>185</v>
      </c>
      <c r="AJ266" s="11" t="str">
        <f t="shared" si="172"/>
        <v>MTP[185]</v>
      </c>
      <c r="AK266" s="11">
        <f>IF(AND(V266="Y", Y266&gt;0),AI250,AI250- 1)</f>
        <v>187</v>
      </c>
      <c r="AL266" s="11" t="str">
        <f t="shared" si="174"/>
        <v>MTP[187]</v>
      </c>
      <c r="AM266" s="11">
        <f>IF(AB266&gt;0,AO233,AO233- 1)</f>
        <v>-1</v>
      </c>
      <c r="AN266" s="11" t="str">
        <f t="shared" si="176"/>
        <v/>
      </c>
      <c r="AO266" s="11">
        <f>IF(AND(V266="Y", AB266&gt;0),AM250,AM250- 1)</f>
        <v>-1</v>
      </c>
      <c r="AP266" s="11" t="str">
        <f t="shared" si="178"/>
        <v/>
      </c>
      <c r="AQ266" s="11"/>
      <c r="AR266" s="11">
        <f t="shared" si="55"/>
        <v>0</v>
      </c>
      <c r="AS266" s="11"/>
      <c r="AT266" s="9"/>
      <c r="AU266" t="str">
        <f t="shared" si="154"/>
        <v>RW</v>
      </c>
      <c r="AV266" s="7">
        <f>SUM(Z$7:Z266)/2</f>
        <v>189</v>
      </c>
      <c r="AW266" s="7">
        <f>SUM(AC$7:AC266)/2</f>
        <v>0</v>
      </c>
      <c r="BF266" s="2">
        <v>0</v>
      </c>
      <c r="BG266" s="2">
        <v>0</v>
      </c>
      <c r="BH266" s="2">
        <v>0</v>
      </c>
      <c r="BI266" s="2">
        <v>0</v>
      </c>
      <c r="BJ266" s="2">
        <v>0</v>
      </c>
      <c r="BK266" s="2">
        <v>0</v>
      </c>
      <c r="BL266" s="2">
        <v>0</v>
      </c>
      <c r="BM266" s="2">
        <v>0</v>
      </c>
      <c r="BN266" s="2">
        <v>0</v>
      </c>
      <c r="BO266" s="2">
        <v>0</v>
      </c>
    </row>
    <row r="267" spans="2:67" hidden="1">
      <c r="B267" s="36"/>
      <c r="C267" s="9"/>
      <c r="D267" s="9"/>
      <c r="E267" s="10" t="s">
        <v>448</v>
      </c>
      <c r="F267" s="10" t="s">
        <v>449</v>
      </c>
      <c r="G267" s="10"/>
      <c r="H267" s="10"/>
      <c r="I267" s="10"/>
      <c r="J267" s="10"/>
      <c r="K267" s="10"/>
      <c r="L267" s="10"/>
      <c r="M267" s="10"/>
      <c r="N267" s="84"/>
      <c r="O267" s="10"/>
      <c r="P267" s="10"/>
      <c r="Q267" s="10" t="s">
        <v>171</v>
      </c>
      <c r="R267" s="10" t="s">
        <v>285</v>
      </c>
      <c r="S267" s="10" t="s">
        <v>172</v>
      </c>
      <c r="T267" s="10">
        <v>2</v>
      </c>
      <c r="U267" s="10" t="s">
        <v>50</v>
      </c>
      <c r="V267" s="10" t="s">
        <v>49</v>
      </c>
      <c r="W267" s="10" t="s">
        <v>50</v>
      </c>
      <c r="X267" s="11" t="str">
        <f t="shared" si="15"/>
        <v>N</v>
      </c>
      <c r="Y267" s="11"/>
      <c r="Z267" s="11">
        <f t="shared" si="52"/>
        <v>0</v>
      </c>
      <c r="AA267" s="11" t="str">
        <f t="shared" si="53"/>
        <v>N</v>
      </c>
      <c r="AB267" s="11"/>
      <c r="AC267" s="11">
        <f t="shared" si="54"/>
        <v>0</v>
      </c>
      <c r="AD267" s="10"/>
      <c r="AE267" s="10"/>
      <c r="AF267" s="11"/>
      <c r="AG267" s="10"/>
      <c r="AH267" s="10" t="s">
        <v>291</v>
      </c>
      <c r="AI267" s="11">
        <f>AK250+Y267</f>
        <v>189</v>
      </c>
      <c r="AJ267" s="11"/>
      <c r="AK267" s="11">
        <f t="shared" si="16"/>
        <v>189</v>
      </c>
      <c r="AL267" s="11"/>
      <c r="AM267" s="11">
        <f>AO250+AB267</f>
        <v>0</v>
      </c>
      <c r="AN267" s="11"/>
      <c r="AO267" s="11">
        <f t="shared" si="17"/>
        <v>0</v>
      </c>
      <c r="AP267" s="11"/>
      <c r="AQ267" s="11"/>
      <c r="AR267" s="11">
        <f t="shared" si="55"/>
        <v>0</v>
      </c>
      <c r="AS267" s="11"/>
      <c r="AT267" s="9"/>
      <c r="AU267" t="str">
        <f t="shared" si="154"/>
        <v>RO</v>
      </c>
      <c r="AV267" s="7">
        <f>SUM(Z$7:Z267)/2</f>
        <v>189</v>
      </c>
      <c r="AW267" s="7">
        <f>SUM(AC$7:AC267)/2</f>
        <v>0</v>
      </c>
    </row>
    <row r="268" spans="2:67" ht="28.9">
      <c r="B268" s="36"/>
      <c r="C268" s="9"/>
      <c r="D268" s="9"/>
      <c r="E268" s="10" t="s">
        <v>450</v>
      </c>
      <c r="F268" s="10" t="s">
        <v>451</v>
      </c>
      <c r="G268" s="10"/>
      <c r="H268" s="10"/>
      <c r="I268" s="10"/>
      <c r="J268" s="10"/>
      <c r="K268" s="10"/>
      <c r="L268" s="10"/>
      <c r="M268" s="10"/>
      <c r="N268" s="84"/>
      <c r="O268" s="10"/>
      <c r="P268" s="10"/>
      <c r="Q268" s="10" t="s">
        <v>171</v>
      </c>
      <c r="R268" s="10" t="s">
        <v>285</v>
      </c>
      <c r="S268" s="10" t="str">
        <f t="shared" si="14"/>
        <v>RW</v>
      </c>
      <c r="T268" s="10">
        <v>2</v>
      </c>
      <c r="U268" s="10" t="s">
        <v>49</v>
      </c>
      <c r="V268" s="10" t="s">
        <v>49</v>
      </c>
      <c r="W268" s="10" t="s">
        <v>50</v>
      </c>
      <c r="X268" s="11" t="str">
        <f t="shared" si="15"/>
        <v>Y</v>
      </c>
      <c r="Y268" s="11">
        <v>11</v>
      </c>
      <c r="Z268" s="11">
        <f t="shared" si="52"/>
        <v>22</v>
      </c>
      <c r="AA268" s="11" t="str">
        <f t="shared" si="53"/>
        <v>N</v>
      </c>
      <c r="AB268" s="11"/>
      <c r="AC268" s="11">
        <f t="shared" si="54"/>
        <v>0</v>
      </c>
      <c r="AD268" s="10" t="str">
        <f>(AD269 &amp; AD270 &amp; AD271 &amp; AD272 &amp; AD273 &amp; AD274 &amp; AD275 &amp; AD276) &amp; (AD277 &amp; AD278 &amp; AD279 &amp; AD280 &amp; AD281 &amp; AD282 &amp; AD283 &amp; AD284)</f>
        <v>00000000000</v>
      </c>
      <c r="AE268" s="10" t="str">
        <f>(AE269 &amp; AE270 &amp; AE271 &amp; AE272 &amp; AE273 &amp; AE274 &amp; AE275 &amp; AE276) &amp; (AE277 &amp; AE278 &amp; AE279 &amp; AE280 &amp; AE281 &amp; AE282 &amp; AE283 &amp; AE284)</f>
        <v>00000000000</v>
      </c>
      <c r="AF268" s="11"/>
      <c r="AG268" s="10" t="s">
        <v>286</v>
      </c>
      <c r="AH268" s="10" t="s">
        <v>287</v>
      </c>
      <c r="AI268" s="11">
        <f t="shared" ref="AI268:AI288" si="179">AK267+Y268</f>
        <v>200</v>
      </c>
      <c r="AJ268" s="11"/>
      <c r="AK268" s="11">
        <f t="shared" si="16"/>
        <v>211</v>
      </c>
      <c r="AL268" s="11"/>
      <c r="AM268" s="11">
        <f t="shared" si="35"/>
        <v>0</v>
      </c>
      <c r="AN268" s="11"/>
      <c r="AO268" s="11">
        <f t="shared" si="17"/>
        <v>0</v>
      </c>
      <c r="AP268" s="11"/>
      <c r="AQ268" s="11">
        <v>11</v>
      </c>
      <c r="AR268" s="11">
        <f t="shared" si="55"/>
        <v>22</v>
      </c>
      <c r="AS268" s="11"/>
      <c r="AT268" s="9"/>
      <c r="AU268" t="str">
        <f t="shared" si="154"/>
        <v>RW</v>
      </c>
      <c r="AV268" s="7">
        <f>SUM(Z$7:Z268)/2</f>
        <v>200</v>
      </c>
      <c r="AW268" s="7">
        <f>SUM(AC$7:AC268)/2</f>
        <v>0</v>
      </c>
      <c r="BF268" s="2" t="s">
        <v>288</v>
      </c>
      <c r="BG268" s="2" t="s">
        <v>288</v>
      </c>
      <c r="BH268" s="2" t="s">
        <v>288</v>
      </c>
      <c r="BI268" s="2" t="s">
        <v>288</v>
      </c>
      <c r="BJ268" s="2" t="s">
        <v>288</v>
      </c>
      <c r="BK268" s="2" t="s">
        <v>288</v>
      </c>
      <c r="BL268" s="2" t="s">
        <v>288</v>
      </c>
      <c r="BM268" s="2" t="s">
        <v>288</v>
      </c>
      <c r="BN268" s="2" t="s">
        <v>288</v>
      </c>
      <c r="BO268" s="2" t="s">
        <v>288</v>
      </c>
    </row>
    <row r="269" spans="2:67" outlineLevel="1">
      <c r="B269" s="36"/>
      <c r="C269" s="9"/>
      <c r="D269" s="9"/>
      <c r="E269" s="10" t="s">
        <v>450</v>
      </c>
      <c r="F269" s="10" t="s">
        <v>451</v>
      </c>
      <c r="G269" s="10" t="s">
        <v>452</v>
      </c>
      <c r="H269" s="10" t="s">
        <v>452</v>
      </c>
      <c r="I269" s="10"/>
      <c r="J269" s="10"/>
      <c r="K269" s="10"/>
      <c r="L269" s="10"/>
      <c r="M269" s="10"/>
      <c r="N269" s="84"/>
      <c r="O269" s="10"/>
      <c r="P269" s="10"/>
      <c r="Q269" s="10"/>
      <c r="R269" s="10"/>
      <c r="S269" s="10" t="s">
        <v>53</v>
      </c>
      <c r="T269" s="10"/>
      <c r="U269" s="10" t="s">
        <v>49</v>
      </c>
      <c r="V269" s="10" t="s">
        <v>49</v>
      </c>
      <c r="W269" s="10" t="s">
        <v>50</v>
      </c>
      <c r="X269" s="11" t="str">
        <f t="shared" si="15"/>
        <v>N</v>
      </c>
      <c r="Y269" s="11"/>
      <c r="Z269" s="11">
        <f t="shared" si="52"/>
        <v>0</v>
      </c>
      <c r="AA269" s="11" t="str">
        <f t="shared" si="53"/>
        <v>N</v>
      </c>
      <c r="AB269" s="11"/>
      <c r="AC269" s="11">
        <f t="shared" si="54"/>
        <v>0</v>
      </c>
      <c r="AD269" s="10"/>
      <c r="AE269" s="10"/>
      <c r="AF269" s="11"/>
      <c r="AG269" s="10"/>
      <c r="AH269" s="10"/>
      <c r="AI269" s="11">
        <f t="shared" ref="AI269:AI283" si="180">AI270+Y270</f>
        <v>200</v>
      </c>
      <c r="AJ269" s="11" t="str">
        <f t="shared" ref="AJ269:AJ284" si="181">IF(Y269&gt;1,"MTP[" &amp; AI269-1+Y269&amp; ":" &amp; AI269 &amp; "]",(IF(Y269&gt;0,"MTP[" &amp; AI269 &amp; "]","")))</f>
        <v/>
      </c>
      <c r="AK269" s="11">
        <f t="shared" ref="AK269:AK283" si="182">AK270+Y270</f>
        <v>211</v>
      </c>
      <c r="AL269" s="11" t="str">
        <f t="shared" ref="AL269:AL284" si="183">IF(AND(V269="Y", Y269&gt;1),"MTP[" &amp; AK269-1+Y269&amp; ":" &amp; AK269 &amp; "]",(IF(AND(V269="Y", Y269&gt;0),"MTP[" &amp; AK269 &amp; "]","")))</f>
        <v/>
      </c>
      <c r="AM269" s="11">
        <f t="shared" ref="AM269:AM283" si="184">AM270+AB270</f>
        <v>-1</v>
      </c>
      <c r="AN269" s="11" t="str">
        <f t="shared" ref="AN269:AN284" si="185">IF(AB269&gt;1,"OTP[" &amp; AM269-1+AB269&amp; ":" &amp; AM269 &amp; "]",(IF(AB269&gt;0,"OTP[" &amp; AM269 &amp; "]","")))</f>
        <v/>
      </c>
      <c r="AO269" s="11">
        <f t="shared" ref="AO269:AO283" si="186">AO270+AB270</f>
        <v>-1</v>
      </c>
      <c r="AP269" s="11" t="str">
        <f t="shared" ref="AP269:AP284" si="187">IF(AND(V269="Y", AB269&gt;1),"OTP[" &amp; AO269-1+AB269&amp; ":" &amp; AO269 &amp; "]",(IF(AND(V269="Y", AB269&gt;0),"OTP[" &amp; AO269 &amp; "]","")))</f>
        <v/>
      </c>
      <c r="AQ269" s="11"/>
      <c r="AR269" s="11">
        <f t="shared" si="55"/>
        <v>0</v>
      </c>
      <c r="AS269" s="11"/>
      <c r="AT269" s="9"/>
      <c r="AU269" t="str">
        <f t="shared" si="154"/>
        <v>RW</v>
      </c>
      <c r="AV269" s="7">
        <f>SUM(Z$7:Z269)/2</f>
        <v>200</v>
      </c>
      <c r="AW269" s="7">
        <f>SUM(AC$7:AC269)/2</f>
        <v>0</v>
      </c>
    </row>
    <row r="270" spans="2:67" outlineLevel="1">
      <c r="B270" s="36"/>
      <c r="C270" s="9"/>
      <c r="D270" s="9"/>
      <c r="E270" s="10" t="s">
        <v>450</v>
      </c>
      <c r="F270" s="10" t="s">
        <v>451</v>
      </c>
      <c r="G270" s="10" t="s">
        <v>453</v>
      </c>
      <c r="H270" s="10" t="s">
        <v>453</v>
      </c>
      <c r="I270" s="10"/>
      <c r="J270" s="10"/>
      <c r="K270" s="10"/>
      <c r="L270" s="10"/>
      <c r="M270" s="10"/>
      <c r="N270" s="84"/>
      <c r="O270" s="10"/>
      <c r="P270" s="10"/>
      <c r="Q270" s="10"/>
      <c r="R270" s="10"/>
      <c r="S270" s="10" t="s">
        <v>53</v>
      </c>
      <c r="T270" s="10"/>
      <c r="U270" s="10" t="s">
        <v>49</v>
      </c>
      <c r="V270" s="10" t="s">
        <v>49</v>
      </c>
      <c r="W270" s="10" t="s">
        <v>50</v>
      </c>
      <c r="X270" s="11" t="str">
        <f t="shared" si="15"/>
        <v>N</v>
      </c>
      <c r="Y270" s="11"/>
      <c r="Z270" s="11">
        <f t="shared" si="52"/>
        <v>0</v>
      </c>
      <c r="AA270" s="11" t="str">
        <f t="shared" si="53"/>
        <v>N</v>
      </c>
      <c r="AB270" s="11"/>
      <c r="AC270" s="11">
        <f t="shared" si="54"/>
        <v>0</v>
      </c>
      <c r="AD270" s="10"/>
      <c r="AE270" s="10"/>
      <c r="AF270" s="11"/>
      <c r="AG270" s="10"/>
      <c r="AH270" s="10"/>
      <c r="AI270" s="11">
        <f t="shared" si="180"/>
        <v>200</v>
      </c>
      <c r="AJ270" s="11" t="str">
        <f t="shared" si="181"/>
        <v/>
      </c>
      <c r="AK270" s="11">
        <f t="shared" si="182"/>
        <v>211</v>
      </c>
      <c r="AL270" s="11" t="str">
        <f t="shared" si="183"/>
        <v/>
      </c>
      <c r="AM270" s="11">
        <f t="shared" si="184"/>
        <v>-1</v>
      </c>
      <c r="AN270" s="11" t="str">
        <f t="shared" si="185"/>
        <v/>
      </c>
      <c r="AO270" s="11">
        <f t="shared" si="186"/>
        <v>-1</v>
      </c>
      <c r="AP270" s="11" t="str">
        <f t="shared" si="187"/>
        <v/>
      </c>
      <c r="AQ270" s="11"/>
      <c r="AR270" s="11">
        <f t="shared" si="55"/>
        <v>0</v>
      </c>
      <c r="AS270" s="11"/>
      <c r="AT270" s="9"/>
      <c r="AU270" t="str">
        <f t="shared" si="154"/>
        <v>RW</v>
      </c>
      <c r="AV270" s="7">
        <f>SUM(Z$7:Z270)/2</f>
        <v>200</v>
      </c>
      <c r="AW270" s="7">
        <f>SUM(AC$7:AC270)/2</f>
        <v>0</v>
      </c>
    </row>
    <row r="271" spans="2:67" outlineLevel="1">
      <c r="B271" s="36"/>
      <c r="C271" s="9"/>
      <c r="D271" s="9"/>
      <c r="E271" s="10" t="s">
        <v>450</v>
      </c>
      <c r="F271" s="10" t="s">
        <v>451</v>
      </c>
      <c r="G271" s="10" t="s">
        <v>454</v>
      </c>
      <c r="H271" s="10" t="s">
        <v>454</v>
      </c>
      <c r="I271" s="10"/>
      <c r="J271" s="10"/>
      <c r="K271" s="10"/>
      <c r="L271" s="10"/>
      <c r="M271" s="10"/>
      <c r="N271" s="84"/>
      <c r="O271" s="10"/>
      <c r="P271" s="10"/>
      <c r="Q271" s="10"/>
      <c r="R271" s="10"/>
      <c r="S271" s="10" t="s">
        <v>53</v>
      </c>
      <c r="T271" s="10"/>
      <c r="U271" s="10" t="s">
        <v>49</v>
      </c>
      <c r="V271" s="10" t="s">
        <v>49</v>
      </c>
      <c r="W271" s="10" t="s">
        <v>50</v>
      </c>
      <c r="X271" s="11" t="str">
        <f t="shared" si="15"/>
        <v>N</v>
      </c>
      <c r="Y271" s="11"/>
      <c r="Z271" s="11">
        <f t="shared" si="52"/>
        <v>0</v>
      </c>
      <c r="AA271" s="11" t="str">
        <f t="shared" si="53"/>
        <v>N</v>
      </c>
      <c r="AB271" s="11"/>
      <c r="AC271" s="11">
        <f t="shared" si="54"/>
        <v>0</v>
      </c>
      <c r="AD271" s="10"/>
      <c r="AE271" s="10"/>
      <c r="AF271" s="11"/>
      <c r="AG271" s="10"/>
      <c r="AH271" s="10"/>
      <c r="AI271" s="11">
        <f t="shared" si="180"/>
        <v>200</v>
      </c>
      <c r="AJ271" s="11" t="str">
        <f t="shared" si="181"/>
        <v/>
      </c>
      <c r="AK271" s="11">
        <f t="shared" si="182"/>
        <v>211</v>
      </c>
      <c r="AL271" s="11" t="str">
        <f t="shared" si="183"/>
        <v/>
      </c>
      <c r="AM271" s="11">
        <f t="shared" si="184"/>
        <v>-1</v>
      </c>
      <c r="AN271" s="11" t="str">
        <f t="shared" si="185"/>
        <v/>
      </c>
      <c r="AO271" s="11">
        <f t="shared" si="186"/>
        <v>-1</v>
      </c>
      <c r="AP271" s="11" t="str">
        <f t="shared" si="187"/>
        <v/>
      </c>
      <c r="AQ271" s="11"/>
      <c r="AR271" s="11">
        <f t="shared" si="55"/>
        <v>0</v>
      </c>
      <c r="AS271" s="11"/>
      <c r="AT271" s="9"/>
      <c r="AU271" t="str">
        <f t="shared" si="154"/>
        <v>RW</v>
      </c>
      <c r="AV271" s="7">
        <f>SUM(Z$7:Z271)/2</f>
        <v>200</v>
      </c>
      <c r="AW271" s="7">
        <f>SUM(AC$7:AC271)/2</f>
        <v>0</v>
      </c>
    </row>
    <row r="272" spans="2:67" outlineLevel="1">
      <c r="B272" s="36"/>
      <c r="C272" s="9"/>
      <c r="D272" s="9"/>
      <c r="E272" s="10" t="s">
        <v>450</v>
      </c>
      <c r="F272" s="10" t="s">
        <v>451</v>
      </c>
      <c r="G272" s="10" t="s">
        <v>455</v>
      </c>
      <c r="H272" s="10" t="s">
        <v>455</v>
      </c>
      <c r="I272" s="10"/>
      <c r="J272" s="10"/>
      <c r="K272" s="10"/>
      <c r="L272" s="10"/>
      <c r="M272" s="10"/>
      <c r="N272" s="84"/>
      <c r="O272" s="10"/>
      <c r="P272" s="10"/>
      <c r="Q272" s="10"/>
      <c r="R272" s="10"/>
      <c r="S272" s="10" t="s">
        <v>53</v>
      </c>
      <c r="T272" s="10"/>
      <c r="U272" s="10" t="s">
        <v>49</v>
      </c>
      <c r="V272" s="10" t="s">
        <v>49</v>
      </c>
      <c r="W272" s="10" t="s">
        <v>50</v>
      </c>
      <c r="X272" s="11" t="str">
        <f t="shared" si="15"/>
        <v>N</v>
      </c>
      <c r="Y272" s="11"/>
      <c r="Z272" s="11">
        <f t="shared" si="52"/>
        <v>0</v>
      </c>
      <c r="AA272" s="11" t="str">
        <f t="shared" si="53"/>
        <v>N</v>
      </c>
      <c r="AB272" s="11"/>
      <c r="AC272" s="11">
        <f t="shared" si="54"/>
        <v>0</v>
      </c>
      <c r="AD272" s="10"/>
      <c r="AE272" s="10"/>
      <c r="AF272" s="11"/>
      <c r="AG272" s="10"/>
      <c r="AH272" s="10"/>
      <c r="AI272" s="11">
        <f t="shared" si="180"/>
        <v>200</v>
      </c>
      <c r="AJ272" s="11" t="str">
        <f t="shared" si="181"/>
        <v/>
      </c>
      <c r="AK272" s="11">
        <f t="shared" si="182"/>
        <v>211</v>
      </c>
      <c r="AL272" s="11" t="str">
        <f t="shared" si="183"/>
        <v/>
      </c>
      <c r="AM272" s="11">
        <f t="shared" si="184"/>
        <v>-1</v>
      </c>
      <c r="AN272" s="11" t="str">
        <f t="shared" si="185"/>
        <v/>
      </c>
      <c r="AO272" s="11">
        <f t="shared" si="186"/>
        <v>-1</v>
      </c>
      <c r="AP272" s="11" t="str">
        <f t="shared" si="187"/>
        <v/>
      </c>
      <c r="AQ272" s="11"/>
      <c r="AR272" s="11">
        <f t="shared" si="55"/>
        <v>0</v>
      </c>
      <c r="AS272" s="11"/>
      <c r="AT272" s="9"/>
      <c r="AU272" t="str">
        <f t="shared" si="154"/>
        <v>RW</v>
      </c>
      <c r="AV272" s="7">
        <f>SUM(Z$7:Z272)/2</f>
        <v>200</v>
      </c>
      <c r="AW272" s="7">
        <f>SUM(AC$7:AC272)/2</f>
        <v>0</v>
      </c>
    </row>
    <row r="273" spans="2:67" outlineLevel="1">
      <c r="B273" s="36"/>
      <c r="C273" s="9"/>
      <c r="D273" s="9"/>
      <c r="E273" s="10" t="s">
        <v>450</v>
      </c>
      <c r="F273" s="10" t="s">
        <v>451</v>
      </c>
      <c r="G273" s="10" t="s">
        <v>456</v>
      </c>
      <c r="H273" s="10" t="s">
        <v>456</v>
      </c>
      <c r="I273" s="10"/>
      <c r="J273" s="10"/>
      <c r="K273" s="10"/>
      <c r="L273" s="10"/>
      <c r="M273" s="10"/>
      <c r="N273" s="84"/>
      <c r="O273" s="10"/>
      <c r="P273" s="10"/>
      <c r="Q273" s="10"/>
      <c r="R273" s="10"/>
      <c r="S273" s="10" t="s">
        <v>53</v>
      </c>
      <c r="T273" s="10"/>
      <c r="U273" s="10" t="s">
        <v>49</v>
      </c>
      <c r="V273" s="10" t="s">
        <v>49</v>
      </c>
      <c r="W273" s="10" t="s">
        <v>50</v>
      </c>
      <c r="X273" s="11" t="str">
        <f t="shared" si="15"/>
        <v>N</v>
      </c>
      <c r="Y273" s="11"/>
      <c r="Z273" s="11">
        <f t="shared" si="52"/>
        <v>0</v>
      </c>
      <c r="AA273" s="11" t="str">
        <f t="shared" si="53"/>
        <v>N</v>
      </c>
      <c r="AB273" s="11"/>
      <c r="AC273" s="11">
        <f t="shared" si="54"/>
        <v>0</v>
      </c>
      <c r="AD273" s="10"/>
      <c r="AE273" s="10"/>
      <c r="AF273" s="11"/>
      <c r="AG273" s="10"/>
      <c r="AH273" s="10"/>
      <c r="AI273" s="11">
        <f t="shared" si="180"/>
        <v>200</v>
      </c>
      <c r="AJ273" s="11" t="str">
        <f t="shared" si="181"/>
        <v/>
      </c>
      <c r="AK273" s="11">
        <f t="shared" si="182"/>
        <v>211</v>
      </c>
      <c r="AL273" s="11" t="str">
        <f t="shared" si="183"/>
        <v/>
      </c>
      <c r="AM273" s="11">
        <f t="shared" si="184"/>
        <v>-1</v>
      </c>
      <c r="AN273" s="11" t="str">
        <f t="shared" si="185"/>
        <v/>
      </c>
      <c r="AO273" s="11">
        <f t="shared" si="186"/>
        <v>-1</v>
      </c>
      <c r="AP273" s="11" t="str">
        <f t="shared" si="187"/>
        <v/>
      </c>
      <c r="AQ273" s="11"/>
      <c r="AR273" s="11">
        <f t="shared" si="55"/>
        <v>0</v>
      </c>
      <c r="AS273" s="11"/>
      <c r="AT273" s="9"/>
      <c r="AU273" t="str">
        <f t="shared" si="154"/>
        <v>RW</v>
      </c>
      <c r="AV273" s="7">
        <f>SUM(Z$7:Z273)/2</f>
        <v>200</v>
      </c>
      <c r="AW273" s="7">
        <f>SUM(AC$7:AC273)/2</f>
        <v>0</v>
      </c>
    </row>
    <row r="274" spans="2:67" outlineLevel="1">
      <c r="B274" s="36"/>
      <c r="C274" s="9"/>
      <c r="D274" s="9"/>
      <c r="E274" s="10" t="s">
        <v>450</v>
      </c>
      <c r="F274" s="10" t="s">
        <v>451</v>
      </c>
      <c r="G274" s="10" t="s">
        <v>457</v>
      </c>
      <c r="H274" s="10" t="s">
        <v>457</v>
      </c>
      <c r="I274" s="80"/>
      <c r="J274" s="80"/>
      <c r="K274" s="80"/>
      <c r="L274" s="80"/>
      <c r="M274" s="80"/>
      <c r="N274" s="86" t="s">
        <v>458</v>
      </c>
      <c r="O274" s="10"/>
      <c r="P274" s="10"/>
      <c r="Q274" s="10"/>
      <c r="R274" s="10"/>
      <c r="S274" s="10" t="s">
        <v>53</v>
      </c>
      <c r="T274" s="10"/>
      <c r="U274" s="10" t="s">
        <v>49</v>
      </c>
      <c r="V274" s="10" t="s">
        <v>49</v>
      </c>
      <c r="W274" s="10" t="s">
        <v>50</v>
      </c>
      <c r="X274" s="11" t="str">
        <f t="shared" si="15"/>
        <v>Y</v>
      </c>
      <c r="Y274" s="11">
        <v>1</v>
      </c>
      <c r="Z274" s="11">
        <f t="shared" si="52"/>
        <v>2</v>
      </c>
      <c r="AA274" s="11" t="str">
        <f t="shared" si="53"/>
        <v>N</v>
      </c>
      <c r="AB274" s="11"/>
      <c r="AC274" s="11">
        <f t="shared" si="54"/>
        <v>0</v>
      </c>
      <c r="AD274" s="10">
        <v>0</v>
      </c>
      <c r="AE274" s="10">
        <v>0</v>
      </c>
      <c r="AF274" s="11"/>
      <c r="AG274" s="10"/>
      <c r="AH274" s="10"/>
      <c r="AI274" s="11">
        <f t="shared" si="180"/>
        <v>199</v>
      </c>
      <c r="AJ274" s="11" t="str">
        <f t="shared" si="181"/>
        <v>MTP[199]</v>
      </c>
      <c r="AK274" s="11">
        <f t="shared" si="182"/>
        <v>210</v>
      </c>
      <c r="AL274" s="11" t="str">
        <f t="shared" si="183"/>
        <v>MTP[210]</v>
      </c>
      <c r="AM274" s="11">
        <f t="shared" si="184"/>
        <v>-1</v>
      </c>
      <c r="AN274" s="11" t="str">
        <f t="shared" si="185"/>
        <v/>
      </c>
      <c r="AO274" s="11">
        <f t="shared" si="186"/>
        <v>-1</v>
      </c>
      <c r="AP274" s="11" t="str">
        <f t="shared" si="187"/>
        <v/>
      </c>
      <c r="AQ274" s="11"/>
      <c r="AR274" s="11">
        <f t="shared" si="55"/>
        <v>0</v>
      </c>
      <c r="AS274" s="11"/>
      <c r="AT274" s="9"/>
      <c r="AU274" t="str">
        <f t="shared" ref="AU274:AU337" si="188">S274</f>
        <v>RW</v>
      </c>
      <c r="AV274" s="7">
        <f>SUM(Z$7:Z274)/2</f>
        <v>201</v>
      </c>
      <c r="AW274" s="7">
        <f>SUM(AC$7:AC274)/2</f>
        <v>0</v>
      </c>
      <c r="BF274" s="2">
        <v>0</v>
      </c>
      <c r="BG274" s="2">
        <v>0</v>
      </c>
      <c r="BH274" s="2">
        <v>0</v>
      </c>
      <c r="BI274" s="2">
        <v>0</v>
      </c>
      <c r="BJ274" s="2">
        <v>0</v>
      </c>
      <c r="BK274" s="2">
        <v>0</v>
      </c>
      <c r="BL274" s="2">
        <v>0</v>
      </c>
      <c r="BM274" s="2">
        <v>0</v>
      </c>
      <c r="BN274" s="2">
        <v>0</v>
      </c>
      <c r="BO274" s="2">
        <v>0</v>
      </c>
    </row>
    <row r="275" spans="2:67" outlineLevel="1">
      <c r="B275" s="36"/>
      <c r="C275" s="9"/>
      <c r="D275" s="9"/>
      <c r="E275" s="10" t="s">
        <v>450</v>
      </c>
      <c r="F275" s="10" t="s">
        <v>451</v>
      </c>
      <c r="G275" s="10" t="s">
        <v>459</v>
      </c>
      <c r="H275" s="10" t="s">
        <v>459</v>
      </c>
      <c r="I275" s="54"/>
      <c r="J275" s="54"/>
      <c r="K275" s="54"/>
      <c r="L275" s="54"/>
      <c r="M275" s="54"/>
      <c r="N275" s="87"/>
      <c r="O275" s="10"/>
      <c r="P275" s="10"/>
      <c r="Q275" s="10"/>
      <c r="R275" s="10"/>
      <c r="S275" s="10" t="s">
        <v>53</v>
      </c>
      <c r="T275" s="10"/>
      <c r="U275" s="10" t="s">
        <v>49</v>
      </c>
      <c r="V275" s="10" t="s">
        <v>49</v>
      </c>
      <c r="W275" s="10" t="s">
        <v>50</v>
      </c>
      <c r="X275" s="11" t="str">
        <f t="shared" si="15"/>
        <v>Y</v>
      </c>
      <c r="Y275" s="11">
        <v>1</v>
      </c>
      <c r="Z275" s="11">
        <f t="shared" si="52"/>
        <v>2</v>
      </c>
      <c r="AA275" s="11" t="str">
        <f t="shared" si="53"/>
        <v>N</v>
      </c>
      <c r="AB275" s="11"/>
      <c r="AC275" s="11">
        <f t="shared" si="54"/>
        <v>0</v>
      </c>
      <c r="AD275" s="10">
        <v>0</v>
      </c>
      <c r="AE275" s="10">
        <v>0</v>
      </c>
      <c r="AF275" s="11"/>
      <c r="AG275" s="10"/>
      <c r="AH275" s="10"/>
      <c r="AI275" s="11">
        <f t="shared" si="180"/>
        <v>198</v>
      </c>
      <c r="AJ275" s="11" t="str">
        <f t="shared" si="181"/>
        <v>MTP[198]</v>
      </c>
      <c r="AK275" s="11">
        <f t="shared" si="182"/>
        <v>209</v>
      </c>
      <c r="AL275" s="11" t="str">
        <f t="shared" si="183"/>
        <v>MTP[209]</v>
      </c>
      <c r="AM275" s="11">
        <f t="shared" si="184"/>
        <v>-1</v>
      </c>
      <c r="AN275" s="11" t="str">
        <f t="shared" si="185"/>
        <v/>
      </c>
      <c r="AO275" s="11">
        <f t="shared" si="186"/>
        <v>-1</v>
      </c>
      <c r="AP275" s="11" t="str">
        <f t="shared" si="187"/>
        <v/>
      </c>
      <c r="AQ275" s="11"/>
      <c r="AR275" s="11">
        <f t="shared" si="55"/>
        <v>0</v>
      </c>
      <c r="AS275" s="11"/>
      <c r="AT275" s="9"/>
      <c r="AU275" t="str">
        <f t="shared" si="188"/>
        <v>RW</v>
      </c>
      <c r="AV275" s="7">
        <f>SUM(Z$7:Z275)/2</f>
        <v>202</v>
      </c>
      <c r="AW275" s="7">
        <f>SUM(AC$7:AC275)/2</f>
        <v>0</v>
      </c>
      <c r="BF275" s="2">
        <v>0</v>
      </c>
      <c r="BG275" s="2">
        <v>0</v>
      </c>
      <c r="BH275" s="2">
        <v>0</v>
      </c>
      <c r="BI275" s="2">
        <v>0</v>
      </c>
      <c r="BJ275" s="2">
        <v>0</v>
      </c>
      <c r="BK275" s="2">
        <v>0</v>
      </c>
      <c r="BL275" s="2">
        <v>0</v>
      </c>
      <c r="BM275" s="2">
        <v>0</v>
      </c>
      <c r="BN275" s="2">
        <v>0</v>
      </c>
      <c r="BO275" s="2">
        <v>0</v>
      </c>
    </row>
    <row r="276" spans="2:67" outlineLevel="1">
      <c r="B276" s="36"/>
      <c r="C276" s="9"/>
      <c r="D276" s="9"/>
      <c r="E276" s="10" t="s">
        <v>450</v>
      </c>
      <c r="F276" s="10" t="s">
        <v>451</v>
      </c>
      <c r="G276" s="10" t="s">
        <v>460</v>
      </c>
      <c r="H276" s="10" t="s">
        <v>460</v>
      </c>
      <c r="I276" s="54"/>
      <c r="J276" s="54"/>
      <c r="K276" s="54"/>
      <c r="L276" s="54"/>
      <c r="M276" s="54"/>
      <c r="N276" s="87"/>
      <c r="O276" s="10"/>
      <c r="P276" s="10"/>
      <c r="Q276" s="10"/>
      <c r="R276" s="10"/>
      <c r="S276" s="10" t="s">
        <v>53</v>
      </c>
      <c r="T276" s="10"/>
      <c r="U276" s="10" t="s">
        <v>49</v>
      </c>
      <c r="V276" s="10" t="s">
        <v>49</v>
      </c>
      <c r="W276" s="10" t="s">
        <v>50</v>
      </c>
      <c r="X276" s="11" t="str">
        <f t="shared" si="15"/>
        <v>Y</v>
      </c>
      <c r="Y276" s="11">
        <v>1</v>
      </c>
      <c r="Z276" s="11">
        <f t="shared" si="52"/>
        <v>2</v>
      </c>
      <c r="AA276" s="11" t="str">
        <f t="shared" si="53"/>
        <v>N</v>
      </c>
      <c r="AB276" s="11"/>
      <c r="AC276" s="11">
        <f t="shared" si="54"/>
        <v>0</v>
      </c>
      <c r="AD276" s="10">
        <v>0</v>
      </c>
      <c r="AE276" s="10">
        <v>0</v>
      </c>
      <c r="AF276" s="11"/>
      <c r="AG276" s="10"/>
      <c r="AH276" s="10"/>
      <c r="AI276" s="11">
        <f t="shared" si="180"/>
        <v>197</v>
      </c>
      <c r="AJ276" s="11" t="str">
        <f t="shared" si="181"/>
        <v>MTP[197]</v>
      </c>
      <c r="AK276" s="11">
        <f t="shared" si="182"/>
        <v>208</v>
      </c>
      <c r="AL276" s="11" t="str">
        <f t="shared" si="183"/>
        <v>MTP[208]</v>
      </c>
      <c r="AM276" s="11">
        <f t="shared" si="184"/>
        <v>-1</v>
      </c>
      <c r="AN276" s="11" t="str">
        <f t="shared" si="185"/>
        <v/>
      </c>
      <c r="AO276" s="11">
        <f t="shared" si="186"/>
        <v>-1</v>
      </c>
      <c r="AP276" s="11" t="str">
        <f t="shared" si="187"/>
        <v/>
      </c>
      <c r="AQ276" s="11"/>
      <c r="AR276" s="11">
        <f t="shared" si="55"/>
        <v>0</v>
      </c>
      <c r="AS276" s="11"/>
      <c r="AT276" s="9"/>
      <c r="AU276" t="str">
        <f t="shared" si="188"/>
        <v>RW</v>
      </c>
      <c r="AV276" s="7">
        <f>SUM(Z$7:Z276)/2</f>
        <v>203</v>
      </c>
      <c r="AW276" s="7">
        <f>SUM(AC$7:AC276)/2</f>
        <v>0</v>
      </c>
      <c r="BF276" s="2">
        <v>0</v>
      </c>
      <c r="BG276" s="2">
        <v>0</v>
      </c>
      <c r="BH276" s="2">
        <v>0</v>
      </c>
      <c r="BI276" s="2">
        <v>0</v>
      </c>
      <c r="BJ276" s="2">
        <v>0</v>
      </c>
      <c r="BK276" s="2">
        <v>0</v>
      </c>
      <c r="BL276" s="2">
        <v>0</v>
      </c>
      <c r="BM276" s="2">
        <v>0</v>
      </c>
      <c r="BN276" s="2">
        <v>0</v>
      </c>
      <c r="BO276" s="2">
        <v>0</v>
      </c>
    </row>
    <row r="277" spans="2:67" outlineLevel="1">
      <c r="B277" s="36"/>
      <c r="C277" s="9"/>
      <c r="D277" s="9"/>
      <c r="E277" s="10" t="s">
        <v>450</v>
      </c>
      <c r="F277" s="10" t="s">
        <v>451</v>
      </c>
      <c r="G277" s="10" t="s">
        <v>461</v>
      </c>
      <c r="H277" s="10" t="s">
        <v>461</v>
      </c>
      <c r="I277" s="54"/>
      <c r="J277" s="54"/>
      <c r="K277" s="54"/>
      <c r="L277" s="54"/>
      <c r="M277" s="54"/>
      <c r="N277" s="87"/>
      <c r="O277" s="10"/>
      <c r="P277" s="10"/>
      <c r="Q277" s="10"/>
      <c r="R277" s="10"/>
      <c r="S277" s="10" t="s">
        <v>53</v>
      </c>
      <c r="T277" s="10"/>
      <c r="U277" s="10" t="s">
        <v>49</v>
      </c>
      <c r="V277" s="10" t="s">
        <v>49</v>
      </c>
      <c r="W277" s="10" t="s">
        <v>50</v>
      </c>
      <c r="X277" s="11" t="str">
        <f t="shared" si="15"/>
        <v>Y</v>
      </c>
      <c r="Y277" s="11">
        <v>1</v>
      </c>
      <c r="Z277" s="11">
        <f t="shared" si="52"/>
        <v>2</v>
      </c>
      <c r="AA277" s="11" t="str">
        <f t="shared" si="53"/>
        <v>N</v>
      </c>
      <c r="AB277" s="11"/>
      <c r="AC277" s="11">
        <f t="shared" si="54"/>
        <v>0</v>
      </c>
      <c r="AD277" s="10">
        <v>0</v>
      </c>
      <c r="AE277" s="10">
        <v>0</v>
      </c>
      <c r="AF277" s="11"/>
      <c r="AG277" s="10"/>
      <c r="AH277" s="10"/>
      <c r="AI277" s="11">
        <f t="shared" si="180"/>
        <v>196</v>
      </c>
      <c r="AJ277" s="11" t="str">
        <f t="shared" si="181"/>
        <v>MTP[196]</v>
      </c>
      <c r="AK277" s="11">
        <f t="shared" si="182"/>
        <v>207</v>
      </c>
      <c r="AL277" s="11" t="str">
        <f t="shared" si="183"/>
        <v>MTP[207]</v>
      </c>
      <c r="AM277" s="11">
        <f t="shared" si="184"/>
        <v>-1</v>
      </c>
      <c r="AN277" s="11" t="str">
        <f t="shared" si="185"/>
        <v/>
      </c>
      <c r="AO277" s="11">
        <f t="shared" si="186"/>
        <v>-1</v>
      </c>
      <c r="AP277" s="11" t="str">
        <f t="shared" si="187"/>
        <v/>
      </c>
      <c r="AQ277" s="11"/>
      <c r="AR277" s="11">
        <f t="shared" si="55"/>
        <v>0</v>
      </c>
      <c r="AS277" s="11"/>
      <c r="AT277" s="9"/>
      <c r="AU277" t="str">
        <f t="shared" si="188"/>
        <v>RW</v>
      </c>
      <c r="AV277" s="7">
        <f>SUM(Z$7:Z277)/2</f>
        <v>204</v>
      </c>
      <c r="AW277" s="7">
        <f>SUM(AC$7:AC277)/2</f>
        <v>0</v>
      </c>
      <c r="BF277" s="2">
        <v>0</v>
      </c>
      <c r="BG277" s="2">
        <v>0</v>
      </c>
      <c r="BH277" s="2">
        <v>0</v>
      </c>
      <c r="BI277" s="2">
        <v>0</v>
      </c>
      <c r="BJ277" s="2">
        <v>0</v>
      </c>
      <c r="BK277" s="2">
        <v>0</v>
      </c>
      <c r="BL277" s="2">
        <v>0</v>
      </c>
      <c r="BM277" s="2">
        <v>0</v>
      </c>
      <c r="BN277" s="2">
        <v>0</v>
      </c>
      <c r="BO277" s="2">
        <v>0</v>
      </c>
    </row>
    <row r="278" spans="2:67" outlineLevel="1">
      <c r="B278" s="36"/>
      <c r="C278" s="9"/>
      <c r="D278" s="9"/>
      <c r="E278" s="10" t="s">
        <v>450</v>
      </c>
      <c r="F278" s="10" t="s">
        <v>451</v>
      </c>
      <c r="G278" s="10" t="s">
        <v>462</v>
      </c>
      <c r="H278" s="10" t="s">
        <v>462</v>
      </c>
      <c r="I278" s="54"/>
      <c r="J278" s="54"/>
      <c r="K278" s="54"/>
      <c r="L278" s="54"/>
      <c r="M278" s="54"/>
      <c r="N278" s="87"/>
      <c r="O278" s="10"/>
      <c r="P278" s="10"/>
      <c r="Q278" s="10"/>
      <c r="R278" s="10"/>
      <c r="S278" s="10" t="s">
        <v>53</v>
      </c>
      <c r="T278" s="10"/>
      <c r="U278" s="10" t="s">
        <v>49</v>
      </c>
      <c r="V278" s="10" t="s">
        <v>49</v>
      </c>
      <c r="W278" s="10" t="s">
        <v>50</v>
      </c>
      <c r="X278" s="11" t="str">
        <f t="shared" si="15"/>
        <v>Y</v>
      </c>
      <c r="Y278" s="11">
        <v>1</v>
      </c>
      <c r="Z278" s="11">
        <f t="shared" si="52"/>
        <v>2</v>
      </c>
      <c r="AA278" s="11" t="str">
        <f t="shared" si="53"/>
        <v>N</v>
      </c>
      <c r="AB278" s="11"/>
      <c r="AC278" s="11">
        <f t="shared" si="54"/>
        <v>0</v>
      </c>
      <c r="AD278" s="10">
        <v>0</v>
      </c>
      <c r="AE278" s="10">
        <v>0</v>
      </c>
      <c r="AF278" s="11"/>
      <c r="AG278" s="10"/>
      <c r="AH278" s="10"/>
      <c r="AI278" s="11">
        <f t="shared" si="180"/>
        <v>195</v>
      </c>
      <c r="AJ278" s="11" t="str">
        <f t="shared" si="181"/>
        <v>MTP[195]</v>
      </c>
      <c r="AK278" s="11">
        <f t="shared" si="182"/>
        <v>206</v>
      </c>
      <c r="AL278" s="11" t="str">
        <f t="shared" si="183"/>
        <v>MTP[206]</v>
      </c>
      <c r="AM278" s="11">
        <f t="shared" si="184"/>
        <v>-1</v>
      </c>
      <c r="AN278" s="11" t="str">
        <f t="shared" si="185"/>
        <v/>
      </c>
      <c r="AO278" s="11">
        <f t="shared" si="186"/>
        <v>-1</v>
      </c>
      <c r="AP278" s="11" t="str">
        <f t="shared" si="187"/>
        <v/>
      </c>
      <c r="AQ278" s="11"/>
      <c r="AR278" s="11">
        <f t="shared" si="55"/>
        <v>0</v>
      </c>
      <c r="AS278" s="11"/>
      <c r="AT278" s="9"/>
      <c r="AU278" t="str">
        <f t="shared" si="188"/>
        <v>RW</v>
      </c>
      <c r="AV278" s="7">
        <f>SUM(Z$7:Z278)/2</f>
        <v>205</v>
      </c>
      <c r="AW278" s="7">
        <f>SUM(AC$7:AC278)/2</f>
        <v>0</v>
      </c>
      <c r="BF278" s="2">
        <v>0</v>
      </c>
      <c r="BG278" s="2">
        <v>0</v>
      </c>
      <c r="BH278" s="2">
        <v>0</v>
      </c>
      <c r="BI278" s="2">
        <v>0</v>
      </c>
      <c r="BJ278" s="2">
        <v>0</v>
      </c>
      <c r="BK278" s="2">
        <v>0</v>
      </c>
      <c r="BL278" s="2">
        <v>0</v>
      </c>
      <c r="BM278" s="2">
        <v>0</v>
      </c>
      <c r="BN278" s="2">
        <v>0</v>
      </c>
      <c r="BO278" s="2">
        <v>0</v>
      </c>
    </row>
    <row r="279" spans="2:67" outlineLevel="1">
      <c r="B279" s="36"/>
      <c r="C279" s="9"/>
      <c r="D279" s="9"/>
      <c r="E279" s="10" t="s">
        <v>450</v>
      </c>
      <c r="F279" s="10" t="s">
        <v>451</v>
      </c>
      <c r="G279" s="10" t="s">
        <v>463</v>
      </c>
      <c r="H279" s="10" t="s">
        <v>463</v>
      </c>
      <c r="I279" s="54"/>
      <c r="J279" s="54"/>
      <c r="K279" s="54"/>
      <c r="L279" s="54"/>
      <c r="M279" s="54"/>
      <c r="N279" s="87"/>
      <c r="O279" s="10"/>
      <c r="P279" s="10"/>
      <c r="Q279" s="10"/>
      <c r="R279" s="10"/>
      <c r="S279" s="10" t="s">
        <v>53</v>
      </c>
      <c r="T279" s="10"/>
      <c r="U279" s="10" t="s">
        <v>49</v>
      </c>
      <c r="V279" s="10" t="s">
        <v>49</v>
      </c>
      <c r="W279" s="10" t="s">
        <v>50</v>
      </c>
      <c r="X279" s="11" t="str">
        <f t="shared" si="15"/>
        <v>Y</v>
      </c>
      <c r="Y279" s="11">
        <v>1</v>
      </c>
      <c r="Z279" s="11">
        <f t="shared" si="52"/>
        <v>2</v>
      </c>
      <c r="AA279" s="11" t="str">
        <f t="shared" si="53"/>
        <v>N</v>
      </c>
      <c r="AB279" s="11"/>
      <c r="AC279" s="11">
        <f t="shared" si="54"/>
        <v>0</v>
      </c>
      <c r="AD279" s="10">
        <v>0</v>
      </c>
      <c r="AE279" s="10">
        <v>0</v>
      </c>
      <c r="AF279" s="11"/>
      <c r="AG279" s="10"/>
      <c r="AH279" s="10"/>
      <c r="AI279" s="11">
        <f t="shared" si="180"/>
        <v>194</v>
      </c>
      <c r="AJ279" s="11" t="str">
        <f t="shared" si="181"/>
        <v>MTP[194]</v>
      </c>
      <c r="AK279" s="11">
        <f t="shared" si="182"/>
        <v>205</v>
      </c>
      <c r="AL279" s="11" t="str">
        <f t="shared" si="183"/>
        <v>MTP[205]</v>
      </c>
      <c r="AM279" s="11">
        <f t="shared" si="184"/>
        <v>-1</v>
      </c>
      <c r="AN279" s="11" t="str">
        <f t="shared" si="185"/>
        <v/>
      </c>
      <c r="AO279" s="11">
        <f t="shared" si="186"/>
        <v>-1</v>
      </c>
      <c r="AP279" s="11" t="str">
        <f t="shared" si="187"/>
        <v/>
      </c>
      <c r="AQ279" s="11"/>
      <c r="AR279" s="11">
        <f t="shared" si="55"/>
        <v>0</v>
      </c>
      <c r="AS279" s="11"/>
      <c r="AT279" s="9"/>
      <c r="AU279" t="str">
        <f t="shared" si="188"/>
        <v>RW</v>
      </c>
      <c r="AV279" s="7">
        <f>SUM(Z$7:Z279)/2</f>
        <v>206</v>
      </c>
      <c r="AW279" s="7">
        <f>SUM(AC$7:AC279)/2</f>
        <v>0</v>
      </c>
      <c r="BF279" s="2">
        <v>0</v>
      </c>
      <c r="BG279" s="2">
        <v>0</v>
      </c>
      <c r="BH279" s="2">
        <v>0</v>
      </c>
      <c r="BI279" s="2">
        <v>0</v>
      </c>
      <c r="BJ279" s="2">
        <v>0</v>
      </c>
      <c r="BK279" s="2">
        <v>0</v>
      </c>
      <c r="BL279" s="2">
        <v>0</v>
      </c>
      <c r="BM279" s="2">
        <v>0</v>
      </c>
      <c r="BN279" s="2">
        <v>0</v>
      </c>
      <c r="BO279" s="2">
        <v>0</v>
      </c>
    </row>
    <row r="280" spans="2:67" outlineLevel="1">
      <c r="B280" s="36"/>
      <c r="C280" s="9"/>
      <c r="D280" s="9"/>
      <c r="E280" s="10" t="s">
        <v>450</v>
      </c>
      <c r="F280" s="10" t="s">
        <v>451</v>
      </c>
      <c r="G280" s="10" t="s">
        <v>464</v>
      </c>
      <c r="H280" s="10" t="s">
        <v>464</v>
      </c>
      <c r="I280" s="54"/>
      <c r="J280" s="54"/>
      <c r="K280" s="54"/>
      <c r="L280" s="54"/>
      <c r="M280" s="54"/>
      <c r="N280" s="87"/>
      <c r="O280" s="10"/>
      <c r="P280" s="10"/>
      <c r="Q280" s="10"/>
      <c r="R280" s="10"/>
      <c r="S280" s="10" t="s">
        <v>53</v>
      </c>
      <c r="T280" s="10"/>
      <c r="U280" s="10" t="s">
        <v>49</v>
      </c>
      <c r="V280" s="10" t="s">
        <v>49</v>
      </c>
      <c r="W280" s="10" t="s">
        <v>50</v>
      </c>
      <c r="X280" s="11" t="str">
        <f t="shared" si="15"/>
        <v>Y</v>
      </c>
      <c r="Y280" s="11">
        <v>1</v>
      </c>
      <c r="Z280" s="11">
        <f t="shared" si="52"/>
        <v>2</v>
      </c>
      <c r="AA280" s="11" t="str">
        <f t="shared" si="53"/>
        <v>N</v>
      </c>
      <c r="AB280" s="11"/>
      <c r="AC280" s="11">
        <f t="shared" si="54"/>
        <v>0</v>
      </c>
      <c r="AD280" s="10">
        <v>0</v>
      </c>
      <c r="AE280" s="10">
        <v>0</v>
      </c>
      <c r="AF280" s="11"/>
      <c r="AG280" s="10"/>
      <c r="AH280" s="10"/>
      <c r="AI280" s="11">
        <f t="shared" si="180"/>
        <v>193</v>
      </c>
      <c r="AJ280" s="11" t="str">
        <f t="shared" si="181"/>
        <v>MTP[193]</v>
      </c>
      <c r="AK280" s="11">
        <f t="shared" si="182"/>
        <v>204</v>
      </c>
      <c r="AL280" s="11" t="str">
        <f t="shared" si="183"/>
        <v>MTP[204]</v>
      </c>
      <c r="AM280" s="11">
        <f t="shared" si="184"/>
        <v>-1</v>
      </c>
      <c r="AN280" s="11" t="str">
        <f t="shared" si="185"/>
        <v/>
      </c>
      <c r="AO280" s="11">
        <f t="shared" si="186"/>
        <v>-1</v>
      </c>
      <c r="AP280" s="11" t="str">
        <f t="shared" si="187"/>
        <v/>
      </c>
      <c r="AQ280" s="11"/>
      <c r="AR280" s="11">
        <f t="shared" si="55"/>
        <v>0</v>
      </c>
      <c r="AS280" s="11"/>
      <c r="AT280" s="9"/>
      <c r="AU280" t="str">
        <f t="shared" si="188"/>
        <v>RW</v>
      </c>
      <c r="AV280" s="7">
        <f>SUM(Z$7:Z280)/2</f>
        <v>207</v>
      </c>
      <c r="AW280" s="7">
        <f>SUM(AC$7:AC280)/2</f>
        <v>0</v>
      </c>
      <c r="BF280" s="2">
        <v>0</v>
      </c>
      <c r="BG280" s="2">
        <v>0</v>
      </c>
      <c r="BH280" s="2">
        <v>0</v>
      </c>
      <c r="BI280" s="2">
        <v>0</v>
      </c>
      <c r="BJ280" s="2">
        <v>0</v>
      </c>
      <c r="BK280" s="2">
        <v>0</v>
      </c>
      <c r="BL280" s="2">
        <v>0</v>
      </c>
      <c r="BM280" s="2">
        <v>0</v>
      </c>
      <c r="BN280" s="2">
        <v>0</v>
      </c>
      <c r="BO280" s="2">
        <v>0</v>
      </c>
    </row>
    <row r="281" spans="2:67" outlineLevel="1">
      <c r="B281" s="36"/>
      <c r="C281" s="9"/>
      <c r="D281" s="9"/>
      <c r="E281" s="10" t="s">
        <v>450</v>
      </c>
      <c r="F281" s="10" t="s">
        <v>451</v>
      </c>
      <c r="G281" s="10" t="s">
        <v>465</v>
      </c>
      <c r="H281" s="10" t="s">
        <v>465</v>
      </c>
      <c r="I281" s="54"/>
      <c r="J281" s="54"/>
      <c r="K281" s="54"/>
      <c r="L281" s="54"/>
      <c r="M281" s="54"/>
      <c r="N281" s="87"/>
      <c r="O281" s="10"/>
      <c r="P281" s="10"/>
      <c r="Q281" s="10"/>
      <c r="R281" s="10"/>
      <c r="S281" s="10" t="s">
        <v>53</v>
      </c>
      <c r="T281" s="10"/>
      <c r="U281" s="10" t="s">
        <v>49</v>
      </c>
      <c r="V281" s="10" t="s">
        <v>49</v>
      </c>
      <c r="W281" s="10" t="s">
        <v>50</v>
      </c>
      <c r="X281" s="11" t="str">
        <f t="shared" ref="X281:X344" si="189">IF(Y281&gt;0,"Y","N")</f>
        <v>Y</v>
      </c>
      <c r="Y281" s="11">
        <v>1</v>
      </c>
      <c r="Z281" s="11">
        <f t="shared" si="52"/>
        <v>2</v>
      </c>
      <c r="AA281" s="11" t="str">
        <f t="shared" si="53"/>
        <v>N</v>
      </c>
      <c r="AB281" s="11"/>
      <c r="AC281" s="11">
        <f t="shared" si="54"/>
        <v>0</v>
      </c>
      <c r="AD281" s="10">
        <v>0</v>
      </c>
      <c r="AE281" s="10">
        <v>0</v>
      </c>
      <c r="AF281" s="11"/>
      <c r="AG281" s="10"/>
      <c r="AH281" s="10"/>
      <c r="AI281" s="11">
        <f t="shared" si="180"/>
        <v>192</v>
      </c>
      <c r="AJ281" s="11" t="str">
        <f t="shared" si="181"/>
        <v>MTP[192]</v>
      </c>
      <c r="AK281" s="11">
        <f t="shared" si="182"/>
        <v>203</v>
      </c>
      <c r="AL281" s="11" t="str">
        <f t="shared" si="183"/>
        <v>MTP[203]</v>
      </c>
      <c r="AM281" s="11">
        <f t="shared" si="184"/>
        <v>-1</v>
      </c>
      <c r="AN281" s="11" t="str">
        <f t="shared" si="185"/>
        <v/>
      </c>
      <c r="AO281" s="11">
        <f t="shared" si="186"/>
        <v>-1</v>
      </c>
      <c r="AP281" s="11" t="str">
        <f t="shared" si="187"/>
        <v/>
      </c>
      <c r="AQ281" s="11"/>
      <c r="AR281" s="11">
        <f t="shared" si="55"/>
        <v>0</v>
      </c>
      <c r="AS281" s="11"/>
      <c r="AT281" s="9"/>
      <c r="AU281" t="str">
        <f t="shared" si="188"/>
        <v>RW</v>
      </c>
      <c r="AV281" s="7">
        <f>SUM(Z$7:Z281)/2</f>
        <v>208</v>
      </c>
      <c r="AW281" s="7">
        <f>SUM(AC$7:AC281)/2</f>
        <v>0</v>
      </c>
      <c r="BF281" s="2">
        <v>0</v>
      </c>
      <c r="BG281" s="2">
        <v>0</v>
      </c>
      <c r="BH281" s="2">
        <v>0</v>
      </c>
      <c r="BI281" s="2">
        <v>0</v>
      </c>
      <c r="BJ281" s="2">
        <v>0</v>
      </c>
      <c r="BK281" s="2">
        <v>0</v>
      </c>
      <c r="BL281" s="2">
        <v>0</v>
      </c>
      <c r="BM281" s="2">
        <v>0</v>
      </c>
      <c r="BN281" s="2">
        <v>0</v>
      </c>
      <c r="BO281" s="2">
        <v>0</v>
      </c>
    </row>
    <row r="282" spans="2:67" outlineLevel="1">
      <c r="B282" s="36"/>
      <c r="C282" s="9"/>
      <c r="D282" s="9"/>
      <c r="E282" s="10" t="s">
        <v>450</v>
      </c>
      <c r="F282" s="10" t="s">
        <v>451</v>
      </c>
      <c r="G282" s="10" t="s">
        <v>466</v>
      </c>
      <c r="H282" s="10" t="s">
        <v>466</v>
      </c>
      <c r="I282" s="54"/>
      <c r="J282" s="54"/>
      <c r="K282" s="54"/>
      <c r="L282" s="54"/>
      <c r="M282" s="54"/>
      <c r="N282" s="87"/>
      <c r="O282" s="10"/>
      <c r="P282" s="10"/>
      <c r="Q282" s="10"/>
      <c r="R282" s="10"/>
      <c r="S282" s="10" t="s">
        <v>53</v>
      </c>
      <c r="T282" s="10"/>
      <c r="U282" s="10" t="s">
        <v>49</v>
      </c>
      <c r="V282" s="10" t="s">
        <v>49</v>
      </c>
      <c r="W282" s="10" t="s">
        <v>50</v>
      </c>
      <c r="X282" s="11" t="str">
        <f t="shared" si="189"/>
        <v>Y</v>
      </c>
      <c r="Y282" s="11">
        <v>1</v>
      </c>
      <c r="Z282" s="11">
        <f t="shared" si="52"/>
        <v>2</v>
      </c>
      <c r="AA282" s="11" t="str">
        <f t="shared" si="53"/>
        <v>N</v>
      </c>
      <c r="AB282" s="11"/>
      <c r="AC282" s="11">
        <f t="shared" si="54"/>
        <v>0</v>
      </c>
      <c r="AD282" s="10">
        <v>0</v>
      </c>
      <c r="AE282" s="10">
        <v>0</v>
      </c>
      <c r="AF282" s="11"/>
      <c r="AG282" s="10"/>
      <c r="AH282" s="10"/>
      <c r="AI282" s="11">
        <f t="shared" si="180"/>
        <v>191</v>
      </c>
      <c r="AJ282" s="11" t="str">
        <f t="shared" si="181"/>
        <v>MTP[191]</v>
      </c>
      <c r="AK282" s="11">
        <f t="shared" si="182"/>
        <v>202</v>
      </c>
      <c r="AL282" s="11" t="str">
        <f t="shared" si="183"/>
        <v>MTP[202]</v>
      </c>
      <c r="AM282" s="11">
        <f t="shared" si="184"/>
        <v>-1</v>
      </c>
      <c r="AN282" s="11" t="str">
        <f t="shared" si="185"/>
        <v/>
      </c>
      <c r="AO282" s="11">
        <f t="shared" si="186"/>
        <v>-1</v>
      </c>
      <c r="AP282" s="11" t="str">
        <f t="shared" si="187"/>
        <v/>
      </c>
      <c r="AQ282" s="11"/>
      <c r="AR282" s="11">
        <f t="shared" si="55"/>
        <v>0</v>
      </c>
      <c r="AS282" s="11"/>
      <c r="AT282" s="9"/>
      <c r="AU282" t="str">
        <f t="shared" si="188"/>
        <v>RW</v>
      </c>
      <c r="AV282" s="7">
        <f>SUM(Z$7:Z282)/2</f>
        <v>209</v>
      </c>
      <c r="AW282" s="7">
        <f>SUM(AC$7:AC282)/2</f>
        <v>0</v>
      </c>
      <c r="BF282" s="2">
        <v>0</v>
      </c>
      <c r="BG282" s="2">
        <v>0</v>
      </c>
      <c r="BH282" s="2">
        <v>0</v>
      </c>
      <c r="BI282" s="2">
        <v>0</v>
      </c>
      <c r="BJ282" s="2">
        <v>0</v>
      </c>
      <c r="BK282" s="2">
        <v>0</v>
      </c>
      <c r="BL282" s="2">
        <v>0</v>
      </c>
      <c r="BM282" s="2">
        <v>0</v>
      </c>
      <c r="BN282" s="2">
        <v>0</v>
      </c>
      <c r="BO282" s="2">
        <v>0</v>
      </c>
    </row>
    <row r="283" spans="2:67" outlineLevel="1">
      <c r="B283" s="36"/>
      <c r="C283" s="9"/>
      <c r="D283" s="9"/>
      <c r="E283" s="10" t="s">
        <v>450</v>
      </c>
      <c r="F283" s="10" t="s">
        <v>451</v>
      </c>
      <c r="G283" s="10" t="s">
        <v>467</v>
      </c>
      <c r="H283" s="10" t="s">
        <v>467</v>
      </c>
      <c r="I283" s="54"/>
      <c r="J283" s="54"/>
      <c r="K283" s="54"/>
      <c r="L283" s="54"/>
      <c r="M283" s="54"/>
      <c r="N283" s="87"/>
      <c r="O283" s="10"/>
      <c r="P283" s="10"/>
      <c r="Q283" s="10"/>
      <c r="R283" s="10"/>
      <c r="S283" s="10" t="s">
        <v>53</v>
      </c>
      <c r="T283" s="10"/>
      <c r="U283" s="10" t="s">
        <v>49</v>
      </c>
      <c r="V283" s="10" t="s">
        <v>49</v>
      </c>
      <c r="W283" s="10" t="s">
        <v>50</v>
      </c>
      <c r="X283" s="11" t="str">
        <f t="shared" si="189"/>
        <v>Y</v>
      </c>
      <c r="Y283" s="11">
        <v>1</v>
      </c>
      <c r="Z283" s="11">
        <f t="shared" si="52"/>
        <v>2</v>
      </c>
      <c r="AA283" s="11" t="str">
        <f t="shared" si="53"/>
        <v>N</v>
      </c>
      <c r="AB283" s="11"/>
      <c r="AC283" s="11">
        <f t="shared" si="54"/>
        <v>0</v>
      </c>
      <c r="AD283" s="10">
        <v>0</v>
      </c>
      <c r="AE283" s="10">
        <v>0</v>
      </c>
      <c r="AF283" s="11"/>
      <c r="AG283" s="10"/>
      <c r="AH283" s="10"/>
      <c r="AI283" s="11">
        <f t="shared" si="180"/>
        <v>190</v>
      </c>
      <c r="AJ283" s="11" t="str">
        <f t="shared" si="181"/>
        <v>MTP[190]</v>
      </c>
      <c r="AK283" s="11">
        <f t="shared" si="182"/>
        <v>201</v>
      </c>
      <c r="AL283" s="11" t="str">
        <f t="shared" si="183"/>
        <v>MTP[201]</v>
      </c>
      <c r="AM283" s="11">
        <f t="shared" si="184"/>
        <v>-1</v>
      </c>
      <c r="AN283" s="11" t="str">
        <f t="shared" si="185"/>
        <v/>
      </c>
      <c r="AO283" s="11">
        <f t="shared" si="186"/>
        <v>-1</v>
      </c>
      <c r="AP283" s="11" t="str">
        <f t="shared" si="187"/>
        <v/>
      </c>
      <c r="AQ283" s="11"/>
      <c r="AR283" s="11">
        <f t="shared" si="55"/>
        <v>0</v>
      </c>
      <c r="AS283" s="11"/>
      <c r="AT283" s="9"/>
      <c r="AU283" t="str">
        <f t="shared" si="188"/>
        <v>RW</v>
      </c>
      <c r="AV283" s="7">
        <f>SUM(Z$7:Z283)/2</f>
        <v>210</v>
      </c>
      <c r="AW283" s="7">
        <f>SUM(AC$7:AC283)/2</f>
        <v>0</v>
      </c>
      <c r="BF283" s="2">
        <v>0</v>
      </c>
      <c r="BG283" s="2">
        <v>0</v>
      </c>
      <c r="BH283" s="2">
        <v>0</v>
      </c>
      <c r="BI283" s="2">
        <v>0</v>
      </c>
      <c r="BJ283" s="2">
        <v>0</v>
      </c>
      <c r="BK283" s="2">
        <v>0</v>
      </c>
      <c r="BL283" s="2">
        <v>0</v>
      </c>
      <c r="BM283" s="2">
        <v>0</v>
      </c>
      <c r="BN283" s="2">
        <v>0</v>
      </c>
      <c r="BO283" s="2">
        <v>0</v>
      </c>
    </row>
    <row r="284" spans="2:67" outlineLevel="1">
      <c r="B284" s="36"/>
      <c r="C284" s="9"/>
      <c r="D284" s="9"/>
      <c r="E284" s="10" t="s">
        <v>450</v>
      </c>
      <c r="F284" s="10" t="s">
        <v>451</v>
      </c>
      <c r="G284" s="10" t="s">
        <v>468</v>
      </c>
      <c r="H284" s="10" t="s">
        <v>468</v>
      </c>
      <c r="I284" s="81"/>
      <c r="J284" s="81"/>
      <c r="K284" s="81"/>
      <c r="L284" s="81"/>
      <c r="M284" s="81"/>
      <c r="N284" s="88"/>
      <c r="O284" s="10"/>
      <c r="P284" s="10"/>
      <c r="Q284" s="10"/>
      <c r="R284" s="10"/>
      <c r="S284" s="10" t="s">
        <v>53</v>
      </c>
      <c r="T284" s="10"/>
      <c r="U284" s="10" t="s">
        <v>49</v>
      </c>
      <c r="V284" s="10" t="s">
        <v>49</v>
      </c>
      <c r="W284" s="10" t="s">
        <v>50</v>
      </c>
      <c r="X284" s="11" t="str">
        <f t="shared" si="189"/>
        <v>Y</v>
      </c>
      <c r="Y284" s="11">
        <v>1</v>
      </c>
      <c r="Z284" s="11">
        <f t="shared" si="52"/>
        <v>2</v>
      </c>
      <c r="AA284" s="11" t="str">
        <f t="shared" si="53"/>
        <v>N</v>
      </c>
      <c r="AB284" s="11"/>
      <c r="AC284" s="11">
        <f t="shared" si="54"/>
        <v>0</v>
      </c>
      <c r="AD284" s="10">
        <v>0</v>
      </c>
      <c r="AE284" s="10">
        <v>0</v>
      </c>
      <c r="AF284" s="11"/>
      <c r="AG284" s="10"/>
      <c r="AH284" s="10"/>
      <c r="AI284" s="11">
        <f>IF(Y284&gt;0,AK250,AK250- 1)</f>
        <v>189</v>
      </c>
      <c r="AJ284" s="11" t="str">
        <f t="shared" si="181"/>
        <v>MTP[189]</v>
      </c>
      <c r="AK284" s="11">
        <f>IF(AND(V284="Y", Y284&gt;0),AI268,AI268- 1)</f>
        <v>200</v>
      </c>
      <c r="AL284" s="11" t="str">
        <f t="shared" si="183"/>
        <v>MTP[200]</v>
      </c>
      <c r="AM284" s="11">
        <f>IF(AB284&gt;0,AO250,AO250- 1)</f>
        <v>-1</v>
      </c>
      <c r="AN284" s="11" t="str">
        <f t="shared" si="185"/>
        <v/>
      </c>
      <c r="AO284" s="11">
        <f>IF(AND(V284="Y", AB284&gt;0),AM268,AM268- 1)</f>
        <v>-1</v>
      </c>
      <c r="AP284" s="11" t="str">
        <f t="shared" si="187"/>
        <v/>
      </c>
      <c r="AQ284" s="11"/>
      <c r="AR284" s="11">
        <f t="shared" si="55"/>
        <v>0</v>
      </c>
      <c r="AS284" s="11"/>
      <c r="AT284" s="9"/>
      <c r="AU284" t="str">
        <f t="shared" si="188"/>
        <v>RW</v>
      </c>
      <c r="AV284" s="7">
        <f>SUM(Z$7:Z284)/2</f>
        <v>211</v>
      </c>
      <c r="AW284" s="7">
        <f>SUM(AC$7:AC284)/2</f>
        <v>0</v>
      </c>
      <c r="BF284" s="2">
        <v>0</v>
      </c>
      <c r="BG284" s="2">
        <v>0</v>
      </c>
      <c r="BH284" s="2">
        <v>0</v>
      </c>
      <c r="BI284" s="2">
        <v>0</v>
      </c>
      <c r="BJ284" s="2">
        <v>0</v>
      </c>
      <c r="BK284" s="2">
        <v>0</v>
      </c>
      <c r="BL284" s="2">
        <v>0</v>
      </c>
      <c r="BM284" s="2">
        <v>0</v>
      </c>
      <c r="BN284" s="2">
        <v>0</v>
      </c>
      <c r="BO284" s="2">
        <v>0</v>
      </c>
    </row>
    <row r="285" spans="2:67" hidden="1">
      <c r="B285" s="36"/>
      <c r="C285" s="9"/>
      <c r="D285" s="9"/>
      <c r="E285" s="10" t="s">
        <v>469</v>
      </c>
      <c r="F285" s="10" t="s">
        <v>78</v>
      </c>
      <c r="G285" s="10"/>
      <c r="H285" s="10"/>
      <c r="I285" s="10"/>
      <c r="J285" s="10"/>
      <c r="K285" s="10"/>
      <c r="L285" s="10"/>
      <c r="M285" s="10"/>
      <c r="N285" s="84"/>
      <c r="O285" s="10"/>
      <c r="P285" s="10"/>
      <c r="Q285" s="10"/>
      <c r="R285" s="10"/>
      <c r="S285" s="10" t="str">
        <f t="shared" si="14"/>
        <v/>
      </c>
      <c r="T285" s="10"/>
      <c r="U285" s="10" t="s">
        <v>50</v>
      </c>
      <c r="V285" s="10"/>
      <c r="W285" s="10" t="s">
        <v>50</v>
      </c>
      <c r="X285" s="11" t="str">
        <f t="shared" si="189"/>
        <v>N</v>
      </c>
      <c r="Y285" s="11"/>
      <c r="Z285" s="11">
        <f t="shared" si="52"/>
        <v>0</v>
      </c>
      <c r="AA285" s="11" t="str">
        <f t="shared" si="53"/>
        <v>N</v>
      </c>
      <c r="AB285" s="11"/>
      <c r="AC285" s="11">
        <f t="shared" si="54"/>
        <v>0</v>
      </c>
      <c r="AD285" s="10"/>
      <c r="AE285" s="10"/>
      <c r="AF285" s="11"/>
      <c r="AG285" s="10"/>
      <c r="AH285" s="10"/>
      <c r="AI285" s="11">
        <f>AK268+Y285</f>
        <v>211</v>
      </c>
      <c r="AJ285" s="11"/>
      <c r="AK285" s="11">
        <f t="shared" si="16"/>
        <v>211</v>
      </c>
      <c r="AL285" s="11"/>
      <c r="AM285" s="11">
        <f>AO268+AB285</f>
        <v>0</v>
      </c>
      <c r="AN285" s="11"/>
      <c r="AO285" s="11">
        <f t="shared" si="17"/>
        <v>0</v>
      </c>
      <c r="AP285" s="11"/>
      <c r="AQ285" s="11"/>
      <c r="AR285" s="11">
        <f t="shared" si="55"/>
        <v>0</v>
      </c>
      <c r="AS285" s="11"/>
      <c r="AT285" s="9"/>
      <c r="AU285" t="str">
        <f t="shared" si="188"/>
        <v/>
      </c>
      <c r="AV285" s="7">
        <f>SUM(Z$7:Z285)/2</f>
        <v>211</v>
      </c>
      <c r="AW285" s="7">
        <f>SUM(AC$7:AC285)/2</f>
        <v>0</v>
      </c>
    </row>
    <row r="286" spans="2:67" hidden="1">
      <c r="B286" s="36"/>
      <c r="C286" s="9"/>
      <c r="D286" s="9"/>
      <c r="E286" s="10" t="s">
        <v>470</v>
      </c>
      <c r="F286" s="10" t="s">
        <v>78</v>
      </c>
      <c r="G286" s="10"/>
      <c r="H286" s="10"/>
      <c r="I286" s="10"/>
      <c r="J286" s="10"/>
      <c r="K286" s="10"/>
      <c r="L286" s="10"/>
      <c r="M286" s="10"/>
      <c r="N286" s="84"/>
      <c r="O286" s="10"/>
      <c r="P286" s="10"/>
      <c r="Q286" s="10"/>
      <c r="R286" s="10"/>
      <c r="S286" s="10" t="str">
        <f t="shared" si="14"/>
        <v/>
      </c>
      <c r="T286" s="10"/>
      <c r="U286" s="10" t="s">
        <v>50</v>
      </c>
      <c r="V286" s="10"/>
      <c r="W286" s="10" t="s">
        <v>50</v>
      </c>
      <c r="X286" s="11" t="str">
        <f t="shared" si="189"/>
        <v>N</v>
      </c>
      <c r="Y286" s="11"/>
      <c r="Z286" s="11">
        <f t="shared" si="52"/>
        <v>0</v>
      </c>
      <c r="AA286" s="11" t="str">
        <f t="shared" si="53"/>
        <v>N</v>
      </c>
      <c r="AB286" s="11"/>
      <c r="AC286" s="11">
        <f t="shared" si="54"/>
        <v>0</v>
      </c>
      <c r="AD286" s="10"/>
      <c r="AE286" s="10"/>
      <c r="AF286" s="11"/>
      <c r="AG286" s="10"/>
      <c r="AH286" s="10"/>
      <c r="AI286" s="11">
        <f t="shared" si="179"/>
        <v>211</v>
      </c>
      <c r="AJ286" s="11"/>
      <c r="AK286" s="11">
        <f t="shared" si="16"/>
        <v>211</v>
      </c>
      <c r="AL286" s="11"/>
      <c r="AM286" s="11">
        <f t="shared" si="35"/>
        <v>0</v>
      </c>
      <c r="AN286" s="11"/>
      <c r="AO286" s="11">
        <f t="shared" si="17"/>
        <v>0</v>
      </c>
      <c r="AP286" s="11"/>
      <c r="AQ286" s="11"/>
      <c r="AR286" s="11">
        <f t="shared" si="55"/>
        <v>0</v>
      </c>
      <c r="AS286" s="11"/>
      <c r="AT286" s="9"/>
      <c r="AU286" t="str">
        <f t="shared" si="188"/>
        <v/>
      </c>
      <c r="AV286" s="7">
        <f>SUM(Z$7:Z286)/2</f>
        <v>211</v>
      </c>
      <c r="AW286" s="7">
        <f>SUM(AC$7:AC286)/2</f>
        <v>0</v>
      </c>
    </row>
    <row r="287" spans="2:67" hidden="1">
      <c r="B287" s="36"/>
      <c r="C287" s="9"/>
      <c r="D287" s="9"/>
      <c r="E287" s="10" t="s">
        <v>471</v>
      </c>
      <c r="F287" s="10" t="s">
        <v>78</v>
      </c>
      <c r="G287" s="10"/>
      <c r="H287" s="10"/>
      <c r="I287" s="10"/>
      <c r="J287" s="10"/>
      <c r="K287" s="10"/>
      <c r="L287" s="10"/>
      <c r="M287" s="10"/>
      <c r="N287" s="84"/>
      <c r="O287" s="10"/>
      <c r="P287" s="10"/>
      <c r="Q287" s="10"/>
      <c r="R287" s="10"/>
      <c r="S287" s="10" t="str">
        <f t="shared" si="14"/>
        <v/>
      </c>
      <c r="T287" s="10"/>
      <c r="U287" s="10" t="s">
        <v>50</v>
      </c>
      <c r="V287" s="10"/>
      <c r="W287" s="10" t="s">
        <v>50</v>
      </c>
      <c r="X287" s="11" t="str">
        <f t="shared" si="189"/>
        <v>N</v>
      </c>
      <c r="Y287" s="11"/>
      <c r="Z287" s="11">
        <f t="shared" si="52"/>
        <v>0</v>
      </c>
      <c r="AA287" s="11" t="str">
        <f t="shared" si="53"/>
        <v>N</v>
      </c>
      <c r="AB287" s="11"/>
      <c r="AC287" s="11">
        <f t="shared" si="54"/>
        <v>0</v>
      </c>
      <c r="AD287" s="10"/>
      <c r="AE287" s="10"/>
      <c r="AF287" s="11"/>
      <c r="AG287" s="10"/>
      <c r="AH287" s="10"/>
      <c r="AI287" s="11">
        <f t="shared" si="179"/>
        <v>211</v>
      </c>
      <c r="AJ287" s="11"/>
      <c r="AK287" s="11">
        <f t="shared" si="16"/>
        <v>211</v>
      </c>
      <c r="AL287" s="11"/>
      <c r="AM287" s="11">
        <f t="shared" si="35"/>
        <v>0</v>
      </c>
      <c r="AN287" s="11"/>
      <c r="AO287" s="11">
        <f t="shared" si="17"/>
        <v>0</v>
      </c>
      <c r="AP287" s="11"/>
      <c r="AQ287" s="11"/>
      <c r="AR287" s="11">
        <f t="shared" si="55"/>
        <v>0</v>
      </c>
      <c r="AS287" s="11"/>
      <c r="AT287" s="9"/>
      <c r="AU287" t="str">
        <f t="shared" si="188"/>
        <v/>
      </c>
      <c r="AV287" s="7">
        <f>SUM(Z$7:Z287)/2</f>
        <v>211</v>
      </c>
      <c r="AW287" s="7">
        <f>SUM(AC$7:AC287)/2</f>
        <v>0</v>
      </c>
    </row>
    <row r="288" spans="2:67" hidden="1">
      <c r="B288" s="36"/>
      <c r="C288" s="9"/>
      <c r="D288" s="9"/>
      <c r="E288" s="10" t="s">
        <v>472</v>
      </c>
      <c r="F288" s="10" t="s">
        <v>78</v>
      </c>
      <c r="G288" s="10"/>
      <c r="H288" s="10"/>
      <c r="I288" s="10"/>
      <c r="J288" s="10"/>
      <c r="K288" s="10"/>
      <c r="L288" s="10"/>
      <c r="M288" s="10"/>
      <c r="N288" s="84"/>
      <c r="O288" s="10"/>
      <c r="P288" s="10"/>
      <c r="Q288" s="10"/>
      <c r="R288" s="10"/>
      <c r="S288" s="10" t="str">
        <f t="shared" si="14"/>
        <v/>
      </c>
      <c r="T288" s="10"/>
      <c r="U288" s="10" t="s">
        <v>50</v>
      </c>
      <c r="V288" s="10"/>
      <c r="W288" s="10" t="s">
        <v>50</v>
      </c>
      <c r="X288" s="11" t="str">
        <f t="shared" si="189"/>
        <v>N</v>
      </c>
      <c r="Y288" s="11"/>
      <c r="Z288" s="11">
        <f t="shared" si="52"/>
        <v>0</v>
      </c>
      <c r="AA288" s="11" t="str">
        <f t="shared" si="53"/>
        <v>N</v>
      </c>
      <c r="AB288" s="11"/>
      <c r="AC288" s="11">
        <f t="shared" si="54"/>
        <v>0</v>
      </c>
      <c r="AD288" s="10"/>
      <c r="AE288" s="10"/>
      <c r="AF288" s="11"/>
      <c r="AG288" s="10"/>
      <c r="AH288" s="10"/>
      <c r="AI288" s="11">
        <f t="shared" si="179"/>
        <v>211</v>
      </c>
      <c r="AJ288" s="11"/>
      <c r="AK288" s="11">
        <f t="shared" si="16"/>
        <v>211</v>
      </c>
      <c r="AL288" s="11"/>
      <c r="AM288" s="11">
        <f t="shared" si="35"/>
        <v>0</v>
      </c>
      <c r="AN288" s="11"/>
      <c r="AO288" s="11">
        <f t="shared" si="17"/>
        <v>0</v>
      </c>
      <c r="AP288" s="11"/>
      <c r="AQ288" s="11"/>
      <c r="AR288" s="11">
        <f t="shared" si="55"/>
        <v>0</v>
      </c>
      <c r="AS288" s="11"/>
      <c r="AT288" s="9"/>
      <c r="AU288" t="str">
        <f t="shared" si="188"/>
        <v/>
      </c>
      <c r="AV288" s="7">
        <f>SUM(Z$7:Z288)/2</f>
        <v>211</v>
      </c>
      <c r="AW288" s="7">
        <f>SUM(AC$7:AC288)/2</f>
        <v>0</v>
      </c>
    </row>
    <row r="289" spans="2:67" ht="43.15" hidden="1">
      <c r="B289" s="36"/>
      <c r="C289" s="9"/>
      <c r="D289" s="9"/>
      <c r="E289" s="10" t="s">
        <v>473</v>
      </c>
      <c r="F289" s="10" t="s">
        <v>474</v>
      </c>
      <c r="G289" s="10"/>
      <c r="H289" s="10"/>
      <c r="I289" s="10"/>
      <c r="J289" s="10"/>
      <c r="K289" s="10"/>
      <c r="L289" s="10"/>
      <c r="M289" s="10"/>
      <c r="N289" s="84" t="s">
        <v>121</v>
      </c>
      <c r="O289" s="10"/>
      <c r="P289" s="10"/>
      <c r="Q289" s="10" t="s">
        <v>99</v>
      </c>
      <c r="R289" s="10" t="s">
        <v>118</v>
      </c>
      <c r="S289" s="10" t="str">
        <f t="shared" si="14"/>
        <v>RO</v>
      </c>
      <c r="T289" s="10">
        <v>5</v>
      </c>
      <c r="U289" s="10" t="s">
        <v>50</v>
      </c>
      <c r="V289" s="10" t="s">
        <v>50</v>
      </c>
      <c r="W289" s="10" t="s">
        <v>50</v>
      </c>
      <c r="X289" s="11" t="str">
        <f t="shared" si="189"/>
        <v>N</v>
      </c>
      <c r="Y289" s="11"/>
      <c r="Z289" s="11">
        <f t="shared" si="52"/>
        <v>0</v>
      </c>
      <c r="AA289" s="11" t="str">
        <f t="shared" si="53"/>
        <v>N</v>
      </c>
      <c r="AB289" s="11"/>
      <c r="AC289" s="11">
        <f t="shared" si="54"/>
        <v>0</v>
      </c>
      <c r="AD289" s="10"/>
      <c r="AE289" s="10"/>
      <c r="AF289" s="11"/>
      <c r="AG289" s="10"/>
      <c r="AH289" s="10"/>
      <c r="AI289" s="11">
        <f t="shared" si="34"/>
        <v>211</v>
      </c>
      <c r="AJ289" s="11"/>
      <c r="AK289" s="11">
        <f t="shared" si="16"/>
        <v>211</v>
      </c>
      <c r="AL289" s="11"/>
      <c r="AM289" s="11">
        <f t="shared" si="35"/>
        <v>0</v>
      </c>
      <c r="AN289" s="11"/>
      <c r="AO289" s="11">
        <f t="shared" si="17"/>
        <v>0</v>
      </c>
      <c r="AP289" s="11"/>
      <c r="AQ289" s="11"/>
      <c r="AR289" s="11">
        <f t="shared" si="55"/>
        <v>0</v>
      </c>
      <c r="AS289" s="11"/>
      <c r="AT289" s="9"/>
      <c r="AU289" t="str">
        <f t="shared" si="188"/>
        <v>RO</v>
      </c>
      <c r="AV289" s="7">
        <f>SUM(Z$7:Z289)/2</f>
        <v>211</v>
      </c>
      <c r="AW289" s="7">
        <f>SUM(AC$7:AC289)/2</f>
        <v>0</v>
      </c>
    </row>
    <row r="290" spans="2:67" hidden="1">
      <c r="B290" s="36"/>
      <c r="C290" s="9"/>
      <c r="D290" s="9"/>
      <c r="E290" s="10" t="s">
        <v>475</v>
      </c>
      <c r="F290" s="10" t="s">
        <v>476</v>
      </c>
      <c r="G290" s="10"/>
      <c r="H290" s="10"/>
      <c r="I290" s="10"/>
      <c r="J290" s="10"/>
      <c r="K290" s="10"/>
      <c r="L290" s="10"/>
      <c r="M290" s="10"/>
      <c r="N290" s="84" t="s">
        <v>121</v>
      </c>
      <c r="O290" s="10"/>
      <c r="P290" s="10"/>
      <c r="Q290" s="10" t="s">
        <v>171</v>
      </c>
      <c r="R290" s="10" t="s">
        <v>285</v>
      </c>
      <c r="S290" s="10" t="str">
        <f t="shared" si="14"/>
        <v>RW</v>
      </c>
      <c r="T290" s="10">
        <v>2</v>
      </c>
      <c r="U290" s="10" t="s">
        <v>50</v>
      </c>
      <c r="V290" s="10" t="s">
        <v>49</v>
      </c>
      <c r="W290" s="10" t="s">
        <v>50</v>
      </c>
      <c r="X290" s="11" t="str">
        <f t="shared" si="189"/>
        <v>N</v>
      </c>
      <c r="Y290" s="11"/>
      <c r="Z290" s="11">
        <f t="shared" si="52"/>
        <v>0</v>
      </c>
      <c r="AA290" s="11" t="str">
        <f t="shared" si="53"/>
        <v>N</v>
      </c>
      <c r="AB290" s="11"/>
      <c r="AC290" s="11">
        <f t="shared" si="54"/>
        <v>0</v>
      </c>
      <c r="AD290" s="10"/>
      <c r="AE290" s="10"/>
      <c r="AF290" s="11"/>
      <c r="AG290" s="10"/>
      <c r="AH290" s="10"/>
      <c r="AI290" s="11">
        <f t="shared" si="34"/>
        <v>211</v>
      </c>
      <c r="AJ290" s="11"/>
      <c r="AK290" s="11">
        <f t="shared" si="16"/>
        <v>211</v>
      </c>
      <c r="AL290" s="11"/>
      <c r="AM290" s="11">
        <f t="shared" si="35"/>
        <v>0</v>
      </c>
      <c r="AN290" s="11"/>
      <c r="AO290" s="11">
        <f t="shared" si="17"/>
        <v>0</v>
      </c>
      <c r="AP290" s="11"/>
      <c r="AQ290" s="11">
        <f>IF(AND(U290="Y",S290="RW"),T290*8,0)</f>
        <v>0</v>
      </c>
      <c r="AR290" s="11">
        <f t="shared" si="55"/>
        <v>0</v>
      </c>
      <c r="AS290" s="11"/>
      <c r="AT290" s="9"/>
      <c r="AU290" t="str">
        <f t="shared" si="188"/>
        <v>RW</v>
      </c>
      <c r="AV290" s="7">
        <f>SUM(Z$7:Z290)/2</f>
        <v>211</v>
      </c>
      <c r="AW290" s="7">
        <f>SUM(AC$7:AC290)/2</f>
        <v>0</v>
      </c>
    </row>
    <row r="291" spans="2:67" hidden="1">
      <c r="B291" s="36"/>
      <c r="C291" s="9"/>
      <c r="D291" s="9"/>
      <c r="E291" s="10" t="s">
        <v>477</v>
      </c>
      <c r="F291" s="10" t="s">
        <v>478</v>
      </c>
      <c r="G291" s="10"/>
      <c r="H291" s="10"/>
      <c r="I291" s="10"/>
      <c r="J291" s="10"/>
      <c r="K291" s="10"/>
      <c r="L291" s="10"/>
      <c r="M291" s="10"/>
      <c r="N291" s="84" t="s">
        <v>121</v>
      </c>
      <c r="O291" s="10"/>
      <c r="P291" s="10"/>
      <c r="Q291" s="10" t="s">
        <v>171</v>
      </c>
      <c r="R291" s="10" t="s">
        <v>285</v>
      </c>
      <c r="S291" s="10" t="str">
        <f t="shared" si="14"/>
        <v>RW</v>
      </c>
      <c r="T291" s="10">
        <v>2</v>
      </c>
      <c r="U291" s="10" t="s">
        <v>50</v>
      </c>
      <c r="V291" s="10" t="s">
        <v>49</v>
      </c>
      <c r="W291" s="10" t="s">
        <v>50</v>
      </c>
      <c r="X291" s="11" t="str">
        <f t="shared" si="189"/>
        <v>N</v>
      </c>
      <c r="Y291" s="11"/>
      <c r="Z291" s="11">
        <f t="shared" si="52"/>
        <v>0</v>
      </c>
      <c r="AA291" s="11" t="str">
        <f t="shared" si="53"/>
        <v>N</v>
      </c>
      <c r="AB291" s="11"/>
      <c r="AC291" s="11">
        <f t="shared" si="54"/>
        <v>0</v>
      </c>
      <c r="AD291" s="10"/>
      <c r="AE291" s="10"/>
      <c r="AF291" s="11"/>
      <c r="AG291" s="10"/>
      <c r="AH291" s="10"/>
      <c r="AI291" s="11">
        <f t="shared" si="34"/>
        <v>211</v>
      </c>
      <c r="AJ291" s="11"/>
      <c r="AK291" s="11">
        <f t="shared" si="16"/>
        <v>211</v>
      </c>
      <c r="AL291" s="11"/>
      <c r="AM291" s="11">
        <f t="shared" si="35"/>
        <v>0</v>
      </c>
      <c r="AN291" s="11"/>
      <c r="AO291" s="11">
        <f t="shared" si="17"/>
        <v>0</v>
      </c>
      <c r="AP291" s="11"/>
      <c r="AQ291" s="11"/>
      <c r="AR291" s="11">
        <f t="shared" si="55"/>
        <v>0</v>
      </c>
      <c r="AS291" s="11"/>
      <c r="AT291" s="9"/>
      <c r="AU291" t="str">
        <f t="shared" si="188"/>
        <v>RW</v>
      </c>
      <c r="AV291" s="7">
        <f>SUM(Z$7:Z291)/2</f>
        <v>211</v>
      </c>
      <c r="AW291" s="7">
        <f>SUM(AC$7:AC291)/2</f>
        <v>0</v>
      </c>
    </row>
    <row r="292" spans="2:67">
      <c r="B292" s="36"/>
      <c r="C292" s="9"/>
      <c r="D292" s="9"/>
      <c r="E292" s="10" t="s">
        <v>479</v>
      </c>
      <c r="F292" s="10" t="s">
        <v>480</v>
      </c>
      <c r="G292" s="10"/>
      <c r="H292" s="10"/>
      <c r="I292" s="10"/>
      <c r="J292" s="10"/>
      <c r="K292" s="10"/>
      <c r="L292" s="10"/>
      <c r="M292" s="10"/>
      <c r="N292" s="84"/>
      <c r="O292" s="10"/>
      <c r="P292" s="10"/>
      <c r="Q292" s="10" t="s">
        <v>171</v>
      </c>
      <c r="R292" s="10" t="s">
        <v>285</v>
      </c>
      <c r="S292" s="10" t="str">
        <f t="shared" si="14"/>
        <v>RW</v>
      </c>
      <c r="T292" s="10">
        <v>2</v>
      </c>
      <c r="U292" s="10" t="s">
        <v>49</v>
      </c>
      <c r="V292" s="10" t="s">
        <v>49</v>
      </c>
      <c r="W292" s="10" t="s">
        <v>50</v>
      </c>
      <c r="X292" s="11" t="str">
        <f t="shared" si="189"/>
        <v>Y</v>
      </c>
      <c r="Y292" s="11">
        <v>5</v>
      </c>
      <c r="Z292" s="11">
        <f t="shared" si="52"/>
        <v>10</v>
      </c>
      <c r="AA292" s="11" t="str">
        <f t="shared" si="53"/>
        <v>N</v>
      </c>
      <c r="AB292" s="11"/>
      <c r="AC292" s="11">
        <f t="shared" si="54"/>
        <v>0</v>
      </c>
      <c r="AD292" s="10" t="str">
        <f>(AD293 &amp; AD294 &amp; AD295 &amp; AD296 &amp; AD297 &amp; AD298 &amp; AD299 &amp; AD300) &amp; (AD301 &amp; AD302 &amp; AD303 &amp; AD304 &amp; AD305 &amp; AD306 &amp; AD307 &amp; AD308)</f>
        <v>10000</v>
      </c>
      <c r="AE292" s="10" t="str">
        <f>(AE293 &amp; AE294 &amp; AE295 &amp; AE296 &amp; AE297 &amp; AE298 &amp; AE299 &amp; AE300) &amp; (AE301 &amp; AE302 &amp; AE303 &amp; AE304 &amp; AE305 &amp; AE306 &amp; AE307 &amp; AE308)</f>
        <v>10000</v>
      </c>
      <c r="AF292" s="11"/>
      <c r="AG292" s="10"/>
      <c r="AH292" s="10"/>
      <c r="AI292" s="11">
        <f t="shared" si="34"/>
        <v>216</v>
      </c>
      <c r="AJ292" s="11"/>
      <c r="AK292" s="11">
        <f t="shared" si="16"/>
        <v>221</v>
      </c>
      <c r="AL292" s="11"/>
      <c r="AM292" s="11">
        <f t="shared" si="35"/>
        <v>0</v>
      </c>
      <c r="AN292" s="11"/>
      <c r="AO292" s="11">
        <f t="shared" si="17"/>
        <v>0</v>
      </c>
      <c r="AP292" s="11"/>
      <c r="AQ292" s="11">
        <v>5</v>
      </c>
      <c r="AR292" s="11">
        <f t="shared" si="55"/>
        <v>10</v>
      </c>
      <c r="AS292" s="11"/>
      <c r="AT292" s="9"/>
      <c r="AU292" t="str">
        <f t="shared" si="188"/>
        <v>RW</v>
      </c>
      <c r="AV292" s="7">
        <f>SUM(Z$7:Z292)/2</f>
        <v>216</v>
      </c>
      <c r="AW292" s="7">
        <f>SUM(AC$7:AC292)/2</f>
        <v>0</v>
      </c>
      <c r="BF292" s="2" t="s">
        <v>391</v>
      </c>
      <c r="BG292" s="2" t="s">
        <v>391</v>
      </c>
      <c r="BH292" s="2" t="s">
        <v>391</v>
      </c>
      <c r="BI292" s="2" t="s">
        <v>391</v>
      </c>
      <c r="BJ292" s="2" t="s">
        <v>391</v>
      </c>
      <c r="BK292" s="2" t="s">
        <v>391</v>
      </c>
      <c r="BL292" s="2" t="s">
        <v>391</v>
      </c>
      <c r="BM292" s="2" t="s">
        <v>391</v>
      </c>
      <c r="BN292" s="2" t="s">
        <v>391</v>
      </c>
      <c r="BO292" s="2" t="s">
        <v>391</v>
      </c>
    </row>
    <row r="293" spans="2:67" outlineLevel="1">
      <c r="B293" s="36"/>
      <c r="C293" s="9"/>
      <c r="D293" s="9"/>
      <c r="E293" s="10" t="s">
        <v>479</v>
      </c>
      <c r="F293" s="10" t="s">
        <v>480</v>
      </c>
      <c r="G293" s="10" t="s">
        <v>481</v>
      </c>
      <c r="H293" s="10" t="s">
        <v>481</v>
      </c>
      <c r="I293" s="80"/>
      <c r="J293" s="80"/>
      <c r="K293" s="80"/>
      <c r="L293" s="80"/>
      <c r="M293" s="80"/>
      <c r="N293" s="86" t="s">
        <v>482</v>
      </c>
      <c r="O293" s="10"/>
      <c r="P293" s="10"/>
      <c r="Q293" s="10"/>
      <c r="R293" s="10"/>
      <c r="S293" s="10" t="s">
        <v>53</v>
      </c>
      <c r="T293" s="10"/>
      <c r="U293" s="10" t="s">
        <v>49</v>
      </c>
      <c r="V293" s="10" t="s">
        <v>49</v>
      </c>
      <c r="W293" s="10" t="s">
        <v>50</v>
      </c>
      <c r="X293" s="11" t="str">
        <f t="shared" si="189"/>
        <v>N</v>
      </c>
      <c r="Y293" s="11"/>
      <c r="Z293" s="11">
        <f t="shared" si="52"/>
        <v>0</v>
      </c>
      <c r="AA293" s="11" t="str">
        <f t="shared" si="53"/>
        <v>N</v>
      </c>
      <c r="AB293" s="11"/>
      <c r="AC293" s="11">
        <f t="shared" si="54"/>
        <v>0</v>
      </c>
      <c r="AD293" s="10"/>
      <c r="AE293" s="10"/>
      <c r="AF293" s="11"/>
      <c r="AG293" s="10"/>
      <c r="AH293" s="10"/>
      <c r="AI293" s="11">
        <f t="shared" ref="AI293:AI307" si="190">AI294+Y294</f>
        <v>216</v>
      </c>
      <c r="AJ293" s="11" t="str">
        <f t="shared" ref="AJ293:AJ308" si="191">IF(Y293&gt;1,"MTP[" &amp; AI293-1+Y293&amp; ":" &amp; AI293 &amp; "]",(IF(Y293&gt;0,"MTP[" &amp; AI293 &amp; "]","")))</f>
        <v/>
      </c>
      <c r="AK293" s="11">
        <f t="shared" ref="AK293:AK307" si="192">AK294+Y294</f>
        <v>221</v>
      </c>
      <c r="AL293" s="11" t="str">
        <f t="shared" ref="AL293:AL308" si="193">IF(AND(V293="Y", Y293&gt;1),"MTP[" &amp; AK293-1+Y293&amp; ":" &amp; AK293 &amp; "]",(IF(AND(V293="Y", Y293&gt;0),"MTP[" &amp; AK293 &amp; "]","")))</f>
        <v/>
      </c>
      <c r="AM293" s="11">
        <f t="shared" ref="AM293:AM307" si="194">AM294+AB294</f>
        <v>-1</v>
      </c>
      <c r="AN293" s="11" t="str">
        <f t="shared" ref="AN293:AN308" si="195">IF(AB293&gt;1,"OTP[" &amp; AM293-1+AB293&amp; ":" &amp; AM293 &amp; "]",(IF(AB293&gt;0,"OTP[" &amp; AM293 &amp; "]","")))</f>
        <v/>
      </c>
      <c r="AO293" s="11">
        <f t="shared" ref="AO293:AO307" si="196">AO294+AB294</f>
        <v>-1</v>
      </c>
      <c r="AP293" s="11" t="str">
        <f t="shared" ref="AP293:AP308" si="197">IF(AND(V293="Y", AB293&gt;1),"OTP[" &amp; AO293-1+AB293&amp; ":" &amp; AO293 &amp; "]",(IF(AND(V293="Y", AB293&gt;0),"OTP[" &amp; AO293 &amp; "]","")))</f>
        <v/>
      </c>
      <c r="AQ293" s="11"/>
      <c r="AR293" s="11">
        <f t="shared" si="55"/>
        <v>0</v>
      </c>
      <c r="AS293" s="11"/>
      <c r="AT293" s="9"/>
      <c r="AU293" t="str">
        <f t="shared" si="188"/>
        <v>RW</v>
      </c>
      <c r="AV293" s="7">
        <f>SUM(Z$7:Z293)/2</f>
        <v>216</v>
      </c>
      <c r="AW293" s="7">
        <f>SUM(AC$7:AC293)/2</f>
        <v>0</v>
      </c>
    </row>
    <row r="294" spans="2:67" outlineLevel="1">
      <c r="B294" s="36"/>
      <c r="C294" s="9"/>
      <c r="D294" s="9"/>
      <c r="E294" s="10" t="s">
        <v>479</v>
      </c>
      <c r="F294" s="10" t="s">
        <v>480</v>
      </c>
      <c r="G294" s="10" t="s">
        <v>483</v>
      </c>
      <c r="H294" s="10" t="s">
        <v>483</v>
      </c>
      <c r="I294" s="54"/>
      <c r="J294" s="54"/>
      <c r="K294" s="54"/>
      <c r="L294" s="54"/>
      <c r="M294" s="54"/>
      <c r="N294" s="87"/>
      <c r="O294" s="10"/>
      <c r="P294" s="10"/>
      <c r="Q294" s="10"/>
      <c r="R294" s="10"/>
      <c r="S294" s="10" t="s">
        <v>53</v>
      </c>
      <c r="T294" s="10"/>
      <c r="U294" s="10" t="s">
        <v>49</v>
      </c>
      <c r="V294" s="10" t="s">
        <v>49</v>
      </c>
      <c r="W294" s="10" t="s">
        <v>50</v>
      </c>
      <c r="X294" s="11" t="str">
        <f t="shared" si="189"/>
        <v>N</v>
      </c>
      <c r="Y294" s="11"/>
      <c r="Z294" s="11">
        <f t="shared" si="52"/>
        <v>0</v>
      </c>
      <c r="AA294" s="11" t="str">
        <f t="shared" si="53"/>
        <v>N</v>
      </c>
      <c r="AB294" s="11"/>
      <c r="AC294" s="11">
        <f t="shared" si="54"/>
        <v>0</v>
      </c>
      <c r="AD294" s="10"/>
      <c r="AE294" s="10"/>
      <c r="AF294" s="11"/>
      <c r="AG294" s="10"/>
      <c r="AH294" s="10"/>
      <c r="AI294" s="11">
        <f t="shared" si="190"/>
        <v>216</v>
      </c>
      <c r="AJ294" s="11" t="str">
        <f t="shared" si="191"/>
        <v/>
      </c>
      <c r="AK294" s="11">
        <f t="shared" si="192"/>
        <v>221</v>
      </c>
      <c r="AL294" s="11" t="str">
        <f t="shared" si="193"/>
        <v/>
      </c>
      <c r="AM294" s="11">
        <f t="shared" si="194"/>
        <v>-1</v>
      </c>
      <c r="AN294" s="11" t="str">
        <f t="shared" si="195"/>
        <v/>
      </c>
      <c r="AO294" s="11">
        <f t="shared" si="196"/>
        <v>-1</v>
      </c>
      <c r="AP294" s="11" t="str">
        <f t="shared" si="197"/>
        <v/>
      </c>
      <c r="AQ294" s="11"/>
      <c r="AR294" s="11">
        <f t="shared" si="55"/>
        <v>0</v>
      </c>
      <c r="AS294" s="11"/>
      <c r="AT294" s="9"/>
      <c r="AU294" t="str">
        <f t="shared" si="188"/>
        <v>RW</v>
      </c>
      <c r="AV294" s="7">
        <f>SUM(Z$7:Z294)/2</f>
        <v>216</v>
      </c>
      <c r="AW294" s="7">
        <f>SUM(AC$7:AC294)/2</f>
        <v>0</v>
      </c>
    </row>
    <row r="295" spans="2:67" outlineLevel="1">
      <c r="B295" s="36"/>
      <c r="C295" s="9"/>
      <c r="D295" s="9"/>
      <c r="E295" s="10" t="s">
        <v>479</v>
      </c>
      <c r="F295" s="10" t="s">
        <v>480</v>
      </c>
      <c r="G295" s="10" t="s">
        <v>484</v>
      </c>
      <c r="H295" s="10" t="s">
        <v>484</v>
      </c>
      <c r="I295" s="54"/>
      <c r="J295" s="54"/>
      <c r="K295" s="54"/>
      <c r="L295" s="54"/>
      <c r="M295" s="54"/>
      <c r="N295" s="87"/>
      <c r="O295" s="10"/>
      <c r="P295" s="10"/>
      <c r="Q295" s="10"/>
      <c r="R295" s="10"/>
      <c r="S295" s="10" t="s">
        <v>53</v>
      </c>
      <c r="T295" s="10"/>
      <c r="U295" s="10" t="s">
        <v>49</v>
      </c>
      <c r="V295" s="10" t="s">
        <v>49</v>
      </c>
      <c r="W295" s="10" t="s">
        <v>50</v>
      </c>
      <c r="X295" s="11" t="str">
        <f t="shared" si="189"/>
        <v>N</v>
      </c>
      <c r="Y295" s="11"/>
      <c r="Z295" s="11">
        <f t="shared" si="52"/>
        <v>0</v>
      </c>
      <c r="AA295" s="11" t="str">
        <f t="shared" si="53"/>
        <v>N</v>
      </c>
      <c r="AB295" s="11"/>
      <c r="AC295" s="11">
        <f t="shared" si="54"/>
        <v>0</v>
      </c>
      <c r="AD295" s="10"/>
      <c r="AE295" s="10"/>
      <c r="AF295" s="11"/>
      <c r="AG295" s="10"/>
      <c r="AH295" s="10"/>
      <c r="AI295" s="11">
        <f t="shared" si="190"/>
        <v>216</v>
      </c>
      <c r="AJ295" s="11" t="str">
        <f t="shared" si="191"/>
        <v/>
      </c>
      <c r="AK295" s="11">
        <f t="shared" si="192"/>
        <v>221</v>
      </c>
      <c r="AL295" s="11" t="str">
        <f t="shared" si="193"/>
        <v/>
      </c>
      <c r="AM295" s="11">
        <f t="shared" si="194"/>
        <v>-1</v>
      </c>
      <c r="AN295" s="11" t="str">
        <f t="shared" si="195"/>
        <v/>
      </c>
      <c r="AO295" s="11">
        <f t="shared" si="196"/>
        <v>-1</v>
      </c>
      <c r="AP295" s="11" t="str">
        <f t="shared" si="197"/>
        <v/>
      </c>
      <c r="AQ295" s="11"/>
      <c r="AR295" s="11">
        <f t="shared" si="55"/>
        <v>0</v>
      </c>
      <c r="AS295" s="11"/>
      <c r="AT295" s="9"/>
      <c r="AU295" t="str">
        <f t="shared" si="188"/>
        <v>RW</v>
      </c>
      <c r="AV295" s="7">
        <f>SUM(Z$7:Z295)/2</f>
        <v>216</v>
      </c>
      <c r="AW295" s="7">
        <f>SUM(AC$7:AC295)/2</f>
        <v>0</v>
      </c>
    </row>
    <row r="296" spans="2:67" outlineLevel="1">
      <c r="B296" s="36"/>
      <c r="C296" s="9"/>
      <c r="D296" s="9"/>
      <c r="E296" s="10" t="s">
        <v>479</v>
      </c>
      <c r="F296" s="10" t="s">
        <v>480</v>
      </c>
      <c r="G296" s="10" t="s">
        <v>485</v>
      </c>
      <c r="H296" s="10" t="s">
        <v>485</v>
      </c>
      <c r="I296" s="54"/>
      <c r="J296" s="54"/>
      <c r="K296" s="54"/>
      <c r="L296" s="54"/>
      <c r="M296" s="54"/>
      <c r="N296" s="87"/>
      <c r="O296" s="10"/>
      <c r="P296" s="10"/>
      <c r="Q296" s="10"/>
      <c r="R296" s="10"/>
      <c r="S296" s="10" t="s">
        <v>53</v>
      </c>
      <c r="T296" s="10"/>
      <c r="U296" s="10" t="s">
        <v>49</v>
      </c>
      <c r="V296" s="10" t="s">
        <v>49</v>
      </c>
      <c r="W296" s="10" t="s">
        <v>50</v>
      </c>
      <c r="X296" s="11" t="str">
        <f t="shared" si="189"/>
        <v>N</v>
      </c>
      <c r="Y296" s="11"/>
      <c r="Z296" s="11">
        <f t="shared" si="52"/>
        <v>0</v>
      </c>
      <c r="AA296" s="11" t="str">
        <f t="shared" si="53"/>
        <v>N</v>
      </c>
      <c r="AB296" s="11"/>
      <c r="AC296" s="11">
        <f t="shared" si="54"/>
        <v>0</v>
      </c>
      <c r="AD296" s="10"/>
      <c r="AE296" s="10"/>
      <c r="AF296" s="11"/>
      <c r="AG296" s="10"/>
      <c r="AH296" s="10"/>
      <c r="AI296" s="11">
        <f t="shared" si="190"/>
        <v>216</v>
      </c>
      <c r="AJ296" s="11" t="str">
        <f t="shared" si="191"/>
        <v/>
      </c>
      <c r="AK296" s="11">
        <f t="shared" si="192"/>
        <v>221</v>
      </c>
      <c r="AL296" s="11" t="str">
        <f t="shared" si="193"/>
        <v/>
      </c>
      <c r="AM296" s="11">
        <f t="shared" si="194"/>
        <v>-1</v>
      </c>
      <c r="AN296" s="11" t="str">
        <f t="shared" si="195"/>
        <v/>
      </c>
      <c r="AO296" s="11">
        <f t="shared" si="196"/>
        <v>-1</v>
      </c>
      <c r="AP296" s="11" t="str">
        <f t="shared" si="197"/>
        <v/>
      </c>
      <c r="AQ296" s="11"/>
      <c r="AR296" s="11">
        <f t="shared" si="55"/>
        <v>0</v>
      </c>
      <c r="AS296" s="11"/>
      <c r="AT296" s="9"/>
      <c r="AU296" t="str">
        <f t="shared" si="188"/>
        <v>RW</v>
      </c>
      <c r="AV296" s="7">
        <f>SUM(Z$7:Z296)/2</f>
        <v>216</v>
      </c>
      <c r="AW296" s="7">
        <f>SUM(AC$7:AC296)/2</f>
        <v>0</v>
      </c>
    </row>
    <row r="297" spans="2:67" outlineLevel="1">
      <c r="B297" s="36"/>
      <c r="C297" s="9"/>
      <c r="D297" s="9"/>
      <c r="E297" s="10" t="s">
        <v>479</v>
      </c>
      <c r="F297" s="10" t="s">
        <v>480</v>
      </c>
      <c r="G297" s="10" t="s">
        <v>486</v>
      </c>
      <c r="H297" s="10" t="s">
        <v>486</v>
      </c>
      <c r="I297" s="54"/>
      <c r="J297" s="54"/>
      <c r="K297" s="54"/>
      <c r="L297" s="54"/>
      <c r="M297" s="54"/>
      <c r="N297" s="87"/>
      <c r="O297" s="10"/>
      <c r="P297" s="10"/>
      <c r="Q297" s="10"/>
      <c r="R297" s="10"/>
      <c r="S297" s="10" t="s">
        <v>53</v>
      </c>
      <c r="T297" s="10"/>
      <c r="U297" s="10" t="s">
        <v>49</v>
      </c>
      <c r="V297" s="10" t="s">
        <v>49</v>
      </c>
      <c r="W297" s="10" t="s">
        <v>50</v>
      </c>
      <c r="X297" s="11" t="str">
        <f t="shared" si="189"/>
        <v>N</v>
      </c>
      <c r="Y297" s="11"/>
      <c r="Z297" s="11">
        <f t="shared" si="52"/>
        <v>0</v>
      </c>
      <c r="AA297" s="11" t="str">
        <f t="shared" si="53"/>
        <v>N</v>
      </c>
      <c r="AB297" s="11"/>
      <c r="AC297" s="11">
        <f t="shared" si="54"/>
        <v>0</v>
      </c>
      <c r="AD297" s="10"/>
      <c r="AE297" s="10"/>
      <c r="AF297" s="11"/>
      <c r="AG297" s="10"/>
      <c r="AH297" s="10"/>
      <c r="AI297" s="11">
        <f t="shared" si="190"/>
        <v>216</v>
      </c>
      <c r="AJ297" s="11" t="str">
        <f t="shared" si="191"/>
        <v/>
      </c>
      <c r="AK297" s="11">
        <f t="shared" si="192"/>
        <v>221</v>
      </c>
      <c r="AL297" s="11" t="str">
        <f t="shared" si="193"/>
        <v/>
      </c>
      <c r="AM297" s="11">
        <f t="shared" si="194"/>
        <v>-1</v>
      </c>
      <c r="AN297" s="11" t="str">
        <f t="shared" si="195"/>
        <v/>
      </c>
      <c r="AO297" s="11">
        <f t="shared" si="196"/>
        <v>-1</v>
      </c>
      <c r="AP297" s="11" t="str">
        <f t="shared" si="197"/>
        <v/>
      </c>
      <c r="AQ297" s="11"/>
      <c r="AR297" s="11">
        <f t="shared" si="55"/>
        <v>0</v>
      </c>
      <c r="AS297" s="11"/>
      <c r="AT297" s="9"/>
      <c r="AU297" t="str">
        <f t="shared" si="188"/>
        <v>RW</v>
      </c>
      <c r="AV297" s="7">
        <f>SUM(Z$7:Z297)/2</f>
        <v>216</v>
      </c>
      <c r="AW297" s="7">
        <f>SUM(AC$7:AC297)/2</f>
        <v>0</v>
      </c>
    </row>
    <row r="298" spans="2:67" outlineLevel="1">
      <c r="B298" s="36"/>
      <c r="C298" s="9"/>
      <c r="D298" s="9"/>
      <c r="E298" s="10" t="s">
        <v>479</v>
      </c>
      <c r="F298" s="10" t="s">
        <v>480</v>
      </c>
      <c r="G298" s="10" t="s">
        <v>487</v>
      </c>
      <c r="H298" s="10" t="s">
        <v>487</v>
      </c>
      <c r="I298" s="54"/>
      <c r="J298" s="54"/>
      <c r="K298" s="54"/>
      <c r="L298" s="54"/>
      <c r="M298" s="54"/>
      <c r="N298" s="87"/>
      <c r="O298" s="10"/>
      <c r="P298" s="10"/>
      <c r="Q298" s="10"/>
      <c r="R298" s="10"/>
      <c r="S298" s="10" t="s">
        <v>53</v>
      </c>
      <c r="T298" s="10"/>
      <c r="U298" s="10" t="s">
        <v>49</v>
      </c>
      <c r="V298" s="10" t="s">
        <v>49</v>
      </c>
      <c r="W298" s="10" t="s">
        <v>50</v>
      </c>
      <c r="X298" s="11" t="str">
        <f t="shared" si="189"/>
        <v>N</v>
      </c>
      <c r="Y298" s="11"/>
      <c r="Z298" s="11">
        <f t="shared" si="52"/>
        <v>0</v>
      </c>
      <c r="AA298" s="11" t="str">
        <f t="shared" si="53"/>
        <v>N</v>
      </c>
      <c r="AB298" s="11"/>
      <c r="AC298" s="11">
        <f t="shared" si="54"/>
        <v>0</v>
      </c>
      <c r="AD298" s="10"/>
      <c r="AE298" s="10"/>
      <c r="AF298" s="11"/>
      <c r="AG298" s="10"/>
      <c r="AH298" s="10"/>
      <c r="AI298" s="11">
        <f t="shared" si="190"/>
        <v>216</v>
      </c>
      <c r="AJ298" s="11" t="str">
        <f t="shared" si="191"/>
        <v/>
      </c>
      <c r="AK298" s="11">
        <f t="shared" si="192"/>
        <v>221</v>
      </c>
      <c r="AL298" s="11" t="str">
        <f t="shared" si="193"/>
        <v/>
      </c>
      <c r="AM298" s="11">
        <f t="shared" si="194"/>
        <v>-1</v>
      </c>
      <c r="AN298" s="11" t="str">
        <f t="shared" si="195"/>
        <v/>
      </c>
      <c r="AO298" s="11">
        <f t="shared" si="196"/>
        <v>-1</v>
      </c>
      <c r="AP298" s="11" t="str">
        <f t="shared" si="197"/>
        <v/>
      </c>
      <c r="AQ298" s="11"/>
      <c r="AR298" s="11">
        <f t="shared" si="55"/>
        <v>0</v>
      </c>
      <c r="AS298" s="11"/>
      <c r="AT298" s="9"/>
      <c r="AU298" t="str">
        <f t="shared" si="188"/>
        <v>RW</v>
      </c>
      <c r="AV298" s="7">
        <f>SUM(Z$7:Z298)/2</f>
        <v>216</v>
      </c>
      <c r="AW298" s="7">
        <f>SUM(AC$7:AC298)/2</f>
        <v>0</v>
      </c>
    </row>
    <row r="299" spans="2:67" outlineLevel="1">
      <c r="B299" s="36"/>
      <c r="C299" s="9"/>
      <c r="D299" s="9"/>
      <c r="E299" s="10" t="s">
        <v>479</v>
      </c>
      <c r="F299" s="10" t="s">
        <v>480</v>
      </c>
      <c r="G299" s="10" t="s">
        <v>488</v>
      </c>
      <c r="H299" s="10" t="s">
        <v>488</v>
      </c>
      <c r="I299" s="54"/>
      <c r="J299" s="54"/>
      <c r="K299" s="54"/>
      <c r="L299" s="54"/>
      <c r="M299" s="54"/>
      <c r="N299" s="87"/>
      <c r="O299" s="10"/>
      <c r="P299" s="10"/>
      <c r="Q299" s="10"/>
      <c r="R299" s="10"/>
      <c r="S299" s="10" t="s">
        <v>53</v>
      </c>
      <c r="T299" s="10"/>
      <c r="U299" s="10" t="s">
        <v>49</v>
      </c>
      <c r="V299" s="10" t="s">
        <v>49</v>
      </c>
      <c r="W299" s="10" t="s">
        <v>50</v>
      </c>
      <c r="X299" s="11" t="str">
        <f t="shared" si="189"/>
        <v>N</v>
      </c>
      <c r="Y299" s="11"/>
      <c r="Z299" s="11">
        <f t="shared" si="52"/>
        <v>0</v>
      </c>
      <c r="AA299" s="11" t="str">
        <f t="shared" si="53"/>
        <v>N</v>
      </c>
      <c r="AB299" s="11"/>
      <c r="AC299" s="11">
        <f t="shared" si="54"/>
        <v>0</v>
      </c>
      <c r="AD299" s="10"/>
      <c r="AE299" s="10"/>
      <c r="AF299" s="11"/>
      <c r="AG299" s="10"/>
      <c r="AH299" s="10"/>
      <c r="AI299" s="11">
        <f t="shared" si="190"/>
        <v>216</v>
      </c>
      <c r="AJ299" s="11" t="str">
        <f t="shared" si="191"/>
        <v/>
      </c>
      <c r="AK299" s="11">
        <f t="shared" si="192"/>
        <v>221</v>
      </c>
      <c r="AL299" s="11" t="str">
        <f t="shared" si="193"/>
        <v/>
      </c>
      <c r="AM299" s="11">
        <f t="shared" si="194"/>
        <v>-1</v>
      </c>
      <c r="AN299" s="11" t="str">
        <f t="shared" si="195"/>
        <v/>
      </c>
      <c r="AO299" s="11">
        <f t="shared" si="196"/>
        <v>-1</v>
      </c>
      <c r="AP299" s="11" t="str">
        <f t="shared" si="197"/>
        <v/>
      </c>
      <c r="AQ299" s="11"/>
      <c r="AR299" s="11">
        <f t="shared" si="55"/>
        <v>0</v>
      </c>
      <c r="AS299" s="11"/>
      <c r="AT299" s="9"/>
      <c r="AU299" t="str">
        <f t="shared" si="188"/>
        <v>RW</v>
      </c>
      <c r="AV299" s="7">
        <f>SUM(Z$7:Z299)/2</f>
        <v>216</v>
      </c>
      <c r="AW299" s="7">
        <f>SUM(AC$7:AC299)/2</f>
        <v>0</v>
      </c>
    </row>
    <row r="300" spans="2:67" outlineLevel="1">
      <c r="B300" s="36"/>
      <c r="C300" s="9"/>
      <c r="D300" s="9"/>
      <c r="E300" s="10" t="s">
        <v>479</v>
      </c>
      <c r="F300" s="10" t="s">
        <v>480</v>
      </c>
      <c r="G300" s="10" t="s">
        <v>489</v>
      </c>
      <c r="H300" s="10" t="s">
        <v>489</v>
      </c>
      <c r="I300" s="54"/>
      <c r="J300" s="54"/>
      <c r="K300" s="54"/>
      <c r="L300" s="54"/>
      <c r="M300" s="54"/>
      <c r="N300" s="87"/>
      <c r="O300" s="10"/>
      <c r="P300" s="10"/>
      <c r="Q300" s="10"/>
      <c r="R300" s="10"/>
      <c r="S300" s="10" t="s">
        <v>53</v>
      </c>
      <c r="T300" s="10"/>
      <c r="U300" s="10" t="s">
        <v>49</v>
      </c>
      <c r="V300" s="10" t="s">
        <v>49</v>
      </c>
      <c r="W300" s="10" t="s">
        <v>50</v>
      </c>
      <c r="X300" s="11" t="str">
        <f t="shared" si="189"/>
        <v>N</v>
      </c>
      <c r="Y300" s="11"/>
      <c r="Z300" s="11">
        <f t="shared" si="52"/>
        <v>0</v>
      </c>
      <c r="AA300" s="11" t="str">
        <f t="shared" si="53"/>
        <v>N</v>
      </c>
      <c r="AB300" s="11"/>
      <c r="AC300" s="11">
        <f t="shared" si="54"/>
        <v>0</v>
      </c>
      <c r="AD300" s="10"/>
      <c r="AE300" s="10"/>
      <c r="AF300" s="11"/>
      <c r="AG300" s="10"/>
      <c r="AH300" s="10"/>
      <c r="AI300" s="11">
        <f t="shared" si="190"/>
        <v>216</v>
      </c>
      <c r="AJ300" s="11" t="str">
        <f t="shared" si="191"/>
        <v/>
      </c>
      <c r="AK300" s="11">
        <f t="shared" si="192"/>
        <v>221</v>
      </c>
      <c r="AL300" s="11" t="str">
        <f t="shared" si="193"/>
        <v/>
      </c>
      <c r="AM300" s="11">
        <f t="shared" si="194"/>
        <v>-1</v>
      </c>
      <c r="AN300" s="11" t="str">
        <f t="shared" si="195"/>
        <v/>
      </c>
      <c r="AO300" s="11">
        <f t="shared" si="196"/>
        <v>-1</v>
      </c>
      <c r="AP300" s="11" t="str">
        <f t="shared" si="197"/>
        <v/>
      </c>
      <c r="AQ300" s="11"/>
      <c r="AR300" s="11">
        <f t="shared" si="55"/>
        <v>0</v>
      </c>
      <c r="AS300" s="11"/>
      <c r="AT300" s="9"/>
      <c r="AU300" t="str">
        <f t="shared" si="188"/>
        <v>RW</v>
      </c>
      <c r="AV300" s="7">
        <f>SUM(Z$7:Z300)/2</f>
        <v>216</v>
      </c>
      <c r="AW300" s="7">
        <f>SUM(AC$7:AC300)/2</f>
        <v>0</v>
      </c>
    </row>
    <row r="301" spans="2:67" outlineLevel="1">
      <c r="B301" s="36"/>
      <c r="C301" s="9"/>
      <c r="D301" s="9"/>
      <c r="E301" s="10" t="s">
        <v>479</v>
      </c>
      <c r="F301" s="10" t="s">
        <v>480</v>
      </c>
      <c r="G301" s="10" t="s">
        <v>490</v>
      </c>
      <c r="H301" s="10" t="s">
        <v>490</v>
      </c>
      <c r="I301" s="54"/>
      <c r="J301" s="54"/>
      <c r="K301" s="54"/>
      <c r="L301" s="54"/>
      <c r="M301" s="54"/>
      <c r="N301" s="87"/>
      <c r="O301" s="10"/>
      <c r="P301" s="10"/>
      <c r="Q301" s="10"/>
      <c r="R301" s="10"/>
      <c r="S301" s="10" t="s">
        <v>53</v>
      </c>
      <c r="T301" s="10"/>
      <c r="U301" s="10" t="s">
        <v>49</v>
      </c>
      <c r="V301" s="10" t="s">
        <v>49</v>
      </c>
      <c r="W301" s="10" t="s">
        <v>50</v>
      </c>
      <c r="X301" s="11" t="str">
        <f t="shared" si="189"/>
        <v>N</v>
      </c>
      <c r="Y301" s="11"/>
      <c r="Z301" s="11">
        <f t="shared" si="52"/>
        <v>0</v>
      </c>
      <c r="AA301" s="11" t="str">
        <f t="shared" si="53"/>
        <v>N</v>
      </c>
      <c r="AB301" s="11"/>
      <c r="AC301" s="11">
        <f t="shared" si="54"/>
        <v>0</v>
      </c>
      <c r="AD301" s="10"/>
      <c r="AE301" s="10"/>
      <c r="AF301" s="11"/>
      <c r="AG301" s="10"/>
      <c r="AH301" s="10"/>
      <c r="AI301" s="11">
        <f t="shared" si="190"/>
        <v>216</v>
      </c>
      <c r="AJ301" s="11" t="str">
        <f t="shared" si="191"/>
        <v/>
      </c>
      <c r="AK301" s="11">
        <f t="shared" si="192"/>
        <v>221</v>
      </c>
      <c r="AL301" s="11" t="str">
        <f t="shared" si="193"/>
        <v/>
      </c>
      <c r="AM301" s="11">
        <f t="shared" si="194"/>
        <v>-1</v>
      </c>
      <c r="AN301" s="11" t="str">
        <f t="shared" si="195"/>
        <v/>
      </c>
      <c r="AO301" s="11">
        <f t="shared" si="196"/>
        <v>-1</v>
      </c>
      <c r="AP301" s="11" t="str">
        <f t="shared" si="197"/>
        <v/>
      </c>
      <c r="AQ301" s="11"/>
      <c r="AR301" s="11">
        <f t="shared" si="55"/>
        <v>0</v>
      </c>
      <c r="AS301" s="11"/>
      <c r="AT301" s="9"/>
      <c r="AU301" t="str">
        <f t="shared" si="188"/>
        <v>RW</v>
      </c>
      <c r="AV301" s="7">
        <f>SUM(Z$7:Z301)/2</f>
        <v>216</v>
      </c>
      <c r="AW301" s="7">
        <f>SUM(AC$7:AC301)/2</f>
        <v>0</v>
      </c>
    </row>
    <row r="302" spans="2:67" outlineLevel="1">
      <c r="B302" s="36"/>
      <c r="C302" s="9"/>
      <c r="D302" s="9"/>
      <c r="E302" s="10" t="s">
        <v>479</v>
      </c>
      <c r="F302" s="10" t="s">
        <v>480</v>
      </c>
      <c r="G302" s="10" t="s">
        <v>491</v>
      </c>
      <c r="H302" s="10" t="s">
        <v>491</v>
      </c>
      <c r="I302" s="54"/>
      <c r="J302" s="54"/>
      <c r="K302" s="54"/>
      <c r="L302" s="54"/>
      <c r="M302" s="54"/>
      <c r="N302" s="87"/>
      <c r="O302" s="10"/>
      <c r="P302" s="10"/>
      <c r="Q302" s="10"/>
      <c r="R302" s="10"/>
      <c r="S302" s="10" t="s">
        <v>53</v>
      </c>
      <c r="T302" s="10"/>
      <c r="U302" s="10" t="s">
        <v>49</v>
      </c>
      <c r="V302" s="10" t="s">
        <v>49</v>
      </c>
      <c r="W302" s="10" t="s">
        <v>50</v>
      </c>
      <c r="X302" s="11" t="str">
        <f t="shared" si="189"/>
        <v>N</v>
      </c>
      <c r="Y302" s="11"/>
      <c r="Z302" s="11">
        <f t="shared" si="52"/>
        <v>0</v>
      </c>
      <c r="AA302" s="11" t="str">
        <f t="shared" si="53"/>
        <v>N</v>
      </c>
      <c r="AB302" s="11"/>
      <c r="AC302" s="11">
        <f t="shared" si="54"/>
        <v>0</v>
      </c>
      <c r="AD302" s="10"/>
      <c r="AE302" s="10"/>
      <c r="AF302" s="11"/>
      <c r="AG302" s="10"/>
      <c r="AH302" s="10"/>
      <c r="AI302" s="11">
        <f t="shared" si="190"/>
        <v>216</v>
      </c>
      <c r="AJ302" s="11" t="str">
        <f t="shared" si="191"/>
        <v/>
      </c>
      <c r="AK302" s="11">
        <f t="shared" si="192"/>
        <v>221</v>
      </c>
      <c r="AL302" s="11" t="str">
        <f t="shared" si="193"/>
        <v/>
      </c>
      <c r="AM302" s="11">
        <f t="shared" si="194"/>
        <v>-1</v>
      </c>
      <c r="AN302" s="11" t="str">
        <f t="shared" si="195"/>
        <v/>
      </c>
      <c r="AO302" s="11">
        <f t="shared" si="196"/>
        <v>-1</v>
      </c>
      <c r="AP302" s="11" t="str">
        <f t="shared" si="197"/>
        <v/>
      </c>
      <c r="AQ302" s="11"/>
      <c r="AR302" s="11">
        <f t="shared" si="55"/>
        <v>0</v>
      </c>
      <c r="AS302" s="11"/>
      <c r="AT302" s="9"/>
      <c r="AU302" t="str">
        <f t="shared" si="188"/>
        <v>RW</v>
      </c>
      <c r="AV302" s="7">
        <f>SUM(Z$7:Z302)/2</f>
        <v>216</v>
      </c>
      <c r="AW302" s="7">
        <f>SUM(AC$7:AC302)/2</f>
        <v>0</v>
      </c>
    </row>
    <row r="303" spans="2:67" outlineLevel="1">
      <c r="B303" s="36"/>
      <c r="C303" s="9"/>
      <c r="D303" s="9"/>
      <c r="E303" s="10" t="s">
        <v>479</v>
      </c>
      <c r="F303" s="10" t="s">
        <v>480</v>
      </c>
      <c r="G303" s="10" t="s">
        <v>492</v>
      </c>
      <c r="H303" s="10" t="s">
        <v>492</v>
      </c>
      <c r="I303" s="54"/>
      <c r="J303" s="54"/>
      <c r="K303" s="54"/>
      <c r="L303" s="54"/>
      <c r="M303" s="54"/>
      <c r="N303" s="87"/>
      <c r="O303" s="10"/>
      <c r="P303" s="10"/>
      <c r="Q303" s="10"/>
      <c r="R303" s="10"/>
      <c r="S303" s="10" t="s">
        <v>53</v>
      </c>
      <c r="T303" s="10"/>
      <c r="U303" s="10" t="s">
        <v>49</v>
      </c>
      <c r="V303" s="10" t="s">
        <v>49</v>
      </c>
      <c r="W303" s="10" t="s">
        <v>50</v>
      </c>
      <c r="X303" s="11" t="str">
        <f t="shared" si="189"/>
        <v>N</v>
      </c>
      <c r="Y303" s="11"/>
      <c r="Z303" s="11">
        <f t="shared" si="52"/>
        <v>0</v>
      </c>
      <c r="AA303" s="11" t="str">
        <f t="shared" si="53"/>
        <v>N</v>
      </c>
      <c r="AB303" s="11"/>
      <c r="AC303" s="11">
        <f t="shared" si="54"/>
        <v>0</v>
      </c>
      <c r="AD303" s="10"/>
      <c r="AE303" s="10"/>
      <c r="AF303" s="11"/>
      <c r="AG303" s="10"/>
      <c r="AH303" s="10"/>
      <c r="AI303" s="11">
        <f t="shared" si="190"/>
        <v>216</v>
      </c>
      <c r="AJ303" s="11" t="str">
        <f t="shared" si="191"/>
        <v/>
      </c>
      <c r="AK303" s="11">
        <f t="shared" si="192"/>
        <v>221</v>
      </c>
      <c r="AL303" s="11" t="str">
        <f t="shared" si="193"/>
        <v/>
      </c>
      <c r="AM303" s="11">
        <f t="shared" si="194"/>
        <v>-1</v>
      </c>
      <c r="AN303" s="11" t="str">
        <f t="shared" si="195"/>
        <v/>
      </c>
      <c r="AO303" s="11">
        <f t="shared" si="196"/>
        <v>-1</v>
      </c>
      <c r="AP303" s="11" t="str">
        <f t="shared" si="197"/>
        <v/>
      </c>
      <c r="AQ303" s="11"/>
      <c r="AR303" s="11">
        <f t="shared" si="55"/>
        <v>0</v>
      </c>
      <c r="AS303" s="11"/>
      <c r="AT303" s="9"/>
      <c r="AU303" t="str">
        <f t="shared" si="188"/>
        <v>RW</v>
      </c>
      <c r="AV303" s="7">
        <f>SUM(Z$7:Z303)/2</f>
        <v>216</v>
      </c>
      <c r="AW303" s="7">
        <f>SUM(AC$7:AC303)/2</f>
        <v>0</v>
      </c>
    </row>
    <row r="304" spans="2:67" outlineLevel="1">
      <c r="B304" s="36"/>
      <c r="C304" s="9"/>
      <c r="D304" s="9"/>
      <c r="E304" s="10" t="s">
        <v>479</v>
      </c>
      <c r="F304" s="10" t="s">
        <v>480</v>
      </c>
      <c r="G304" s="10" t="s">
        <v>493</v>
      </c>
      <c r="H304" s="10" t="s">
        <v>493</v>
      </c>
      <c r="I304" s="54"/>
      <c r="J304" s="54"/>
      <c r="K304" s="54"/>
      <c r="L304" s="54"/>
      <c r="M304" s="54"/>
      <c r="N304" s="87"/>
      <c r="O304" s="10" t="s">
        <v>494</v>
      </c>
      <c r="P304" s="10" t="s">
        <v>495</v>
      </c>
      <c r="Q304" s="10"/>
      <c r="R304" s="10"/>
      <c r="S304" s="10" t="s">
        <v>53</v>
      </c>
      <c r="T304" s="10"/>
      <c r="U304" s="10" t="s">
        <v>49</v>
      </c>
      <c r="V304" s="10" t="s">
        <v>49</v>
      </c>
      <c r="W304" s="10" t="s">
        <v>50</v>
      </c>
      <c r="X304" s="11" t="str">
        <f t="shared" si="189"/>
        <v>Y</v>
      </c>
      <c r="Y304" s="11">
        <v>1</v>
      </c>
      <c r="Z304" s="11">
        <f t="shared" si="52"/>
        <v>2</v>
      </c>
      <c r="AA304" s="11" t="str">
        <f t="shared" si="53"/>
        <v>N</v>
      </c>
      <c r="AB304" s="11"/>
      <c r="AC304" s="11">
        <f t="shared" si="54"/>
        <v>0</v>
      </c>
      <c r="AD304" s="10">
        <v>1</v>
      </c>
      <c r="AE304" s="10">
        <v>1</v>
      </c>
      <c r="AF304" s="11"/>
      <c r="AG304" s="10"/>
      <c r="AH304" s="10"/>
      <c r="AI304" s="11">
        <f t="shared" si="190"/>
        <v>215</v>
      </c>
      <c r="AJ304" s="11" t="str">
        <f t="shared" si="191"/>
        <v>MTP[215]</v>
      </c>
      <c r="AK304" s="11">
        <f t="shared" si="192"/>
        <v>220</v>
      </c>
      <c r="AL304" s="11" t="str">
        <f t="shared" si="193"/>
        <v>MTP[220]</v>
      </c>
      <c r="AM304" s="11">
        <f t="shared" si="194"/>
        <v>-1</v>
      </c>
      <c r="AN304" s="11" t="str">
        <f t="shared" si="195"/>
        <v/>
      </c>
      <c r="AO304" s="11">
        <f t="shared" si="196"/>
        <v>-1</v>
      </c>
      <c r="AP304" s="11" t="str">
        <f t="shared" si="197"/>
        <v/>
      </c>
      <c r="AQ304" s="11"/>
      <c r="AR304" s="11">
        <f t="shared" si="55"/>
        <v>0</v>
      </c>
      <c r="AS304" s="11"/>
      <c r="AT304" s="9"/>
      <c r="AU304" t="str">
        <f t="shared" si="188"/>
        <v>RW</v>
      </c>
      <c r="AV304" s="7">
        <f>SUM(Z$7:Z304)/2</f>
        <v>217</v>
      </c>
      <c r="AW304" s="7">
        <f>SUM(AC$7:AC304)/2</f>
        <v>0</v>
      </c>
      <c r="BF304" s="2">
        <v>0</v>
      </c>
      <c r="BG304" s="2">
        <v>0</v>
      </c>
      <c r="BH304" s="2">
        <v>0</v>
      </c>
      <c r="BI304" s="2">
        <v>0</v>
      </c>
      <c r="BJ304" s="2">
        <v>0</v>
      </c>
      <c r="BK304" s="2">
        <v>0</v>
      </c>
      <c r="BL304" s="2">
        <v>0</v>
      </c>
      <c r="BM304" s="2">
        <v>0</v>
      </c>
      <c r="BN304" s="2">
        <v>0</v>
      </c>
      <c r="BO304" s="2">
        <v>0</v>
      </c>
    </row>
    <row r="305" spans="2:67" outlineLevel="1">
      <c r="B305" s="36"/>
      <c r="C305" s="9"/>
      <c r="D305" s="9"/>
      <c r="E305" s="10" t="s">
        <v>479</v>
      </c>
      <c r="F305" s="10" t="s">
        <v>480</v>
      </c>
      <c r="G305" s="10" t="s">
        <v>496</v>
      </c>
      <c r="H305" s="10" t="s">
        <v>496</v>
      </c>
      <c r="I305" s="54"/>
      <c r="J305" s="54"/>
      <c r="K305" s="54"/>
      <c r="L305" s="54"/>
      <c r="M305" s="54"/>
      <c r="N305" s="87"/>
      <c r="O305" s="10" t="s">
        <v>497</v>
      </c>
      <c r="P305" s="10" t="s">
        <v>498</v>
      </c>
      <c r="Q305" s="10"/>
      <c r="R305" s="10"/>
      <c r="S305" s="10" t="s">
        <v>53</v>
      </c>
      <c r="T305" s="10"/>
      <c r="U305" s="10" t="s">
        <v>49</v>
      </c>
      <c r="V305" s="10" t="s">
        <v>49</v>
      </c>
      <c r="W305" s="10" t="s">
        <v>50</v>
      </c>
      <c r="X305" s="11" t="str">
        <f t="shared" si="189"/>
        <v>Y</v>
      </c>
      <c r="Y305" s="11">
        <v>1</v>
      </c>
      <c r="Z305" s="11">
        <f t="shared" si="52"/>
        <v>2</v>
      </c>
      <c r="AA305" s="11" t="str">
        <f t="shared" si="53"/>
        <v>N</v>
      </c>
      <c r="AB305" s="11"/>
      <c r="AC305" s="11">
        <f t="shared" si="54"/>
        <v>0</v>
      </c>
      <c r="AD305" s="10">
        <v>0</v>
      </c>
      <c r="AE305" s="10">
        <v>0</v>
      </c>
      <c r="AF305" s="11"/>
      <c r="AG305" s="10"/>
      <c r="AH305" s="10"/>
      <c r="AI305" s="11">
        <f t="shared" si="190"/>
        <v>214</v>
      </c>
      <c r="AJ305" s="11" t="str">
        <f t="shared" si="191"/>
        <v>MTP[214]</v>
      </c>
      <c r="AK305" s="11">
        <f t="shared" si="192"/>
        <v>219</v>
      </c>
      <c r="AL305" s="11" t="str">
        <f t="shared" si="193"/>
        <v>MTP[219]</v>
      </c>
      <c r="AM305" s="11">
        <f t="shared" si="194"/>
        <v>-1</v>
      </c>
      <c r="AN305" s="11" t="str">
        <f t="shared" si="195"/>
        <v/>
      </c>
      <c r="AO305" s="11">
        <f t="shared" si="196"/>
        <v>-1</v>
      </c>
      <c r="AP305" s="11" t="str">
        <f t="shared" si="197"/>
        <v/>
      </c>
      <c r="AQ305" s="11"/>
      <c r="AR305" s="11">
        <f t="shared" si="55"/>
        <v>0</v>
      </c>
      <c r="AS305" s="11"/>
      <c r="AT305" s="9"/>
      <c r="AU305" t="str">
        <f t="shared" si="188"/>
        <v>RW</v>
      </c>
      <c r="AV305" s="7">
        <f>SUM(Z$7:Z305)/2</f>
        <v>218</v>
      </c>
      <c r="AW305" s="7">
        <f>SUM(AC$7:AC305)/2</f>
        <v>0</v>
      </c>
      <c r="BF305" s="2">
        <v>0</v>
      </c>
      <c r="BG305" s="2">
        <v>0</v>
      </c>
      <c r="BH305" s="2">
        <v>0</v>
      </c>
      <c r="BI305" s="2">
        <v>0</v>
      </c>
      <c r="BJ305" s="2">
        <v>0</v>
      </c>
      <c r="BK305" s="2">
        <v>0</v>
      </c>
      <c r="BL305" s="2">
        <v>0</v>
      </c>
      <c r="BM305" s="2">
        <v>0</v>
      </c>
      <c r="BN305" s="2">
        <v>0</v>
      </c>
      <c r="BO305" s="2">
        <v>0</v>
      </c>
    </row>
    <row r="306" spans="2:67" outlineLevel="1">
      <c r="B306" s="36"/>
      <c r="C306" s="9"/>
      <c r="D306" s="9"/>
      <c r="E306" s="10" t="s">
        <v>479</v>
      </c>
      <c r="F306" s="10" t="s">
        <v>480</v>
      </c>
      <c r="G306" s="10" t="s">
        <v>499</v>
      </c>
      <c r="H306" s="10" t="s">
        <v>499</v>
      </c>
      <c r="I306" s="54"/>
      <c r="J306" s="54"/>
      <c r="K306" s="54"/>
      <c r="L306" s="54"/>
      <c r="M306" s="54"/>
      <c r="N306" s="87"/>
      <c r="O306" s="10" t="s">
        <v>500</v>
      </c>
      <c r="P306" s="10" t="s">
        <v>501</v>
      </c>
      <c r="Q306" s="10"/>
      <c r="R306" s="10"/>
      <c r="S306" s="10" t="s">
        <v>53</v>
      </c>
      <c r="T306" s="10"/>
      <c r="U306" s="10" t="s">
        <v>49</v>
      </c>
      <c r="V306" s="10" t="s">
        <v>49</v>
      </c>
      <c r="W306" s="10" t="s">
        <v>50</v>
      </c>
      <c r="X306" s="11" t="str">
        <f t="shared" si="189"/>
        <v>Y</v>
      </c>
      <c r="Y306" s="11">
        <v>1</v>
      </c>
      <c r="Z306" s="11">
        <f t="shared" si="52"/>
        <v>2</v>
      </c>
      <c r="AA306" s="11" t="str">
        <f t="shared" si="53"/>
        <v>N</v>
      </c>
      <c r="AB306" s="11"/>
      <c r="AC306" s="11">
        <f t="shared" si="54"/>
        <v>0</v>
      </c>
      <c r="AD306" s="10">
        <v>0</v>
      </c>
      <c r="AE306" s="10">
        <v>0</v>
      </c>
      <c r="AF306" s="11"/>
      <c r="AG306" s="10"/>
      <c r="AH306" s="10"/>
      <c r="AI306" s="11">
        <f t="shared" si="190"/>
        <v>213</v>
      </c>
      <c r="AJ306" s="11" t="str">
        <f t="shared" si="191"/>
        <v>MTP[213]</v>
      </c>
      <c r="AK306" s="11">
        <f t="shared" si="192"/>
        <v>218</v>
      </c>
      <c r="AL306" s="11" t="str">
        <f t="shared" si="193"/>
        <v>MTP[218]</v>
      </c>
      <c r="AM306" s="11">
        <f t="shared" si="194"/>
        <v>-1</v>
      </c>
      <c r="AN306" s="11" t="str">
        <f t="shared" si="195"/>
        <v/>
      </c>
      <c r="AO306" s="11">
        <f t="shared" si="196"/>
        <v>-1</v>
      </c>
      <c r="AP306" s="11" t="str">
        <f t="shared" si="197"/>
        <v/>
      </c>
      <c r="AQ306" s="11"/>
      <c r="AR306" s="11">
        <f t="shared" si="55"/>
        <v>0</v>
      </c>
      <c r="AS306" s="11"/>
      <c r="AT306" s="9"/>
      <c r="AU306" t="str">
        <f t="shared" si="188"/>
        <v>RW</v>
      </c>
      <c r="AV306" s="7">
        <f>SUM(Z$7:Z306)/2</f>
        <v>219</v>
      </c>
      <c r="AW306" s="7">
        <f>SUM(AC$7:AC306)/2</f>
        <v>0</v>
      </c>
      <c r="BF306" s="2">
        <v>0</v>
      </c>
      <c r="BG306" s="2">
        <v>0</v>
      </c>
      <c r="BH306" s="2">
        <v>0</v>
      </c>
      <c r="BI306" s="2">
        <v>0</v>
      </c>
      <c r="BJ306" s="2">
        <v>0</v>
      </c>
      <c r="BK306" s="2">
        <v>0</v>
      </c>
      <c r="BL306" s="2">
        <v>0</v>
      </c>
      <c r="BM306" s="2">
        <v>0</v>
      </c>
      <c r="BN306" s="2">
        <v>0</v>
      </c>
      <c r="BO306" s="2">
        <v>0</v>
      </c>
    </row>
    <row r="307" spans="2:67" outlineLevel="1">
      <c r="B307" s="36"/>
      <c r="C307" s="9"/>
      <c r="D307" s="9"/>
      <c r="E307" s="10" t="s">
        <v>479</v>
      </c>
      <c r="F307" s="10" t="s">
        <v>480</v>
      </c>
      <c r="G307" s="10" t="s">
        <v>502</v>
      </c>
      <c r="H307" s="10" t="s">
        <v>502</v>
      </c>
      <c r="I307" s="54"/>
      <c r="J307" s="54"/>
      <c r="K307" s="54"/>
      <c r="L307" s="54"/>
      <c r="M307" s="54"/>
      <c r="N307" s="87"/>
      <c r="O307" s="10" t="s">
        <v>503</v>
      </c>
      <c r="P307" s="10" t="s">
        <v>504</v>
      </c>
      <c r="Q307" s="10"/>
      <c r="R307" s="10"/>
      <c r="S307" s="10" t="s">
        <v>53</v>
      </c>
      <c r="T307" s="10"/>
      <c r="U307" s="10" t="s">
        <v>49</v>
      </c>
      <c r="V307" s="10" t="s">
        <v>49</v>
      </c>
      <c r="W307" s="10" t="s">
        <v>50</v>
      </c>
      <c r="X307" s="11" t="str">
        <f t="shared" si="189"/>
        <v>Y</v>
      </c>
      <c r="Y307" s="11">
        <v>1</v>
      </c>
      <c r="Z307" s="11">
        <f t="shared" si="52"/>
        <v>2</v>
      </c>
      <c r="AA307" s="11" t="str">
        <f t="shared" si="53"/>
        <v>N</v>
      </c>
      <c r="AB307" s="11"/>
      <c r="AC307" s="11">
        <f t="shared" si="54"/>
        <v>0</v>
      </c>
      <c r="AD307" s="10">
        <v>0</v>
      </c>
      <c r="AE307" s="10">
        <v>0</v>
      </c>
      <c r="AF307" s="11"/>
      <c r="AG307" s="10"/>
      <c r="AH307" s="10"/>
      <c r="AI307" s="11">
        <f t="shared" si="190"/>
        <v>212</v>
      </c>
      <c r="AJ307" s="11" t="str">
        <f t="shared" si="191"/>
        <v>MTP[212]</v>
      </c>
      <c r="AK307" s="11">
        <f t="shared" si="192"/>
        <v>217</v>
      </c>
      <c r="AL307" s="11" t="str">
        <f t="shared" si="193"/>
        <v>MTP[217]</v>
      </c>
      <c r="AM307" s="11">
        <f t="shared" si="194"/>
        <v>-1</v>
      </c>
      <c r="AN307" s="11" t="str">
        <f t="shared" si="195"/>
        <v/>
      </c>
      <c r="AO307" s="11">
        <f t="shared" si="196"/>
        <v>-1</v>
      </c>
      <c r="AP307" s="11" t="str">
        <f t="shared" si="197"/>
        <v/>
      </c>
      <c r="AQ307" s="11"/>
      <c r="AR307" s="11">
        <f t="shared" si="55"/>
        <v>0</v>
      </c>
      <c r="AS307" s="11"/>
      <c r="AT307" s="9"/>
      <c r="AU307" t="str">
        <f t="shared" si="188"/>
        <v>RW</v>
      </c>
      <c r="AV307" s="7">
        <f>SUM(Z$7:Z307)/2</f>
        <v>220</v>
      </c>
      <c r="AW307" s="7">
        <f>SUM(AC$7:AC307)/2</f>
        <v>0</v>
      </c>
      <c r="BF307" s="2">
        <v>1</v>
      </c>
      <c r="BG307" s="2">
        <v>1</v>
      </c>
      <c r="BH307" s="2">
        <v>1</v>
      </c>
      <c r="BI307" s="2">
        <v>1</v>
      </c>
      <c r="BJ307" s="2">
        <v>1</v>
      </c>
      <c r="BK307" s="2">
        <v>1</v>
      </c>
      <c r="BL307" s="2">
        <v>1</v>
      </c>
      <c r="BM307" s="2">
        <v>1</v>
      </c>
      <c r="BN307" s="2">
        <v>1</v>
      </c>
      <c r="BO307" s="2">
        <v>1</v>
      </c>
    </row>
    <row r="308" spans="2:67" outlineLevel="1">
      <c r="B308" s="36"/>
      <c r="C308" s="9"/>
      <c r="D308" s="9"/>
      <c r="E308" s="10" t="s">
        <v>479</v>
      </c>
      <c r="F308" s="10" t="s">
        <v>480</v>
      </c>
      <c r="G308" s="10" t="s">
        <v>505</v>
      </c>
      <c r="H308" s="10" t="s">
        <v>505</v>
      </c>
      <c r="I308" s="81"/>
      <c r="J308" s="81"/>
      <c r="K308" s="81"/>
      <c r="L308" s="81"/>
      <c r="M308" s="81"/>
      <c r="N308" s="88"/>
      <c r="O308" s="10" t="s">
        <v>506</v>
      </c>
      <c r="P308" s="10" t="s">
        <v>507</v>
      </c>
      <c r="Q308" s="10"/>
      <c r="R308" s="10"/>
      <c r="S308" s="10" t="s">
        <v>53</v>
      </c>
      <c r="T308" s="10"/>
      <c r="U308" s="10" t="s">
        <v>49</v>
      </c>
      <c r="V308" s="10" t="s">
        <v>49</v>
      </c>
      <c r="W308" s="10" t="s">
        <v>50</v>
      </c>
      <c r="X308" s="11" t="str">
        <f t="shared" si="189"/>
        <v>Y</v>
      </c>
      <c r="Y308" s="11">
        <v>1</v>
      </c>
      <c r="Z308" s="11">
        <f t="shared" si="52"/>
        <v>2</v>
      </c>
      <c r="AA308" s="11" t="str">
        <f t="shared" si="53"/>
        <v>N</v>
      </c>
      <c r="AB308" s="11"/>
      <c r="AC308" s="11">
        <f t="shared" si="54"/>
        <v>0</v>
      </c>
      <c r="AD308" s="10">
        <v>0</v>
      </c>
      <c r="AE308" s="10">
        <v>0</v>
      </c>
      <c r="AF308" s="11"/>
      <c r="AG308" s="10"/>
      <c r="AH308" s="10"/>
      <c r="AI308" s="11">
        <f>IF(Y308&gt;0,AK268,AK268- 1)</f>
        <v>211</v>
      </c>
      <c r="AJ308" s="11" t="str">
        <f t="shared" si="191"/>
        <v>MTP[211]</v>
      </c>
      <c r="AK308" s="11">
        <f>IF(AND(V308="Y", Y308&gt;0),AI292,AI292- 1)</f>
        <v>216</v>
      </c>
      <c r="AL308" s="11" t="str">
        <f t="shared" si="193"/>
        <v>MTP[216]</v>
      </c>
      <c r="AM308" s="11">
        <f>IF(AB308&gt;0,AO268,AO268- 1)</f>
        <v>-1</v>
      </c>
      <c r="AN308" s="11" t="str">
        <f t="shared" si="195"/>
        <v/>
      </c>
      <c r="AO308" s="11">
        <f>IF(AND(V308="Y", AB308&gt;0),AM292,AM292- 1)</f>
        <v>-1</v>
      </c>
      <c r="AP308" s="11" t="str">
        <f t="shared" si="197"/>
        <v/>
      </c>
      <c r="AQ308" s="11"/>
      <c r="AR308" s="11">
        <f t="shared" si="55"/>
        <v>0</v>
      </c>
      <c r="AS308" s="11"/>
      <c r="AT308" s="9"/>
      <c r="AU308" t="str">
        <f t="shared" si="188"/>
        <v>RW</v>
      </c>
      <c r="AV308" s="7">
        <f>SUM(Z$7:Z308)/2</f>
        <v>221</v>
      </c>
      <c r="AW308" s="7">
        <f>SUM(AC$7:AC308)/2</f>
        <v>0</v>
      </c>
      <c r="BF308" s="2">
        <v>1</v>
      </c>
      <c r="BG308" s="2">
        <v>1</v>
      </c>
      <c r="BH308" s="2">
        <v>1</v>
      </c>
      <c r="BI308" s="2">
        <v>1</v>
      </c>
      <c r="BJ308" s="2">
        <v>1</v>
      </c>
      <c r="BK308" s="2">
        <v>1</v>
      </c>
      <c r="BL308" s="2">
        <v>1</v>
      </c>
      <c r="BM308" s="2">
        <v>1</v>
      </c>
      <c r="BN308" s="2">
        <v>1</v>
      </c>
      <c r="BO308" s="2">
        <v>1</v>
      </c>
    </row>
    <row r="309" spans="2:67">
      <c r="B309" s="36"/>
      <c r="C309" s="9"/>
      <c r="D309" s="9"/>
      <c r="E309" s="10" t="s">
        <v>508</v>
      </c>
      <c r="F309" s="10" t="s">
        <v>509</v>
      </c>
      <c r="G309" s="10"/>
      <c r="H309" s="10"/>
      <c r="I309" s="10"/>
      <c r="J309" s="10"/>
      <c r="K309" s="10"/>
      <c r="L309" s="10"/>
      <c r="M309" s="10"/>
      <c r="N309" s="84"/>
      <c r="O309" s="10"/>
      <c r="P309" s="10"/>
      <c r="Q309" s="10" t="s">
        <v>47</v>
      </c>
      <c r="R309" s="10" t="s">
        <v>48</v>
      </c>
      <c r="S309" s="10" t="str">
        <f t="shared" si="14"/>
        <v>RW</v>
      </c>
      <c r="T309" s="10">
        <v>1</v>
      </c>
      <c r="U309" s="10" t="s">
        <v>49</v>
      </c>
      <c r="V309" s="10" t="s">
        <v>49</v>
      </c>
      <c r="W309" s="10" t="s">
        <v>50</v>
      </c>
      <c r="X309" s="11" t="str">
        <f t="shared" si="189"/>
        <v>N</v>
      </c>
      <c r="Y309" s="11"/>
      <c r="Z309" s="11">
        <f t="shared" si="52"/>
        <v>0</v>
      </c>
      <c r="AA309" s="11" t="str">
        <f t="shared" si="53"/>
        <v>N</v>
      </c>
      <c r="AB309" s="11"/>
      <c r="AC309" s="11">
        <f t="shared" si="54"/>
        <v>0</v>
      </c>
      <c r="AD309" s="10" t="str">
        <f>(AD310 &amp; AD311 &amp; AD312 &amp; AD313 &amp; AD314 &amp; AD315 &amp; AD316 &amp; AD317)</f>
        <v>000</v>
      </c>
      <c r="AE309" s="10" t="str">
        <f>(AE310 &amp; AE311 &amp; AE312 &amp; AE313 &amp; AE314 &amp; AE315 &amp; AE316 &amp; AE317)</f>
        <v>000</v>
      </c>
      <c r="AF309" s="11"/>
      <c r="AG309" s="10"/>
      <c r="AH309" s="10"/>
      <c r="AI309" s="11">
        <f>AK292+Y309</f>
        <v>221</v>
      </c>
      <c r="AJ309" s="11"/>
      <c r="AK309" s="11">
        <f t="shared" si="16"/>
        <v>221</v>
      </c>
      <c r="AL309" s="11"/>
      <c r="AM309" s="11">
        <f>AO292+AB309</f>
        <v>0</v>
      </c>
      <c r="AN309" s="11"/>
      <c r="AO309" s="11">
        <f t="shared" si="17"/>
        <v>0</v>
      </c>
      <c r="AP309" s="11"/>
      <c r="AQ309" s="11">
        <v>3</v>
      </c>
      <c r="AR309" s="11">
        <f t="shared" si="55"/>
        <v>6</v>
      </c>
      <c r="AS309" s="11"/>
      <c r="AT309" s="9"/>
      <c r="AU309" t="str">
        <f t="shared" si="188"/>
        <v>RW</v>
      </c>
      <c r="AV309" s="7">
        <f>SUM(Z$7:Z309)/2</f>
        <v>221</v>
      </c>
      <c r="AW309" s="7">
        <f>SUM(AC$7:AC309)/2</f>
        <v>0</v>
      </c>
      <c r="BF309" s="2">
        <v>0</v>
      </c>
      <c r="BG309" s="2" t="s">
        <v>135</v>
      </c>
      <c r="BH309" s="2">
        <v>0</v>
      </c>
      <c r="BI309" s="2" t="s">
        <v>135</v>
      </c>
      <c r="BJ309" s="2" t="s">
        <v>135</v>
      </c>
      <c r="BK309" s="2" t="s">
        <v>135</v>
      </c>
      <c r="BL309" s="2" t="s">
        <v>135</v>
      </c>
      <c r="BM309" s="2" t="s">
        <v>135</v>
      </c>
      <c r="BN309" s="2" t="s">
        <v>135</v>
      </c>
      <c r="BO309" s="2" t="s">
        <v>135</v>
      </c>
    </row>
    <row r="310" spans="2:67" outlineLevel="1">
      <c r="B310" s="36"/>
      <c r="C310" s="9"/>
      <c r="D310" s="9"/>
      <c r="E310" s="10" t="s">
        <v>508</v>
      </c>
      <c r="F310" s="10" t="s">
        <v>509</v>
      </c>
      <c r="G310" s="10" t="s">
        <v>510</v>
      </c>
      <c r="H310" s="10" t="s">
        <v>510</v>
      </c>
      <c r="I310" s="10"/>
      <c r="J310" s="10"/>
      <c r="K310" s="10"/>
      <c r="L310" s="10"/>
      <c r="M310" s="10"/>
      <c r="N310" s="84"/>
      <c r="O310" s="10"/>
      <c r="P310" s="10"/>
      <c r="Q310" s="10"/>
      <c r="R310" s="10"/>
      <c r="S310" s="10" t="s">
        <v>53</v>
      </c>
      <c r="T310" s="10"/>
      <c r="U310" s="10" t="s">
        <v>49</v>
      </c>
      <c r="V310" s="10" t="s">
        <v>49</v>
      </c>
      <c r="W310" s="10" t="s">
        <v>50</v>
      </c>
      <c r="X310" s="11" t="str">
        <f t="shared" si="189"/>
        <v>N</v>
      </c>
      <c r="Y310" s="11"/>
      <c r="Z310" s="11">
        <f t="shared" si="52"/>
        <v>0</v>
      </c>
      <c r="AA310" s="11" t="str">
        <f t="shared" si="53"/>
        <v>N</v>
      </c>
      <c r="AB310" s="11"/>
      <c r="AC310" s="11">
        <f t="shared" si="54"/>
        <v>0</v>
      </c>
      <c r="AD310" s="10"/>
      <c r="AE310" s="10"/>
      <c r="AF310" s="11"/>
      <c r="AG310" s="10"/>
      <c r="AH310" s="10"/>
      <c r="AI310" s="11">
        <f t="shared" ref="AI310:AI316" si="198">AI311+Y311</f>
        <v>220</v>
      </c>
      <c r="AJ310" s="11" t="str">
        <f t="shared" ref="AJ310:AJ317" si="199">IF(Y310&gt;1,"MTP[" &amp; AI310-1+Y310&amp; ":" &amp; AI310 &amp; "]",(IF(Y310&gt;0,"MTP[" &amp; AI310 &amp; "]","")))</f>
        <v/>
      </c>
      <c r="AK310" s="11">
        <f t="shared" ref="AK310:AK316" si="200">AK311+Y311</f>
        <v>220</v>
      </c>
      <c r="AL310" s="11" t="str">
        <f t="shared" ref="AL310:AL317" si="201">IF(AND(V310="Y", Y310&gt;1),"MTP[" &amp; AK310-1+Y310&amp; ":" &amp; AK310 &amp; "]",(IF(AND(V310="Y", Y310&gt;0),"MTP[" &amp; AK310 &amp; "]","")))</f>
        <v/>
      </c>
      <c r="AM310" s="11">
        <f t="shared" ref="AM310:AM316" si="202">AM311+AB311</f>
        <v>-1</v>
      </c>
      <c r="AN310" s="11" t="str">
        <f t="shared" ref="AN310:AN317" si="203">IF(AB310&gt;1,"OTP[" &amp; AM310-1+AB310&amp; ":" &amp; AM310 &amp; "]",(IF(AB310&gt;0,"OTP[" &amp; AM310 &amp; "]","")))</f>
        <v/>
      </c>
      <c r="AO310" s="11">
        <f t="shared" ref="AO310:AO316" si="204">AO311+AB311</f>
        <v>-1</v>
      </c>
      <c r="AP310" s="11" t="str">
        <f t="shared" ref="AP310:AP317" si="205">IF(AND(V310="Y", AB310&gt;1),"OTP[" &amp; AO310-1+AB310&amp; ":" &amp; AO310 &amp; "]",(IF(AND(V310="Y", AB310&gt;0),"OTP[" &amp; AO310 &amp; "]","")))</f>
        <v/>
      </c>
      <c r="AQ310" s="11"/>
      <c r="AR310" s="11">
        <f t="shared" si="55"/>
        <v>0</v>
      </c>
      <c r="AS310" s="11"/>
      <c r="AT310" s="9"/>
      <c r="AU310" t="str">
        <f t="shared" si="188"/>
        <v>RW</v>
      </c>
      <c r="AV310" s="7">
        <f>SUM(Z$7:Z310)/2</f>
        <v>221</v>
      </c>
      <c r="AW310" s="7">
        <f>SUM(AC$7:AC310)/2</f>
        <v>0</v>
      </c>
    </row>
    <row r="311" spans="2:67" outlineLevel="1">
      <c r="B311" s="36"/>
      <c r="C311" s="9"/>
      <c r="D311" s="9"/>
      <c r="E311" s="10" t="s">
        <v>508</v>
      </c>
      <c r="F311" s="10" t="s">
        <v>509</v>
      </c>
      <c r="G311" s="10" t="s">
        <v>511</v>
      </c>
      <c r="H311" s="10" t="s">
        <v>511</v>
      </c>
      <c r="I311" s="10"/>
      <c r="J311" s="10"/>
      <c r="K311" s="10"/>
      <c r="L311" s="10"/>
      <c r="M311" s="10"/>
      <c r="N311" s="84"/>
      <c r="O311" s="10"/>
      <c r="P311" s="10"/>
      <c r="Q311" s="10"/>
      <c r="R311" s="10"/>
      <c r="S311" s="10" t="s">
        <v>53</v>
      </c>
      <c r="T311" s="10"/>
      <c r="U311" s="10" t="s">
        <v>49</v>
      </c>
      <c r="V311" s="10" t="s">
        <v>49</v>
      </c>
      <c r="W311" s="10" t="s">
        <v>50</v>
      </c>
      <c r="X311" s="11" t="str">
        <f t="shared" si="189"/>
        <v>N</v>
      </c>
      <c r="Y311" s="11"/>
      <c r="Z311" s="11">
        <f t="shared" si="52"/>
        <v>0</v>
      </c>
      <c r="AA311" s="11" t="str">
        <f t="shared" si="53"/>
        <v>N</v>
      </c>
      <c r="AB311" s="11"/>
      <c r="AC311" s="11">
        <f t="shared" si="54"/>
        <v>0</v>
      </c>
      <c r="AD311" s="10"/>
      <c r="AE311" s="10"/>
      <c r="AF311" s="11"/>
      <c r="AG311" s="10"/>
      <c r="AH311" s="10"/>
      <c r="AI311" s="11">
        <f t="shared" si="198"/>
        <v>220</v>
      </c>
      <c r="AJ311" s="11" t="str">
        <f t="shared" si="199"/>
        <v/>
      </c>
      <c r="AK311" s="11">
        <f t="shared" si="200"/>
        <v>220</v>
      </c>
      <c r="AL311" s="11" t="str">
        <f t="shared" si="201"/>
        <v/>
      </c>
      <c r="AM311" s="11">
        <f t="shared" si="202"/>
        <v>-1</v>
      </c>
      <c r="AN311" s="11" t="str">
        <f t="shared" si="203"/>
        <v/>
      </c>
      <c r="AO311" s="11">
        <f t="shared" si="204"/>
        <v>-1</v>
      </c>
      <c r="AP311" s="11" t="str">
        <f t="shared" si="205"/>
        <v/>
      </c>
      <c r="AQ311" s="11"/>
      <c r="AR311" s="11">
        <f t="shared" si="55"/>
        <v>0</v>
      </c>
      <c r="AS311" s="11"/>
      <c r="AT311" s="9"/>
      <c r="AU311" t="str">
        <f t="shared" si="188"/>
        <v>RW</v>
      </c>
      <c r="AV311" s="7">
        <f>SUM(Z$7:Z311)/2</f>
        <v>221</v>
      </c>
      <c r="AW311" s="7">
        <f>SUM(AC$7:AC311)/2</f>
        <v>0</v>
      </c>
    </row>
    <row r="312" spans="2:67" outlineLevel="1">
      <c r="B312" s="36"/>
      <c r="C312" s="9"/>
      <c r="D312" s="9"/>
      <c r="E312" s="10" t="s">
        <v>508</v>
      </c>
      <c r="F312" s="10" t="s">
        <v>509</v>
      </c>
      <c r="G312" s="10" t="s">
        <v>512</v>
      </c>
      <c r="H312" s="10" t="s">
        <v>512</v>
      </c>
      <c r="I312" s="10"/>
      <c r="J312" s="10"/>
      <c r="K312" s="10"/>
      <c r="L312" s="10"/>
      <c r="M312" s="10"/>
      <c r="N312" s="84"/>
      <c r="O312" s="10"/>
      <c r="P312" s="10"/>
      <c r="Q312" s="10"/>
      <c r="R312" s="10"/>
      <c r="S312" s="10" t="s">
        <v>53</v>
      </c>
      <c r="T312" s="10"/>
      <c r="U312" s="10" t="s">
        <v>49</v>
      </c>
      <c r="V312" s="10" t="s">
        <v>49</v>
      </c>
      <c r="W312" s="10" t="s">
        <v>50</v>
      </c>
      <c r="X312" s="11" t="str">
        <f t="shared" si="189"/>
        <v>N</v>
      </c>
      <c r="Y312" s="11"/>
      <c r="Z312" s="11">
        <f t="shared" si="52"/>
        <v>0</v>
      </c>
      <c r="AA312" s="11" t="str">
        <f t="shared" si="53"/>
        <v>N</v>
      </c>
      <c r="AB312" s="11"/>
      <c r="AC312" s="11">
        <f t="shared" si="54"/>
        <v>0</v>
      </c>
      <c r="AD312" s="10"/>
      <c r="AE312" s="10"/>
      <c r="AF312" s="11"/>
      <c r="AG312" s="10"/>
      <c r="AH312" s="10"/>
      <c r="AI312" s="11">
        <f t="shared" si="198"/>
        <v>220</v>
      </c>
      <c r="AJ312" s="11" t="str">
        <f t="shared" si="199"/>
        <v/>
      </c>
      <c r="AK312" s="11">
        <f t="shared" si="200"/>
        <v>220</v>
      </c>
      <c r="AL312" s="11" t="str">
        <f t="shared" si="201"/>
        <v/>
      </c>
      <c r="AM312" s="11">
        <f t="shared" si="202"/>
        <v>-1</v>
      </c>
      <c r="AN312" s="11" t="str">
        <f t="shared" si="203"/>
        <v/>
      </c>
      <c r="AO312" s="11">
        <f t="shared" si="204"/>
        <v>-1</v>
      </c>
      <c r="AP312" s="11" t="str">
        <f t="shared" si="205"/>
        <v/>
      </c>
      <c r="AQ312" s="11"/>
      <c r="AR312" s="11">
        <f t="shared" si="55"/>
        <v>0</v>
      </c>
      <c r="AS312" s="11"/>
      <c r="AT312" s="9"/>
      <c r="AU312" t="str">
        <f t="shared" si="188"/>
        <v>RW</v>
      </c>
      <c r="AV312" s="7">
        <f>SUM(Z$7:Z312)/2</f>
        <v>221</v>
      </c>
      <c r="AW312" s="7">
        <f>SUM(AC$7:AC312)/2</f>
        <v>0</v>
      </c>
    </row>
    <row r="313" spans="2:67" outlineLevel="1">
      <c r="B313" s="36"/>
      <c r="C313" s="9"/>
      <c r="D313" s="9"/>
      <c r="E313" s="10" t="s">
        <v>508</v>
      </c>
      <c r="F313" s="10" t="s">
        <v>509</v>
      </c>
      <c r="G313" s="10" t="s">
        <v>513</v>
      </c>
      <c r="H313" s="10" t="s">
        <v>513</v>
      </c>
      <c r="I313" s="10"/>
      <c r="J313" s="10"/>
      <c r="K313" s="10"/>
      <c r="L313" s="10"/>
      <c r="M313" s="10"/>
      <c r="N313" s="84"/>
      <c r="O313" s="10"/>
      <c r="P313" s="10"/>
      <c r="Q313" s="10"/>
      <c r="R313" s="10"/>
      <c r="S313" s="10" t="s">
        <v>53</v>
      </c>
      <c r="T313" s="10"/>
      <c r="U313" s="10" t="s">
        <v>49</v>
      </c>
      <c r="V313" s="10" t="s">
        <v>49</v>
      </c>
      <c r="W313" s="10" t="s">
        <v>50</v>
      </c>
      <c r="X313" s="11" t="str">
        <f t="shared" si="189"/>
        <v>N</v>
      </c>
      <c r="Y313" s="11"/>
      <c r="Z313" s="11">
        <f t="shared" si="52"/>
        <v>0</v>
      </c>
      <c r="AA313" s="11" t="str">
        <f t="shared" si="53"/>
        <v>N</v>
      </c>
      <c r="AB313" s="11"/>
      <c r="AC313" s="11">
        <f t="shared" si="54"/>
        <v>0</v>
      </c>
      <c r="AD313" s="10"/>
      <c r="AE313" s="10"/>
      <c r="AF313" s="11"/>
      <c r="AG313" s="10"/>
      <c r="AH313" s="10"/>
      <c r="AI313" s="11">
        <f t="shared" si="198"/>
        <v>220</v>
      </c>
      <c r="AJ313" s="11" t="str">
        <f t="shared" si="199"/>
        <v/>
      </c>
      <c r="AK313" s="11">
        <f t="shared" si="200"/>
        <v>220</v>
      </c>
      <c r="AL313" s="11" t="str">
        <f t="shared" si="201"/>
        <v/>
      </c>
      <c r="AM313" s="11">
        <f t="shared" si="202"/>
        <v>-1</v>
      </c>
      <c r="AN313" s="11" t="str">
        <f t="shared" si="203"/>
        <v/>
      </c>
      <c r="AO313" s="11">
        <f t="shared" si="204"/>
        <v>-1</v>
      </c>
      <c r="AP313" s="11" t="str">
        <f t="shared" si="205"/>
        <v/>
      </c>
      <c r="AQ313" s="11"/>
      <c r="AR313" s="11">
        <f t="shared" si="55"/>
        <v>0</v>
      </c>
      <c r="AS313" s="11"/>
      <c r="AT313" s="9"/>
      <c r="AU313" t="str">
        <f t="shared" si="188"/>
        <v>RW</v>
      </c>
      <c r="AV313" s="7">
        <f>SUM(Z$7:Z313)/2</f>
        <v>221</v>
      </c>
      <c r="AW313" s="7">
        <f>SUM(AC$7:AC313)/2</f>
        <v>0</v>
      </c>
    </row>
    <row r="314" spans="2:67" outlineLevel="1">
      <c r="B314" s="36"/>
      <c r="C314" s="9"/>
      <c r="D314" s="9"/>
      <c r="E314" s="10" t="s">
        <v>508</v>
      </c>
      <c r="F314" s="10" t="s">
        <v>509</v>
      </c>
      <c r="G314" s="10" t="s">
        <v>514</v>
      </c>
      <c r="H314" s="10" t="s">
        <v>514</v>
      </c>
      <c r="I314" s="10"/>
      <c r="J314" s="10"/>
      <c r="K314" s="10"/>
      <c r="L314" s="10"/>
      <c r="M314" s="10"/>
      <c r="N314" s="84"/>
      <c r="O314" s="10"/>
      <c r="P314" s="10"/>
      <c r="Q314" s="10"/>
      <c r="R314" s="10"/>
      <c r="S314" s="10" t="s">
        <v>53</v>
      </c>
      <c r="T314" s="10"/>
      <c r="U314" s="10" t="s">
        <v>49</v>
      </c>
      <c r="V314" s="10" t="s">
        <v>49</v>
      </c>
      <c r="W314" s="10" t="s">
        <v>50</v>
      </c>
      <c r="X314" s="11" t="str">
        <f t="shared" si="189"/>
        <v>N</v>
      </c>
      <c r="Y314" s="11"/>
      <c r="Z314" s="11">
        <f t="shared" si="52"/>
        <v>0</v>
      </c>
      <c r="AA314" s="11" t="str">
        <f t="shared" si="53"/>
        <v>N</v>
      </c>
      <c r="AB314" s="11"/>
      <c r="AC314" s="11">
        <f t="shared" si="54"/>
        <v>0</v>
      </c>
      <c r="AD314" s="10"/>
      <c r="AE314" s="10"/>
      <c r="AF314" s="11"/>
      <c r="AG314" s="10"/>
      <c r="AH314" s="10"/>
      <c r="AI314" s="11">
        <f t="shared" si="198"/>
        <v>220</v>
      </c>
      <c r="AJ314" s="11" t="str">
        <f t="shared" si="199"/>
        <v/>
      </c>
      <c r="AK314" s="11">
        <f t="shared" si="200"/>
        <v>220</v>
      </c>
      <c r="AL314" s="11" t="str">
        <f t="shared" si="201"/>
        <v/>
      </c>
      <c r="AM314" s="11">
        <f t="shared" si="202"/>
        <v>-1</v>
      </c>
      <c r="AN314" s="11" t="str">
        <f t="shared" si="203"/>
        <v/>
      </c>
      <c r="AO314" s="11">
        <f t="shared" si="204"/>
        <v>-1</v>
      </c>
      <c r="AP314" s="11" t="str">
        <f t="shared" si="205"/>
        <v/>
      </c>
      <c r="AQ314" s="11"/>
      <c r="AR314" s="11">
        <f t="shared" si="55"/>
        <v>0</v>
      </c>
      <c r="AS314" s="11"/>
      <c r="AT314" s="9"/>
      <c r="AU314" t="str">
        <f t="shared" si="188"/>
        <v>RW</v>
      </c>
      <c r="AV314" s="7">
        <f>SUM(Z$7:Z314)/2</f>
        <v>221</v>
      </c>
      <c r="AW314" s="7">
        <f>SUM(AC$7:AC314)/2</f>
        <v>0</v>
      </c>
    </row>
    <row r="315" spans="2:67" outlineLevel="1">
      <c r="B315" s="36"/>
      <c r="C315" s="9"/>
      <c r="D315" s="9"/>
      <c r="E315" s="10" t="s">
        <v>508</v>
      </c>
      <c r="F315" s="10" t="s">
        <v>509</v>
      </c>
      <c r="G315" s="10" t="s">
        <v>515</v>
      </c>
      <c r="H315" s="10" t="s">
        <v>515</v>
      </c>
      <c r="I315" s="80"/>
      <c r="J315" s="80"/>
      <c r="K315" s="80"/>
      <c r="L315" s="80"/>
      <c r="M315" s="80"/>
      <c r="N315" s="86" t="s">
        <v>516</v>
      </c>
      <c r="O315" s="10"/>
      <c r="P315" s="10"/>
      <c r="Q315" s="10"/>
      <c r="R315" s="10"/>
      <c r="S315" s="10" t="s">
        <v>53</v>
      </c>
      <c r="T315" s="10"/>
      <c r="U315" s="10" t="s">
        <v>49</v>
      </c>
      <c r="V315" s="10" t="s">
        <v>49</v>
      </c>
      <c r="W315" s="10" t="s">
        <v>50</v>
      </c>
      <c r="X315" s="11" t="str">
        <f t="shared" si="189"/>
        <v>N</v>
      </c>
      <c r="Y315" s="11"/>
      <c r="Z315" s="11">
        <f t="shared" si="52"/>
        <v>0</v>
      </c>
      <c r="AA315" s="11" t="str">
        <f t="shared" si="53"/>
        <v>N</v>
      </c>
      <c r="AB315" s="11"/>
      <c r="AC315" s="11">
        <f t="shared" si="54"/>
        <v>0</v>
      </c>
      <c r="AD315" s="10">
        <v>0</v>
      </c>
      <c r="AE315" s="10">
        <v>0</v>
      </c>
      <c r="AF315" s="11"/>
      <c r="AG315" s="10"/>
      <c r="AH315" s="10"/>
      <c r="AI315" s="11">
        <f t="shared" si="198"/>
        <v>220</v>
      </c>
      <c r="AJ315" s="11" t="str">
        <f t="shared" si="199"/>
        <v/>
      </c>
      <c r="AK315" s="11">
        <f t="shared" si="200"/>
        <v>220</v>
      </c>
      <c r="AL315" s="11" t="str">
        <f t="shared" si="201"/>
        <v/>
      </c>
      <c r="AM315" s="11">
        <f t="shared" si="202"/>
        <v>-1</v>
      </c>
      <c r="AN315" s="11" t="str">
        <f t="shared" si="203"/>
        <v/>
      </c>
      <c r="AO315" s="11">
        <f t="shared" si="204"/>
        <v>-1</v>
      </c>
      <c r="AP315" s="11" t="str">
        <f t="shared" si="205"/>
        <v/>
      </c>
      <c r="AQ315" s="11"/>
      <c r="AR315" s="11">
        <f t="shared" si="55"/>
        <v>0</v>
      </c>
      <c r="AS315" s="11"/>
      <c r="AT315" s="9"/>
      <c r="AU315" t="str">
        <f t="shared" si="188"/>
        <v>RW</v>
      </c>
      <c r="AV315" s="7">
        <f>SUM(Z$7:Z315)/2</f>
        <v>221</v>
      </c>
      <c r="AW315" s="7">
        <f>SUM(AC$7:AC315)/2</f>
        <v>0</v>
      </c>
      <c r="BF315" s="2">
        <v>0</v>
      </c>
      <c r="BG315" s="2">
        <v>0</v>
      </c>
      <c r="BH315" s="2">
        <v>0</v>
      </c>
      <c r="BI315" s="2">
        <v>0</v>
      </c>
      <c r="BJ315" s="2">
        <v>0</v>
      </c>
      <c r="BK315" s="2">
        <v>0</v>
      </c>
      <c r="BL315" s="2">
        <v>0</v>
      </c>
      <c r="BM315" s="2">
        <v>0</v>
      </c>
      <c r="BN315" s="2">
        <v>0</v>
      </c>
      <c r="BO315" s="2">
        <v>0</v>
      </c>
    </row>
    <row r="316" spans="2:67" outlineLevel="1">
      <c r="B316" s="36"/>
      <c r="C316" s="9"/>
      <c r="D316" s="9"/>
      <c r="E316" s="10" t="s">
        <v>508</v>
      </c>
      <c r="F316" s="10" t="s">
        <v>509</v>
      </c>
      <c r="G316" s="10" t="s">
        <v>517</v>
      </c>
      <c r="H316" s="10" t="s">
        <v>517</v>
      </c>
      <c r="I316" s="54"/>
      <c r="J316" s="54"/>
      <c r="K316" s="54"/>
      <c r="L316" s="54"/>
      <c r="M316" s="54"/>
      <c r="N316" s="87"/>
      <c r="O316" s="10"/>
      <c r="P316" s="10"/>
      <c r="Q316" s="10"/>
      <c r="R316" s="10"/>
      <c r="S316" s="10" t="s">
        <v>53</v>
      </c>
      <c r="T316" s="10"/>
      <c r="U316" s="10" t="s">
        <v>49</v>
      </c>
      <c r="V316" s="10" t="s">
        <v>49</v>
      </c>
      <c r="W316" s="10" t="s">
        <v>50</v>
      </c>
      <c r="X316" s="11" t="str">
        <f t="shared" si="189"/>
        <v>N</v>
      </c>
      <c r="Y316" s="11"/>
      <c r="Z316" s="11">
        <f t="shared" si="52"/>
        <v>0</v>
      </c>
      <c r="AA316" s="11" t="str">
        <f t="shared" si="53"/>
        <v>N</v>
      </c>
      <c r="AB316" s="11"/>
      <c r="AC316" s="11">
        <f t="shared" si="54"/>
        <v>0</v>
      </c>
      <c r="AD316" s="10">
        <v>0</v>
      </c>
      <c r="AE316" s="10">
        <v>0</v>
      </c>
      <c r="AF316" s="11"/>
      <c r="AG316" s="10"/>
      <c r="AH316" s="10"/>
      <c r="AI316" s="11">
        <f t="shared" si="198"/>
        <v>220</v>
      </c>
      <c r="AJ316" s="11" t="str">
        <f t="shared" si="199"/>
        <v/>
      </c>
      <c r="AK316" s="11">
        <f t="shared" si="200"/>
        <v>220</v>
      </c>
      <c r="AL316" s="11" t="str">
        <f t="shared" si="201"/>
        <v/>
      </c>
      <c r="AM316" s="11">
        <f t="shared" si="202"/>
        <v>-1</v>
      </c>
      <c r="AN316" s="11" t="str">
        <f t="shared" si="203"/>
        <v/>
      </c>
      <c r="AO316" s="11">
        <f t="shared" si="204"/>
        <v>-1</v>
      </c>
      <c r="AP316" s="11" t="str">
        <f t="shared" si="205"/>
        <v/>
      </c>
      <c r="AQ316" s="11"/>
      <c r="AR316" s="11">
        <f t="shared" si="55"/>
        <v>0</v>
      </c>
      <c r="AS316" s="11"/>
      <c r="AT316" s="9"/>
      <c r="AU316" t="str">
        <f t="shared" si="188"/>
        <v>RW</v>
      </c>
      <c r="AV316" s="7">
        <f>SUM(Z$7:Z316)/2</f>
        <v>221</v>
      </c>
      <c r="AW316" s="7">
        <f>SUM(AC$7:AC316)/2</f>
        <v>0</v>
      </c>
      <c r="BF316" s="2">
        <v>0</v>
      </c>
      <c r="BG316" s="2">
        <v>0</v>
      </c>
      <c r="BH316" s="2">
        <v>0</v>
      </c>
      <c r="BI316" s="2">
        <v>0</v>
      </c>
      <c r="BJ316" s="2">
        <v>0</v>
      </c>
      <c r="BK316" s="2">
        <v>0</v>
      </c>
      <c r="BL316" s="2">
        <v>0</v>
      </c>
      <c r="BM316" s="2">
        <v>0</v>
      </c>
      <c r="BN316" s="2">
        <v>0</v>
      </c>
      <c r="BO316" s="2">
        <v>0</v>
      </c>
    </row>
    <row r="317" spans="2:67" ht="48" customHeight="1" outlineLevel="1">
      <c r="B317" s="36"/>
      <c r="C317" s="9"/>
      <c r="D317" s="9"/>
      <c r="E317" s="10" t="s">
        <v>508</v>
      </c>
      <c r="F317" s="10" t="s">
        <v>509</v>
      </c>
      <c r="G317" s="10" t="s">
        <v>518</v>
      </c>
      <c r="H317" s="10" t="s">
        <v>518</v>
      </c>
      <c r="I317" s="81"/>
      <c r="J317" s="81"/>
      <c r="K317" s="81"/>
      <c r="L317" s="81"/>
      <c r="M317" s="81"/>
      <c r="N317" s="88"/>
      <c r="O317" s="10"/>
      <c r="P317" s="10"/>
      <c r="Q317" s="10"/>
      <c r="R317" s="10"/>
      <c r="S317" s="10" t="s">
        <v>53</v>
      </c>
      <c r="T317" s="10"/>
      <c r="U317" s="10" t="s">
        <v>49</v>
      </c>
      <c r="V317" s="10" t="s">
        <v>49</v>
      </c>
      <c r="W317" s="10" t="s">
        <v>50</v>
      </c>
      <c r="X317" s="11" t="str">
        <f t="shared" si="189"/>
        <v>N</v>
      </c>
      <c r="Y317" s="11"/>
      <c r="Z317" s="11">
        <f t="shared" si="52"/>
        <v>0</v>
      </c>
      <c r="AA317" s="11" t="str">
        <f t="shared" si="53"/>
        <v>N</v>
      </c>
      <c r="AB317" s="11"/>
      <c r="AC317" s="11">
        <f t="shared" si="54"/>
        <v>0</v>
      </c>
      <c r="AD317" s="10">
        <v>0</v>
      </c>
      <c r="AE317" s="10">
        <v>0</v>
      </c>
      <c r="AF317" s="11"/>
      <c r="AG317" s="10"/>
      <c r="AH317" s="10"/>
      <c r="AI317" s="11">
        <f>IF(Y317&gt;0,AK292,AK292- 1)</f>
        <v>220</v>
      </c>
      <c r="AJ317" s="11" t="str">
        <f t="shared" si="199"/>
        <v/>
      </c>
      <c r="AK317" s="11">
        <f>IF(AND(V317="Y", Y317&gt;0),AI309,AI309- 1)</f>
        <v>220</v>
      </c>
      <c r="AL317" s="11" t="str">
        <f t="shared" si="201"/>
        <v/>
      </c>
      <c r="AM317" s="11">
        <f>IF(AB317&gt;0,AO292,AO292- 1)</f>
        <v>-1</v>
      </c>
      <c r="AN317" s="11" t="str">
        <f t="shared" si="203"/>
        <v/>
      </c>
      <c r="AO317" s="11">
        <f>IF(AND(V317="Y", AB317&gt;0),AM309,AM309- 1)</f>
        <v>-1</v>
      </c>
      <c r="AP317" s="11" t="str">
        <f t="shared" si="205"/>
        <v/>
      </c>
      <c r="AQ317" s="11"/>
      <c r="AR317" s="11">
        <f t="shared" si="55"/>
        <v>0</v>
      </c>
      <c r="AS317" s="11"/>
      <c r="AT317" s="9"/>
      <c r="AU317" t="str">
        <f t="shared" si="188"/>
        <v>RW</v>
      </c>
      <c r="AV317" s="7">
        <f>SUM(Z$7:Z317)/2</f>
        <v>221</v>
      </c>
      <c r="AW317" s="7">
        <f>SUM(AC$7:AC317)/2</f>
        <v>0</v>
      </c>
      <c r="BF317" s="2">
        <v>0</v>
      </c>
      <c r="BG317" s="2">
        <v>0</v>
      </c>
      <c r="BH317" s="2">
        <v>0</v>
      </c>
      <c r="BI317" s="2">
        <v>0</v>
      </c>
      <c r="BJ317" s="2">
        <v>0</v>
      </c>
      <c r="BK317" s="2">
        <v>0</v>
      </c>
      <c r="BL317" s="2">
        <v>0</v>
      </c>
      <c r="BM317" s="2">
        <v>0</v>
      </c>
      <c r="BN317" s="2">
        <v>0</v>
      </c>
      <c r="BO317" s="2">
        <v>0</v>
      </c>
    </row>
    <row r="318" spans="2:67">
      <c r="B318" s="36"/>
      <c r="C318" s="9"/>
      <c r="D318" s="9"/>
      <c r="E318" s="10" t="s">
        <v>519</v>
      </c>
      <c r="F318" s="10" t="s">
        <v>520</v>
      </c>
      <c r="G318" s="10"/>
      <c r="H318" s="10"/>
      <c r="I318" s="10"/>
      <c r="J318" s="10"/>
      <c r="K318" s="10"/>
      <c r="L318" s="10"/>
      <c r="M318" s="10"/>
      <c r="N318" s="84"/>
      <c r="O318" s="10"/>
      <c r="P318" s="10"/>
      <c r="Q318" s="10" t="s">
        <v>171</v>
      </c>
      <c r="R318" s="10" t="s">
        <v>285</v>
      </c>
      <c r="S318" s="10" t="str">
        <f t="shared" si="14"/>
        <v>RW</v>
      </c>
      <c r="T318" s="10">
        <v>2</v>
      </c>
      <c r="U318" s="10" t="s">
        <v>49</v>
      </c>
      <c r="V318" s="10" t="s">
        <v>50</v>
      </c>
      <c r="W318" s="10" t="s">
        <v>50</v>
      </c>
      <c r="X318" s="11" t="str">
        <f t="shared" si="189"/>
        <v>Y</v>
      </c>
      <c r="Y318" s="11">
        <v>4</v>
      </c>
      <c r="Z318" s="11">
        <f t="shared" si="52"/>
        <v>4</v>
      </c>
      <c r="AA318" s="11" t="str">
        <f t="shared" si="53"/>
        <v>N</v>
      </c>
      <c r="AB318" s="11"/>
      <c r="AC318" s="11">
        <f t="shared" si="54"/>
        <v>0</v>
      </c>
      <c r="AD318" s="10" t="str">
        <f>(AD319 &amp; AD320 &amp; AD321 &amp; AD322 &amp; AD323 &amp; AD324 &amp; AD325 &amp; AD326) &amp; (AD327 &amp; AD328 &amp; AD329 &amp; AD330 &amp; AD331 &amp; AD332 &amp; AD333 &amp; AD334)</f>
        <v>0000</v>
      </c>
      <c r="AE318" s="10" t="str">
        <f>(AE319 &amp; AE320 &amp; AE321 &amp; AE322 &amp; AE323 &amp; AE324 &amp; AE325 &amp; AE326) &amp; (AE327 &amp; AE328 &amp; AE329 &amp; AE330 &amp; AE331 &amp; AE332 &amp; AE333 &amp; AE334)</f>
        <v>0000</v>
      </c>
      <c r="AF318" s="11"/>
      <c r="AG318" s="10"/>
      <c r="AH318" s="10"/>
      <c r="AI318" s="11">
        <f>AK309+Y318</f>
        <v>225</v>
      </c>
      <c r="AJ318" s="11"/>
      <c r="AK318" s="11">
        <f t="shared" si="16"/>
        <v>225</v>
      </c>
      <c r="AL318" s="11"/>
      <c r="AM318" s="11">
        <f>AO309+AB318</f>
        <v>0</v>
      </c>
      <c r="AN318" s="11"/>
      <c r="AO318" s="11">
        <f t="shared" si="17"/>
        <v>0</v>
      </c>
      <c r="AP318" s="11"/>
      <c r="AQ318" s="11">
        <v>4</v>
      </c>
      <c r="AR318" s="11">
        <f t="shared" si="55"/>
        <v>4</v>
      </c>
      <c r="AS318" s="11"/>
      <c r="AT318" s="9"/>
      <c r="AU318" t="str">
        <f t="shared" si="188"/>
        <v>RW</v>
      </c>
      <c r="AV318" s="7">
        <f>SUM(Z$7:Z318)/2</f>
        <v>223</v>
      </c>
      <c r="AW318" s="7">
        <f>SUM(AC$7:AC318)/2</f>
        <v>0</v>
      </c>
      <c r="BF318" s="2" t="s">
        <v>521</v>
      </c>
      <c r="BG318" s="2" t="s">
        <v>521</v>
      </c>
      <c r="BH318" s="2" t="s">
        <v>521</v>
      </c>
      <c r="BI318" s="2" t="s">
        <v>521</v>
      </c>
      <c r="BJ318" s="2" t="s">
        <v>521</v>
      </c>
      <c r="BK318" s="2" t="s">
        <v>521</v>
      </c>
      <c r="BL318" s="2" t="s">
        <v>521</v>
      </c>
      <c r="BM318" s="2" t="s">
        <v>521</v>
      </c>
      <c r="BN318" s="2" t="s">
        <v>521</v>
      </c>
      <c r="BO318" s="2" t="s">
        <v>521</v>
      </c>
    </row>
    <row r="319" spans="2:67" outlineLevel="1">
      <c r="B319" s="36"/>
      <c r="C319" s="9"/>
      <c r="D319" s="9"/>
      <c r="E319" s="10" t="s">
        <v>519</v>
      </c>
      <c r="F319" s="10" t="s">
        <v>520</v>
      </c>
      <c r="G319" s="10" t="s">
        <v>522</v>
      </c>
      <c r="H319" s="10" t="s">
        <v>522</v>
      </c>
      <c r="I319" s="80"/>
      <c r="J319" s="80"/>
      <c r="K319" s="80"/>
      <c r="L319" s="80"/>
      <c r="M319" s="80"/>
      <c r="N319" s="86" t="s">
        <v>523</v>
      </c>
      <c r="O319" s="10"/>
      <c r="P319" s="10"/>
      <c r="Q319" s="10"/>
      <c r="R319" s="10"/>
      <c r="S319" s="10" t="s">
        <v>53</v>
      </c>
      <c r="T319" s="10"/>
      <c r="U319" s="10" t="s">
        <v>49</v>
      </c>
      <c r="V319" s="10" t="s">
        <v>50</v>
      </c>
      <c r="W319" s="10" t="s">
        <v>50</v>
      </c>
      <c r="X319" s="11" t="str">
        <f t="shared" si="189"/>
        <v>N</v>
      </c>
      <c r="Y319" s="11"/>
      <c r="Z319" s="11">
        <f t="shared" si="52"/>
        <v>0</v>
      </c>
      <c r="AA319" s="11" t="str">
        <f t="shared" si="53"/>
        <v>N</v>
      </c>
      <c r="AB319" s="11"/>
      <c r="AC319" s="11">
        <f t="shared" si="54"/>
        <v>0</v>
      </c>
      <c r="AD319" s="10"/>
      <c r="AE319" s="10"/>
      <c r="AF319" s="11"/>
      <c r="AG319" s="10"/>
      <c r="AH319" s="10"/>
      <c r="AI319" s="11">
        <f t="shared" ref="AI319:AI333" si="206">AI320+Y320</f>
        <v>225</v>
      </c>
      <c r="AJ319" s="11" t="str">
        <f t="shared" ref="AJ319:AJ334" si="207">IF(Y319&gt;1,"MTP[" &amp; AI319-1+Y319&amp; ":" &amp; AI319 &amp; "]",(IF(Y319&gt;0,"MTP[" &amp; AI319 &amp; "]","")))</f>
        <v/>
      </c>
      <c r="AK319" s="11">
        <f t="shared" ref="AK319:AK333" si="208">AK320+Y320</f>
        <v>228</v>
      </c>
      <c r="AL319" s="11" t="str">
        <f t="shared" ref="AL319:AL334" si="209">IF(AND(V319="Y", Y319&gt;1),"MTP[" &amp; AK319-1+Y319&amp; ":" &amp; AK319 &amp; "]",(IF(AND(V319="Y", Y319&gt;0),"MTP[" &amp; AK319 &amp; "]","")))</f>
        <v/>
      </c>
      <c r="AM319" s="11">
        <f t="shared" ref="AM319:AM333" si="210">AM320+AB320</f>
        <v>-1</v>
      </c>
      <c r="AN319" s="11" t="str">
        <f t="shared" ref="AN319:AN334" si="211">IF(AB319&gt;1,"OTP[" &amp; AM319-1+AB319&amp; ":" &amp; AM319 &amp; "]",(IF(AB319&gt;0,"OTP[" &amp; AM319 &amp; "]","")))</f>
        <v/>
      </c>
      <c r="AO319" s="11">
        <f t="shared" ref="AO319:AO333" si="212">AO320+AB320</f>
        <v>-1</v>
      </c>
      <c r="AP319" s="11" t="str">
        <f t="shared" ref="AP319:AP334" si="213">IF(AND(V319="Y", AB319&gt;1),"OTP[" &amp; AO319-1+AB319&amp; ":" &amp; AO319 &amp; "]",(IF(AND(V319="Y", AB319&gt;0),"OTP[" &amp; AO319 &amp; "]","")))</f>
        <v/>
      </c>
      <c r="AQ319" s="11"/>
      <c r="AR319" s="11">
        <f t="shared" si="55"/>
        <v>0</v>
      </c>
      <c r="AS319" s="11"/>
      <c r="AT319" s="9"/>
      <c r="AU319" t="str">
        <f t="shared" si="188"/>
        <v>RW</v>
      </c>
      <c r="AV319" s="7">
        <f>SUM(Z$7:Z319)/2</f>
        <v>223</v>
      </c>
      <c r="AW319" s="7">
        <f>SUM(AC$7:AC319)/2</f>
        <v>0</v>
      </c>
    </row>
    <row r="320" spans="2:67" outlineLevel="1">
      <c r="B320" s="36"/>
      <c r="C320" s="9"/>
      <c r="D320" s="9"/>
      <c r="E320" s="10" t="s">
        <v>519</v>
      </c>
      <c r="F320" s="10" t="s">
        <v>520</v>
      </c>
      <c r="G320" s="10" t="s">
        <v>524</v>
      </c>
      <c r="H320" s="10" t="s">
        <v>524</v>
      </c>
      <c r="I320" s="54"/>
      <c r="J320" s="54"/>
      <c r="K320" s="54"/>
      <c r="L320" s="54"/>
      <c r="M320" s="54"/>
      <c r="N320" s="87"/>
      <c r="O320" s="10"/>
      <c r="P320" s="10"/>
      <c r="Q320" s="10"/>
      <c r="R320" s="10"/>
      <c r="S320" s="10" t="s">
        <v>53</v>
      </c>
      <c r="T320" s="10"/>
      <c r="U320" s="10" t="s">
        <v>49</v>
      </c>
      <c r="V320" s="10" t="s">
        <v>50</v>
      </c>
      <c r="W320" s="10" t="s">
        <v>50</v>
      </c>
      <c r="X320" s="11" t="str">
        <f t="shared" si="189"/>
        <v>N</v>
      </c>
      <c r="Y320" s="11"/>
      <c r="Z320" s="11">
        <f t="shared" si="52"/>
        <v>0</v>
      </c>
      <c r="AA320" s="11" t="str">
        <f t="shared" si="53"/>
        <v>N</v>
      </c>
      <c r="AB320" s="11"/>
      <c r="AC320" s="11">
        <f t="shared" si="54"/>
        <v>0</v>
      </c>
      <c r="AD320" s="10"/>
      <c r="AE320" s="10"/>
      <c r="AF320" s="11"/>
      <c r="AG320" s="10"/>
      <c r="AH320" s="10"/>
      <c r="AI320" s="11">
        <f t="shared" si="206"/>
        <v>225</v>
      </c>
      <c r="AJ320" s="11" t="str">
        <f t="shared" si="207"/>
        <v/>
      </c>
      <c r="AK320" s="11">
        <f t="shared" si="208"/>
        <v>228</v>
      </c>
      <c r="AL320" s="11" t="str">
        <f t="shared" si="209"/>
        <v/>
      </c>
      <c r="AM320" s="11">
        <f t="shared" si="210"/>
        <v>-1</v>
      </c>
      <c r="AN320" s="11" t="str">
        <f t="shared" si="211"/>
        <v/>
      </c>
      <c r="AO320" s="11">
        <f t="shared" si="212"/>
        <v>-1</v>
      </c>
      <c r="AP320" s="11" t="str">
        <f t="shared" si="213"/>
        <v/>
      </c>
      <c r="AQ320" s="11"/>
      <c r="AR320" s="11">
        <f t="shared" si="55"/>
        <v>0</v>
      </c>
      <c r="AS320" s="11"/>
      <c r="AT320" s="9"/>
      <c r="AU320" t="str">
        <f t="shared" si="188"/>
        <v>RW</v>
      </c>
      <c r="AV320" s="7">
        <f>SUM(Z$7:Z320)/2</f>
        <v>223</v>
      </c>
      <c r="AW320" s="7">
        <f>SUM(AC$7:AC320)/2</f>
        <v>0</v>
      </c>
    </row>
    <row r="321" spans="2:67" outlineLevel="1">
      <c r="B321" s="36"/>
      <c r="C321" s="9"/>
      <c r="D321" s="9"/>
      <c r="E321" s="10" t="s">
        <v>519</v>
      </c>
      <c r="F321" s="10" t="s">
        <v>520</v>
      </c>
      <c r="G321" s="10" t="s">
        <v>525</v>
      </c>
      <c r="H321" s="10" t="s">
        <v>525</v>
      </c>
      <c r="I321" s="54"/>
      <c r="J321" s="54"/>
      <c r="K321" s="54"/>
      <c r="L321" s="54"/>
      <c r="M321" s="54"/>
      <c r="N321" s="87"/>
      <c r="O321" s="10"/>
      <c r="P321" s="10"/>
      <c r="Q321" s="10"/>
      <c r="R321" s="10"/>
      <c r="S321" s="10" t="s">
        <v>53</v>
      </c>
      <c r="T321" s="10"/>
      <c r="U321" s="10" t="s">
        <v>49</v>
      </c>
      <c r="V321" s="10" t="s">
        <v>50</v>
      </c>
      <c r="W321" s="10" t="s">
        <v>50</v>
      </c>
      <c r="X321" s="11" t="str">
        <f t="shared" si="189"/>
        <v>N</v>
      </c>
      <c r="Y321" s="11"/>
      <c r="Z321" s="11">
        <f t="shared" si="52"/>
        <v>0</v>
      </c>
      <c r="AA321" s="11" t="str">
        <f t="shared" si="53"/>
        <v>N</v>
      </c>
      <c r="AB321" s="11"/>
      <c r="AC321" s="11">
        <f t="shared" si="54"/>
        <v>0</v>
      </c>
      <c r="AD321" s="10"/>
      <c r="AE321" s="10"/>
      <c r="AF321" s="11"/>
      <c r="AG321" s="10"/>
      <c r="AH321" s="10"/>
      <c r="AI321" s="11">
        <f t="shared" si="206"/>
        <v>225</v>
      </c>
      <c r="AJ321" s="11" t="str">
        <f t="shared" si="207"/>
        <v/>
      </c>
      <c r="AK321" s="11">
        <f t="shared" si="208"/>
        <v>228</v>
      </c>
      <c r="AL321" s="11" t="str">
        <f t="shared" si="209"/>
        <v/>
      </c>
      <c r="AM321" s="11">
        <f t="shared" si="210"/>
        <v>-1</v>
      </c>
      <c r="AN321" s="11" t="str">
        <f t="shared" si="211"/>
        <v/>
      </c>
      <c r="AO321" s="11">
        <f t="shared" si="212"/>
        <v>-1</v>
      </c>
      <c r="AP321" s="11" t="str">
        <f t="shared" si="213"/>
        <v/>
      </c>
      <c r="AQ321" s="11"/>
      <c r="AR321" s="11">
        <f t="shared" si="55"/>
        <v>0</v>
      </c>
      <c r="AS321" s="11"/>
      <c r="AT321" s="9"/>
      <c r="AU321" t="str">
        <f t="shared" si="188"/>
        <v>RW</v>
      </c>
      <c r="AV321" s="7">
        <f>SUM(Z$7:Z321)/2</f>
        <v>223</v>
      </c>
      <c r="AW321" s="7">
        <f>SUM(AC$7:AC321)/2</f>
        <v>0</v>
      </c>
    </row>
    <row r="322" spans="2:67" outlineLevel="1">
      <c r="B322" s="36"/>
      <c r="C322" s="9"/>
      <c r="D322" s="9"/>
      <c r="E322" s="10" t="s">
        <v>519</v>
      </c>
      <c r="F322" s="10" t="s">
        <v>520</v>
      </c>
      <c r="G322" s="10" t="s">
        <v>526</v>
      </c>
      <c r="H322" s="10" t="s">
        <v>526</v>
      </c>
      <c r="I322" s="54"/>
      <c r="J322" s="54"/>
      <c r="K322" s="54"/>
      <c r="L322" s="54"/>
      <c r="M322" s="54"/>
      <c r="N322" s="87"/>
      <c r="O322" s="10"/>
      <c r="P322" s="10"/>
      <c r="Q322" s="10"/>
      <c r="R322" s="10"/>
      <c r="S322" s="10" t="s">
        <v>53</v>
      </c>
      <c r="T322" s="10"/>
      <c r="U322" s="10" t="s">
        <v>49</v>
      </c>
      <c r="V322" s="10" t="s">
        <v>50</v>
      </c>
      <c r="W322" s="10" t="s">
        <v>50</v>
      </c>
      <c r="X322" s="11" t="str">
        <f t="shared" si="189"/>
        <v>N</v>
      </c>
      <c r="Y322" s="11"/>
      <c r="Z322" s="11">
        <f t="shared" si="52"/>
        <v>0</v>
      </c>
      <c r="AA322" s="11" t="str">
        <f t="shared" si="53"/>
        <v>N</v>
      </c>
      <c r="AB322" s="11"/>
      <c r="AC322" s="11">
        <f t="shared" si="54"/>
        <v>0</v>
      </c>
      <c r="AD322" s="10"/>
      <c r="AE322" s="10"/>
      <c r="AF322" s="11"/>
      <c r="AG322" s="10"/>
      <c r="AH322" s="10"/>
      <c r="AI322" s="11">
        <f t="shared" si="206"/>
        <v>225</v>
      </c>
      <c r="AJ322" s="11" t="str">
        <f t="shared" si="207"/>
        <v/>
      </c>
      <c r="AK322" s="11">
        <f t="shared" si="208"/>
        <v>228</v>
      </c>
      <c r="AL322" s="11" t="str">
        <f t="shared" si="209"/>
        <v/>
      </c>
      <c r="AM322" s="11">
        <f t="shared" si="210"/>
        <v>-1</v>
      </c>
      <c r="AN322" s="11" t="str">
        <f t="shared" si="211"/>
        <v/>
      </c>
      <c r="AO322" s="11">
        <f t="shared" si="212"/>
        <v>-1</v>
      </c>
      <c r="AP322" s="11" t="str">
        <f t="shared" si="213"/>
        <v/>
      </c>
      <c r="AQ322" s="11"/>
      <c r="AR322" s="11">
        <f t="shared" si="55"/>
        <v>0</v>
      </c>
      <c r="AS322" s="11"/>
      <c r="AT322" s="9"/>
      <c r="AU322" t="str">
        <f t="shared" si="188"/>
        <v>RW</v>
      </c>
      <c r="AV322" s="7">
        <f>SUM(Z$7:Z322)/2</f>
        <v>223</v>
      </c>
      <c r="AW322" s="7">
        <f>SUM(AC$7:AC322)/2</f>
        <v>0</v>
      </c>
    </row>
    <row r="323" spans="2:67" outlineLevel="1">
      <c r="B323" s="36"/>
      <c r="C323" s="9"/>
      <c r="D323" s="9"/>
      <c r="E323" s="10" t="s">
        <v>519</v>
      </c>
      <c r="F323" s="10" t="s">
        <v>520</v>
      </c>
      <c r="G323" s="10" t="s">
        <v>527</v>
      </c>
      <c r="H323" s="10" t="s">
        <v>527</v>
      </c>
      <c r="I323" s="54"/>
      <c r="J323" s="54"/>
      <c r="K323" s="54"/>
      <c r="L323" s="54"/>
      <c r="M323" s="54"/>
      <c r="N323" s="87"/>
      <c r="O323" s="10"/>
      <c r="P323" s="10"/>
      <c r="Q323" s="10"/>
      <c r="R323" s="10"/>
      <c r="S323" s="10" t="s">
        <v>53</v>
      </c>
      <c r="T323" s="10"/>
      <c r="U323" s="10" t="s">
        <v>49</v>
      </c>
      <c r="V323" s="10" t="s">
        <v>50</v>
      </c>
      <c r="W323" s="10" t="s">
        <v>50</v>
      </c>
      <c r="X323" s="11" t="str">
        <f t="shared" si="189"/>
        <v>N</v>
      </c>
      <c r="Y323" s="11"/>
      <c r="Z323" s="11">
        <f t="shared" si="52"/>
        <v>0</v>
      </c>
      <c r="AA323" s="11" t="str">
        <f t="shared" si="53"/>
        <v>N</v>
      </c>
      <c r="AB323" s="11"/>
      <c r="AC323" s="11">
        <f t="shared" si="54"/>
        <v>0</v>
      </c>
      <c r="AD323" s="10"/>
      <c r="AE323" s="10"/>
      <c r="AF323" s="11"/>
      <c r="AG323" s="10"/>
      <c r="AH323" s="10"/>
      <c r="AI323" s="11">
        <f t="shared" si="206"/>
        <v>225</v>
      </c>
      <c r="AJ323" s="11" t="str">
        <f t="shared" si="207"/>
        <v/>
      </c>
      <c r="AK323" s="11">
        <f t="shared" si="208"/>
        <v>228</v>
      </c>
      <c r="AL323" s="11" t="str">
        <f t="shared" si="209"/>
        <v/>
      </c>
      <c r="AM323" s="11">
        <f t="shared" si="210"/>
        <v>-1</v>
      </c>
      <c r="AN323" s="11" t="str">
        <f t="shared" si="211"/>
        <v/>
      </c>
      <c r="AO323" s="11">
        <f t="shared" si="212"/>
        <v>-1</v>
      </c>
      <c r="AP323" s="11" t="str">
        <f t="shared" si="213"/>
        <v/>
      </c>
      <c r="AQ323" s="11"/>
      <c r="AR323" s="11">
        <f t="shared" si="55"/>
        <v>0</v>
      </c>
      <c r="AS323" s="11"/>
      <c r="AT323" s="9"/>
      <c r="AU323" t="str">
        <f t="shared" si="188"/>
        <v>RW</v>
      </c>
      <c r="AV323" s="7">
        <f>SUM(Z$7:Z323)/2</f>
        <v>223</v>
      </c>
      <c r="AW323" s="7">
        <f>SUM(AC$7:AC323)/2</f>
        <v>0</v>
      </c>
    </row>
    <row r="324" spans="2:67" outlineLevel="1">
      <c r="B324" s="36"/>
      <c r="C324" s="9"/>
      <c r="D324" s="9"/>
      <c r="E324" s="10" t="s">
        <v>519</v>
      </c>
      <c r="F324" s="10" t="s">
        <v>520</v>
      </c>
      <c r="G324" s="10" t="s">
        <v>528</v>
      </c>
      <c r="H324" s="10" t="s">
        <v>528</v>
      </c>
      <c r="I324" s="54"/>
      <c r="J324" s="54"/>
      <c r="K324" s="54"/>
      <c r="L324" s="54"/>
      <c r="M324" s="54"/>
      <c r="N324" s="87"/>
      <c r="O324" s="10"/>
      <c r="P324" s="10"/>
      <c r="Q324" s="10"/>
      <c r="R324" s="10"/>
      <c r="S324" s="10" t="s">
        <v>53</v>
      </c>
      <c r="T324" s="10"/>
      <c r="U324" s="10" t="s">
        <v>49</v>
      </c>
      <c r="V324" s="10" t="s">
        <v>50</v>
      </c>
      <c r="W324" s="10" t="s">
        <v>50</v>
      </c>
      <c r="X324" s="11" t="str">
        <f t="shared" si="189"/>
        <v>N</v>
      </c>
      <c r="Y324" s="11"/>
      <c r="Z324" s="11">
        <f t="shared" si="52"/>
        <v>0</v>
      </c>
      <c r="AA324" s="11" t="str">
        <f t="shared" si="53"/>
        <v>N</v>
      </c>
      <c r="AB324" s="11"/>
      <c r="AC324" s="11">
        <f t="shared" si="54"/>
        <v>0</v>
      </c>
      <c r="AD324" s="10"/>
      <c r="AE324" s="10"/>
      <c r="AF324" s="11"/>
      <c r="AG324" s="10"/>
      <c r="AH324" s="10"/>
      <c r="AI324" s="11">
        <f t="shared" si="206"/>
        <v>225</v>
      </c>
      <c r="AJ324" s="11" t="str">
        <f t="shared" si="207"/>
        <v/>
      </c>
      <c r="AK324" s="11">
        <f t="shared" si="208"/>
        <v>228</v>
      </c>
      <c r="AL324" s="11" t="str">
        <f t="shared" si="209"/>
        <v/>
      </c>
      <c r="AM324" s="11">
        <f t="shared" si="210"/>
        <v>-1</v>
      </c>
      <c r="AN324" s="11" t="str">
        <f t="shared" si="211"/>
        <v/>
      </c>
      <c r="AO324" s="11">
        <f t="shared" si="212"/>
        <v>-1</v>
      </c>
      <c r="AP324" s="11" t="str">
        <f t="shared" si="213"/>
        <v/>
      </c>
      <c r="AQ324" s="11"/>
      <c r="AR324" s="11">
        <f t="shared" si="55"/>
        <v>0</v>
      </c>
      <c r="AS324" s="11"/>
      <c r="AT324" s="9"/>
      <c r="AU324" t="str">
        <f t="shared" si="188"/>
        <v>RW</v>
      </c>
      <c r="AV324" s="7">
        <f>SUM(Z$7:Z324)/2</f>
        <v>223</v>
      </c>
      <c r="AW324" s="7">
        <f>SUM(AC$7:AC324)/2</f>
        <v>0</v>
      </c>
    </row>
    <row r="325" spans="2:67" outlineLevel="1">
      <c r="B325" s="36"/>
      <c r="C325" s="9"/>
      <c r="D325" s="9"/>
      <c r="E325" s="10" t="s">
        <v>519</v>
      </c>
      <c r="F325" s="10" t="s">
        <v>520</v>
      </c>
      <c r="G325" s="10" t="s">
        <v>529</v>
      </c>
      <c r="H325" s="10" t="s">
        <v>529</v>
      </c>
      <c r="I325" s="54"/>
      <c r="J325" s="54"/>
      <c r="K325" s="54"/>
      <c r="L325" s="54"/>
      <c r="M325" s="54"/>
      <c r="N325" s="87"/>
      <c r="O325" s="10"/>
      <c r="P325" s="10"/>
      <c r="Q325" s="10"/>
      <c r="R325" s="10"/>
      <c r="S325" s="10" t="s">
        <v>53</v>
      </c>
      <c r="T325" s="10"/>
      <c r="U325" s="10" t="s">
        <v>49</v>
      </c>
      <c r="V325" s="10" t="s">
        <v>50</v>
      </c>
      <c r="W325" s="10" t="s">
        <v>50</v>
      </c>
      <c r="X325" s="11" t="str">
        <f t="shared" si="189"/>
        <v>N</v>
      </c>
      <c r="Y325" s="11"/>
      <c r="Z325" s="11">
        <f t="shared" si="52"/>
        <v>0</v>
      </c>
      <c r="AA325" s="11" t="str">
        <f t="shared" si="53"/>
        <v>N</v>
      </c>
      <c r="AB325" s="11"/>
      <c r="AC325" s="11">
        <f t="shared" si="54"/>
        <v>0</v>
      </c>
      <c r="AD325" s="10"/>
      <c r="AE325" s="10"/>
      <c r="AF325" s="11"/>
      <c r="AG325" s="10"/>
      <c r="AH325" s="10"/>
      <c r="AI325" s="11">
        <f t="shared" si="206"/>
        <v>225</v>
      </c>
      <c r="AJ325" s="11" t="str">
        <f t="shared" si="207"/>
        <v/>
      </c>
      <c r="AK325" s="11">
        <f t="shared" si="208"/>
        <v>228</v>
      </c>
      <c r="AL325" s="11" t="str">
        <f t="shared" si="209"/>
        <v/>
      </c>
      <c r="AM325" s="11">
        <f t="shared" si="210"/>
        <v>-1</v>
      </c>
      <c r="AN325" s="11" t="str">
        <f t="shared" si="211"/>
        <v/>
      </c>
      <c r="AO325" s="11">
        <f t="shared" si="212"/>
        <v>-1</v>
      </c>
      <c r="AP325" s="11" t="str">
        <f t="shared" si="213"/>
        <v/>
      </c>
      <c r="AQ325" s="11"/>
      <c r="AR325" s="11">
        <f t="shared" si="55"/>
        <v>0</v>
      </c>
      <c r="AS325" s="11"/>
      <c r="AT325" s="9"/>
      <c r="AU325" t="str">
        <f t="shared" si="188"/>
        <v>RW</v>
      </c>
      <c r="AV325" s="7">
        <f>SUM(Z$7:Z325)/2</f>
        <v>223</v>
      </c>
      <c r="AW325" s="7">
        <f>SUM(AC$7:AC325)/2</f>
        <v>0</v>
      </c>
    </row>
    <row r="326" spans="2:67" outlineLevel="1">
      <c r="B326" s="36"/>
      <c r="C326" s="9"/>
      <c r="D326" s="9"/>
      <c r="E326" s="10" t="s">
        <v>519</v>
      </c>
      <c r="F326" s="10" t="s">
        <v>520</v>
      </c>
      <c r="G326" s="10" t="s">
        <v>530</v>
      </c>
      <c r="H326" s="10" t="s">
        <v>530</v>
      </c>
      <c r="I326" s="54"/>
      <c r="J326" s="54"/>
      <c r="K326" s="54"/>
      <c r="L326" s="54"/>
      <c r="M326" s="54"/>
      <c r="N326" s="87"/>
      <c r="O326" s="10"/>
      <c r="P326" s="10"/>
      <c r="Q326" s="10"/>
      <c r="R326" s="10"/>
      <c r="S326" s="10" t="s">
        <v>53</v>
      </c>
      <c r="T326" s="10"/>
      <c r="U326" s="10" t="s">
        <v>49</v>
      </c>
      <c r="V326" s="10" t="s">
        <v>50</v>
      </c>
      <c r="W326" s="10" t="s">
        <v>50</v>
      </c>
      <c r="X326" s="11" t="str">
        <f t="shared" si="189"/>
        <v>N</v>
      </c>
      <c r="Y326" s="11"/>
      <c r="Z326" s="11">
        <f t="shared" si="52"/>
        <v>0</v>
      </c>
      <c r="AA326" s="11" t="str">
        <f t="shared" si="53"/>
        <v>N</v>
      </c>
      <c r="AB326" s="11"/>
      <c r="AC326" s="11">
        <f t="shared" si="54"/>
        <v>0</v>
      </c>
      <c r="AD326" s="10"/>
      <c r="AE326" s="10"/>
      <c r="AF326" s="11"/>
      <c r="AG326" s="10"/>
      <c r="AH326" s="10"/>
      <c r="AI326" s="11">
        <f t="shared" si="206"/>
        <v>225</v>
      </c>
      <c r="AJ326" s="11" t="str">
        <f t="shared" si="207"/>
        <v/>
      </c>
      <c r="AK326" s="11">
        <f t="shared" si="208"/>
        <v>228</v>
      </c>
      <c r="AL326" s="11" t="str">
        <f t="shared" si="209"/>
        <v/>
      </c>
      <c r="AM326" s="11">
        <f t="shared" si="210"/>
        <v>-1</v>
      </c>
      <c r="AN326" s="11" t="str">
        <f t="shared" si="211"/>
        <v/>
      </c>
      <c r="AO326" s="11">
        <f t="shared" si="212"/>
        <v>-1</v>
      </c>
      <c r="AP326" s="11" t="str">
        <f t="shared" si="213"/>
        <v/>
      </c>
      <c r="AQ326" s="11"/>
      <c r="AR326" s="11">
        <f t="shared" si="55"/>
        <v>0</v>
      </c>
      <c r="AS326" s="11"/>
      <c r="AT326" s="9"/>
      <c r="AU326" t="str">
        <f t="shared" si="188"/>
        <v>RW</v>
      </c>
      <c r="AV326" s="7">
        <f>SUM(Z$7:Z326)/2</f>
        <v>223</v>
      </c>
      <c r="AW326" s="7">
        <f>SUM(AC$7:AC326)/2</f>
        <v>0</v>
      </c>
    </row>
    <row r="327" spans="2:67" outlineLevel="1">
      <c r="B327" s="36"/>
      <c r="C327" s="9"/>
      <c r="D327" s="9"/>
      <c r="E327" s="10" t="s">
        <v>519</v>
      </c>
      <c r="F327" s="10" t="s">
        <v>520</v>
      </c>
      <c r="G327" s="10" t="s">
        <v>531</v>
      </c>
      <c r="H327" s="10" t="s">
        <v>531</v>
      </c>
      <c r="I327" s="54"/>
      <c r="J327" s="54"/>
      <c r="K327" s="54"/>
      <c r="L327" s="54"/>
      <c r="M327" s="54"/>
      <c r="N327" s="87"/>
      <c r="O327" s="10"/>
      <c r="P327" s="10"/>
      <c r="Q327" s="10"/>
      <c r="R327" s="10"/>
      <c r="S327" s="10" t="s">
        <v>53</v>
      </c>
      <c r="T327" s="10"/>
      <c r="U327" s="10" t="s">
        <v>49</v>
      </c>
      <c r="V327" s="10" t="s">
        <v>50</v>
      </c>
      <c r="W327" s="10" t="s">
        <v>50</v>
      </c>
      <c r="X327" s="11" t="str">
        <f t="shared" si="189"/>
        <v>N</v>
      </c>
      <c r="Y327" s="11"/>
      <c r="Z327" s="11">
        <f t="shared" si="52"/>
        <v>0</v>
      </c>
      <c r="AA327" s="11" t="str">
        <f t="shared" si="53"/>
        <v>N</v>
      </c>
      <c r="AB327" s="11"/>
      <c r="AC327" s="11">
        <f t="shared" si="54"/>
        <v>0</v>
      </c>
      <c r="AD327" s="10"/>
      <c r="AE327" s="10"/>
      <c r="AF327" s="11"/>
      <c r="AG327" s="10"/>
      <c r="AH327" s="10"/>
      <c r="AI327" s="11">
        <f t="shared" si="206"/>
        <v>225</v>
      </c>
      <c r="AJ327" s="11" t="str">
        <f t="shared" si="207"/>
        <v/>
      </c>
      <c r="AK327" s="11">
        <f t="shared" si="208"/>
        <v>228</v>
      </c>
      <c r="AL327" s="11" t="str">
        <f t="shared" si="209"/>
        <v/>
      </c>
      <c r="AM327" s="11">
        <f t="shared" si="210"/>
        <v>-1</v>
      </c>
      <c r="AN327" s="11" t="str">
        <f t="shared" si="211"/>
        <v/>
      </c>
      <c r="AO327" s="11">
        <f t="shared" si="212"/>
        <v>-1</v>
      </c>
      <c r="AP327" s="11" t="str">
        <f t="shared" si="213"/>
        <v/>
      </c>
      <c r="AQ327" s="11"/>
      <c r="AR327" s="11">
        <f t="shared" si="55"/>
        <v>0</v>
      </c>
      <c r="AS327" s="11"/>
      <c r="AT327" s="9"/>
      <c r="AU327" t="str">
        <f t="shared" si="188"/>
        <v>RW</v>
      </c>
      <c r="AV327" s="7">
        <f>SUM(Z$7:Z327)/2</f>
        <v>223</v>
      </c>
      <c r="AW327" s="7">
        <f>SUM(AC$7:AC327)/2</f>
        <v>0</v>
      </c>
    </row>
    <row r="328" spans="2:67" outlineLevel="1">
      <c r="B328" s="36"/>
      <c r="C328" s="9"/>
      <c r="D328" s="9"/>
      <c r="E328" s="10" t="s">
        <v>519</v>
      </c>
      <c r="F328" s="10" t="s">
        <v>520</v>
      </c>
      <c r="G328" s="10" t="s">
        <v>532</v>
      </c>
      <c r="H328" s="10" t="s">
        <v>532</v>
      </c>
      <c r="I328" s="54"/>
      <c r="J328" s="54"/>
      <c r="K328" s="54"/>
      <c r="L328" s="54"/>
      <c r="M328" s="54"/>
      <c r="N328" s="87"/>
      <c r="O328" s="10"/>
      <c r="P328" s="10"/>
      <c r="Q328" s="10"/>
      <c r="R328" s="10"/>
      <c r="S328" s="10" t="s">
        <v>53</v>
      </c>
      <c r="T328" s="10"/>
      <c r="U328" s="10" t="s">
        <v>49</v>
      </c>
      <c r="V328" s="10" t="s">
        <v>50</v>
      </c>
      <c r="W328" s="10" t="s">
        <v>50</v>
      </c>
      <c r="X328" s="11" t="str">
        <f t="shared" si="189"/>
        <v>N</v>
      </c>
      <c r="Y328" s="11"/>
      <c r="Z328" s="11">
        <f t="shared" si="52"/>
        <v>0</v>
      </c>
      <c r="AA328" s="11" t="str">
        <f t="shared" si="53"/>
        <v>N</v>
      </c>
      <c r="AB328" s="11"/>
      <c r="AC328" s="11">
        <f t="shared" si="54"/>
        <v>0</v>
      </c>
      <c r="AD328" s="10"/>
      <c r="AE328" s="10"/>
      <c r="AF328" s="11"/>
      <c r="AG328" s="10"/>
      <c r="AH328" s="10"/>
      <c r="AI328" s="11">
        <f t="shared" si="206"/>
        <v>225</v>
      </c>
      <c r="AJ328" s="11" t="str">
        <f t="shared" si="207"/>
        <v/>
      </c>
      <c r="AK328" s="11">
        <f t="shared" si="208"/>
        <v>228</v>
      </c>
      <c r="AL328" s="11" t="str">
        <f t="shared" si="209"/>
        <v/>
      </c>
      <c r="AM328" s="11">
        <f t="shared" si="210"/>
        <v>-1</v>
      </c>
      <c r="AN328" s="11" t="str">
        <f t="shared" si="211"/>
        <v/>
      </c>
      <c r="AO328" s="11">
        <f t="shared" si="212"/>
        <v>-1</v>
      </c>
      <c r="AP328" s="11" t="str">
        <f t="shared" si="213"/>
        <v/>
      </c>
      <c r="AQ328" s="11"/>
      <c r="AR328" s="11">
        <f t="shared" si="55"/>
        <v>0</v>
      </c>
      <c r="AS328" s="11"/>
      <c r="AT328" s="9"/>
      <c r="AU328" t="str">
        <f t="shared" si="188"/>
        <v>RW</v>
      </c>
      <c r="AV328" s="7">
        <f>SUM(Z$7:Z328)/2</f>
        <v>223</v>
      </c>
      <c r="AW328" s="7">
        <f>SUM(AC$7:AC328)/2</f>
        <v>0</v>
      </c>
    </row>
    <row r="329" spans="2:67" outlineLevel="1">
      <c r="B329" s="36"/>
      <c r="C329" s="9"/>
      <c r="D329" s="9"/>
      <c r="E329" s="10" t="s">
        <v>519</v>
      </c>
      <c r="F329" s="10" t="s">
        <v>520</v>
      </c>
      <c r="G329" s="10" t="s">
        <v>533</v>
      </c>
      <c r="H329" s="10" t="s">
        <v>533</v>
      </c>
      <c r="I329" s="54"/>
      <c r="J329" s="54"/>
      <c r="K329" s="54"/>
      <c r="L329" s="54"/>
      <c r="M329" s="54"/>
      <c r="N329" s="87"/>
      <c r="O329" s="10"/>
      <c r="P329" s="10"/>
      <c r="Q329" s="10"/>
      <c r="R329" s="10"/>
      <c r="S329" s="10" t="s">
        <v>53</v>
      </c>
      <c r="T329" s="10"/>
      <c r="U329" s="10" t="s">
        <v>49</v>
      </c>
      <c r="V329" s="10" t="s">
        <v>50</v>
      </c>
      <c r="W329" s="10" t="s">
        <v>50</v>
      </c>
      <c r="X329" s="11" t="str">
        <f t="shared" si="189"/>
        <v>N</v>
      </c>
      <c r="Y329" s="11"/>
      <c r="Z329" s="11">
        <f t="shared" si="52"/>
        <v>0</v>
      </c>
      <c r="AA329" s="11" t="str">
        <f t="shared" si="53"/>
        <v>N</v>
      </c>
      <c r="AB329" s="11"/>
      <c r="AC329" s="11">
        <f t="shared" si="54"/>
        <v>0</v>
      </c>
      <c r="AD329" s="10"/>
      <c r="AE329" s="10"/>
      <c r="AF329" s="11"/>
      <c r="AG329" s="10"/>
      <c r="AH329" s="10"/>
      <c r="AI329" s="11">
        <f t="shared" si="206"/>
        <v>225</v>
      </c>
      <c r="AJ329" s="11" t="str">
        <f t="shared" si="207"/>
        <v/>
      </c>
      <c r="AK329" s="11">
        <f t="shared" si="208"/>
        <v>228</v>
      </c>
      <c r="AL329" s="11" t="str">
        <f t="shared" si="209"/>
        <v/>
      </c>
      <c r="AM329" s="11">
        <f t="shared" si="210"/>
        <v>-1</v>
      </c>
      <c r="AN329" s="11" t="str">
        <f t="shared" si="211"/>
        <v/>
      </c>
      <c r="AO329" s="11">
        <f t="shared" si="212"/>
        <v>-1</v>
      </c>
      <c r="AP329" s="11" t="str">
        <f t="shared" si="213"/>
        <v/>
      </c>
      <c r="AQ329" s="11"/>
      <c r="AR329" s="11">
        <f t="shared" si="55"/>
        <v>0</v>
      </c>
      <c r="AS329" s="11"/>
      <c r="AT329" s="9"/>
      <c r="AU329" t="str">
        <f t="shared" si="188"/>
        <v>RW</v>
      </c>
      <c r="AV329" s="7">
        <f>SUM(Z$7:Z329)/2</f>
        <v>223</v>
      </c>
      <c r="AW329" s="7">
        <f>SUM(AC$7:AC329)/2</f>
        <v>0</v>
      </c>
    </row>
    <row r="330" spans="2:67" outlineLevel="1">
      <c r="B330" s="36"/>
      <c r="C330" s="9"/>
      <c r="D330" s="9"/>
      <c r="E330" s="10" t="s">
        <v>519</v>
      </c>
      <c r="F330" s="10" t="s">
        <v>520</v>
      </c>
      <c r="G330" s="10" t="s">
        <v>534</v>
      </c>
      <c r="H330" s="10" t="s">
        <v>534</v>
      </c>
      <c r="I330" s="54"/>
      <c r="J330" s="54"/>
      <c r="K330" s="54"/>
      <c r="L330" s="54"/>
      <c r="M330" s="54"/>
      <c r="N330" s="87"/>
      <c r="O330" s="10"/>
      <c r="P330" s="10"/>
      <c r="Q330" s="10"/>
      <c r="R330" s="10"/>
      <c r="S330" s="10" t="s">
        <v>53</v>
      </c>
      <c r="T330" s="10"/>
      <c r="U330" s="10" t="s">
        <v>49</v>
      </c>
      <c r="V330" s="10" t="s">
        <v>50</v>
      </c>
      <c r="W330" s="10" t="s">
        <v>50</v>
      </c>
      <c r="X330" s="11" t="str">
        <f t="shared" si="189"/>
        <v>N</v>
      </c>
      <c r="Y330" s="11"/>
      <c r="Z330" s="11">
        <f t="shared" si="52"/>
        <v>0</v>
      </c>
      <c r="AA330" s="11" t="str">
        <f t="shared" si="53"/>
        <v>N</v>
      </c>
      <c r="AB330" s="11"/>
      <c r="AC330" s="11">
        <f t="shared" si="54"/>
        <v>0</v>
      </c>
      <c r="AD330" s="10"/>
      <c r="AE330" s="10"/>
      <c r="AF330" s="11"/>
      <c r="AG330" s="10"/>
      <c r="AH330" s="10"/>
      <c r="AI330" s="11">
        <f t="shared" si="206"/>
        <v>225</v>
      </c>
      <c r="AJ330" s="11" t="str">
        <f t="shared" si="207"/>
        <v/>
      </c>
      <c r="AK330" s="11">
        <f t="shared" si="208"/>
        <v>228</v>
      </c>
      <c r="AL330" s="11" t="str">
        <f t="shared" si="209"/>
        <v/>
      </c>
      <c r="AM330" s="11">
        <f t="shared" si="210"/>
        <v>-1</v>
      </c>
      <c r="AN330" s="11" t="str">
        <f t="shared" si="211"/>
        <v/>
      </c>
      <c r="AO330" s="11">
        <f t="shared" si="212"/>
        <v>-1</v>
      </c>
      <c r="AP330" s="11" t="str">
        <f t="shared" si="213"/>
        <v/>
      </c>
      <c r="AQ330" s="11"/>
      <c r="AR330" s="11">
        <f t="shared" si="55"/>
        <v>0</v>
      </c>
      <c r="AS330" s="11"/>
      <c r="AT330" s="9"/>
      <c r="AU330" t="str">
        <f t="shared" si="188"/>
        <v>RW</v>
      </c>
      <c r="AV330" s="7">
        <f>SUM(Z$7:Z330)/2</f>
        <v>223</v>
      </c>
      <c r="AW330" s="7">
        <f>SUM(AC$7:AC330)/2</f>
        <v>0</v>
      </c>
    </row>
    <row r="331" spans="2:67" outlineLevel="1">
      <c r="B331" s="36"/>
      <c r="C331" s="9"/>
      <c r="D331" s="9"/>
      <c r="E331" s="10" t="s">
        <v>519</v>
      </c>
      <c r="F331" s="10" t="s">
        <v>520</v>
      </c>
      <c r="G331" s="10" t="s">
        <v>535</v>
      </c>
      <c r="H331" s="10" t="s">
        <v>535</v>
      </c>
      <c r="I331" s="54"/>
      <c r="J331" s="54"/>
      <c r="K331" s="54"/>
      <c r="L331" s="54"/>
      <c r="M331" s="54"/>
      <c r="N331" s="87"/>
      <c r="O331" s="10" t="s">
        <v>536</v>
      </c>
      <c r="P331" s="10"/>
      <c r="Q331" s="10"/>
      <c r="R331" s="10"/>
      <c r="S331" s="10" t="s">
        <v>53</v>
      </c>
      <c r="T331" s="10"/>
      <c r="U331" s="10" t="s">
        <v>49</v>
      </c>
      <c r="V331" s="10" t="s">
        <v>50</v>
      </c>
      <c r="W331" s="10" t="s">
        <v>50</v>
      </c>
      <c r="X331" s="11" t="str">
        <f t="shared" si="189"/>
        <v>Y</v>
      </c>
      <c r="Y331" s="11">
        <v>1</v>
      </c>
      <c r="Z331" s="11">
        <f t="shared" si="52"/>
        <v>1</v>
      </c>
      <c r="AA331" s="11" t="str">
        <f t="shared" si="53"/>
        <v>N</v>
      </c>
      <c r="AB331" s="11"/>
      <c r="AC331" s="11">
        <f t="shared" si="54"/>
        <v>0</v>
      </c>
      <c r="AD331" s="10">
        <v>0</v>
      </c>
      <c r="AE331" s="10">
        <v>0</v>
      </c>
      <c r="AF331" s="11"/>
      <c r="AG331" s="10"/>
      <c r="AH331" s="10"/>
      <c r="AI331" s="11">
        <f t="shared" si="206"/>
        <v>224</v>
      </c>
      <c r="AJ331" s="11" t="str">
        <f t="shared" si="207"/>
        <v>MTP[224]</v>
      </c>
      <c r="AK331" s="11">
        <f t="shared" si="208"/>
        <v>227</v>
      </c>
      <c r="AL331" s="11" t="str">
        <f t="shared" si="209"/>
        <v/>
      </c>
      <c r="AM331" s="11">
        <f t="shared" si="210"/>
        <v>-1</v>
      </c>
      <c r="AN331" s="11" t="str">
        <f t="shared" si="211"/>
        <v/>
      </c>
      <c r="AO331" s="11">
        <f t="shared" si="212"/>
        <v>-1</v>
      </c>
      <c r="AP331" s="11" t="str">
        <f t="shared" si="213"/>
        <v/>
      </c>
      <c r="AQ331" s="11"/>
      <c r="AR331" s="11">
        <f t="shared" si="55"/>
        <v>0</v>
      </c>
      <c r="AS331" s="11"/>
      <c r="AT331" s="9"/>
      <c r="AU331" t="str">
        <f t="shared" si="188"/>
        <v>RW</v>
      </c>
      <c r="AV331" s="7">
        <f>SUM(Z$7:Z331)/2</f>
        <v>223.5</v>
      </c>
      <c r="AW331" s="7">
        <f>SUM(AC$7:AC331)/2</f>
        <v>0</v>
      </c>
      <c r="BF331" s="2">
        <v>0</v>
      </c>
      <c r="BG331" s="2">
        <v>0</v>
      </c>
      <c r="BH331" s="2">
        <v>0</v>
      </c>
      <c r="BI331" s="2">
        <v>0</v>
      </c>
      <c r="BJ331" s="2">
        <v>0</v>
      </c>
      <c r="BK331" s="2">
        <v>0</v>
      </c>
      <c r="BL331" s="2">
        <v>0</v>
      </c>
      <c r="BM331" s="2">
        <v>0</v>
      </c>
      <c r="BN331" s="2">
        <v>0</v>
      </c>
      <c r="BO331" s="2">
        <v>0</v>
      </c>
    </row>
    <row r="332" spans="2:67" outlineLevel="1">
      <c r="B332" s="36"/>
      <c r="C332" s="9"/>
      <c r="D332" s="9"/>
      <c r="E332" s="10" t="s">
        <v>519</v>
      </c>
      <c r="F332" s="10" t="s">
        <v>520</v>
      </c>
      <c r="G332" s="10" t="s">
        <v>537</v>
      </c>
      <c r="H332" s="10" t="s">
        <v>537</v>
      </c>
      <c r="I332" s="54"/>
      <c r="J332" s="54"/>
      <c r="K332" s="54"/>
      <c r="L332" s="54"/>
      <c r="M332" s="54"/>
      <c r="N332" s="87"/>
      <c r="O332" s="10" t="s">
        <v>538</v>
      </c>
      <c r="P332" s="10"/>
      <c r="Q332" s="10"/>
      <c r="R332" s="10"/>
      <c r="S332" s="10" t="s">
        <v>53</v>
      </c>
      <c r="T332" s="10"/>
      <c r="U332" s="10" t="s">
        <v>49</v>
      </c>
      <c r="V332" s="10" t="s">
        <v>50</v>
      </c>
      <c r="W332" s="10" t="s">
        <v>50</v>
      </c>
      <c r="X332" s="11" t="str">
        <f t="shared" si="189"/>
        <v>Y</v>
      </c>
      <c r="Y332" s="11">
        <v>1</v>
      </c>
      <c r="Z332" s="11">
        <f t="shared" si="52"/>
        <v>1</v>
      </c>
      <c r="AA332" s="11" t="str">
        <f t="shared" si="53"/>
        <v>N</v>
      </c>
      <c r="AB332" s="11"/>
      <c r="AC332" s="11">
        <f t="shared" si="54"/>
        <v>0</v>
      </c>
      <c r="AD332" s="10">
        <v>0</v>
      </c>
      <c r="AE332" s="10">
        <v>0</v>
      </c>
      <c r="AF332" s="11"/>
      <c r="AG332" s="10"/>
      <c r="AH332" s="10"/>
      <c r="AI332" s="11">
        <f t="shared" si="206"/>
        <v>223</v>
      </c>
      <c r="AJ332" s="11" t="str">
        <f t="shared" si="207"/>
        <v>MTP[223]</v>
      </c>
      <c r="AK332" s="11">
        <f t="shared" si="208"/>
        <v>226</v>
      </c>
      <c r="AL332" s="11" t="str">
        <f t="shared" si="209"/>
        <v/>
      </c>
      <c r="AM332" s="11">
        <f t="shared" si="210"/>
        <v>-1</v>
      </c>
      <c r="AN332" s="11" t="str">
        <f t="shared" si="211"/>
        <v/>
      </c>
      <c r="AO332" s="11">
        <f t="shared" si="212"/>
        <v>-1</v>
      </c>
      <c r="AP332" s="11" t="str">
        <f t="shared" si="213"/>
        <v/>
      </c>
      <c r="AQ332" s="11"/>
      <c r="AR332" s="11">
        <f t="shared" si="55"/>
        <v>0</v>
      </c>
      <c r="AS332" s="11"/>
      <c r="AT332" s="9"/>
      <c r="AU332" t="str">
        <f t="shared" si="188"/>
        <v>RW</v>
      </c>
      <c r="AV332" s="7">
        <f>SUM(Z$7:Z332)/2</f>
        <v>224</v>
      </c>
      <c r="AW332" s="7">
        <f>SUM(AC$7:AC332)/2</f>
        <v>0</v>
      </c>
      <c r="BF332" s="2">
        <v>0</v>
      </c>
      <c r="BG332" s="2">
        <v>0</v>
      </c>
      <c r="BH332" s="2">
        <v>0</v>
      </c>
      <c r="BI332" s="2">
        <v>0</v>
      </c>
      <c r="BJ332" s="2">
        <v>0</v>
      </c>
      <c r="BK332" s="2">
        <v>0</v>
      </c>
      <c r="BL332" s="2">
        <v>0</v>
      </c>
      <c r="BM332" s="2">
        <v>0</v>
      </c>
      <c r="BN332" s="2">
        <v>0</v>
      </c>
      <c r="BO332" s="2">
        <v>0</v>
      </c>
    </row>
    <row r="333" spans="2:67" outlineLevel="1">
      <c r="B333" s="36"/>
      <c r="C333" s="9"/>
      <c r="D333" s="9"/>
      <c r="E333" s="10" t="s">
        <v>519</v>
      </c>
      <c r="F333" s="10" t="s">
        <v>520</v>
      </c>
      <c r="G333" s="10" t="s">
        <v>539</v>
      </c>
      <c r="H333" s="10" t="s">
        <v>539</v>
      </c>
      <c r="I333" s="54"/>
      <c r="J333" s="54"/>
      <c r="K333" s="54"/>
      <c r="L333" s="54"/>
      <c r="M333" s="54"/>
      <c r="N333" s="87"/>
      <c r="O333" s="10" t="s">
        <v>540</v>
      </c>
      <c r="P333" s="10"/>
      <c r="Q333" s="10"/>
      <c r="R333" s="10"/>
      <c r="S333" s="10" t="s">
        <v>53</v>
      </c>
      <c r="T333" s="10"/>
      <c r="U333" s="10" t="s">
        <v>49</v>
      </c>
      <c r="V333" s="10" t="s">
        <v>50</v>
      </c>
      <c r="W333" s="10" t="s">
        <v>50</v>
      </c>
      <c r="X333" s="11" t="str">
        <f t="shared" si="189"/>
        <v>Y</v>
      </c>
      <c r="Y333" s="11">
        <v>1</v>
      </c>
      <c r="Z333" s="11">
        <f t="shared" si="52"/>
        <v>1</v>
      </c>
      <c r="AA333" s="11" t="str">
        <f t="shared" si="53"/>
        <v>N</v>
      </c>
      <c r="AB333" s="11"/>
      <c r="AC333" s="11">
        <f t="shared" si="54"/>
        <v>0</v>
      </c>
      <c r="AD333" s="10">
        <v>0</v>
      </c>
      <c r="AE333" s="10">
        <v>0</v>
      </c>
      <c r="AF333" s="11"/>
      <c r="AG333" s="10"/>
      <c r="AH333" s="10"/>
      <c r="AI333" s="11">
        <f t="shared" si="206"/>
        <v>222</v>
      </c>
      <c r="AJ333" s="11" t="str">
        <f t="shared" si="207"/>
        <v>MTP[222]</v>
      </c>
      <c r="AK333" s="11">
        <f t="shared" si="208"/>
        <v>225</v>
      </c>
      <c r="AL333" s="11" t="str">
        <f t="shared" si="209"/>
        <v/>
      </c>
      <c r="AM333" s="11">
        <f t="shared" si="210"/>
        <v>-1</v>
      </c>
      <c r="AN333" s="11" t="str">
        <f t="shared" si="211"/>
        <v/>
      </c>
      <c r="AO333" s="11">
        <f t="shared" si="212"/>
        <v>-1</v>
      </c>
      <c r="AP333" s="11" t="str">
        <f t="shared" si="213"/>
        <v/>
      </c>
      <c r="AQ333" s="11"/>
      <c r="AR333" s="11">
        <f t="shared" si="55"/>
        <v>0</v>
      </c>
      <c r="AS333" s="11"/>
      <c r="AT333" s="9"/>
      <c r="AU333" t="str">
        <f t="shared" si="188"/>
        <v>RW</v>
      </c>
      <c r="AV333" s="7">
        <f>SUM(Z$7:Z333)/2</f>
        <v>224.5</v>
      </c>
      <c r="AW333" s="7">
        <f>SUM(AC$7:AC333)/2</f>
        <v>0</v>
      </c>
      <c r="BF333" s="2">
        <v>0</v>
      </c>
      <c r="BG333" s="2">
        <v>0</v>
      </c>
      <c r="BH333" s="2">
        <v>0</v>
      </c>
      <c r="BI333" s="2">
        <v>0</v>
      </c>
      <c r="BJ333" s="2">
        <v>0</v>
      </c>
      <c r="BK333" s="2">
        <v>0</v>
      </c>
      <c r="BL333" s="2">
        <v>0</v>
      </c>
      <c r="BM333" s="2">
        <v>0</v>
      </c>
      <c r="BN333" s="2">
        <v>0</v>
      </c>
      <c r="BO333" s="2">
        <v>0</v>
      </c>
    </row>
    <row r="334" spans="2:67" outlineLevel="1">
      <c r="B334" s="36"/>
      <c r="C334" s="9"/>
      <c r="D334" s="9"/>
      <c r="E334" s="10" t="s">
        <v>519</v>
      </c>
      <c r="F334" s="10" t="s">
        <v>520</v>
      </c>
      <c r="G334" s="10" t="s">
        <v>541</v>
      </c>
      <c r="H334" s="10" t="s">
        <v>541</v>
      </c>
      <c r="I334" s="81"/>
      <c r="J334" s="81"/>
      <c r="K334" s="81"/>
      <c r="L334" s="81"/>
      <c r="M334" s="81"/>
      <c r="N334" s="88"/>
      <c r="O334" s="10" t="s">
        <v>542</v>
      </c>
      <c r="P334" s="10"/>
      <c r="Q334" s="10"/>
      <c r="R334" s="10"/>
      <c r="S334" s="10" t="s">
        <v>53</v>
      </c>
      <c r="T334" s="10"/>
      <c r="U334" s="10" t="s">
        <v>49</v>
      </c>
      <c r="V334" s="10" t="s">
        <v>50</v>
      </c>
      <c r="W334" s="10" t="s">
        <v>50</v>
      </c>
      <c r="X334" s="11" t="str">
        <f t="shared" si="189"/>
        <v>Y</v>
      </c>
      <c r="Y334" s="11">
        <v>1</v>
      </c>
      <c r="Z334" s="11">
        <f t="shared" si="52"/>
        <v>1</v>
      </c>
      <c r="AA334" s="11" t="str">
        <f t="shared" si="53"/>
        <v>N</v>
      </c>
      <c r="AB334" s="11"/>
      <c r="AC334" s="11">
        <f t="shared" si="54"/>
        <v>0</v>
      </c>
      <c r="AD334" s="10">
        <v>0</v>
      </c>
      <c r="AE334" s="10">
        <v>0</v>
      </c>
      <c r="AF334" s="11"/>
      <c r="AG334" s="10"/>
      <c r="AH334" s="10"/>
      <c r="AI334" s="11">
        <f>IF(Y334&gt;0,AK309,AK309- 1)</f>
        <v>221</v>
      </c>
      <c r="AJ334" s="11" t="str">
        <f t="shared" si="207"/>
        <v>MTP[221]</v>
      </c>
      <c r="AK334" s="11">
        <f>IF(AND(V334="Y", Y334&gt;0),AI318,AI318- 1)</f>
        <v>224</v>
      </c>
      <c r="AL334" s="11" t="str">
        <f t="shared" si="209"/>
        <v/>
      </c>
      <c r="AM334" s="11">
        <f>IF(AB334&gt;0,AO309,AO309- 1)</f>
        <v>-1</v>
      </c>
      <c r="AN334" s="11" t="str">
        <f t="shared" si="211"/>
        <v/>
      </c>
      <c r="AO334" s="11">
        <f>IF(AND(V334="Y", AB334&gt;0),AM318,AM318- 1)</f>
        <v>-1</v>
      </c>
      <c r="AP334" s="11" t="str">
        <f t="shared" si="213"/>
        <v/>
      </c>
      <c r="AQ334" s="11"/>
      <c r="AR334" s="11">
        <f t="shared" si="55"/>
        <v>0</v>
      </c>
      <c r="AS334" s="11"/>
      <c r="AT334" s="9"/>
      <c r="AU334" t="str">
        <f t="shared" si="188"/>
        <v>RW</v>
      </c>
      <c r="AV334" s="7">
        <f>SUM(Z$7:Z334)/2</f>
        <v>225</v>
      </c>
      <c r="AW334" s="7">
        <f>SUM(AC$7:AC334)/2</f>
        <v>0</v>
      </c>
      <c r="BF334" s="2">
        <v>0</v>
      </c>
      <c r="BG334" s="2">
        <v>0</v>
      </c>
      <c r="BH334" s="2">
        <v>0</v>
      </c>
      <c r="BI334" s="2">
        <v>0</v>
      </c>
      <c r="BJ334" s="2">
        <v>0</v>
      </c>
      <c r="BK334" s="2">
        <v>0</v>
      </c>
      <c r="BL334" s="2">
        <v>0</v>
      </c>
      <c r="BM334" s="2">
        <v>0</v>
      </c>
      <c r="BN334" s="2">
        <v>0</v>
      </c>
      <c r="BO334" s="2">
        <v>0</v>
      </c>
    </row>
    <row r="335" spans="2:67" hidden="1">
      <c r="B335" s="36"/>
      <c r="C335" s="9"/>
      <c r="D335" s="9"/>
      <c r="E335" s="10" t="s">
        <v>543</v>
      </c>
      <c r="F335" s="10" t="s">
        <v>544</v>
      </c>
      <c r="G335" s="10"/>
      <c r="H335" s="10"/>
      <c r="I335" s="10"/>
      <c r="J335" s="10"/>
      <c r="K335" s="10"/>
      <c r="L335" s="10"/>
      <c r="M335" s="10"/>
      <c r="N335" s="84" t="s">
        <v>545</v>
      </c>
      <c r="O335" s="10"/>
      <c r="P335" s="10"/>
      <c r="Q335" s="10" t="s">
        <v>171</v>
      </c>
      <c r="R335" s="10" t="s">
        <v>285</v>
      </c>
      <c r="S335" s="10" t="str">
        <f t="shared" si="14"/>
        <v>RW</v>
      </c>
      <c r="T335" s="10">
        <v>2</v>
      </c>
      <c r="U335" s="10" t="s">
        <v>50</v>
      </c>
      <c r="V335" s="10" t="s">
        <v>50</v>
      </c>
      <c r="W335" s="10" t="s">
        <v>50</v>
      </c>
      <c r="X335" s="11" t="str">
        <f t="shared" si="189"/>
        <v>N</v>
      </c>
      <c r="Y335" s="11"/>
      <c r="Z335" s="11">
        <f t="shared" si="52"/>
        <v>0</v>
      </c>
      <c r="AA335" s="11" t="str">
        <f t="shared" si="53"/>
        <v>N</v>
      </c>
      <c r="AB335" s="11"/>
      <c r="AC335" s="11">
        <f t="shared" si="54"/>
        <v>0</v>
      </c>
      <c r="AD335" s="10"/>
      <c r="AE335" s="10"/>
      <c r="AF335" s="11"/>
      <c r="AG335" s="10"/>
      <c r="AH335" s="10"/>
      <c r="AI335" s="11">
        <f>AK318+Y335</f>
        <v>225</v>
      </c>
      <c r="AJ335" s="11"/>
      <c r="AK335" s="11">
        <f t="shared" si="16"/>
        <v>225</v>
      </c>
      <c r="AL335" s="11"/>
      <c r="AM335" s="11">
        <f>AO318+AB335</f>
        <v>0</v>
      </c>
      <c r="AN335" s="11"/>
      <c r="AO335" s="11">
        <f t="shared" si="17"/>
        <v>0</v>
      </c>
      <c r="AP335" s="11"/>
      <c r="AQ335" s="11" t="str">
        <f t="shared" ref="AQ335:AQ702" si="214">IF(AND(U335="Y",S335="RW"),T335*8,"")</f>
        <v/>
      </c>
      <c r="AR335" s="11" t="str">
        <f t="shared" si="55"/>
        <v/>
      </c>
      <c r="AS335" s="11"/>
      <c r="AT335" s="9"/>
      <c r="AU335" t="str">
        <f t="shared" si="188"/>
        <v>RW</v>
      </c>
      <c r="AV335" s="7">
        <f>SUM(Z$7:Z335)/2</f>
        <v>225</v>
      </c>
      <c r="AW335" s="7">
        <f>SUM(AC$7:AC335)/2</f>
        <v>0</v>
      </c>
    </row>
    <row r="336" spans="2:67" hidden="1">
      <c r="B336" s="36"/>
      <c r="C336" s="9"/>
      <c r="D336" s="9"/>
      <c r="E336" s="10" t="s">
        <v>546</v>
      </c>
      <c r="F336" s="10" t="s">
        <v>547</v>
      </c>
      <c r="G336" s="10"/>
      <c r="H336" s="10"/>
      <c r="I336" s="10"/>
      <c r="J336" s="10"/>
      <c r="K336" s="10"/>
      <c r="L336" s="10"/>
      <c r="M336" s="10"/>
      <c r="N336" s="84" t="s">
        <v>121</v>
      </c>
      <c r="O336" s="10"/>
      <c r="P336" s="10"/>
      <c r="Q336" s="10" t="s">
        <v>171</v>
      </c>
      <c r="R336" s="10" t="s">
        <v>285</v>
      </c>
      <c r="S336" s="10" t="str">
        <f t="shared" si="14"/>
        <v>RW</v>
      </c>
      <c r="T336" s="10">
        <v>2</v>
      </c>
      <c r="U336" s="10" t="s">
        <v>50</v>
      </c>
      <c r="V336" s="10" t="s">
        <v>49</v>
      </c>
      <c r="W336" s="10" t="s">
        <v>50</v>
      </c>
      <c r="X336" s="11" t="str">
        <f t="shared" si="189"/>
        <v>N</v>
      </c>
      <c r="Y336" s="11"/>
      <c r="Z336" s="11">
        <f t="shared" si="52"/>
        <v>0</v>
      </c>
      <c r="AA336" s="11" t="str">
        <f t="shared" ref="AA336:AA590" si="215">IF(AB336&gt;0,"Y","N")</f>
        <v>N</v>
      </c>
      <c r="AB336" s="11"/>
      <c r="AC336" s="11">
        <f t="shared" ref="AC336:AC590" si="216">IF(V336="N",AB336,AB336*$T$1)</f>
        <v>0</v>
      </c>
      <c r="AD336" s="10"/>
      <c r="AE336" s="10"/>
      <c r="AF336" s="11"/>
      <c r="AG336" s="10"/>
      <c r="AH336" s="10"/>
      <c r="AI336" s="11">
        <f t="shared" si="34"/>
        <v>225</v>
      </c>
      <c r="AJ336" s="11"/>
      <c r="AK336" s="11">
        <f t="shared" si="16"/>
        <v>225</v>
      </c>
      <c r="AL336" s="11"/>
      <c r="AM336" s="11">
        <f t="shared" si="35"/>
        <v>0</v>
      </c>
      <c r="AN336" s="11"/>
      <c r="AO336" s="11">
        <f t="shared" si="17"/>
        <v>0</v>
      </c>
      <c r="AP336" s="11"/>
      <c r="AQ336" s="11"/>
      <c r="AR336" s="11">
        <f t="shared" ref="AR336:AR590" si="217">IF(V336="N",AQ336,AQ336*$T$1)</f>
        <v>0</v>
      </c>
      <c r="AS336" s="11"/>
      <c r="AT336" s="9"/>
      <c r="AU336" t="str">
        <f t="shared" si="188"/>
        <v>RW</v>
      </c>
      <c r="AV336" s="7">
        <f>SUM(Z$7:Z336)/2</f>
        <v>225</v>
      </c>
      <c r="AW336" s="7">
        <f>SUM(AC$7:AC336)/2</f>
        <v>0</v>
      </c>
    </row>
    <row r="337" spans="2:67" ht="62.65" customHeight="1">
      <c r="B337" s="36"/>
      <c r="C337" s="9"/>
      <c r="D337" s="9"/>
      <c r="E337" s="10" t="s">
        <v>548</v>
      </c>
      <c r="F337" s="10" t="s">
        <v>549</v>
      </c>
      <c r="G337" s="10"/>
      <c r="H337" s="10"/>
      <c r="I337" s="10"/>
      <c r="J337" s="10"/>
      <c r="K337" s="10"/>
      <c r="L337" s="10"/>
      <c r="M337" s="10"/>
      <c r="N337" s="84"/>
      <c r="O337" s="10"/>
      <c r="P337" s="10"/>
      <c r="Q337" s="10" t="s">
        <v>171</v>
      </c>
      <c r="R337" s="10" t="s">
        <v>285</v>
      </c>
      <c r="S337" s="10" t="str">
        <f t="shared" si="14"/>
        <v>RW</v>
      </c>
      <c r="T337" s="10">
        <v>2</v>
      </c>
      <c r="U337" s="10" t="s">
        <v>49</v>
      </c>
      <c r="V337" s="10" t="s">
        <v>49</v>
      </c>
      <c r="W337" s="10" t="s">
        <v>50</v>
      </c>
      <c r="X337" s="11" t="str">
        <f t="shared" si="189"/>
        <v>Y</v>
      </c>
      <c r="Y337" s="11">
        <f>SUM(Y356:Y433)</f>
        <v>9</v>
      </c>
      <c r="Z337" s="11">
        <f t="shared" ref="Z337" si="218">IF(V337="N",Y337,Y337*$T$1)</f>
        <v>18</v>
      </c>
      <c r="AA337" s="11" t="str">
        <f t="shared" si="215"/>
        <v>N</v>
      </c>
      <c r="AB337" s="11"/>
      <c r="AC337" s="11">
        <f t="shared" si="216"/>
        <v>0</v>
      </c>
      <c r="AD337" s="10" t="str">
        <f>(AD425 &amp; AD426 &amp; AD427 &amp; AD428 &amp; AD429 &amp; AD430 &amp; AD431 &amp; AD432 &amp; AD433)</f>
        <v>100000000</v>
      </c>
      <c r="AE337" s="10" t="str">
        <f>(AE425 &amp; AE426 &amp; AE427 &amp; AE428 &amp; AE429 &amp; AE430 &amp; AE431 &amp; AE432 &amp; AE433)</f>
        <v>100000000</v>
      </c>
      <c r="AF337" s="11"/>
      <c r="AG337" s="10"/>
      <c r="AH337" s="10" t="s">
        <v>291</v>
      </c>
      <c r="AI337" s="11">
        <f t="shared" si="34"/>
        <v>234</v>
      </c>
      <c r="AJ337" s="11"/>
      <c r="AK337" s="11">
        <f t="shared" si="16"/>
        <v>243</v>
      </c>
      <c r="AL337" s="11"/>
      <c r="AM337" s="11">
        <f t="shared" si="35"/>
        <v>0</v>
      </c>
      <c r="AN337" s="11"/>
      <c r="AO337" s="11">
        <f t="shared" si="17"/>
        <v>0</v>
      </c>
      <c r="AP337" s="11"/>
      <c r="AQ337" s="11">
        <f>Y337</f>
        <v>9</v>
      </c>
      <c r="AR337" s="11">
        <f t="shared" si="217"/>
        <v>18</v>
      </c>
      <c r="AS337" s="11"/>
      <c r="AT337" s="9"/>
      <c r="AU337" t="str">
        <f t="shared" si="188"/>
        <v>RW</v>
      </c>
      <c r="AV337" s="7">
        <f>SUM(Z$7:Z337)/2</f>
        <v>234</v>
      </c>
      <c r="AW337" s="7">
        <f>SUM(AC$7:AC337)/2</f>
        <v>0</v>
      </c>
      <c r="BF337" s="2" t="s">
        <v>550</v>
      </c>
      <c r="BG337" s="2" t="s">
        <v>550</v>
      </c>
      <c r="BH337" s="2" t="s">
        <v>550</v>
      </c>
      <c r="BI337" s="2" t="s">
        <v>550</v>
      </c>
      <c r="BJ337" s="2" t="s">
        <v>550</v>
      </c>
      <c r="BK337" s="2" t="s">
        <v>550</v>
      </c>
      <c r="BL337" s="2" t="s">
        <v>550</v>
      </c>
      <c r="BM337" s="2" t="s">
        <v>550</v>
      </c>
      <c r="BN337" s="2" t="s">
        <v>550</v>
      </c>
      <c r="BO337" s="2" t="s">
        <v>550</v>
      </c>
    </row>
    <row r="338" spans="2:67" outlineLevel="1">
      <c r="B338" s="36"/>
      <c r="C338" s="9"/>
      <c r="D338" s="9"/>
      <c r="E338" s="10" t="s">
        <v>548</v>
      </c>
      <c r="F338" s="10" t="s">
        <v>549</v>
      </c>
      <c r="G338" s="10"/>
      <c r="H338" s="10"/>
      <c r="I338" s="10"/>
      <c r="J338" s="10"/>
      <c r="K338" s="10"/>
      <c r="L338" s="10"/>
      <c r="M338" s="10"/>
      <c r="N338" s="84"/>
      <c r="O338" s="10"/>
      <c r="P338" s="10"/>
      <c r="Q338" s="10"/>
      <c r="R338" s="10"/>
      <c r="S338" s="10" t="s">
        <v>53</v>
      </c>
      <c r="T338" s="10"/>
      <c r="U338" s="10" t="s">
        <v>49</v>
      </c>
      <c r="V338" s="10" t="s">
        <v>49</v>
      </c>
      <c r="W338" s="10" t="s">
        <v>50</v>
      </c>
      <c r="X338" s="11" t="str">
        <f t="shared" si="189"/>
        <v>N</v>
      </c>
      <c r="Y338" s="11"/>
      <c r="Z338" s="11">
        <f t="shared" ref="Z338:Z400" si="219">Y338</f>
        <v>0</v>
      </c>
      <c r="AA338" s="11" t="str">
        <f t="shared" si="215"/>
        <v>N</v>
      </c>
      <c r="AB338" s="11"/>
      <c r="AC338" s="11">
        <f t="shared" si="216"/>
        <v>0</v>
      </c>
      <c r="AD338" s="10"/>
      <c r="AE338" s="10"/>
      <c r="AF338" s="11"/>
      <c r="AG338" s="10"/>
      <c r="AH338" s="10"/>
      <c r="AI338" s="11">
        <f t="shared" ref="AI338:AI401" si="220">AI339+Y339</f>
        <v>234</v>
      </c>
      <c r="AJ338" s="11" t="str">
        <f t="shared" ref="AJ338:AJ401" si="221">IF(Y338&gt;1,"MTP[" &amp; AI338-1+Y338&amp; ":" &amp; AI338 &amp; "]",(IF(Y338&gt;0,"MTP[" &amp; AI338 &amp; "]","")))</f>
        <v/>
      </c>
      <c r="AK338" s="11">
        <f t="shared" ref="AK338:AK401" si="222">AK339+Y339</f>
        <v>243</v>
      </c>
      <c r="AL338" s="11" t="str">
        <f t="shared" ref="AL338:AL401" si="223">IF(AND(V338="Y", Y338&gt;1),"MTP[" &amp; AK338-1+Y338&amp; ":" &amp; AK338 &amp; "]",(IF(AND(V338="Y", Y338&gt;0),"MTP[" &amp; AK338 &amp; "]","")))</f>
        <v/>
      </c>
      <c r="AM338" s="11">
        <f t="shared" ref="AM338:AM401" si="224">AM339+AB339</f>
        <v>-1</v>
      </c>
      <c r="AN338" s="11" t="str">
        <f t="shared" ref="AN338:AN401" si="225">IF(AB338&gt;1,"OTP[" &amp; AM338-1+AB338&amp; ":" &amp; AM338 &amp; "]",(IF(AB338&gt;0,"OTP[" &amp; AM338 &amp; "]","")))</f>
        <v/>
      </c>
      <c r="AO338" s="11">
        <f t="shared" ref="AO338:AO401" si="226">AO339+AB339</f>
        <v>-1</v>
      </c>
      <c r="AP338" s="11" t="str">
        <f t="shared" ref="AP338:AP401" si="227">IF(AND(V338="Y", AB338&gt;1),"OTP[" &amp; AO338-1+AB338&amp; ":" &amp; AO338 &amp; "]",(IF(AND(V338="Y", AB338&gt;0),"OTP[" &amp; AO338 &amp; "]","")))</f>
        <v/>
      </c>
      <c r="AQ338" s="11"/>
      <c r="AR338" s="11">
        <f t="shared" si="217"/>
        <v>0</v>
      </c>
      <c r="AS338" s="11"/>
      <c r="AT338" s="9"/>
      <c r="AU338" t="str">
        <f t="shared" ref="AU338:AU401" si="228">S338</f>
        <v>RW</v>
      </c>
      <c r="AV338" s="7">
        <f>SUM(Z$7:Z338)/2</f>
        <v>234</v>
      </c>
      <c r="AW338" s="7">
        <f>SUM(AC$7:AC338)/2</f>
        <v>0</v>
      </c>
    </row>
    <row r="339" spans="2:67" outlineLevel="1">
      <c r="B339" s="36"/>
      <c r="C339" s="9"/>
      <c r="D339" s="9"/>
      <c r="E339" s="10" t="s">
        <v>548</v>
      </c>
      <c r="F339" s="10" t="s">
        <v>549</v>
      </c>
      <c r="G339" s="10"/>
      <c r="H339" s="10"/>
      <c r="I339" s="10"/>
      <c r="J339" s="10"/>
      <c r="K339" s="10"/>
      <c r="L339" s="10"/>
      <c r="M339" s="10"/>
      <c r="N339" s="84"/>
      <c r="O339" s="10"/>
      <c r="P339" s="10"/>
      <c r="Q339" s="10"/>
      <c r="R339" s="10"/>
      <c r="S339" s="10" t="s">
        <v>53</v>
      </c>
      <c r="T339" s="10"/>
      <c r="U339" s="10" t="s">
        <v>49</v>
      </c>
      <c r="V339" s="10" t="s">
        <v>49</v>
      </c>
      <c r="W339" s="10" t="s">
        <v>50</v>
      </c>
      <c r="X339" s="11" t="str">
        <f t="shared" si="189"/>
        <v>N</v>
      </c>
      <c r="Y339" s="11"/>
      <c r="Z339" s="11">
        <f t="shared" si="219"/>
        <v>0</v>
      </c>
      <c r="AA339" s="11" t="str">
        <f t="shared" si="215"/>
        <v>N</v>
      </c>
      <c r="AB339" s="11"/>
      <c r="AC339" s="11">
        <f t="shared" si="216"/>
        <v>0</v>
      </c>
      <c r="AD339" s="10"/>
      <c r="AE339" s="10"/>
      <c r="AF339" s="11"/>
      <c r="AG339" s="10"/>
      <c r="AH339" s="10"/>
      <c r="AI339" s="11">
        <f t="shared" si="220"/>
        <v>234</v>
      </c>
      <c r="AJ339" s="11" t="str">
        <f t="shared" si="221"/>
        <v/>
      </c>
      <c r="AK339" s="11">
        <f t="shared" si="222"/>
        <v>243</v>
      </c>
      <c r="AL339" s="11" t="str">
        <f t="shared" si="223"/>
        <v/>
      </c>
      <c r="AM339" s="11">
        <f t="shared" si="224"/>
        <v>-1</v>
      </c>
      <c r="AN339" s="11" t="str">
        <f t="shared" si="225"/>
        <v/>
      </c>
      <c r="AO339" s="11">
        <f t="shared" si="226"/>
        <v>-1</v>
      </c>
      <c r="AP339" s="11" t="str">
        <f t="shared" si="227"/>
        <v/>
      </c>
      <c r="AQ339" s="11"/>
      <c r="AR339" s="11">
        <f t="shared" si="217"/>
        <v>0</v>
      </c>
      <c r="AS339" s="11"/>
      <c r="AT339" s="9"/>
      <c r="AU339" t="str">
        <f t="shared" si="228"/>
        <v>RW</v>
      </c>
      <c r="AV339" s="7">
        <f>SUM(Z$7:Z339)/2</f>
        <v>234</v>
      </c>
      <c r="AW339" s="7">
        <f>SUM(AC$7:AC339)/2</f>
        <v>0</v>
      </c>
    </row>
    <row r="340" spans="2:67" outlineLevel="1">
      <c r="B340" s="36"/>
      <c r="C340" s="9"/>
      <c r="D340" s="9"/>
      <c r="E340" s="10" t="s">
        <v>548</v>
      </c>
      <c r="F340" s="10" t="s">
        <v>549</v>
      </c>
      <c r="G340" s="10"/>
      <c r="H340" s="10"/>
      <c r="I340" s="10"/>
      <c r="J340" s="10"/>
      <c r="K340" s="10"/>
      <c r="L340" s="10"/>
      <c r="M340" s="10"/>
      <c r="N340" s="84"/>
      <c r="O340" s="10"/>
      <c r="P340" s="10"/>
      <c r="Q340" s="10"/>
      <c r="R340" s="10"/>
      <c r="S340" s="10" t="s">
        <v>53</v>
      </c>
      <c r="T340" s="10"/>
      <c r="U340" s="10" t="s">
        <v>49</v>
      </c>
      <c r="V340" s="10" t="s">
        <v>49</v>
      </c>
      <c r="W340" s="10" t="s">
        <v>50</v>
      </c>
      <c r="X340" s="11" t="str">
        <f t="shared" si="189"/>
        <v>N</v>
      </c>
      <c r="Y340" s="11"/>
      <c r="Z340" s="11">
        <f t="shared" si="219"/>
        <v>0</v>
      </c>
      <c r="AA340" s="11" t="str">
        <f t="shared" si="215"/>
        <v>N</v>
      </c>
      <c r="AB340" s="11"/>
      <c r="AC340" s="11">
        <f t="shared" si="216"/>
        <v>0</v>
      </c>
      <c r="AD340" s="10"/>
      <c r="AE340" s="10"/>
      <c r="AF340" s="11"/>
      <c r="AG340" s="10"/>
      <c r="AH340" s="10"/>
      <c r="AI340" s="11">
        <f t="shared" si="220"/>
        <v>234</v>
      </c>
      <c r="AJ340" s="11" t="str">
        <f t="shared" si="221"/>
        <v/>
      </c>
      <c r="AK340" s="11">
        <f t="shared" si="222"/>
        <v>243</v>
      </c>
      <c r="AL340" s="11" t="str">
        <f t="shared" si="223"/>
        <v/>
      </c>
      <c r="AM340" s="11">
        <f t="shared" si="224"/>
        <v>-1</v>
      </c>
      <c r="AN340" s="11" t="str">
        <f t="shared" si="225"/>
        <v/>
      </c>
      <c r="AO340" s="11">
        <f t="shared" si="226"/>
        <v>-1</v>
      </c>
      <c r="AP340" s="11" t="str">
        <f t="shared" si="227"/>
        <v/>
      </c>
      <c r="AQ340" s="11"/>
      <c r="AR340" s="11">
        <f t="shared" si="217"/>
        <v>0</v>
      </c>
      <c r="AS340" s="11"/>
      <c r="AT340" s="9"/>
      <c r="AU340" t="str">
        <f t="shared" si="228"/>
        <v>RW</v>
      </c>
      <c r="AV340" s="7">
        <f>SUM(Z$7:Z340)/2</f>
        <v>234</v>
      </c>
      <c r="AW340" s="7">
        <f>SUM(AC$7:AC340)/2</f>
        <v>0</v>
      </c>
    </row>
    <row r="341" spans="2:67" outlineLevel="1">
      <c r="B341" s="36"/>
      <c r="C341" s="9"/>
      <c r="D341" s="9"/>
      <c r="E341" s="10" t="s">
        <v>548</v>
      </c>
      <c r="F341" s="10" t="s">
        <v>549</v>
      </c>
      <c r="G341" s="10"/>
      <c r="H341" s="10"/>
      <c r="I341" s="10"/>
      <c r="J341" s="10"/>
      <c r="K341" s="10"/>
      <c r="L341" s="10"/>
      <c r="M341" s="10"/>
      <c r="N341" s="84"/>
      <c r="O341" s="10"/>
      <c r="P341" s="10"/>
      <c r="Q341" s="10"/>
      <c r="R341" s="10"/>
      <c r="S341" s="10" t="s">
        <v>53</v>
      </c>
      <c r="T341" s="10"/>
      <c r="U341" s="10" t="s">
        <v>49</v>
      </c>
      <c r="V341" s="10" t="s">
        <v>49</v>
      </c>
      <c r="W341" s="10" t="s">
        <v>50</v>
      </c>
      <c r="X341" s="11" t="str">
        <f t="shared" si="189"/>
        <v>N</v>
      </c>
      <c r="Y341" s="11"/>
      <c r="Z341" s="11">
        <f t="shared" si="219"/>
        <v>0</v>
      </c>
      <c r="AA341" s="11" t="str">
        <f t="shared" si="215"/>
        <v>N</v>
      </c>
      <c r="AB341" s="11"/>
      <c r="AC341" s="11">
        <f t="shared" si="216"/>
        <v>0</v>
      </c>
      <c r="AD341" s="10"/>
      <c r="AE341" s="10"/>
      <c r="AF341" s="11"/>
      <c r="AG341" s="10"/>
      <c r="AH341" s="10"/>
      <c r="AI341" s="11">
        <f t="shared" si="220"/>
        <v>234</v>
      </c>
      <c r="AJ341" s="11" t="str">
        <f t="shared" si="221"/>
        <v/>
      </c>
      <c r="AK341" s="11">
        <f t="shared" si="222"/>
        <v>243</v>
      </c>
      <c r="AL341" s="11" t="str">
        <f t="shared" si="223"/>
        <v/>
      </c>
      <c r="AM341" s="11">
        <f t="shared" si="224"/>
        <v>-1</v>
      </c>
      <c r="AN341" s="11" t="str">
        <f t="shared" si="225"/>
        <v/>
      </c>
      <c r="AO341" s="11">
        <f t="shared" si="226"/>
        <v>-1</v>
      </c>
      <c r="AP341" s="11" t="str">
        <f t="shared" si="227"/>
        <v/>
      </c>
      <c r="AQ341" s="11"/>
      <c r="AR341" s="11">
        <f t="shared" si="217"/>
        <v>0</v>
      </c>
      <c r="AS341" s="11"/>
      <c r="AT341" s="9"/>
      <c r="AU341" t="str">
        <f t="shared" si="228"/>
        <v>RW</v>
      </c>
      <c r="AV341" s="7">
        <f>SUM(Z$7:Z341)/2</f>
        <v>234</v>
      </c>
      <c r="AW341" s="7">
        <f>SUM(AC$7:AC341)/2</f>
        <v>0</v>
      </c>
    </row>
    <row r="342" spans="2:67" outlineLevel="1">
      <c r="B342" s="36"/>
      <c r="C342" s="9"/>
      <c r="D342" s="9"/>
      <c r="E342" s="10" t="s">
        <v>548</v>
      </c>
      <c r="F342" s="10" t="s">
        <v>549</v>
      </c>
      <c r="G342" s="10"/>
      <c r="H342" s="10"/>
      <c r="I342" s="10"/>
      <c r="J342" s="10"/>
      <c r="K342" s="10"/>
      <c r="L342" s="10"/>
      <c r="M342" s="10"/>
      <c r="N342" s="84"/>
      <c r="O342" s="10"/>
      <c r="P342" s="10"/>
      <c r="Q342" s="10"/>
      <c r="R342" s="10"/>
      <c r="S342" s="10" t="s">
        <v>53</v>
      </c>
      <c r="T342" s="10"/>
      <c r="U342" s="10" t="s">
        <v>49</v>
      </c>
      <c r="V342" s="10" t="s">
        <v>49</v>
      </c>
      <c r="W342" s="10" t="s">
        <v>50</v>
      </c>
      <c r="X342" s="11" t="str">
        <f t="shared" si="189"/>
        <v>N</v>
      </c>
      <c r="Y342" s="11"/>
      <c r="Z342" s="11">
        <f t="shared" si="219"/>
        <v>0</v>
      </c>
      <c r="AA342" s="11" t="str">
        <f t="shared" si="215"/>
        <v>N</v>
      </c>
      <c r="AB342" s="11"/>
      <c r="AC342" s="11">
        <f t="shared" si="216"/>
        <v>0</v>
      </c>
      <c r="AD342" s="10"/>
      <c r="AE342" s="10"/>
      <c r="AF342" s="11"/>
      <c r="AG342" s="10"/>
      <c r="AH342" s="10"/>
      <c r="AI342" s="11">
        <f t="shared" si="220"/>
        <v>234</v>
      </c>
      <c r="AJ342" s="11" t="str">
        <f t="shared" si="221"/>
        <v/>
      </c>
      <c r="AK342" s="11">
        <f t="shared" si="222"/>
        <v>243</v>
      </c>
      <c r="AL342" s="11" t="str">
        <f t="shared" si="223"/>
        <v/>
      </c>
      <c r="AM342" s="11">
        <f t="shared" si="224"/>
        <v>-1</v>
      </c>
      <c r="AN342" s="11" t="str">
        <f t="shared" si="225"/>
        <v/>
      </c>
      <c r="AO342" s="11">
        <f t="shared" si="226"/>
        <v>-1</v>
      </c>
      <c r="AP342" s="11" t="str">
        <f t="shared" si="227"/>
        <v/>
      </c>
      <c r="AQ342" s="11"/>
      <c r="AR342" s="11">
        <f t="shared" si="217"/>
        <v>0</v>
      </c>
      <c r="AS342" s="11"/>
      <c r="AT342" s="9"/>
      <c r="AU342" t="str">
        <f t="shared" si="228"/>
        <v>RW</v>
      </c>
      <c r="AV342" s="7">
        <f>SUM(Z$7:Z342)/2</f>
        <v>234</v>
      </c>
      <c r="AW342" s="7">
        <f>SUM(AC$7:AC342)/2</f>
        <v>0</v>
      </c>
    </row>
    <row r="343" spans="2:67" outlineLevel="1">
      <c r="B343" s="36"/>
      <c r="C343" s="9"/>
      <c r="D343" s="9"/>
      <c r="E343" s="10" t="s">
        <v>548</v>
      </c>
      <c r="F343" s="10" t="s">
        <v>549</v>
      </c>
      <c r="G343" s="10"/>
      <c r="H343" s="10"/>
      <c r="I343" s="10"/>
      <c r="J343" s="10"/>
      <c r="K343" s="10"/>
      <c r="L343" s="10"/>
      <c r="M343" s="10"/>
      <c r="N343" s="84"/>
      <c r="O343" s="10"/>
      <c r="P343" s="10"/>
      <c r="Q343" s="10"/>
      <c r="R343" s="10"/>
      <c r="S343" s="10" t="s">
        <v>53</v>
      </c>
      <c r="T343" s="10"/>
      <c r="U343" s="10" t="s">
        <v>49</v>
      </c>
      <c r="V343" s="10" t="s">
        <v>49</v>
      </c>
      <c r="W343" s="10" t="s">
        <v>50</v>
      </c>
      <c r="X343" s="11" t="str">
        <f t="shared" si="189"/>
        <v>N</v>
      </c>
      <c r="Y343" s="11"/>
      <c r="Z343" s="11">
        <f t="shared" si="219"/>
        <v>0</v>
      </c>
      <c r="AA343" s="11" t="str">
        <f t="shared" si="215"/>
        <v>N</v>
      </c>
      <c r="AB343" s="11"/>
      <c r="AC343" s="11">
        <f t="shared" si="216"/>
        <v>0</v>
      </c>
      <c r="AD343" s="10"/>
      <c r="AE343" s="10"/>
      <c r="AF343" s="11"/>
      <c r="AG343" s="10"/>
      <c r="AH343" s="10"/>
      <c r="AI343" s="11">
        <f t="shared" si="220"/>
        <v>234</v>
      </c>
      <c r="AJ343" s="11" t="str">
        <f t="shared" si="221"/>
        <v/>
      </c>
      <c r="AK343" s="11">
        <f t="shared" si="222"/>
        <v>243</v>
      </c>
      <c r="AL343" s="11" t="str">
        <f t="shared" si="223"/>
        <v/>
      </c>
      <c r="AM343" s="11">
        <f t="shared" si="224"/>
        <v>-1</v>
      </c>
      <c r="AN343" s="11" t="str">
        <f t="shared" si="225"/>
        <v/>
      </c>
      <c r="AO343" s="11">
        <f t="shared" si="226"/>
        <v>-1</v>
      </c>
      <c r="AP343" s="11" t="str">
        <f t="shared" si="227"/>
        <v/>
      </c>
      <c r="AQ343" s="11"/>
      <c r="AR343" s="11">
        <f t="shared" si="217"/>
        <v>0</v>
      </c>
      <c r="AS343" s="11"/>
      <c r="AT343" s="9"/>
      <c r="AU343" t="str">
        <f t="shared" si="228"/>
        <v>RW</v>
      </c>
      <c r="AV343" s="7">
        <f>SUM(Z$7:Z343)/2</f>
        <v>234</v>
      </c>
      <c r="AW343" s="7">
        <f>SUM(AC$7:AC343)/2</f>
        <v>0</v>
      </c>
    </row>
    <row r="344" spans="2:67" outlineLevel="1">
      <c r="B344" s="36"/>
      <c r="C344" s="9"/>
      <c r="D344" s="9"/>
      <c r="E344" s="10" t="s">
        <v>548</v>
      </c>
      <c r="F344" s="10" t="s">
        <v>549</v>
      </c>
      <c r="G344" s="10"/>
      <c r="H344" s="10"/>
      <c r="I344" s="10"/>
      <c r="J344" s="10"/>
      <c r="K344" s="10"/>
      <c r="L344" s="10"/>
      <c r="M344" s="10"/>
      <c r="N344" s="84"/>
      <c r="O344" s="10"/>
      <c r="P344" s="10"/>
      <c r="Q344" s="10"/>
      <c r="R344" s="10"/>
      <c r="S344" s="10" t="s">
        <v>53</v>
      </c>
      <c r="T344" s="10"/>
      <c r="U344" s="10" t="s">
        <v>49</v>
      </c>
      <c r="V344" s="10" t="s">
        <v>49</v>
      </c>
      <c r="W344" s="10" t="s">
        <v>50</v>
      </c>
      <c r="X344" s="11" t="str">
        <f t="shared" si="189"/>
        <v>N</v>
      </c>
      <c r="Y344" s="11"/>
      <c r="Z344" s="11">
        <f t="shared" si="219"/>
        <v>0</v>
      </c>
      <c r="AA344" s="11" t="str">
        <f t="shared" si="215"/>
        <v>N</v>
      </c>
      <c r="AB344" s="11"/>
      <c r="AC344" s="11">
        <f t="shared" si="216"/>
        <v>0</v>
      </c>
      <c r="AD344" s="10"/>
      <c r="AE344" s="10"/>
      <c r="AF344" s="11"/>
      <c r="AG344" s="10"/>
      <c r="AH344" s="10"/>
      <c r="AI344" s="11">
        <f t="shared" si="220"/>
        <v>234</v>
      </c>
      <c r="AJ344" s="11" t="str">
        <f t="shared" si="221"/>
        <v/>
      </c>
      <c r="AK344" s="11">
        <f t="shared" si="222"/>
        <v>243</v>
      </c>
      <c r="AL344" s="11" t="str">
        <f t="shared" si="223"/>
        <v/>
      </c>
      <c r="AM344" s="11">
        <f t="shared" si="224"/>
        <v>-1</v>
      </c>
      <c r="AN344" s="11" t="str">
        <f t="shared" si="225"/>
        <v/>
      </c>
      <c r="AO344" s="11">
        <f t="shared" si="226"/>
        <v>-1</v>
      </c>
      <c r="AP344" s="11" t="str">
        <f t="shared" si="227"/>
        <v/>
      </c>
      <c r="AQ344" s="11"/>
      <c r="AR344" s="11">
        <f t="shared" si="217"/>
        <v>0</v>
      </c>
      <c r="AS344" s="11"/>
      <c r="AT344" s="9"/>
      <c r="AU344" t="str">
        <f t="shared" si="228"/>
        <v>RW</v>
      </c>
      <c r="AV344" s="7">
        <f>SUM(Z$7:Z344)/2</f>
        <v>234</v>
      </c>
      <c r="AW344" s="7">
        <f>SUM(AC$7:AC344)/2</f>
        <v>0</v>
      </c>
    </row>
    <row r="345" spans="2:67" outlineLevel="1">
      <c r="B345" s="36"/>
      <c r="C345" s="9"/>
      <c r="D345" s="9"/>
      <c r="E345" s="10" t="s">
        <v>548</v>
      </c>
      <c r="F345" s="10" t="s">
        <v>549</v>
      </c>
      <c r="G345" s="10"/>
      <c r="H345" s="10"/>
      <c r="I345" s="10"/>
      <c r="J345" s="10"/>
      <c r="K345" s="10"/>
      <c r="L345" s="10"/>
      <c r="M345" s="10"/>
      <c r="N345" s="84"/>
      <c r="O345" s="10"/>
      <c r="P345" s="10"/>
      <c r="Q345" s="10"/>
      <c r="R345" s="10"/>
      <c r="S345" s="10" t="s">
        <v>53</v>
      </c>
      <c r="T345" s="10"/>
      <c r="U345" s="10" t="s">
        <v>49</v>
      </c>
      <c r="V345" s="10" t="s">
        <v>49</v>
      </c>
      <c r="W345" s="10" t="s">
        <v>50</v>
      </c>
      <c r="X345" s="11" t="str">
        <f t="shared" ref="X345:X408" si="229">IF(Y345&gt;0,"Y","N")</f>
        <v>N</v>
      </c>
      <c r="Y345" s="11"/>
      <c r="Z345" s="11">
        <f t="shared" si="219"/>
        <v>0</v>
      </c>
      <c r="AA345" s="11" t="str">
        <f t="shared" si="215"/>
        <v>N</v>
      </c>
      <c r="AB345" s="11"/>
      <c r="AC345" s="11">
        <f t="shared" si="216"/>
        <v>0</v>
      </c>
      <c r="AD345" s="10"/>
      <c r="AE345" s="10"/>
      <c r="AF345" s="11"/>
      <c r="AG345" s="10"/>
      <c r="AH345" s="10"/>
      <c r="AI345" s="11">
        <f t="shared" si="220"/>
        <v>234</v>
      </c>
      <c r="AJ345" s="11" t="str">
        <f t="shared" si="221"/>
        <v/>
      </c>
      <c r="AK345" s="11">
        <f t="shared" si="222"/>
        <v>243</v>
      </c>
      <c r="AL345" s="11" t="str">
        <f t="shared" si="223"/>
        <v/>
      </c>
      <c r="AM345" s="11">
        <f t="shared" si="224"/>
        <v>-1</v>
      </c>
      <c r="AN345" s="11" t="str">
        <f t="shared" si="225"/>
        <v/>
      </c>
      <c r="AO345" s="11">
        <f t="shared" si="226"/>
        <v>-1</v>
      </c>
      <c r="AP345" s="11" t="str">
        <f t="shared" si="227"/>
        <v/>
      </c>
      <c r="AQ345" s="11"/>
      <c r="AR345" s="11">
        <f t="shared" si="217"/>
        <v>0</v>
      </c>
      <c r="AS345" s="11"/>
      <c r="AT345" s="9"/>
      <c r="AU345" t="str">
        <f t="shared" si="228"/>
        <v>RW</v>
      </c>
      <c r="AV345" s="7">
        <f>SUM(Z$7:Z345)/2</f>
        <v>234</v>
      </c>
      <c r="AW345" s="7">
        <f>SUM(AC$7:AC345)/2</f>
        <v>0</v>
      </c>
    </row>
    <row r="346" spans="2:67" outlineLevel="1">
      <c r="B346" s="36"/>
      <c r="C346" s="9"/>
      <c r="D346" s="9"/>
      <c r="E346" s="10" t="s">
        <v>548</v>
      </c>
      <c r="F346" s="10" t="s">
        <v>549</v>
      </c>
      <c r="G346" s="10"/>
      <c r="H346" s="10"/>
      <c r="I346" s="10"/>
      <c r="J346" s="10"/>
      <c r="K346" s="10"/>
      <c r="L346" s="10"/>
      <c r="M346" s="10"/>
      <c r="N346" s="84"/>
      <c r="O346" s="10"/>
      <c r="P346" s="10"/>
      <c r="Q346" s="10"/>
      <c r="R346" s="10"/>
      <c r="S346" s="10" t="s">
        <v>53</v>
      </c>
      <c r="T346" s="10"/>
      <c r="U346" s="10" t="s">
        <v>49</v>
      </c>
      <c r="V346" s="10" t="s">
        <v>49</v>
      </c>
      <c r="W346" s="10" t="s">
        <v>50</v>
      </c>
      <c r="X346" s="11" t="str">
        <f t="shared" si="229"/>
        <v>N</v>
      </c>
      <c r="Y346" s="11"/>
      <c r="Z346" s="11">
        <f t="shared" si="219"/>
        <v>0</v>
      </c>
      <c r="AA346" s="11" t="str">
        <f t="shared" si="215"/>
        <v>N</v>
      </c>
      <c r="AB346" s="11"/>
      <c r="AC346" s="11">
        <f t="shared" si="216"/>
        <v>0</v>
      </c>
      <c r="AD346" s="10"/>
      <c r="AE346" s="10"/>
      <c r="AF346" s="11"/>
      <c r="AG346" s="10"/>
      <c r="AH346" s="10"/>
      <c r="AI346" s="11">
        <f t="shared" si="220"/>
        <v>234</v>
      </c>
      <c r="AJ346" s="11" t="str">
        <f t="shared" si="221"/>
        <v/>
      </c>
      <c r="AK346" s="11">
        <f t="shared" si="222"/>
        <v>243</v>
      </c>
      <c r="AL346" s="11" t="str">
        <f t="shared" si="223"/>
        <v/>
      </c>
      <c r="AM346" s="11">
        <f t="shared" si="224"/>
        <v>-1</v>
      </c>
      <c r="AN346" s="11" t="str">
        <f t="shared" si="225"/>
        <v/>
      </c>
      <c r="AO346" s="11">
        <f t="shared" si="226"/>
        <v>-1</v>
      </c>
      <c r="AP346" s="11" t="str">
        <f t="shared" si="227"/>
        <v/>
      </c>
      <c r="AQ346" s="11"/>
      <c r="AR346" s="11">
        <f t="shared" si="217"/>
        <v>0</v>
      </c>
      <c r="AS346" s="11"/>
      <c r="AT346" s="9"/>
      <c r="AU346" t="str">
        <f t="shared" si="228"/>
        <v>RW</v>
      </c>
      <c r="AV346" s="7">
        <f>SUM(Z$7:Z346)/2</f>
        <v>234</v>
      </c>
      <c r="AW346" s="7">
        <f>SUM(AC$7:AC346)/2</f>
        <v>0</v>
      </c>
    </row>
    <row r="347" spans="2:67" outlineLevel="1">
      <c r="B347" s="36"/>
      <c r="C347" s="9"/>
      <c r="D347" s="9"/>
      <c r="E347" s="10" t="s">
        <v>548</v>
      </c>
      <c r="F347" s="10" t="s">
        <v>549</v>
      </c>
      <c r="G347" s="10"/>
      <c r="H347" s="10"/>
      <c r="I347" s="10"/>
      <c r="J347" s="10"/>
      <c r="K347" s="10"/>
      <c r="L347" s="10"/>
      <c r="M347" s="10"/>
      <c r="N347" s="84"/>
      <c r="O347" s="10"/>
      <c r="P347" s="10"/>
      <c r="Q347" s="10"/>
      <c r="R347" s="10"/>
      <c r="S347" s="10" t="s">
        <v>53</v>
      </c>
      <c r="T347" s="10"/>
      <c r="U347" s="10" t="s">
        <v>49</v>
      </c>
      <c r="V347" s="10" t="s">
        <v>49</v>
      </c>
      <c r="W347" s="10" t="s">
        <v>50</v>
      </c>
      <c r="X347" s="11" t="str">
        <f t="shared" si="229"/>
        <v>N</v>
      </c>
      <c r="Y347" s="11"/>
      <c r="Z347" s="11">
        <f t="shared" si="219"/>
        <v>0</v>
      </c>
      <c r="AA347" s="11" t="str">
        <f t="shared" si="215"/>
        <v>N</v>
      </c>
      <c r="AB347" s="11"/>
      <c r="AC347" s="11">
        <f t="shared" si="216"/>
        <v>0</v>
      </c>
      <c r="AD347" s="10"/>
      <c r="AE347" s="10"/>
      <c r="AF347" s="11"/>
      <c r="AG347" s="10"/>
      <c r="AH347" s="10"/>
      <c r="AI347" s="11">
        <f t="shared" si="220"/>
        <v>234</v>
      </c>
      <c r="AJ347" s="11" t="str">
        <f t="shared" si="221"/>
        <v/>
      </c>
      <c r="AK347" s="11">
        <f t="shared" si="222"/>
        <v>243</v>
      </c>
      <c r="AL347" s="11" t="str">
        <f t="shared" si="223"/>
        <v/>
      </c>
      <c r="AM347" s="11">
        <f t="shared" si="224"/>
        <v>-1</v>
      </c>
      <c r="AN347" s="11" t="str">
        <f t="shared" si="225"/>
        <v/>
      </c>
      <c r="AO347" s="11">
        <f t="shared" si="226"/>
        <v>-1</v>
      </c>
      <c r="AP347" s="11" t="str">
        <f t="shared" si="227"/>
        <v/>
      </c>
      <c r="AQ347" s="11"/>
      <c r="AR347" s="11">
        <f t="shared" si="217"/>
        <v>0</v>
      </c>
      <c r="AS347" s="11"/>
      <c r="AT347" s="9"/>
      <c r="AU347" t="str">
        <f t="shared" si="228"/>
        <v>RW</v>
      </c>
      <c r="AV347" s="7">
        <f>SUM(Z$7:Z347)/2</f>
        <v>234</v>
      </c>
      <c r="AW347" s="7">
        <f>SUM(AC$7:AC347)/2</f>
        <v>0</v>
      </c>
    </row>
    <row r="348" spans="2:67" outlineLevel="1">
      <c r="B348" s="36"/>
      <c r="C348" s="9"/>
      <c r="D348" s="9"/>
      <c r="E348" s="10" t="s">
        <v>548</v>
      </c>
      <c r="F348" s="10" t="s">
        <v>549</v>
      </c>
      <c r="G348" s="10"/>
      <c r="H348" s="10"/>
      <c r="I348" s="10"/>
      <c r="J348" s="10"/>
      <c r="K348" s="10"/>
      <c r="L348" s="10"/>
      <c r="M348" s="10"/>
      <c r="N348" s="84"/>
      <c r="O348" s="10"/>
      <c r="P348" s="10"/>
      <c r="Q348" s="10"/>
      <c r="R348" s="10"/>
      <c r="S348" s="10" t="s">
        <v>53</v>
      </c>
      <c r="T348" s="10"/>
      <c r="U348" s="10" t="s">
        <v>49</v>
      </c>
      <c r="V348" s="10" t="s">
        <v>49</v>
      </c>
      <c r="W348" s="10" t="s">
        <v>50</v>
      </c>
      <c r="X348" s="11" t="str">
        <f t="shared" si="229"/>
        <v>N</v>
      </c>
      <c r="Y348" s="11"/>
      <c r="Z348" s="11">
        <f t="shared" si="219"/>
        <v>0</v>
      </c>
      <c r="AA348" s="11" t="str">
        <f t="shared" si="215"/>
        <v>N</v>
      </c>
      <c r="AB348" s="11"/>
      <c r="AC348" s="11">
        <f t="shared" si="216"/>
        <v>0</v>
      </c>
      <c r="AD348" s="10"/>
      <c r="AE348" s="10"/>
      <c r="AF348" s="11"/>
      <c r="AG348" s="10"/>
      <c r="AH348" s="10"/>
      <c r="AI348" s="11">
        <f t="shared" si="220"/>
        <v>234</v>
      </c>
      <c r="AJ348" s="11" t="str">
        <f t="shared" si="221"/>
        <v/>
      </c>
      <c r="AK348" s="11">
        <f t="shared" si="222"/>
        <v>243</v>
      </c>
      <c r="AL348" s="11" t="str">
        <f t="shared" si="223"/>
        <v/>
      </c>
      <c r="AM348" s="11">
        <f t="shared" si="224"/>
        <v>-1</v>
      </c>
      <c r="AN348" s="11" t="str">
        <f t="shared" si="225"/>
        <v/>
      </c>
      <c r="AO348" s="11">
        <f t="shared" si="226"/>
        <v>-1</v>
      </c>
      <c r="AP348" s="11" t="str">
        <f t="shared" si="227"/>
        <v/>
      </c>
      <c r="AQ348" s="11"/>
      <c r="AR348" s="11">
        <f t="shared" si="217"/>
        <v>0</v>
      </c>
      <c r="AS348" s="11"/>
      <c r="AT348" s="9"/>
      <c r="AU348" t="str">
        <f t="shared" si="228"/>
        <v>RW</v>
      </c>
      <c r="AV348" s="7">
        <f>SUM(Z$7:Z348)/2</f>
        <v>234</v>
      </c>
      <c r="AW348" s="7">
        <f>SUM(AC$7:AC348)/2</f>
        <v>0</v>
      </c>
    </row>
    <row r="349" spans="2:67" outlineLevel="1">
      <c r="B349" s="36"/>
      <c r="C349" s="9"/>
      <c r="D349" s="9"/>
      <c r="E349" s="10" t="s">
        <v>548</v>
      </c>
      <c r="F349" s="10" t="s">
        <v>549</v>
      </c>
      <c r="G349" s="10"/>
      <c r="H349" s="10"/>
      <c r="I349" s="10"/>
      <c r="J349" s="10"/>
      <c r="K349" s="10"/>
      <c r="L349" s="10"/>
      <c r="M349" s="10"/>
      <c r="N349" s="84"/>
      <c r="O349" s="10"/>
      <c r="P349" s="10"/>
      <c r="Q349" s="10"/>
      <c r="R349" s="10"/>
      <c r="S349" s="10" t="s">
        <v>53</v>
      </c>
      <c r="T349" s="10"/>
      <c r="U349" s="10" t="s">
        <v>49</v>
      </c>
      <c r="V349" s="10" t="s">
        <v>49</v>
      </c>
      <c r="W349" s="10" t="s">
        <v>50</v>
      </c>
      <c r="X349" s="11" t="str">
        <f t="shared" si="229"/>
        <v>N</v>
      </c>
      <c r="Y349" s="11"/>
      <c r="Z349" s="11">
        <f t="shared" si="219"/>
        <v>0</v>
      </c>
      <c r="AA349" s="11" t="str">
        <f t="shared" si="215"/>
        <v>N</v>
      </c>
      <c r="AB349" s="11"/>
      <c r="AC349" s="11">
        <f t="shared" si="216"/>
        <v>0</v>
      </c>
      <c r="AD349" s="10"/>
      <c r="AE349" s="10"/>
      <c r="AF349" s="11"/>
      <c r="AG349" s="10"/>
      <c r="AH349" s="10"/>
      <c r="AI349" s="11">
        <f t="shared" si="220"/>
        <v>234</v>
      </c>
      <c r="AJ349" s="11" t="str">
        <f t="shared" si="221"/>
        <v/>
      </c>
      <c r="AK349" s="11">
        <f t="shared" si="222"/>
        <v>243</v>
      </c>
      <c r="AL349" s="11" t="str">
        <f t="shared" si="223"/>
        <v/>
      </c>
      <c r="AM349" s="11">
        <f t="shared" si="224"/>
        <v>-1</v>
      </c>
      <c r="AN349" s="11" t="str">
        <f t="shared" si="225"/>
        <v/>
      </c>
      <c r="AO349" s="11">
        <f t="shared" si="226"/>
        <v>-1</v>
      </c>
      <c r="AP349" s="11" t="str">
        <f t="shared" si="227"/>
        <v/>
      </c>
      <c r="AQ349" s="11"/>
      <c r="AR349" s="11">
        <f t="shared" si="217"/>
        <v>0</v>
      </c>
      <c r="AS349" s="11"/>
      <c r="AT349" s="9"/>
      <c r="AU349" t="str">
        <f t="shared" si="228"/>
        <v>RW</v>
      </c>
      <c r="AV349" s="7">
        <f>SUM(Z$7:Z349)/2</f>
        <v>234</v>
      </c>
      <c r="AW349" s="7">
        <f>SUM(AC$7:AC349)/2</f>
        <v>0</v>
      </c>
    </row>
    <row r="350" spans="2:67" outlineLevel="1">
      <c r="B350" s="36"/>
      <c r="C350" s="9"/>
      <c r="D350" s="9"/>
      <c r="E350" s="10" t="s">
        <v>548</v>
      </c>
      <c r="F350" s="10" t="s">
        <v>549</v>
      </c>
      <c r="G350" s="10"/>
      <c r="H350" s="10"/>
      <c r="I350" s="10"/>
      <c r="J350" s="10"/>
      <c r="K350" s="10"/>
      <c r="L350" s="10"/>
      <c r="M350" s="10"/>
      <c r="N350" s="84"/>
      <c r="O350" s="10"/>
      <c r="P350" s="10"/>
      <c r="Q350" s="10"/>
      <c r="R350" s="10"/>
      <c r="S350" s="10" t="s">
        <v>53</v>
      </c>
      <c r="T350" s="10"/>
      <c r="U350" s="10" t="s">
        <v>49</v>
      </c>
      <c r="V350" s="10" t="s">
        <v>49</v>
      </c>
      <c r="W350" s="10" t="s">
        <v>50</v>
      </c>
      <c r="X350" s="11" t="str">
        <f t="shared" si="229"/>
        <v>N</v>
      </c>
      <c r="Y350" s="11"/>
      <c r="Z350" s="11">
        <f t="shared" si="219"/>
        <v>0</v>
      </c>
      <c r="AA350" s="11" t="str">
        <f t="shared" si="215"/>
        <v>N</v>
      </c>
      <c r="AB350" s="11"/>
      <c r="AC350" s="11">
        <f t="shared" si="216"/>
        <v>0</v>
      </c>
      <c r="AD350" s="10"/>
      <c r="AE350" s="10"/>
      <c r="AF350" s="11"/>
      <c r="AG350" s="10"/>
      <c r="AH350" s="10"/>
      <c r="AI350" s="11">
        <f t="shared" si="220"/>
        <v>234</v>
      </c>
      <c r="AJ350" s="11" t="str">
        <f t="shared" si="221"/>
        <v/>
      </c>
      <c r="AK350" s="11">
        <f t="shared" si="222"/>
        <v>243</v>
      </c>
      <c r="AL350" s="11" t="str">
        <f t="shared" si="223"/>
        <v/>
      </c>
      <c r="AM350" s="11">
        <f t="shared" si="224"/>
        <v>-1</v>
      </c>
      <c r="AN350" s="11" t="str">
        <f t="shared" si="225"/>
        <v/>
      </c>
      <c r="AO350" s="11">
        <f t="shared" si="226"/>
        <v>-1</v>
      </c>
      <c r="AP350" s="11" t="str">
        <f t="shared" si="227"/>
        <v/>
      </c>
      <c r="AQ350" s="11"/>
      <c r="AR350" s="11">
        <f t="shared" si="217"/>
        <v>0</v>
      </c>
      <c r="AS350" s="11"/>
      <c r="AT350" s="9"/>
      <c r="AU350" t="str">
        <f t="shared" si="228"/>
        <v>RW</v>
      </c>
      <c r="AV350" s="7">
        <f>SUM(Z$7:Z350)/2</f>
        <v>234</v>
      </c>
      <c r="AW350" s="7">
        <f>SUM(AC$7:AC350)/2</f>
        <v>0</v>
      </c>
    </row>
    <row r="351" spans="2:67" outlineLevel="1">
      <c r="B351" s="36"/>
      <c r="C351" s="9"/>
      <c r="D351" s="9"/>
      <c r="E351" s="10" t="s">
        <v>548</v>
      </c>
      <c r="F351" s="10" t="s">
        <v>549</v>
      </c>
      <c r="G351" s="10"/>
      <c r="H351" s="10"/>
      <c r="I351" s="10"/>
      <c r="J351" s="10"/>
      <c r="K351" s="10"/>
      <c r="L351" s="10"/>
      <c r="M351" s="10"/>
      <c r="N351" s="84"/>
      <c r="O351" s="10"/>
      <c r="P351" s="10"/>
      <c r="Q351" s="10"/>
      <c r="R351" s="10"/>
      <c r="S351" s="10" t="s">
        <v>53</v>
      </c>
      <c r="T351" s="10"/>
      <c r="U351" s="10" t="s">
        <v>49</v>
      </c>
      <c r="V351" s="10" t="s">
        <v>49</v>
      </c>
      <c r="W351" s="10" t="s">
        <v>50</v>
      </c>
      <c r="X351" s="11" t="str">
        <f t="shared" si="229"/>
        <v>N</v>
      </c>
      <c r="Y351" s="11"/>
      <c r="Z351" s="11">
        <f t="shared" si="219"/>
        <v>0</v>
      </c>
      <c r="AA351" s="11" t="str">
        <f t="shared" si="215"/>
        <v>N</v>
      </c>
      <c r="AB351" s="11"/>
      <c r="AC351" s="11">
        <f t="shared" si="216"/>
        <v>0</v>
      </c>
      <c r="AD351" s="10"/>
      <c r="AE351" s="10"/>
      <c r="AF351" s="11"/>
      <c r="AG351" s="10"/>
      <c r="AH351" s="10"/>
      <c r="AI351" s="11">
        <f t="shared" si="220"/>
        <v>234</v>
      </c>
      <c r="AJ351" s="11" t="str">
        <f t="shared" si="221"/>
        <v/>
      </c>
      <c r="AK351" s="11">
        <f t="shared" si="222"/>
        <v>243</v>
      </c>
      <c r="AL351" s="11" t="str">
        <f t="shared" si="223"/>
        <v/>
      </c>
      <c r="AM351" s="11">
        <f t="shared" si="224"/>
        <v>-1</v>
      </c>
      <c r="AN351" s="11" t="str">
        <f t="shared" si="225"/>
        <v/>
      </c>
      <c r="AO351" s="11">
        <f t="shared" si="226"/>
        <v>-1</v>
      </c>
      <c r="AP351" s="11" t="str">
        <f t="shared" si="227"/>
        <v/>
      </c>
      <c r="AQ351" s="11"/>
      <c r="AR351" s="11">
        <f t="shared" si="217"/>
        <v>0</v>
      </c>
      <c r="AS351" s="11"/>
      <c r="AT351" s="9"/>
      <c r="AU351" t="str">
        <f t="shared" si="228"/>
        <v>RW</v>
      </c>
      <c r="AV351" s="7">
        <f>SUM(Z$7:Z351)/2</f>
        <v>234</v>
      </c>
      <c r="AW351" s="7">
        <f>SUM(AC$7:AC351)/2</f>
        <v>0</v>
      </c>
    </row>
    <row r="352" spans="2:67" outlineLevel="1">
      <c r="B352" s="36"/>
      <c r="C352" s="9"/>
      <c r="D352" s="9"/>
      <c r="E352" s="10" t="s">
        <v>548</v>
      </c>
      <c r="F352" s="10" t="s">
        <v>549</v>
      </c>
      <c r="G352" s="10"/>
      <c r="H352" s="10"/>
      <c r="I352" s="10"/>
      <c r="J352" s="10"/>
      <c r="K352" s="10"/>
      <c r="L352" s="10"/>
      <c r="M352" s="10"/>
      <c r="N352" s="84"/>
      <c r="O352" s="10"/>
      <c r="P352" s="10"/>
      <c r="Q352" s="10"/>
      <c r="R352" s="10"/>
      <c r="S352" s="10" t="s">
        <v>53</v>
      </c>
      <c r="T352" s="10"/>
      <c r="U352" s="10" t="s">
        <v>49</v>
      </c>
      <c r="V352" s="10" t="s">
        <v>49</v>
      </c>
      <c r="W352" s="10" t="s">
        <v>50</v>
      </c>
      <c r="X352" s="11" t="str">
        <f t="shared" si="229"/>
        <v>N</v>
      </c>
      <c r="Y352" s="11"/>
      <c r="Z352" s="11">
        <f t="shared" si="219"/>
        <v>0</v>
      </c>
      <c r="AA352" s="11" t="str">
        <f t="shared" si="215"/>
        <v>N</v>
      </c>
      <c r="AB352" s="11"/>
      <c r="AC352" s="11">
        <f t="shared" si="216"/>
        <v>0</v>
      </c>
      <c r="AD352" s="10"/>
      <c r="AE352" s="10"/>
      <c r="AF352" s="11"/>
      <c r="AG352" s="10"/>
      <c r="AH352" s="10"/>
      <c r="AI352" s="11">
        <f t="shared" si="220"/>
        <v>234</v>
      </c>
      <c r="AJ352" s="11" t="str">
        <f t="shared" si="221"/>
        <v/>
      </c>
      <c r="AK352" s="11">
        <f t="shared" si="222"/>
        <v>243</v>
      </c>
      <c r="AL352" s="11" t="str">
        <f t="shared" si="223"/>
        <v/>
      </c>
      <c r="AM352" s="11">
        <f t="shared" si="224"/>
        <v>-1</v>
      </c>
      <c r="AN352" s="11" t="str">
        <f t="shared" si="225"/>
        <v/>
      </c>
      <c r="AO352" s="11">
        <f t="shared" si="226"/>
        <v>-1</v>
      </c>
      <c r="AP352" s="11" t="str">
        <f t="shared" si="227"/>
        <v/>
      </c>
      <c r="AQ352" s="11"/>
      <c r="AR352" s="11">
        <f t="shared" si="217"/>
        <v>0</v>
      </c>
      <c r="AS352" s="11"/>
      <c r="AT352" s="9"/>
      <c r="AU352" t="str">
        <f t="shared" si="228"/>
        <v>RW</v>
      </c>
      <c r="AV352" s="7">
        <f>SUM(Z$7:Z352)/2</f>
        <v>234</v>
      </c>
      <c r="AW352" s="7">
        <f>SUM(AC$7:AC352)/2</f>
        <v>0</v>
      </c>
    </row>
    <row r="353" spans="2:49" outlineLevel="1">
      <c r="B353" s="36"/>
      <c r="C353" s="9"/>
      <c r="D353" s="9"/>
      <c r="E353" s="10" t="s">
        <v>548</v>
      </c>
      <c r="F353" s="10" t="s">
        <v>549</v>
      </c>
      <c r="G353" s="10"/>
      <c r="H353" s="10"/>
      <c r="I353" s="10"/>
      <c r="J353" s="10"/>
      <c r="K353" s="10"/>
      <c r="L353" s="10"/>
      <c r="M353" s="10"/>
      <c r="N353" s="84"/>
      <c r="O353" s="10"/>
      <c r="P353" s="10"/>
      <c r="Q353" s="10"/>
      <c r="R353" s="10"/>
      <c r="S353" s="10" t="s">
        <v>53</v>
      </c>
      <c r="T353" s="10"/>
      <c r="U353" s="10" t="s">
        <v>49</v>
      </c>
      <c r="V353" s="10" t="s">
        <v>49</v>
      </c>
      <c r="W353" s="10" t="s">
        <v>50</v>
      </c>
      <c r="X353" s="11" t="str">
        <f t="shared" si="229"/>
        <v>N</v>
      </c>
      <c r="Y353" s="11"/>
      <c r="Z353" s="11">
        <f t="shared" si="219"/>
        <v>0</v>
      </c>
      <c r="AA353" s="11" t="str">
        <f t="shared" si="215"/>
        <v>N</v>
      </c>
      <c r="AB353" s="11"/>
      <c r="AC353" s="11">
        <f t="shared" si="216"/>
        <v>0</v>
      </c>
      <c r="AD353" s="10"/>
      <c r="AE353" s="10"/>
      <c r="AF353" s="11"/>
      <c r="AG353" s="10"/>
      <c r="AH353" s="10"/>
      <c r="AI353" s="11">
        <f t="shared" si="220"/>
        <v>234</v>
      </c>
      <c r="AJ353" s="11" t="str">
        <f t="shared" si="221"/>
        <v/>
      </c>
      <c r="AK353" s="11">
        <f t="shared" si="222"/>
        <v>243</v>
      </c>
      <c r="AL353" s="11" t="str">
        <f t="shared" si="223"/>
        <v/>
      </c>
      <c r="AM353" s="11">
        <f t="shared" si="224"/>
        <v>-1</v>
      </c>
      <c r="AN353" s="11" t="str">
        <f t="shared" si="225"/>
        <v/>
      </c>
      <c r="AO353" s="11">
        <f t="shared" si="226"/>
        <v>-1</v>
      </c>
      <c r="AP353" s="11" t="str">
        <f t="shared" si="227"/>
        <v/>
      </c>
      <c r="AQ353" s="11"/>
      <c r="AR353" s="11">
        <f t="shared" si="217"/>
        <v>0</v>
      </c>
      <c r="AS353" s="11"/>
      <c r="AT353" s="9"/>
      <c r="AU353" t="str">
        <f t="shared" si="228"/>
        <v>RW</v>
      </c>
      <c r="AV353" s="7">
        <f>SUM(Z$7:Z353)/2</f>
        <v>234</v>
      </c>
      <c r="AW353" s="7">
        <f>SUM(AC$7:AC353)/2</f>
        <v>0</v>
      </c>
    </row>
    <row r="354" spans="2:49" outlineLevel="1">
      <c r="B354" s="36"/>
      <c r="C354" s="9"/>
      <c r="D354" s="9"/>
      <c r="E354" s="10" t="s">
        <v>548</v>
      </c>
      <c r="F354" s="10" t="s">
        <v>549</v>
      </c>
      <c r="G354" s="10"/>
      <c r="H354" s="10"/>
      <c r="I354" s="10"/>
      <c r="J354" s="10"/>
      <c r="K354" s="10"/>
      <c r="L354" s="10"/>
      <c r="M354" s="10"/>
      <c r="N354" s="84"/>
      <c r="O354" s="10"/>
      <c r="P354" s="10"/>
      <c r="Q354" s="10"/>
      <c r="R354" s="10"/>
      <c r="S354" s="10" t="s">
        <v>53</v>
      </c>
      <c r="T354" s="10"/>
      <c r="U354" s="10" t="s">
        <v>49</v>
      </c>
      <c r="V354" s="10" t="s">
        <v>49</v>
      </c>
      <c r="W354" s="10" t="s">
        <v>50</v>
      </c>
      <c r="X354" s="11" t="str">
        <f t="shared" si="229"/>
        <v>N</v>
      </c>
      <c r="Y354" s="11"/>
      <c r="Z354" s="11">
        <f t="shared" si="219"/>
        <v>0</v>
      </c>
      <c r="AA354" s="11" t="str">
        <f t="shared" si="215"/>
        <v>N</v>
      </c>
      <c r="AB354" s="11"/>
      <c r="AC354" s="11">
        <f t="shared" si="216"/>
        <v>0</v>
      </c>
      <c r="AD354" s="10"/>
      <c r="AE354" s="10"/>
      <c r="AF354" s="11"/>
      <c r="AG354" s="10"/>
      <c r="AH354" s="10"/>
      <c r="AI354" s="11">
        <f t="shared" si="220"/>
        <v>234</v>
      </c>
      <c r="AJ354" s="11" t="str">
        <f t="shared" si="221"/>
        <v/>
      </c>
      <c r="AK354" s="11">
        <f t="shared" si="222"/>
        <v>243</v>
      </c>
      <c r="AL354" s="11" t="str">
        <f t="shared" si="223"/>
        <v/>
      </c>
      <c r="AM354" s="11">
        <f t="shared" si="224"/>
        <v>-1</v>
      </c>
      <c r="AN354" s="11" t="str">
        <f t="shared" si="225"/>
        <v/>
      </c>
      <c r="AO354" s="11">
        <f t="shared" si="226"/>
        <v>-1</v>
      </c>
      <c r="AP354" s="11" t="str">
        <f t="shared" si="227"/>
        <v/>
      </c>
      <c r="AQ354" s="11"/>
      <c r="AR354" s="11">
        <f t="shared" si="217"/>
        <v>0</v>
      </c>
      <c r="AS354" s="11"/>
      <c r="AT354" s="9"/>
      <c r="AU354" t="str">
        <f t="shared" si="228"/>
        <v>RW</v>
      </c>
      <c r="AV354" s="7">
        <f>SUM(Z$7:Z354)/2</f>
        <v>234</v>
      </c>
      <c r="AW354" s="7">
        <f>SUM(AC$7:AC354)/2</f>
        <v>0</v>
      </c>
    </row>
    <row r="355" spans="2:49" outlineLevel="1">
      <c r="B355" s="36"/>
      <c r="C355" s="9"/>
      <c r="D355" s="9"/>
      <c r="E355" s="10" t="s">
        <v>548</v>
      </c>
      <c r="F355" s="10" t="s">
        <v>549</v>
      </c>
      <c r="G355" s="10"/>
      <c r="H355" s="10"/>
      <c r="I355" s="10"/>
      <c r="J355" s="10"/>
      <c r="K355" s="10"/>
      <c r="L355" s="10"/>
      <c r="M355" s="10"/>
      <c r="N355" s="84"/>
      <c r="O355" s="10"/>
      <c r="P355" s="10"/>
      <c r="Q355" s="10"/>
      <c r="R355" s="10"/>
      <c r="S355" s="10" t="s">
        <v>53</v>
      </c>
      <c r="T355" s="10"/>
      <c r="U355" s="10" t="s">
        <v>49</v>
      </c>
      <c r="V355" s="10" t="s">
        <v>49</v>
      </c>
      <c r="W355" s="10" t="s">
        <v>50</v>
      </c>
      <c r="X355" s="11" t="str">
        <f t="shared" si="229"/>
        <v>N</v>
      </c>
      <c r="Y355" s="11"/>
      <c r="Z355" s="11">
        <f t="shared" si="219"/>
        <v>0</v>
      </c>
      <c r="AA355" s="11" t="str">
        <f t="shared" si="215"/>
        <v>N</v>
      </c>
      <c r="AB355" s="11"/>
      <c r="AC355" s="11">
        <f t="shared" si="216"/>
        <v>0</v>
      </c>
      <c r="AD355" s="10"/>
      <c r="AE355" s="10"/>
      <c r="AF355" s="11"/>
      <c r="AG355" s="10"/>
      <c r="AH355" s="10"/>
      <c r="AI355" s="11">
        <f t="shared" si="220"/>
        <v>234</v>
      </c>
      <c r="AJ355" s="11" t="str">
        <f t="shared" si="221"/>
        <v/>
      </c>
      <c r="AK355" s="11">
        <f t="shared" si="222"/>
        <v>243</v>
      </c>
      <c r="AL355" s="11" t="str">
        <f t="shared" si="223"/>
        <v/>
      </c>
      <c r="AM355" s="11">
        <f t="shared" si="224"/>
        <v>-1</v>
      </c>
      <c r="AN355" s="11" t="str">
        <f t="shared" si="225"/>
        <v/>
      </c>
      <c r="AO355" s="11">
        <f t="shared" si="226"/>
        <v>-1</v>
      </c>
      <c r="AP355" s="11" t="str">
        <f t="shared" si="227"/>
        <v/>
      </c>
      <c r="AQ355" s="11"/>
      <c r="AR355" s="11">
        <f t="shared" si="217"/>
        <v>0</v>
      </c>
      <c r="AS355" s="11"/>
      <c r="AT355" s="9"/>
      <c r="AU355" t="str">
        <f t="shared" si="228"/>
        <v>RW</v>
      </c>
      <c r="AV355" s="7">
        <f>SUM(Z$7:Z355)/2</f>
        <v>234</v>
      </c>
      <c r="AW355" s="7">
        <f>SUM(AC$7:AC355)/2</f>
        <v>0</v>
      </c>
    </row>
    <row r="356" spans="2:49" outlineLevel="1">
      <c r="B356" s="36"/>
      <c r="C356" s="9"/>
      <c r="D356" s="9"/>
      <c r="E356" s="10" t="s">
        <v>548</v>
      </c>
      <c r="F356" s="10" t="s">
        <v>549</v>
      </c>
      <c r="G356" s="10"/>
      <c r="H356" s="10"/>
      <c r="I356" s="10"/>
      <c r="J356" s="10"/>
      <c r="K356" s="10"/>
      <c r="L356" s="10"/>
      <c r="M356" s="10"/>
      <c r="N356" s="84"/>
      <c r="O356" s="10"/>
      <c r="P356" s="10"/>
      <c r="Q356" s="10"/>
      <c r="R356" s="10"/>
      <c r="S356" s="10" t="s">
        <v>53</v>
      </c>
      <c r="T356" s="10"/>
      <c r="U356" s="10" t="s">
        <v>49</v>
      </c>
      <c r="V356" s="10" t="s">
        <v>49</v>
      </c>
      <c r="W356" s="10" t="s">
        <v>50</v>
      </c>
      <c r="X356" s="11" t="str">
        <f t="shared" si="229"/>
        <v>N</v>
      </c>
      <c r="Y356" s="11"/>
      <c r="Z356" s="11">
        <f t="shared" si="219"/>
        <v>0</v>
      </c>
      <c r="AA356" s="11" t="str">
        <f t="shared" si="215"/>
        <v>N</v>
      </c>
      <c r="AB356" s="11"/>
      <c r="AC356" s="11">
        <f t="shared" si="216"/>
        <v>0</v>
      </c>
      <c r="AD356" s="10"/>
      <c r="AE356" s="10"/>
      <c r="AF356" s="11"/>
      <c r="AG356" s="10"/>
      <c r="AH356" s="10"/>
      <c r="AI356" s="11">
        <f t="shared" si="220"/>
        <v>234</v>
      </c>
      <c r="AJ356" s="11" t="str">
        <f t="shared" si="221"/>
        <v/>
      </c>
      <c r="AK356" s="11">
        <f t="shared" si="222"/>
        <v>243</v>
      </c>
      <c r="AL356" s="11" t="str">
        <f t="shared" si="223"/>
        <v/>
      </c>
      <c r="AM356" s="11">
        <f t="shared" si="224"/>
        <v>-1</v>
      </c>
      <c r="AN356" s="11" t="str">
        <f t="shared" si="225"/>
        <v/>
      </c>
      <c r="AO356" s="11">
        <f t="shared" si="226"/>
        <v>-1</v>
      </c>
      <c r="AP356" s="11" t="str">
        <f t="shared" si="227"/>
        <v/>
      </c>
      <c r="AQ356" s="11"/>
      <c r="AR356" s="11">
        <f t="shared" si="217"/>
        <v>0</v>
      </c>
      <c r="AS356" s="11"/>
      <c r="AT356" s="9"/>
      <c r="AU356" t="str">
        <f t="shared" si="228"/>
        <v>RW</v>
      </c>
      <c r="AV356" s="7">
        <f>SUM(Z$7:Z356)/2</f>
        <v>234</v>
      </c>
      <c r="AW356" s="7">
        <f>SUM(AC$7:AC356)/2</f>
        <v>0</v>
      </c>
    </row>
    <row r="357" spans="2:49" outlineLevel="1">
      <c r="B357" s="36"/>
      <c r="C357" s="9"/>
      <c r="D357" s="9"/>
      <c r="E357" s="10" t="s">
        <v>548</v>
      </c>
      <c r="F357" s="10" t="s">
        <v>549</v>
      </c>
      <c r="G357" s="10"/>
      <c r="H357" s="10"/>
      <c r="I357" s="10"/>
      <c r="J357" s="10"/>
      <c r="K357" s="10"/>
      <c r="L357" s="10"/>
      <c r="M357" s="10"/>
      <c r="N357" s="84"/>
      <c r="O357" s="10"/>
      <c r="P357" s="10"/>
      <c r="Q357" s="10"/>
      <c r="R357" s="10"/>
      <c r="S357" s="10" t="s">
        <v>53</v>
      </c>
      <c r="T357" s="10"/>
      <c r="U357" s="10" t="s">
        <v>49</v>
      </c>
      <c r="V357" s="10" t="s">
        <v>49</v>
      </c>
      <c r="W357" s="10" t="s">
        <v>50</v>
      </c>
      <c r="X357" s="11" t="str">
        <f t="shared" si="229"/>
        <v>N</v>
      </c>
      <c r="Y357" s="11"/>
      <c r="Z357" s="11">
        <f t="shared" si="219"/>
        <v>0</v>
      </c>
      <c r="AA357" s="11" t="str">
        <f t="shared" si="215"/>
        <v>N</v>
      </c>
      <c r="AB357" s="11"/>
      <c r="AC357" s="11">
        <f t="shared" si="216"/>
        <v>0</v>
      </c>
      <c r="AD357" s="10"/>
      <c r="AE357" s="10"/>
      <c r="AF357" s="11"/>
      <c r="AG357" s="10"/>
      <c r="AH357" s="10"/>
      <c r="AI357" s="11">
        <f t="shared" si="220"/>
        <v>234</v>
      </c>
      <c r="AJ357" s="11" t="str">
        <f t="shared" si="221"/>
        <v/>
      </c>
      <c r="AK357" s="11">
        <f t="shared" si="222"/>
        <v>243</v>
      </c>
      <c r="AL357" s="11" t="str">
        <f t="shared" si="223"/>
        <v/>
      </c>
      <c r="AM357" s="11">
        <f t="shared" si="224"/>
        <v>-1</v>
      </c>
      <c r="AN357" s="11" t="str">
        <f t="shared" si="225"/>
        <v/>
      </c>
      <c r="AO357" s="11">
        <f t="shared" si="226"/>
        <v>-1</v>
      </c>
      <c r="AP357" s="11" t="str">
        <f t="shared" si="227"/>
        <v/>
      </c>
      <c r="AQ357" s="11"/>
      <c r="AR357" s="11">
        <f t="shared" si="217"/>
        <v>0</v>
      </c>
      <c r="AS357" s="11"/>
      <c r="AT357" s="9"/>
      <c r="AU357" t="str">
        <f t="shared" si="228"/>
        <v>RW</v>
      </c>
      <c r="AV357" s="7">
        <f>SUM(Z$7:Z357)/2</f>
        <v>234</v>
      </c>
      <c r="AW357" s="7">
        <f>SUM(AC$7:AC357)/2</f>
        <v>0</v>
      </c>
    </row>
    <row r="358" spans="2:49" outlineLevel="1">
      <c r="B358" s="36"/>
      <c r="C358" s="9"/>
      <c r="D358" s="9"/>
      <c r="E358" s="10" t="s">
        <v>548</v>
      </c>
      <c r="F358" s="10" t="s">
        <v>549</v>
      </c>
      <c r="G358" s="10"/>
      <c r="H358" s="10"/>
      <c r="I358" s="10"/>
      <c r="J358" s="10"/>
      <c r="K358" s="10"/>
      <c r="L358" s="10"/>
      <c r="M358" s="10"/>
      <c r="N358" s="84"/>
      <c r="O358" s="10"/>
      <c r="P358" s="10"/>
      <c r="Q358" s="10"/>
      <c r="R358" s="10"/>
      <c r="S358" s="10" t="s">
        <v>53</v>
      </c>
      <c r="T358" s="10"/>
      <c r="U358" s="10" t="s">
        <v>49</v>
      </c>
      <c r="V358" s="10" t="s">
        <v>49</v>
      </c>
      <c r="W358" s="10" t="s">
        <v>50</v>
      </c>
      <c r="X358" s="11" t="str">
        <f t="shared" si="229"/>
        <v>N</v>
      </c>
      <c r="Y358" s="11"/>
      <c r="Z358" s="11">
        <f t="shared" si="219"/>
        <v>0</v>
      </c>
      <c r="AA358" s="11" t="str">
        <f t="shared" si="215"/>
        <v>N</v>
      </c>
      <c r="AB358" s="11"/>
      <c r="AC358" s="11">
        <f t="shared" si="216"/>
        <v>0</v>
      </c>
      <c r="AD358" s="10"/>
      <c r="AE358" s="10"/>
      <c r="AF358" s="11"/>
      <c r="AG358" s="10"/>
      <c r="AH358" s="10"/>
      <c r="AI358" s="11">
        <f t="shared" si="220"/>
        <v>234</v>
      </c>
      <c r="AJ358" s="11" t="str">
        <f t="shared" si="221"/>
        <v/>
      </c>
      <c r="AK358" s="11">
        <f t="shared" si="222"/>
        <v>243</v>
      </c>
      <c r="AL358" s="11" t="str">
        <f t="shared" si="223"/>
        <v/>
      </c>
      <c r="AM358" s="11">
        <f t="shared" si="224"/>
        <v>-1</v>
      </c>
      <c r="AN358" s="11" t="str">
        <f t="shared" si="225"/>
        <v/>
      </c>
      <c r="AO358" s="11">
        <f t="shared" si="226"/>
        <v>-1</v>
      </c>
      <c r="AP358" s="11" t="str">
        <f t="shared" si="227"/>
        <v/>
      </c>
      <c r="AQ358" s="11"/>
      <c r="AR358" s="11">
        <f t="shared" si="217"/>
        <v>0</v>
      </c>
      <c r="AS358" s="11"/>
      <c r="AT358" s="9"/>
      <c r="AU358" t="str">
        <f t="shared" si="228"/>
        <v>RW</v>
      </c>
      <c r="AV358" s="7">
        <f>SUM(Z$7:Z358)/2</f>
        <v>234</v>
      </c>
      <c r="AW358" s="7">
        <f>SUM(AC$7:AC358)/2</f>
        <v>0</v>
      </c>
    </row>
    <row r="359" spans="2:49" outlineLevel="1">
      <c r="B359" s="36"/>
      <c r="C359" s="9"/>
      <c r="D359" s="9"/>
      <c r="E359" s="10" t="s">
        <v>548</v>
      </c>
      <c r="F359" s="10" t="s">
        <v>549</v>
      </c>
      <c r="G359" s="10"/>
      <c r="H359" s="10"/>
      <c r="I359" s="10"/>
      <c r="J359" s="10"/>
      <c r="K359" s="10"/>
      <c r="L359" s="10"/>
      <c r="M359" s="10"/>
      <c r="N359" s="84"/>
      <c r="O359" s="10"/>
      <c r="P359" s="10"/>
      <c r="Q359" s="10"/>
      <c r="R359" s="10"/>
      <c r="S359" s="10" t="s">
        <v>53</v>
      </c>
      <c r="T359" s="10"/>
      <c r="U359" s="10" t="s">
        <v>49</v>
      </c>
      <c r="V359" s="10" t="s">
        <v>49</v>
      </c>
      <c r="W359" s="10" t="s">
        <v>50</v>
      </c>
      <c r="X359" s="11" t="str">
        <f t="shared" si="229"/>
        <v>N</v>
      </c>
      <c r="Y359" s="11"/>
      <c r="Z359" s="11">
        <f t="shared" si="219"/>
        <v>0</v>
      </c>
      <c r="AA359" s="11" t="str">
        <f t="shared" si="215"/>
        <v>N</v>
      </c>
      <c r="AB359" s="11"/>
      <c r="AC359" s="11">
        <f t="shared" si="216"/>
        <v>0</v>
      </c>
      <c r="AD359" s="10"/>
      <c r="AE359" s="10"/>
      <c r="AF359" s="11"/>
      <c r="AG359" s="10"/>
      <c r="AH359" s="10"/>
      <c r="AI359" s="11">
        <f t="shared" si="220"/>
        <v>234</v>
      </c>
      <c r="AJ359" s="11" t="str">
        <f t="shared" si="221"/>
        <v/>
      </c>
      <c r="AK359" s="11">
        <f t="shared" si="222"/>
        <v>243</v>
      </c>
      <c r="AL359" s="11" t="str">
        <f t="shared" si="223"/>
        <v/>
      </c>
      <c r="AM359" s="11">
        <f t="shared" si="224"/>
        <v>-1</v>
      </c>
      <c r="AN359" s="11" t="str">
        <f t="shared" si="225"/>
        <v/>
      </c>
      <c r="AO359" s="11">
        <f t="shared" si="226"/>
        <v>-1</v>
      </c>
      <c r="AP359" s="11" t="str">
        <f t="shared" si="227"/>
        <v/>
      </c>
      <c r="AQ359" s="11"/>
      <c r="AR359" s="11">
        <f t="shared" si="217"/>
        <v>0</v>
      </c>
      <c r="AS359" s="11"/>
      <c r="AT359" s="9"/>
      <c r="AU359" t="str">
        <f t="shared" si="228"/>
        <v>RW</v>
      </c>
      <c r="AV359" s="7">
        <f>SUM(Z$7:Z359)/2</f>
        <v>234</v>
      </c>
      <c r="AW359" s="7">
        <f>SUM(AC$7:AC359)/2</f>
        <v>0</v>
      </c>
    </row>
    <row r="360" spans="2:49" outlineLevel="1">
      <c r="B360" s="36"/>
      <c r="C360" s="9"/>
      <c r="D360" s="9"/>
      <c r="E360" s="10" t="s">
        <v>548</v>
      </c>
      <c r="F360" s="10" t="s">
        <v>549</v>
      </c>
      <c r="G360" s="10"/>
      <c r="H360" s="10"/>
      <c r="I360" s="10"/>
      <c r="J360" s="10"/>
      <c r="K360" s="10"/>
      <c r="L360" s="10"/>
      <c r="M360" s="10"/>
      <c r="N360" s="84"/>
      <c r="O360" s="10"/>
      <c r="P360" s="10"/>
      <c r="Q360" s="10"/>
      <c r="R360" s="10"/>
      <c r="S360" s="10" t="s">
        <v>53</v>
      </c>
      <c r="T360" s="10"/>
      <c r="U360" s="10" t="s">
        <v>49</v>
      </c>
      <c r="V360" s="10" t="s">
        <v>49</v>
      </c>
      <c r="W360" s="10" t="s">
        <v>50</v>
      </c>
      <c r="X360" s="11" t="str">
        <f t="shared" si="229"/>
        <v>N</v>
      </c>
      <c r="Y360" s="11"/>
      <c r="Z360" s="11">
        <f t="shared" si="219"/>
        <v>0</v>
      </c>
      <c r="AA360" s="11" t="str">
        <f t="shared" si="215"/>
        <v>N</v>
      </c>
      <c r="AB360" s="11"/>
      <c r="AC360" s="11">
        <f t="shared" si="216"/>
        <v>0</v>
      </c>
      <c r="AD360" s="10"/>
      <c r="AE360" s="10"/>
      <c r="AF360" s="11"/>
      <c r="AG360" s="10"/>
      <c r="AH360" s="10"/>
      <c r="AI360" s="11">
        <f t="shared" si="220"/>
        <v>234</v>
      </c>
      <c r="AJ360" s="11" t="str">
        <f t="shared" si="221"/>
        <v/>
      </c>
      <c r="AK360" s="11">
        <f t="shared" si="222"/>
        <v>243</v>
      </c>
      <c r="AL360" s="11" t="str">
        <f t="shared" si="223"/>
        <v/>
      </c>
      <c r="AM360" s="11">
        <f t="shared" si="224"/>
        <v>-1</v>
      </c>
      <c r="AN360" s="11" t="str">
        <f t="shared" si="225"/>
        <v/>
      </c>
      <c r="AO360" s="11">
        <f t="shared" si="226"/>
        <v>-1</v>
      </c>
      <c r="AP360" s="11" t="str">
        <f t="shared" si="227"/>
        <v/>
      </c>
      <c r="AQ360" s="11"/>
      <c r="AR360" s="11">
        <f t="shared" si="217"/>
        <v>0</v>
      </c>
      <c r="AS360" s="11"/>
      <c r="AT360" s="9"/>
      <c r="AU360" t="str">
        <f t="shared" si="228"/>
        <v>RW</v>
      </c>
      <c r="AV360" s="7">
        <f>SUM(Z$7:Z360)/2</f>
        <v>234</v>
      </c>
      <c r="AW360" s="7">
        <f>SUM(AC$7:AC360)/2</f>
        <v>0</v>
      </c>
    </row>
    <row r="361" spans="2:49" outlineLevel="1">
      <c r="B361" s="36"/>
      <c r="C361" s="9"/>
      <c r="D361" s="9"/>
      <c r="E361" s="10" t="s">
        <v>548</v>
      </c>
      <c r="F361" s="10" t="s">
        <v>549</v>
      </c>
      <c r="G361" s="10"/>
      <c r="H361" s="10"/>
      <c r="I361" s="10"/>
      <c r="J361" s="10"/>
      <c r="K361" s="10"/>
      <c r="L361" s="10"/>
      <c r="M361" s="10"/>
      <c r="N361" s="84"/>
      <c r="O361" s="10"/>
      <c r="P361" s="10"/>
      <c r="Q361" s="10"/>
      <c r="R361" s="10"/>
      <c r="S361" s="10" t="s">
        <v>53</v>
      </c>
      <c r="T361" s="10"/>
      <c r="U361" s="10" t="s">
        <v>49</v>
      </c>
      <c r="V361" s="10" t="s">
        <v>49</v>
      </c>
      <c r="W361" s="10" t="s">
        <v>50</v>
      </c>
      <c r="X361" s="11" t="str">
        <f t="shared" si="229"/>
        <v>N</v>
      </c>
      <c r="Y361" s="11"/>
      <c r="Z361" s="11">
        <f t="shared" si="219"/>
        <v>0</v>
      </c>
      <c r="AA361" s="11" t="str">
        <f t="shared" si="215"/>
        <v>N</v>
      </c>
      <c r="AB361" s="11"/>
      <c r="AC361" s="11">
        <f t="shared" si="216"/>
        <v>0</v>
      </c>
      <c r="AD361" s="10"/>
      <c r="AE361" s="10"/>
      <c r="AF361" s="11"/>
      <c r="AG361" s="10"/>
      <c r="AH361" s="10"/>
      <c r="AI361" s="11">
        <f t="shared" si="220"/>
        <v>234</v>
      </c>
      <c r="AJ361" s="11" t="str">
        <f t="shared" si="221"/>
        <v/>
      </c>
      <c r="AK361" s="11">
        <f t="shared" si="222"/>
        <v>243</v>
      </c>
      <c r="AL361" s="11" t="str">
        <f t="shared" si="223"/>
        <v/>
      </c>
      <c r="AM361" s="11">
        <f t="shared" si="224"/>
        <v>-1</v>
      </c>
      <c r="AN361" s="11" t="str">
        <f t="shared" si="225"/>
        <v/>
      </c>
      <c r="AO361" s="11">
        <f t="shared" si="226"/>
        <v>-1</v>
      </c>
      <c r="AP361" s="11" t="str">
        <f t="shared" si="227"/>
        <v/>
      </c>
      <c r="AQ361" s="11"/>
      <c r="AR361" s="11">
        <f t="shared" si="217"/>
        <v>0</v>
      </c>
      <c r="AS361" s="11"/>
      <c r="AT361" s="9"/>
      <c r="AU361" t="str">
        <f t="shared" si="228"/>
        <v>RW</v>
      </c>
      <c r="AV361" s="7">
        <f>SUM(Z$7:Z361)/2</f>
        <v>234</v>
      </c>
      <c r="AW361" s="7">
        <f>SUM(AC$7:AC361)/2</f>
        <v>0</v>
      </c>
    </row>
    <row r="362" spans="2:49" outlineLevel="1">
      <c r="B362" s="36"/>
      <c r="C362" s="9"/>
      <c r="D362" s="9"/>
      <c r="E362" s="10" t="s">
        <v>548</v>
      </c>
      <c r="F362" s="10" t="s">
        <v>549</v>
      </c>
      <c r="G362" s="10"/>
      <c r="H362" s="10"/>
      <c r="I362" s="10"/>
      <c r="J362" s="10"/>
      <c r="K362" s="10"/>
      <c r="L362" s="10"/>
      <c r="M362" s="10"/>
      <c r="N362" s="84"/>
      <c r="O362" s="10"/>
      <c r="P362" s="10"/>
      <c r="Q362" s="10"/>
      <c r="R362" s="10"/>
      <c r="S362" s="10" t="s">
        <v>53</v>
      </c>
      <c r="T362" s="10"/>
      <c r="U362" s="10" t="s">
        <v>49</v>
      </c>
      <c r="V362" s="10" t="s">
        <v>49</v>
      </c>
      <c r="W362" s="10" t="s">
        <v>50</v>
      </c>
      <c r="X362" s="11" t="str">
        <f t="shared" si="229"/>
        <v>N</v>
      </c>
      <c r="Y362" s="11"/>
      <c r="Z362" s="11">
        <f t="shared" si="219"/>
        <v>0</v>
      </c>
      <c r="AA362" s="11" t="str">
        <f t="shared" si="215"/>
        <v>N</v>
      </c>
      <c r="AB362" s="11"/>
      <c r="AC362" s="11">
        <f t="shared" si="216"/>
        <v>0</v>
      </c>
      <c r="AD362" s="10"/>
      <c r="AE362" s="10"/>
      <c r="AF362" s="11"/>
      <c r="AG362" s="10"/>
      <c r="AH362" s="10"/>
      <c r="AI362" s="11">
        <f t="shared" si="220"/>
        <v>234</v>
      </c>
      <c r="AJ362" s="11" t="str">
        <f t="shared" si="221"/>
        <v/>
      </c>
      <c r="AK362" s="11">
        <f t="shared" si="222"/>
        <v>243</v>
      </c>
      <c r="AL362" s="11" t="str">
        <f t="shared" si="223"/>
        <v/>
      </c>
      <c r="AM362" s="11">
        <f t="shared" si="224"/>
        <v>-1</v>
      </c>
      <c r="AN362" s="11" t="str">
        <f t="shared" si="225"/>
        <v/>
      </c>
      <c r="AO362" s="11">
        <f t="shared" si="226"/>
        <v>-1</v>
      </c>
      <c r="AP362" s="11" t="str">
        <f t="shared" si="227"/>
        <v/>
      </c>
      <c r="AQ362" s="11"/>
      <c r="AR362" s="11">
        <f t="shared" si="217"/>
        <v>0</v>
      </c>
      <c r="AS362" s="11"/>
      <c r="AT362" s="9"/>
      <c r="AU362" t="str">
        <f t="shared" si="228"/>
        <v>RW</v>
      </c>
      <c r="AV362" s="7">
        <f>SUM(Z$7:Z362)/2</f>
        <v>234</v>
      </c>
      <c r="AW362" s="7">
        <f>SUM(AC$7:AC362)/2</f>
        <v>0</v>
      </c>
    </row>
    <row r="363" spans="2:49" outlineLevel="1">
      <c r="B363" s="36"/>
      <c r="C363" s="9"/>
      <c r="D363" s="9"/>
      <c r="E363" s="10" t="s">
        <v>548</v>
      </c>
      <c r="F363" s="10" t="s">
        <v>549</v>
      </c>
      <c r="G363" s="10"/>
      <c r="H363" s="10"/>
      <c r="I363" s="10"/>
      <c r="J363" s="10"/>
      <c r="K363" s="10"/>
      <c r="L363" s="10"/>
      <c r="M363" s="10"/>
      <c r="N363" s="84"/>
      <c r="O363" s="10"/>
      <c r="P363" s="10"/>
      <c r="Q363" s="10"/>
      <c r="R363" s="10"/>
      <c r="S363" s="10" t="s">
        <v>53</v>
      </c>
      <c r="T363" s="10"/>
      <c r="U363" s="10" t="s">
        <v>49</v>
      </c>
      <c r="V363" s="10" t="s">
        <v>49</v>
      </c>
      <c r="W363" s="10" t="s">
        <v>50</v>
      </c>
      <c r="X363" s="11" t="str">
        <f t="shared" si="229"/>
        <v>N</v>
      </c>
      <c r="Y363" s="11"/>
      <c r="Z363" s="11">
        <f t="shared" si="219"/>
        <v>0</v>
      </c>
      <c r="AA363" s="11" t="str">
        <f t="shared" si="215"/>
        <v>N</v>
      </c>
      <c r="AB363" s="11"/>
      <c r="AC363" s="11">
        <f t="shared" si="216"/>
        <v>0</v>
      </c>
      <c r="AD363" s="10"/>
      <c r="AE363" s="10"/>
      <c r="AF363" s="11"/>
      <c r="AG363" s="10"/>
      <c r="AH363" s="10"/>
      <c r="AI363" s="11">
        <f t="shared" si="220"/>
        <v>234</v>
      </c>
      <c r="AJ363" s="11" t="str">
        <f t="shared" si="221"/>
        <v/>
      </c>
      <c r="AK363" s="11">
        <f t="shared" si="222"/>
        <v>243</v>
      </c>
      <c r="AL363" s="11" t="str">
        <f t="shared" si="223"/>
        <v/>
      </c>
      <c r="AM363" s="11">
        <f t="shared" si="224"/>
        <v>-1</v>
      </c>
      <c r="AN363" s="11" t="str">
        <f t="shared" si="225"/>
        <v/>
      </c>
      <c r="AO363" s="11">
        <f t="shared" si="226"/>
        <v>-1</v>
      </c>
      <c r="AP363" s="11" t="str">
        <f t="shared" si="227"/>
        <v/>
      </c>
      <c r="AQ363" s="11"/>
      <c r="AR363" s="11">
        <f t="shared" si="217"/>
        <v>0</v>
      </c>
      <c r="AS363" s="11"/>
      <c r="AT363" s="9"/>
      <c r="AU363" t="str">
        <f t="shared" si="228"/>
        <v>RW</v>
      </c>
      <c r="AV363" s="7">
        <f>SUM(Z$7:Z363)/2</f>
        <v>234</v>
      </c>
      <c r="AW363" s="7">
        <f>SUM(AC$7:AC363)/2</f>
        <v>0</v>
      </c>
    </row>
    <row r="364" spans="2:49" outlineLevel="1">
      <c r="B364" s="36"/>
      <c r="C364" s="9"/>
      <c r="D364" s="9"/>
      <c r="E364" s="10" t="s">
        <v>548</v>
      </c>
      <c r="F364" s="10" t="s">
        <v>549</v>
      </c>
      <c r="G364" s="10"/>
      <c r="H364" s="10"/>
      <c r="I364" s="10"/>
      <c r="J364" s="10"/>
      <c r="K364" s="10"/>
      <c r="L364" s="10"/>
      <c r="M364" s="10"/>
      <c r="N364" s="84"/>
      <c r="O364" s="10"/>
      <c r="P364" s="10"/>
      <c r="Q364" s="10"/>
      <c r="R364" s="10"/>
      <c r="S364" s="10" t="s">
        <v>53</v>
      </c>
      <c r="T364" s="10"/>
      <c r="U364" s="10" t="s">
        <v>49</v>
      </c>
      <c r="V364" s="10" t="s">
        <v>49</v>
      </c>
      <c r="W364" s="10" t="s">
        <v>50</v>
      </c>
      <c r="X364" s="11" t="str">
        <f t="shared" si="229"/>
        <v>N</v>
      </c>
      <c r="Y364" s="11"/>
      <c r="Z364" s="11">
        <f t="shared" si="219"/>
        <v>0</v>
      </c>
      <c r="AA364" s="11" t="str">
        <f t="shared" si="215"/>
        <v>N</v>
      </c>
      <c r="AB364" s="11"/>
      <c r="AC364" s="11">
        <f t="shared" si="216"/>
        <v>0</v>
      </c>
      <c r="AD364" s="10"/>
      <c r="AE364" s="10"/>
      <c r="AF364" s="11"/>
      <c r="AG364" s="10"/>
      <c r="AH364" s="10"/>
      <c r="AI364" s="11">
        <f t="shared" si="220"/>
        <v>234</v>
      </c>
      <c r="AJ364" s="11" t="str">
        <f t="shared" si="221"/>
        <v/>
      </c>
      <c r="AK364" s="11">
        <f t="shared" si="222"/>
        <v>243</v>
      </c>
      <c r="AL364" s="11" t="str">
        <f t="shared" si="223"/>
        <v/>
      </c>
      <c r="AM364" s="11">
        <f t="shared" si="224"/>
        <v>-1</v>
      </c>
      <c r="AN364" s="11" t="str">
        <f t="shared" si="225"/>
        <v/>
      </c>
      <c r="AO364" s="11">
        <f t="shared" si="226"/>
        <v>-1</v>
      </c>
      <c r="AP364" s="11" t="str">
        <f t="shared" si="227"/>
        <v/>
      </c>
      <c r="AQ364" s="11"/>
      <c r="AR364" s="11">
        <f t="shared" si="217"/>
        <v>0</v>
      </c>
      <c r="AS364" s="11"/>
      <c r="AT364" s="9"/>
      <c r="AU364" t="str">
        <f t="shared" si="228"/>
        <v>RW</v>
      </c>
      <c r="AV364" s="7">
        <f>SUM(Z$7:Z364)/2</f>
        <v>234</v>
      </c>
      <c r="AW364" s="7">
        <f>SUM(AC$7:AC364)/2</f>
        <v>0</v>
      </c>
    </row>
    <row r="365" spans="2:49" outlineLevel="1">
      <c r="B365" s="36"/>
      <c r="C365" s="9"/>
      <c r="D365" s="9"/>
      <c r="E365" s="10" t="s">
        <v>548</v>
      </c>
      <c r="F365" s="10" t="s">
        <v>549</v>
      </c>
      <c r="G365" s="10"/>
      <c r="H365" s="10"/>
      <c r="I365" s="10"/>
      <c r="J365" s="10"/>
      <c r="K365" s="10"/>
      <c r="L365" s="10"/>
      <c r="M365" s="10"/>
      <c r="N365" s="84"/>
      <c r="O365" s="10"/>
      <c r="P365" s="10"/>
      <c r="Q365" s="10"/>
      <c r="R365" s="10"/>
      <c r="S365" s="10" t="s">
        <v>53</v>
      </c>
      <c r="T365" s="10"/>
      <c r="U365" s="10" t="s">
        <v>49</v>
      </c>
      <c r="V365" s="10" t="s">
        <v>49</v>
      </c>
      <c r="W365" s="10" t="s">
        <v>50</v>
      </c>
      <c r="X365" s="11" t="str">
        <f t="shared" si="229"/>
        <v>N</v>
      </c>
      <c r="Y365" s="11"/>
      <c r="Z365" s="11">
        <f t="shared" si="219"/>
        <v>0</v>
      </c>
      <c r="AA365" s="11" t="str">
        <f t="shared" si="215"/>
        <v>N</v>
      </c>
      <c r="AB365" s="11"/>
      <c r="AC365" s="11">
        <f t="shared" si="216"/>
        <v>0</v>
      </c>
      <c r="AD365" s="10"/>
      <c r="AE365" s="10"/>
      <c r="AF365" s="11"/>
      <c r="AG365" s="10"/>
      <c r="AH365" s="10"/>
      <c r="AI365" s="11">
        <f t="shared" si="220"/>
        <v>234</v>
      </c>
      <c r="AJ365" s="11" t="str">
        <f t="shared" si="221"/>
        <v/>
      </c>
      <c r="AK365" s="11">
        <f t="shared" si="222"/>
        <v>243</v>
      </c>
      <c r="AL365" s="11" t="str">
        <f t="shared" si="223"/>
        <v/>
      </c>
      <c r="AM365" s="11">
        <f t="shared" si="224"/>
        <v>-1</v>
      </c>
      <c r="AN365" s="11" t="str">
        <f t="shared" si="225"/>
        <v/>
      </c>
      <c r="AO365" s="11">
        <f t="shared" si="226"/>
        <v>-1</v>
      </c>
      <c r="AP365" s="11" t="str">
        <f t="shared" si="227"/>
        <v/>
      </c>
      <c r="AQ365" s="11"/>
      <c r="AR365" s="11">
        <f t="shared" si="217"/>
        <v>0</v>
      </c>
      <c r="AS365" s="11"/>
      <c r="AT365" s="9"/>
      <c r="AU365" t="str">
        <f t="shared" si="228"/>
        <v>RW</v>
      </c>
      <c r="AV365" s="7">
        <f>SUM(Z$7:Z365)/2</f>
        <v>234</v>
      </c>
      <c r="AW365" s="7">
        <f>SUM(AC$7:AC365)/2</f>
        <v>0</v>
      </c>
    </row>
    <row r="366" spans="2:49" outlineLevel="1">
      <c r="B366" s="36"/>
      <c r="C366" s="9"/>
      <c r="D366" s="9"/>
      <c r="E366" s="10" t="s">
        <v>548</v>
      </c>
      <c r="F366" s="10" t="s">
        <v>549</v>
      </c>
      <c r="G366" s="10"/>
      <c r="H366" s="10"/>
      <c r="I366" s="10"/>
      <c r="J366" s="10"/>
      <c r="K366" s="10"/>
      <c r="L366" s="10"/>
      <c r="M366" s="10"/>
      <c r="N366" s="84"/>
      <c r="O366" s="10"/>
      <c r="P366" s="10"/>
      <c r="Q366" s="10"/>
      <c r="R366" s="10"/>
      <c r="S366" s="10" t="s">
        <v>53</v>
      </c>
      <c r="T366" s="10"/>
      <c r="U366" s="10" t="s">
        <v>49</v>
      </c>
      <c r="V366" s="10" t="s">
        <v>49</v>
      </c>
      <c r="W366" s="10" t="s">
        <v>50</v>
      </c>
      <c r="X366" s="11" t="str">
        <f t="shared" si="229"/>
        <v>N</v>
      </c>
      <c r="Y366" s="11"/>
      <c r="Z366" s="11">
        <f t="shared" si="219"/>
        <v>0</v>
      </c>
      <c r="AA366" s="11" t="str">
        <f t="shared" si="215"/>
        <v>N</v>
      </c>
      <c r="AB366" s="11"/>
      <c r="AC366" s="11">
        <f t="shared" si="216"/>
        <v>0</v>
      </c>
      <c r="AD366" s="10"/>
      <c r="AE366" s="10"/>
      <c r="AF366" s="11"/>
      <c r="AG366" s="10"/>
      <c r="AH366" s="10"/>
      <c r="AI366" s="11">
        <f t="shared" si="220"/>
        <v>234</v>
      </c>
      <c r="AJ366" s="11" t="str">
        <f t="shared" si="221"/>
        <v/>
      </c>
      <c r="AK366" s="11">
        <f t="shared" si="222"/>
        <v>243</v>
      </c>
      <c r="AL366" s="11" t="str">
        <f t="shared" si="223"/>
        <v/>
      </c>
      <c r="AM366" s="11">
        <f t="shared" si="224"/>
        <v>-1</v>
      </c>
      <c r="AN366" s="11" t="str">
        <f t="shared" si="225"/>
        <v/>
      </c>
      <c r="AO366" s="11">
        <f t="shared" si="226"/>
        <v>-1</v>
      </c>
      <c r="AP366" s="11" t="str">
        <f t="shared" si="227"/>
        <v/>
      </c>
      <c r="AQ366" s="11"/>
      <c r="AR366" s="11">
        <f t="shared" si="217"/>
        <v>0</v>
      </c>
      <c r="AS366" s="11"/>
      <c r="AT366" s="9"/>
      <c r="AU366" t="str">
        <f t="shared" si="228"/>
        <v>RW</v>
      </c>
      <c r="AV366" s="7">
        <f>SUM(Z$7:Z366)/2</f>
        <v>234</v>
      </c>
      <c r="AW366" s="7">
        <f>SUM(AC$7:AC366)/2</f>
        <v>0</v>
      </c>
    </row>
    <row r="367" spans="2:49" outlineLevel="1">
      <c r="B367" s="36"/>
      <c r="C367" s="9"/>
      <c r="D367" s="9"/>
      <c r="E367" s="10" t="s">
        <v>548</v>
      </c>
      <c r="F367" s="10" t="s">
        <v>549</v>
      </c>
      <c r="G367" s="10"/>
      <c r="H367" s="10"/>
      <c r="I367" s="10"/>
      <c r="J367" s="10"/>
      <c r="K367" s="10"/>
      <c r="L367" s="10"/>
      <c r="M367" s="10"/>
      <c r="N367" s="84"/>
      <c r="O367" s="10"/>
      <c r="P367" s="10"/>
      <c r="Q367" s="10"/>
      <c r="R367" s="10"/>
      <c r="S367" s="10" t="s">
        <v>53</v>
      </c>
      <c r="T367" s="10"/>
      <c r="U367" s="10" t="s">
        <v>49</v>
      </c>
      <c r="V367" s="10" t="s">
        <v>49</v>
      </c>
      <c r="W367" s="10" t="s">
        <v>50</v>
      </c>
      <c r="X367" s="11" t="str">
        <f t="shared" si="229"/>
        <v>N</v>
      </c>
      <c r="Y367" s="11"/>
      <c r="Z367" s="11">
        <f t="shared" si="219"/>
        <v>0</v>
      </c>
      <c r="AA367" s="11" t="str">
        <f t="shared" si="215"/>
        <v>N</v>
      </c>
      <c r="AB367" s="11"/>
      <c r="AC367" s="11">
        <f t="shared" si="216"/>
        <v>0</v>
      </c>
      <c r="AD367" s="10"/>
      <c r="AE367" s="10"/>
      <c r="AF367" s="11"/>
      <c r="AG367" s="10"/>
      <c r="AH367" s="10"/>
      <c r="AI367" s="11">
        <f t="shared" si="220"/>
        <v>234</v>
      </c>
      <c r="AJ367" s="11" t="str">
        <f t="shared" si="221"/>
        <v/>
      </c>
      <c r="AK367" s="11">
        <f t="shared" si="222"/>
        <v>243</v>
      </c>
      <c r="AL367" s="11" t="str">
        <f t="shared" si="223"/>
        <v/>
      </c>
      <c r="AM367" s="11">
        <f t="shared" si="224"/>
        <v>-1</v>
      </c>
      <c r="AN367" s="11" t="str">
        <f t="shared" si="225"/>
        <v/>
      </c>
      <c r="AO367" s="11">
        <f t="shared" si="226"/>
        <v>-1</v>
      </c>
      <c r="AP367" s="11" t="str">
        <f t="shared" si="227"/>
        <v/>
      </c>
      <c r="AQ367" s="11"/>
      <c r="AR367" s="11">
        <f t="shared" si="217"/>
        <v>0</v>
      </c>
      <c r="AS367" s="11"/>
      <c r="AT367" s="9"/>
      <c r="AU367" t="str">
        <f t="shared" si="228"/>
        <v>RW</v>
      </c>
      <c r="AV367" s="7">
        <f>SUM(Z$7:Z367)/2</f>
        <v>234</v>
      </c>
      <c r="AW367" s="7">
        <f>SUM(AC$7:AC367)/2</f>
        <v>0</v>
      </c>
    </row>
    <row r="368" spans="2:49" outlineLevel="1">
      <c r="B368" s="36"/>
      <c r="C368" s="9"/>
      <c r="D368" s="9"/>
      <c r="E368" s="10" t="s">
        <v>548</v>
      </c>
      <c r="F368" s="10" t="s">
        <v>549</v>
      </c>
      <c r="G368" s="10"/>
      <c r="H368" s="10"/>
      <c r="I368" s="10"/>
      <c r="J368" s="10"/>
      <c r="K368" s="10"/>
      <c r="L368" s="10"/>
      <c r="M368" s="10"/>
      <c r="N368" s="84"/>
      <c r="O368" s="10"/>
      <c r="P368" s="10"/>
      <c r="Q368" s="10"/>
      <c r="R368" s="10"/>
      <c r="S368" s="10" t="s">
        <v>53</v>
      </c>
      <c r="T368" s="10"/>
      <c r="U368" s="10" t="s">
        <v>49</v>
      </c>
      <c r="V368" s="10" t="s">
        <v>49</v>
      </c>
      <c r="W368" s="10" t="s">
        <v>50</v>
      </c>
      <c r="X368" s="11" t="str">
        <f t="shared" si="229"/>
        <v>N</v>
      </c>
      <c r="Y368" s="11"/>
      <c r="Z368" s="11">
        <f t="shared" si="219"/>
        <v>0</v>
      </c>
      <c r="AA368" s="11" t="str">
        <f t="shared" si="215"/>
        <v>N</v>
      </c>
      <c r="AB368" s="11"/>
      <c r="AC368" s="11">
        <f t="shared" si="216"/>
        <v>0</v>
      </c>
      <c r="AD368" s="10"/>
      <c r="AE368" s="10"/>
      <c r="AF368" s="11"/>
      <c r="AG368" s="10"/>
      <c r="AH368" s="10"/>
      <c r="AI368" s="11">
        <f t="shared" si="220"/>
        <v>234</v>
      </c>
      <c r="AJ368" s="11" t="str">
        <f t="shared" si="221"/>
        <v/>
      </c>
      <c r="AK368" s="11">
        <f t="shared" si="222"/>
        <v>243</v>
      </c>
      <c r="AL368" s="11" t="str">
        <f t="shared" si="223"/>
        <v/>
      </c>
      <c r="AM368" s="11">
        <f t="shared" si="224"/>
        <v>-1</v>
      </c>
      <c r="AN368" s="11" t="str">
        <f t="shared" si="225"/>
        <v/>
      </c>
      <c r="AO368" s="11">
        <f t="shared" si="226"/>
        <v>-1</v>
      </c>
      <c r="AP368" s="11" t="str">
        <f t="shared" si="227"/>
        <v/>
      </c>
      <c r="AQ368" s="11"/>
      <c r="AR368" s="11">
        <f t="shared" si="217"/>
        <v>0</v>
      </c>
      <c r="AS368" s="11"/>
      <c r="AT368" s="9"/>
      <c r="AU368" t="str">
        <f t="shared" si="228"/>
        <v>RW</v>
      </c>
      <c r="AV368" s="7">
        <f>SUM(Z$7:Z368)/2</f>
        <v>234</v>
      </c>
      <c r="AW368" s="7">
        <f>SUM(AC$7:AC368)/2</f>
        <v>0</v>
      </c>
    </row>
    <row r="369" spans="2:49" outlineLevel="1">
      <c r="B369" s="36"/>
      <c r="C369" s="9"/>
      <c r="D369" s="9"/>
      <c r="E369" s="10" t="s">
        <v>548</v>
      </c>
      <c r="F369" s="10" t="s">
        <v>549</v>
      </c>
      <c r="G369" s="10"/>
      <c r="H369" s="10"/>
      <c r="I369" s="10"/>
      <c r="J369" s="10"/>
      <c r="K369" s="10"/>
      <c r="L369" s="10"/>
      <c r="M369" s="10"/>
      <c r="N369" s="84"/>
      <c r="O369" s="10"/>
      <c r="P369" s="10"/>
      <c r="Q369" s="10"/>
      <c r="R369" s="10"/>
      <c r="S369" s="10" t="s">
        <v>53</v>
      </c>
      <c r="T369" s="10"/>
      <c r="U369" s="10" t="s">
        <v>49</v>
      </c>
      <c r="V369" s="10" t="s">
        <v>49</v>
      </c>
      <c r="W369" s="10" t="s">
        <v>50</v>
      </c>
      <c r="X369" s="11" t="str">
        <f t="shared" si="229"/>
        <v>N</v>
      </c>
      <c r="Y369" s="11"/>
      <c r="Z369" s="11">
        <f t="shared" si="219"/>
        <v>0</v>
      </c>
      <c r="AA369" s="11" t="str">
        <f t="shared" si="215"/>
        <v>N</v>
      </c>
      <c r="AB369" s="11"/>
      <c r="AC369" s="11">
        <f t="shared" si="216"/>
        <v>0</v>
      </c>
      <c r="AD369" s="10"/>
      <c r="AE369" s="10"/>
      <c r="AF369" s="11"/>
      <c r="AG369" s="10"/>
      <c r="AH369" s="10"/>
      <c r="AI369" s="11">
        <f t="shared" si="220"/>
        <v>234</v>
      </c>
      <c r="AJ369" s="11" t="str">
        <f t="shared" si="221"/>
        <v/>
      </c>
      <c r="AK369" s="11">
        <f t="shared" si="222"/>
        <v>243</v>
      </c>
      <c r="AL369" s="11" t="str">
        <f t="shared" si="223"/>
        <v/>
      </c>
      <c r="AM369" s="11">
        <f t="shared" si="224"/>
        <v>-1</v>
      </c>
      <c r="AN369" s="11" t="str">
        <f t="shared" si="225"/>
        <v/>
      </c>
      <c r="AO369" s="11">
        <f t="shared" si="226"/>
        <v>-1</v>
      </c>
      <c r="AP369" s="11" t="str">
        <f t="shared" si="227"/>
        <v/>
      </c>
      <c r="AQ369" s="11"/>
      <c r="AR369" s="11">
        <f t="shared" si="217"/>
        <v>0</v>
      </c>
      <c r="AS369" s="11"/>
      <c r="AT369" s="9"/>
      <c r="AU369" t="str">
        <f t="shared" si="228"/>
        <v>RW</v>
      </c>
      <c r="AV369" s="7">
        <f>SUM(Z$7:Z369)/2</f>
        <v>234</v>
      </c>
      <c r="AW369" s="7">
        <f>SUM(AC$7:AC369)/2</f>
        <v>0</v>
      </c>
    </row>
    <row r="370" spans="2:49" outlineLevel="1">
      <c r="B370" s="36"/>
      <c r="C370" s="9"/>
      <c r="D370" s="9"/>
      <c r="E370" s="10" t="s">
        <v>548</v>
      </c>
      <c r="F370" s="10" t="s">
        <v>549</v>
      </c>
      <c r="G370" s="10"/>
      <c r="H370" s="10"/>
      <c r="I370" s="10"/>
      <c r="J370" s="10"/>
      <c r="K370" s="10"/>
      <c r="L370" s="10"/>
      <c r="M370" s="10"/>
      <c r="N370" s="84"/>
      <c r="O370" s="10"/>
      <c r="P370" s="10"/>
      <c r="Q370" s="10"/>
      <c r="R370" s="10"/>
      <c r="S370" s="10" t="s">
        <v>53</v>
      </c>
      <c r="T370" s="10"/>
      <c r="U370" s="10" t="s">
        <v>49</v>
      </c>
      <c r="V370" s="10" t="s">
        <v>49</v>
      </c>
      <c r="W370" s="10" t="s">
        <v>50</v>
      </c>
      <c r="X370" s="11" t="str">
        <f t="shared" si="229"/>
        <v>N</v>
      </c>
      <c r="Y370" s="11"/>
      <c r="Z370" s="11">
        <f t="shared" si="219"/>
        <v>0</v>
      </c>
      <c r="AA370" s="11" t="str">
        <f t="shared" si="215"/>
        <v>N</v>
      </c>
      <c r="AB370" s="11"/>
      <c r="AC370" s="11">
        <f t="shared" si="216"/>
        <v>0</v>
      </c>
      <c r="AD370" s="10"/>
      <c r="AE370" s="10"/>
      <c r="AF370" s="11"/>
      <c r="AG370" s="10"/>
      <c r="AH370" s="10"/>
      <c r="AI370" s="11">
        <f t="shared" si="220"/>
        <v>234</v>
      </c>
      <c r="AJ370" s="11" t="str">
        <f t="shared" si="221"/>
        <v/>
      </c>
      <c r="AK370" s="11">
        <f t="shared" si="222"/>
        <v>243</v>
      </c>
      <c r="AL370" s="11" t="str">
        <f t="shared" si="223"/>
        <v/>
      </c>
      <c r="AM370" s="11">
        <f t="shared" si="224"/>
        <v>-1</v>
      </c>
      <c r="AN370" s="11" t="str">
        <f t="shared" si="225"/>
        <v/>
      </c>
      <c r="AO370" s="11">
        <f t="shared" si="226"/>
        <v>-1</v>
      </c>
      <c r="AP370" s="11" t="str">
        <f t="shared" si="227"/>
        <v/>
      </c>
      <c r="AQ370" s="11"/>
      <c r="AR370" s="11">
        <f t="shared" si="217"/>
        <v>0</v>
      </c>
      <c r="AS370" s="11"/>
      <c r="AT370" s="9"/>
      <c r="AU370" t="str">
        <f t="shared" si="228"/>
        <v>RW</v>
      </c>
      <c r="AV370" s="7">
        <f>SUM(Z$7:Z370)/2</f>
        <v>234</v>
      </c>
      <c r="AW370" s="7">
        <f>SUM(AC$7:AC370)/2</f>
        <v>0</v>
      </c>
    </row>
    <row r="371" spans="2:49" outlineLevel="1">
      <c r="B371" s="36"/>
      <c r="C371" s="9"/>
      <c r="D371" s="9"/>
      <c r="E371" s="10" t="s">
        <v>548</v>
      </c>
      <c r="F371" s="10" t="s">
        <v>549</v>
      </c>
      <c r="G371" s="10"/>
      <c r="H371" s="10"/>
      <c r="I371" s="10"/>
      <c r="J371" s="10"/>
      <c r="K371" s="10"/>
      <c r="L371" s="10"/>
      <c r="M371" s="10"/>
      <c r="N371" s="84"/>
      <c r="O371" s="10"/>
      <c r="P371" s="10"/>
      <c r="Q371" s="10"/>
      <c r="R371" s="10"/>
      <c r="S371" s="10" t="s">
        <v>53</v>
      </c>
      <c r="T371" s="10"/>
      <c r="U371" s="10" t="s">
        <v>49</v>
      </c>
      <c r="V371" s="10" t="s">
        <v>49</v>
      </c>
      <c r="W371" s="10" t="s">
        <v>50</v>
      </c>
      <c r="X371" s="11" t="str">
        <f t="shared" si="229"/>
        <v>N</v>
      </c>
      <c r="Y371" s="11"/>
      <c r="Z371" s="11">
        <f t="shared" si="219"/>
        <v>0</v>
      </c>
      <c r="AA371" s="11" t="str">
        <f t="shared" si="215"/>
        <v>N</v>
      </c>
      <c r="AB371" s="11"/>
      <c r="AC371" s="11">
        <f t="shared" si="216"/>
        <v>0</v>
      </c>
      <c r="AD371" s="10"/>
      <c r="AE371" s="10"/>
      <c r="AF371" s="11"/>
      <c r="AG371" s="10"/>
      <c r="AH371" s="10"/>
      <c r="AI371" s="11">
        <f t="shared" si="220"/>
        <v>234</v>
      </c>
      <c r="AJ371" s="11" t="str">
        <f t="shared" si="221"/>
        <v/>
      </c>
      <c r="AK371" s="11">
        <f t="shared" si="222"/>
        <v>243</v>
      </c>
      <c r="AL371" s="11" t="str">
        <f t="shared" si="223"/>
        <v/>
      </c>
      <c r="AM371" s="11">
        <f t="shared" si="224"/>
        <v>-1</v>
      </c>
      <c r="AN371" s="11" t="str">
        <f t="shared" si="225"/>
        <v/>
      </c>
      <c r="AO371" s="11">
        <f t="shared" si="226"/>
        <v>-1</v>
      </c>
      <c r="AP371" s="11" t="str">
        <f t="shared" si="227"/>
        <v/>
      </c>
      <c r="AQ371" s="11"/>
      <c r="AR371" s="11">
        <f t="shared" si="217"/>
        <v>0</v>
      </c>
      <c r="AS371" s="11"/>
      <c r="AT371" s="9"/>
      <c r="AU371" t="str">
        <f t="shared" si="228"/>
        <v>RW</v>
      </c>
      <c r="AV371" s="7">
        <f>SUM(Z$7:Z371)/2</f>
        <v>234</v>
      </c>
      <c r="AW371" s="7">
        <f>SUM(AC$7:AC371)/2</f>
        <v>0</v>
      </c>
    </row>
    <row r="372" spans="2:49" outlineLevel="1">
      <c r="B372" s="36"/>
      <c r="C372" s="9"/>
      <c r="D372" s="9"/>
      <c r="E372" s="10" t="s">
        <v>548</v>
      </c>
      <c r="F372" s="10" t="s">
        <v>549</v>
      </c>
      <c r="G372" s="10"/>
      <c r="H372" s="10"/>
      <c r="I372" s="10"/>
      <c r="J372" s="10"/>
      <c r="K372" s="10"/>
      <c r="L372" s="10"/>
      <c r="M372" s="10"/>
      <c r="N372" s="84"/>
      <c r="O372" s="10"/>
      <c r="P372" s="10"/>
      <c r="Q372" s="10"/>
      <c r="R372" s="10"/>
      <c r="S372" s="10" t="s">
        <v>53</v>
      </c>
      <c r="T372" s="10"/>
      <c r="U372" s="10" t="s">
        <v>49</v>
      </c>
      <c r="V372" s="10" t="s">
        <v>49</v>
      </c>
      <c r="W372" s="10" t="s">
        <v>50</v>
      </c>
      <c r="X372" s="11" t="str">
        <f t="shared" si="229"/>
        <v>N</v>
      </c>
      <c r="Y372" s="11"/>
      <c r="Z372" s="11">
        <f t="shared" si="219"/>
        <v>0</v>
      </c>
      <c r="AA372" s="11" t="str">
        <f t="shared" si="215"/>
        <v>N</v>
      </c>
      <c r="AB372" s="11"/>
      <c r="AC372" s="11">
        <f t="shared" si="216"/>
        <v>0</v>
      </c>
      <c r="AD372" s="10"/>
      <c r="AE372" s="10"/>
      <c r="AF372" s="11"/>
      <c r="AG372" s="10"/>
      <c r="AH372" s="10"/>
      <c r="AI372" s="11">
        <f t="shared" si="220"/>
        <v>234</v>
      </c>
      <c r="AJ372" s="11" t="str">
        <f t="shared" si="221"/>
        <v/>
      </c>
      <c r="AK372" s="11">
        <f t="shared" si="222"/>
        <v>243</v>
      </c>
      <c r="AL372" s="11" t="str">
        <f t="shared" si="223"/>
        <v/>
      </c>
      <c r="AM372" s="11">
        <f t="shared" si="224"/>
        <v>-1</v>
      </c>
      <c r="AN372" s="11" t="str">
        <f t="shared" si="225"/>
        <v/>
      </c>
      <c r="AO372" s="11">
        <f t="shared" si="226"/>
        <v>-1</v>
      </c>
      <c r="AP372" s="11" t="str">
        <f t="shared" si="227"/>
        <v/>
      </c>
      <c r="AQ372" s="11"/>
      <c r="AR372" s="11">
        <f t="shared" si="217"/>
        <v>0</v>
      </c>
      <c r="AS372" s="11"/>
      <c r="AT372" s="9"/>
      <c r="AU372" t="str">
        <f t="shared" si="228"/>
        <v>RW</v>
      </c>
      <c r="AV372" s="7">
        <f>SUM(Z$7:Z372)/2</f>
        <v>234</v>
      </c>
      <c r="AW372" s="7">
        <f>SUM(AC$7:AC372)/2</f>
        <v>0</v>
      </c>
    </row>
    <row r="373" spans="2:49" outlineLevel="1">
      <c r="B373" s="36"/>
      <c r="C373" s="9"/>
      <c r="D373" s="9"/>
      <c r="E373" s="10" t="s">
        <v>548</v>
      </c>
      <c r="F373" s="10" t="s">
        <v>549</v>
      </c>
      <c r="G373" s="10"/>
      <c r="H373" s="10"/>
      <c r="I373" s="10"/>
      <c r="J373" s="10"/>
      <c r="K373" s="10"/>
      <c r="L373" s="10"/>
      <c r="M373" s="10"/>
      <c r="N373" s="84"/>
      <c r="O373" s="10"/>
      <c r="P373" s="10"/>
      <c r="Q373" s="10"/>
      <c r="R373" s="10"/>
      <c r="S373" s="10" t="s">
        <v>53</v>
      </c>
      <c r="T373" s="10"/>
      <c r="U373" s="10" t="s">
        <v>49</v>
      </c>
      <c r="V373" s="10" t="s">
        <v>49</v>
      </c>
      <c r="W373" s="10" t="s">
        <v>50</v>
      </c>
      <c r="X373" s="11" t="str">
        <f t="shared" si="229"/>
        <v>N</v>
      </c>
      <c r="Y373" s="11"/>
      <c r="Z373" s="11">
        <f t="shared" si="219"/>
        <v>0</v>
      </c>
      <c r="AA373" s="11" t="str">
        <f t="shared" si="215"/>
        <v>N</v>
      </c>
      <c r="AB373" s="11"/>
      <c r="AC373" s="11">
        <f t="shared" si="216"/>
        <v>0</v>
      </c>
      <c r="AD373" s="10"/>
      <c r="AE373" s="10"/>
      <c r="AF373" s="11"/>
      <c r="AG373" s="10"/>
      <c r="AH373" s="10"/>
      <c r="AI373" s="11">
        <f t="shared" si="220"/>
        <v>234</v>
      </c>
      <c r="AJ373" s="11" t="str">
        <f t="shared" si="221"/>
        <v/>
      </c>
      <c r="AK373" s="11">
        <f t="shared" si="222"/>
        <v>243</v>
      </c>
      <c r="AL373" s="11" t="str">
        <f t="shared" si="223"/>
        <v/>
      </c>
      <c r="AM373" s="11">
        <f t="shared" si="224"/>
        <v>-1</v>
      </c>
      <c r="AN373" s="11" t="str">
        <f t="shared" si="225"/>
        <v/>
      </c>
      <c r="AO373" s="11">
        <f t="shared" si="226"/>
        <v>-1</v>
      </c>
      <c r="AP373" s="11" t="str">
        <f t="shared" si="227"/>
        <v/>
      </c>
      <c r="AQ373" s="11"/>
      <c r="AR373" s="11">
        <f t="shared" si="217"/>
        <v>0</v>
      </c>
      <c r="AS373" s="11"/>
      <c r="AT373" s="9"/>
      <c r="AU373" t="str">
        <f t="shared" si="228"/>
        <v>RW</v>
      </c>
      <c r="AV373" s="7">
        <f>SUM(Z$7:Z373)/2</f>
        <v>234</v>
      </c>
      <c r="AW373" s="7">
        <f>SUM(AC$7:AC373)/2</f>
        <v>0</v>
      </c>
    </row>
    <row r="374" spans="2:49" outlineLevel="1">
      <c r="B374" s="36"/>
      <c r="C374" s="9"/>
      <c r="D374" s="9"/>
      <c r="E374" s="10" t="s">
        <v>548</v>
      </c>
      <c r="F374" s="10" t="s">
        <v>549</v>
      </c>
      <c r="G374" s="10"/>
      <c r="H374" s="10"/>
      <c r="I374" s="10"/>
      <c r="J374" s="10"/>
      <c r="K374" s="10"/>
      <c r="L374" s="10"/>
      <c r="M374" s="10"/>
      <c r="N374" s="84"/>
      <c r="O374" s="10"/>
      <c r="P374" s="10"/>
      <c r="Q374" s="10"/>
      <c r="R374" s="10"/>
      <c r="S374" s="10" t="s">
        <v>53</v>
      </c>
      <c r="T374" s="10"/>
      <c r="U374" s="10" t="s">
        <v>49</v>
      </c>
      <c r="V374" s="10" t="s">
        <v>49</v>
      </c>
      <c r="W374" s="10" t="s">
        <v>50</v>
      </c>
      <c r="X374" s="11" t="str">
        <f t="shared" si="229"/>
        <v>N</v>
      </c>
      <c r="Y374" s="11"/>
      <c r="Z374" s="11">
        <f t="shared" si="219"/>
        <v>0</v>
      </c>
      <c r="AA374" s="11" t="str">
        <f t="shared" si="215"/>
        <v>N</v>
      </c>
      <c r="AB374" s="11"/>
      <c r="AC374" s="11">
        <f t="shared" si="216"/>
        <v>0</v>
      </c>
      <c r="AD374" s="10"/>
      <c r="AE374" s="10"/>
      <c r="AF374" s="11"/>
      <c r="AG374" s="10"/>
      <c r="AH374" s="10"/>
      <c r="AI374" s="11">
        <f t="shared" si="220"/>
        <v>234</v>
      </c>
      <c r="AJ374" s="11" t="str">
        <f t="shared" si="221"/>
        <v/>
      </c>
      <c r="AK374" s="11">
        <f t="shared" si="222"/>
        <v>243</v>
      </c>
      <c r="AL374" s="11" t="str">
        <f t="shared" si="223"/>
        <v/>
      </c>
      <c r="AM374" s="11">
        <f t="shared" si="224"/>
        <v>-1</v>
      </c>
      <c r="AN374" s="11" t="str">
        <f t="shared" si="225"/>
        <v/>
      </c>
      <c r="AO374" s="11">
        <f t="shared" si="226"/>
        <v>-1</v>
      </c>
      <c r="AP374" s="11" t="str">
        <f t="shared" si="227"/>
        <v/>
      </c>
      <c r="AQ374" s="11"/>
      <c r="AR374" s="11">
        <f t="shared" si="217"/>
        <v>0</v>
      </c>
      <c r="AS374" s="11"/>
      <c r="AT374" s="9"/>
      <c r="AU374" t="str">
        <f t="shared" si="228"/>
        <v>RW</v>
      </c>
      <c r="AV374" s="7">
        <f>SUM(Z$7:Z374)/2</f>
        <v>234</v>
      </c>
      <c r="AW374" s="7">
        <f>SUM(AC$7:AC374)/2</f>
        <v>0</v>
      </c>
    </row>
    <row r="375" spans="2:49" outlineLevel="1">
      <c r="B375" s="36"/>
      <c r="C375" s="9"/>
      <c r="D375" s="9"/>
      <c r="E375" s="10" t="s">
        <v>548</v>
      </c>
      <c r="F375" s="10" t="s">
        <v>549</v>
      </c>
      <c r="G375" s="10"/>
      <c r="H375" s="10"/>
      <c r="I375" s="10"/>
      <c r="J375" s="10"/>
      <c r="K375" s="10"/>
      <c r="L375" s="10"/>
      <c r="M375" s="10"/>
      <c r="N375" s="84"/>
      <c r="O375" s="10"/>
      <c r="P375" s="10"/>
      <c r="Q375" s="10"/>
      <c r="R375" s="10"/>
      <c r="S375" s="10" t="s">
        <v>53</v>
      </c>
      <c r="T375" s="10"/>
      <c r="U375" s="10" t="s">
        <v>49</v>
      </c>
      <c r="V375" s="10" t="s">
        <v>49</v>
      </c>
      <c r="W375" s="10" t="s">
        <v>50</v>
      </c>
      <c r="X375" s="11" t="str">
        <f t="shared" si="229"/>
        <v>N</v>
      </c>
      <c r="Y375" s="11"/>
      <c r="Z375" s="11">
        <f t="shared" si="219"/>
        <v>0</v>
      </c>
      <c r="AA375" s="11" t="str">
        <f t="shared" si="215"/>
        <v>N</v>
      </c>
      <c r="AB375" s="11"/>
      <c r="AC375" s="11">
        <f t="shared" si="216"/>
        <v>0</v>
      </c>
      <c r="AD375" s="10"/>
      <c r="AE375" s="10"/>
      <c r="AF375" s="11"/>
      <c r="AG375" s="10"/>
      <c r="AH375" s="10"/>
      <c r="AI375" s="11">
        <f t="shared" si="220"/>
        <v>234</v>
      </c>
      <c r="AJ375" s="11" t="str">
        <f t="shared" si="221"/>
        <v/>
      </c>
      <c r="AK375" s="11">
        <f t="shared" si="222"/>
        <v>243</v>
      </c>
      <c r="AL375" s="11" t="str">
        <f t="shared" si="223"/>
        <v/>
      </c>
      <c r="AM375" s="11">
        <f t="shared" si="224"/>
        <v>-1</v>
      </c>
      <c r="AN375" s="11" t="str">
        <f t="shared" si="225"/>
        <v/>
      </c>
      <c r="AO375" s="11">
        <f t="shared" si="226"/>
        <v>-1</v>
      </c>
      <c r="AP375" s="11" t="str">
        <f t="shared" si="227"/>
        <v/>
      </c>
      <c r="AQ375" s="11"/>
      <c r="AR375" s="11">
        <f t="shared" si="217"/>
        <v>0</v>
      </c>
      <c r="AS375" s="11"/>
      <c r="AT375" s="9"/>
      <c r="AU375" t="str">
        <f t="shared" si="228"/>
        <v>RW</v>
      </c>
      <c r="AV375" s="7">
        <f>SUM(Z$7:Z375)/2</f>
        <v>234</v>
      </c>
      <c r="AW375" s="7">
        <f>SUM(AC$7:AC375)/2</f>
        <v>0</v>
      </c>
    </row>
    <row r="376" spans="2:49" outlineLevel="1">
      <c r="B376" s="36"/>
      <c r="C376" s="9"/>
      <c r="D376" s="9"/>
      <c r="E376" s="10" t="s">
        <v>548</v>
      </c>
      <c r="F376" s="10" t="s">
        <v>549</v>
      </c>
      <c r="G376" s="10"/>
      <c r="H376" s="10"/>
      <c r="I376" s="10"/>
      <c r="J376" s="10"/>
      <c r="K376" s="10"/>
      <c r="L376" s="10"/>
      <c r="M376" s="10"/>
      <c r="N376" s="84"/>
      <c r="O376" s="10"/>
      <c r="P376" s="10"/>
      <c r="Q376" s="10"/>
      <c r="R376" s="10"/>
      <c r="S376" s="10" t="s">
        <v>53</v>
      </c>
      <c r="T376" s="10"/>
      <c r="U376" s="10" t="s">
        <v>49</v>
      </c>
      <c r="V376" s="10" t="s">
        <v>49</v>
      </c>
      <c r="W376" s="10" t="s">
        <v>50</v>
      </c>
      <c r="X376" s="11" t="str">
        <f t="shared" si="229"/>
        <v>N</v>
      </c>
      <c r="Y376" s="11"/>
      <c r="Z376" s="11">
        <f t="shared" si="219"/>
        <v>0</v>
      </c>
      <c r="AA376" s="11" t="str">
        <f t="shared" si="215"/>
        <v>N</v>
      </c>
      <c r="AB376" s="11"/>
      <c r="AC376" s="11">
        <f t="shared" si="216"/>
        <v>0</v>
      </c>
      <c r="AD376" s="10"/>
      <c r="AE376" s="10"/>
      <c r="AF376" s="11"/>
      <c r="AG376" s="10"/>
      <c r="AH376" s="10"/>
      <c r="AI376" s="11">
        <f t="shared" si="220"/>
        <v>234</v>
      </c>
      <c r="AJ376" s="11" t="str">
        <f t="shared" si="221"/>
        <v/>
      </c>
      <c r="AK376" s="11">
        <f t="shared" si="222"/>
        <v>243</v>
      </c>
      <c r="AL376" s="11" t="str">
        <f t="shared" si="223"/>
        <v/>
      </c>
      <c r="AM376" s="11">
        <f t="shared" si="224"/>
        <v>-1</v>
      </c>
      <c r="AN376" s="11" t="str">
        <f t="shared" si="225"/>
        <v/>
      </c>
      <c r="AO376" s="11">
        <f t="shared" si="226"/>
        <v>-1</v>
      </c>
      <c r="AP376" s="11" t="str">
        <f t="shared" si="227"/>
        <v/>
      </c>
      <c r="AQ376" s="11"/>
      <c r="AR376" s="11">
        <f t="shared" si="217"/>
        <v>0</v>
      </c>
      <c r="AS376" s="11"/>
      <c r="AT376" s="9"/>
      <c r="AU376" t="str">
        <f t="shared" si="228"/>
        <v>RW</v>
      </c>
      <c r="AV376" s="7">
        <f>SUM(Z$7:Z376)/2</f>
        <v>234</v>
      </c>
      <c r="AW376" s="7">
        <f>SUM(AC$7:AC376)/2</f>
        <v>0</v>
      </c>
    </row>
    <row r="377" spans="2:49" outlineLevel="1">
      <c r="B377" s="36"/>
      <c r="C377" s="9"/>
      <c r="D377" s="9"/>
      <c r="E377" s="10" t="s">
        <v>548</v>
      </c>
      <c r="F377" s="10" t="s">
        <v>549</v>
      </c>
      <c r="G377" s="10"/>
      <c r="H377" s="10"/>
      <c r="I377" s="10"/>
      <c r="J377" s="10"/>
      <c r="K377" s="10"/>
      <c r="L377" s="10"/>
      <c r="M377" s="10"/>
      <c r="N377" s="84"/>
      <c r="O377" s="10"/>
      <c r="P377" s="10"/>
      <c r="Q377" s="10"/>
      <c r="R377" s="10"/>
      <c r="S377" s="10" t="s">
        <v>53</v>
      </c>
      <c r="T377" s="10"/>
      <c r="U377" s="10" t="s">
        <v>49</v>
      </c>
      <c r="V377" s="10" t="s">
        <v>49</v>
      </c>
      <c r="W377" s="10" t="s">
        <v>50</v>
      </c>
      <c r="X377" s="11" t="str">
        <f t="shared" si="229"/>
        <v>N</v>
      </c>
      <c r="Y377" s="11"/>
      <c r="Z377" s="11">
        <f t="shared" si="219"/>
        <v>0</v>
      </c>
      <c r="AA377" s="11" t="str">
        <f t="shared" si="215"/>
        <v>N</v>
      </c>
      <c r="AB377" s="11"/>
      <c r="AC377" s="11">
        <f t="shared" si="216"/>
        <v>0</v>
      </c>
      <c r="AD377" s="10"/>
      <c r="AE377" s="10"/>
      <c r="AF377" s="11"/>
      <c r="AG377" s="10"/>
      <c r="AH377" s="10"/>
      <c r="AI377" s="11">
        <f t="shared" si="220"/>
        <v>234</v>
      </c>
      <c r="AJ377" s="11" t="str">
        <f t="shared" si="221"/>
        <v/>
      </c>
      <c r="AK377" s="11">
        <f t="shared" si="222"/>
        <v>243</v>
      </c>
      <c r="AL377" s="11" t="str">
        <f t="shared" si="223"/>
        <v/>
      </c>
      <c r="AM377" s="11">
        <f t="shared" si="224"/>
        <v>-1</v>
      </c>
      <c r="AN377" s="11" t="str">
        <f t="shared" si="225"/>
        <v/>
      </c>
      <c r="AO377" s="11">
        <f t="shared" si="226"/>
        <v>-1</v>
      </c>
      <c r="AP377" s="11" t="str">
        <f t="shared" si="227"/>
        <v/>
      </c>
      <c r="AQ377" s="11"/>
      <c r="AR377" s="11">
        <f t="shared" si="217"/>
        <v>0</v>
      </c>
      <c r="AS377" s="11"/>
      <c r="AT377" s="9"/>
      <c r="AU377" t="str">
        <f t="shared" si="228"/>
        <v>RW</v>
      </c>
      <c r="AV377" s="7">
        <f>SUM(Z$7:Z377)/2</f>
        <v>234</v>
      </c>
      <c r="AW377" s="7">
        <f>SUM(AC$7:AC377)/2</f>
        <v>0</v>
      </c>
    </row>
    <row r="378" spans="2:49" outlineLevel="1">
      <c r="B378" s="36"/>
      <c r="C378" s="9"/>
      <c r="D378" s="9"/>
      <c r="E378" s="10" t="s">
        <v>548</v>
      </c>
      <c r="F378" s="10" t="s">
        <v>549</v>
      </c>
      <c r="G378" s="10"/>
      <c r="H378" s="10"/>
      <c r="I378" s="10"/>
      <c r="J378" s="10"/>
      <c r="K378" s="10"/>
      <c r="L378" s="10"/>
      <c r="M378" s="10"/>
      <c r="N378" s="84"/>
      <c r="O378" s="10"/>
      <c r="P378" s="10"/>
      <c r="Q378" s="10"/>
      <c r="R378" s="10"/>
      <c r="S378" s="10" t="s">
        <v>53</v>
      </c>
      <c r="T378" s="10"/>
      <c r="U378" s="10" t="s">
        <v>49</v>
      </c>
      <c r="V378" s="10" t="s">
        <v>49</v>
      </c>
      <c r="W378" s="10" t="s">
        <v>50</v>
      </c>
      <c r="X378" s="11" t="str">
        <f t="shared" si="229"/>
        <v>N</v>
      </c>
      <c r="Y378" s="11"/>
      <c r="Z378" s="11">
        <f t="shared" si="219"/>
        <v>0</v>
      </c>
      <c r="AA378" s="11" t="str">
        <f t="shared" si="215"/>
        <v>N</v>
      </c>
      <c r="AB378" s="11"/>
      <c r="AC378" s="11">
        <f t="shared" si="216"/>
        <v>0</v>
      </c>
      <c r="AD378" s="10"/>
      <c r="AE378" s="10"/>
      <c r="AF378" s="11"/>
      <c r="AG378" s="10"/>
      <c r="AH378" s="10"/>
      <c r="AI378" s="11">
        <f t="shared" si="220"/>
        <v>234</v>
      </c>
      <c r="AJ378" s="11" t="str">
        <f t="shared" si="221"/>
        <v/>
      </c>
      <c r="AK378" s="11">
        <f t="shared" si="222"/>
        <v>243</v>
      </c>
      <c r="AL378" s="11" t="str">
        <f t="shared" si="223"/>
        <v/>
      </c>
      <c r="AM378" s="11">
        <f t="shared" si="224"/>
        <v>-1</v>
      </c>
      <c r="AN378" s="11" t="str">
        <f t="shared" si="225"/>
        <v/>
      </c>
      <c r="AO378" s="11">
        <f t="shared" si="226"/>
        <v>-1</v>
      </c>
      <c r="AP378" s="11" t="str">
        <f t="shared" si="227"/>
        <v/>
      </c>
      <c r="AQ378" s="11"/>
      <c r="AR378" s="11">
        <f t="shared" si="217"/>
        <v>0</v>
      </c>
      <c r="AS378" s="11"/>
      <c r="AT378" s="9"/>
      <c r="AU378" t="str">
        <f t="shared" si="228"/>
        <v>RW</v>
      </c>
      <c r="AV378" s="7">
        <f>SUM(Z$7:Z378)/2</f>
        <v>234</v>
      </c>
      <c r="AW378" s="7">
        <f>SUM(AC$7:AC378)/2</f>
        <v>0</v>
      </c>
    </row>
    <row r="379" spans="2:49" outlineLevel="1">
      <c r="B379" s="36"/>
      <c r="C379" s="9"/>
      <c r="D379" s="9"/>
      <c r="E379" s="10" t="s">
        <v>548</v>
      </c>
      <c r="F379" s="10" t="s">
        <v>549</v>
      </c>
      <c r="G379" s="10"/>
      <c r="H379" s="10"/>
      <c r="I379" s="10"/>
      <c r="J379" s="10"/>
      <c r="K379" s="10"/>
      <c r="L379" s="10"/>
      <c r="M379" s="10"/>
      <c r="N379" s="84"/>
      <c r="O379" s="10"/>
      <c r="P379" s="10"/>
      <c r="Q379" s="10"/>
      <c r="R379" s="10"/>
      <c r="S379" s="10" t="s">
        <v>53</v>
      </c>
      <c r="T379" s="10"/>
      <c r="U379" s="10" t="s">
        <v>49</v>
      </c>
      <c r="V379" s="10" t="s">
        <v>49</v>
      </c>
      <c r="W379" s="10" t="s">
        <v>50</v>
      </c>
      <c r="X379" s="11" t="str">
        <f t="shared" si="229"/>
        <v>N</v>
      </c>
      <c r="Y379" s="11"/>
      <c r="Z379" s="11">
        <f t="shared" si="219"/>
        <v>0</v>
      </c>
      <c r="AA379" s="11" t="str">
        <f t="shared" si="215"/>
        <v>N</v>
      </c>
      <c r="AB379" s="11"/>
      <c r="AC379" s="11">
        <f t="shared" si="216"/>
        <v>0</v>
      </c>
      <c r="AD379" s="10"/>
      <c r="AE379" s="10"/>
      <c r="AF379" s="11"/>
      <c r="AG379" s="10"/>
      <c r="AH379" s="10"/>
      <c r="AI379" s="11">
        <f t="shared" si="220"/>
        <v>234</v>
      </c>
      <c r="AJ379" s="11" t="str">
        <f t="shared" si="221"/>
        <v/>
      </c>
      <c r="AK379" s="11">
        <f t="shared" si="222"/>
        <v>243</v>
      </c>
      <c r="AL379" s="11" t="str">
        <f t="shared" si="223"/>
        <v/>
      </c>
      <c r="AM379" s="11">
        <f t="shared" si="224"/>
        <v>-1</v>
      </c>
      <c r="AN379" s="11" t="str">
        <f t="shared" si="225"/>
        <v/>
      </c>
      <c r="AO379" s="11">
        <f t="shared" si="226"/>
        <v>-1</v>
      </c>
      <c r="AP379" s="11" t="str">
        <f t="shared" si="227"/>
        <v/>
      </c>
      <c r="AQ379" s="11"/>
      <c r="AR379" s="11">
        <f t="shared" si="217"/>
        <v>0</v>
      </c>
      <c r="AS379" s="11"/>
      <c r="AT379" s="9"/>
      <c r="AU379" t="str">
        <f t="shared" si="228"/>
        <v>RW</v>
      </c>
      <c r="AV379" s="7">
        <f>SUM(Z$7:Z379)/2</f>
        <v>234</v>
      </c>
      <c r="AW379" s="7">
        <f>SUM(AC$7:AC379)/2</f>
        <v>0</v>
      </c>
    </row>
    <row r="380" spans="2:49" outlineLevel="1">
      <c r="B380" s="36"/>
      <c r="C380" s="9"/>
      <c r="D380" s="9"/>
      <c r="E380" s="10" t="s">
        <v>548</v>
      </c>
      <c r="F380" s="10" t="s">
        <v>549</v>
      </c>
      <c r="G380" s="10"/>
      <c r="H380" s="10"/>
      <c r="I380" s="10"/>
      <c r="J380" s="10"/>
      <c r="K380" s="10"/>
      <c r="L380" s="10"/>
      <c r="M380" s="10"/>
      <c r="N380" s="84"/>
      <c r="O380" s="10"/>
      <c r="P380" s="10"/>
      <c r="Q380" s="10"/>
      <c r="R380" s="10"/>
      <c r="S380" s="10" t="s">
        <v>53</v>
      </c>
      <c r="T380" s="10"/>
      <c r="U380" s="10" t="s">
        <v>49</v>
      </c>
      <c r="V380" s="10" t="s">
        <v>49</v>
      </c>
      <c r="W380" s="10" t="s">
        <v>50</v>
      </c>
      <c r="X380" s="11" t="str">
        <f t="shared" si="229"/>
        <v>N</v>
      </c>
      <c r="Y380" s="11"/>
      <c r="Z380" s="11">
        <f t="shared" si="219"/>
        <v>0</v>
      </c>
      <c r="AA380" s="11" t="str">
        <f t="shared" si="215"/>
        <v>N</v>
      </c>
      <c r="AB380" s="11"/>
      <c r="AC380" s="11">
        <f t="shared" si="216"/>
        <v>0</v>
      </c>
      <c r="AD380" s="10"/>
      <c r="AE380" s="10"/>
      <c r="AF380" s="11"/>
      <c r="AG380" s="10"/>
      <c r="AH380" s="10"/>
      <c r="AI380" s="11">
        <f t="shared" si="220"/>
        <v>234</v>
      </c>
      <c r="AJ380" s="11" t="str">
        <f t="shared" si="221"/>
        <v/>
      </c>
      <c r="AK380" s="11">
        <f t="shared" si="222"/>
        <v>243</v>
      </c>
      <c r="AL380" s="11" t="str">
        <f t="shared" si="223"/>
        <v/>
      </c>
      <c r="AM380" s="11">
        <f t="shared" si="224"/>
        <v>-1</v>
      </c>
      <c r="AN380" s="11" t="str">
        <f t="shared" si="225"/>
        <v/>
      </c>
      <c r="AO380" s="11">
        <f t="shared" si="226"/>
        <v>-1</v>
      </c>
      <c r="AP380" s="11" t="str">
        <f t="shared" si="227"/>
        <v/>
      </c>
      <c r="AQ380" s="11"/>
      <c r="AR380" s="11">
        <f t="shared" si="217"/>
        <v>0</v>
      </c>
      <c r="AS380" s="11"/>
      <c r="AT380" s="9"/>
      <c r="AU380" t="str">
        <f t="shared" si="228"/>
        <v>RW</v>
      </c>
      <c r="AV380" s="7">
        <f>SUM(Z$7:Z380)/2</f>
        <v>234</v>
      </c>
      <c r="AW380" s="7">
        <f>SUM(AC$7:AC380)/2</f>
        <v>0</v>
      </c>
    </row>
    <row r="381" spans="2:49" outlineLevel="1">
      <c r="B381" s="36"/>
      <c r="C381" s="9"/>
      <c r="D381" s="9"/>
      <c r="E381" s="10" t="s">
        <v>548</v>
      </c>
      <c r="F381" s="10" t="s">
        <v>549</v>
      </c>
      <c r="G381" s="10"/>
      <c r="H381" s="10"/>
      <c r="I381" s="10"/>
      <c r="J381" s="10"/>
      <c r="K381" s="10"/>
      <c r="L381" s="10"/>
      <c r="M381" s="10"/>
      <c r="N381" s="84"/>
      <c r="O381" s="10"/>
      <c r="P381" s="10"/>
      <c r="Q381" s="10"/>
      <c r="R381" s="10"/>
      <c r="S381" s="10" t="s">
        <v>53</v>
      </c>
      <c r="T381" s="10"/>
      <c r="U381" s="10" t="s">
        <v>49</v>
      </c>
      <c r="V381" s="10" t="s">
        <v>49</v>
      </c>
      <c r="W381" s="10" t="s">
        <v>50</v>
      </c>
      <c r="X381" s="11" t="str">
        <f t="shared" si="229"/>
        <v>N</v>
      </c>
      <c r="Y381" s="11"/>
      <c r="Z381" s="11">
        <f t="shared" si="219"/>
        <v>0</v>
      </c>
      <c r="AA381" s="11" t="str">
        <f t="shared" si="215"/>
        <v>N</v>
      </c>
      <c r="AB381" s="11"/>
      <c r="AC381" s="11">
        <f t="shared" si="216"/>
        <v>0</v>
      </c>
      <c r="AD381" s="10"/>
      <c r="AE381" s="10"/>
      <c r="AF381" s="11"/>
      <c r="AG381" s="10"/>
      <c r="AH381" s="10"/>
      <c r="AI381" s="11">
        <f t="shared" si="220"/>
        <v>234</v>
      </c>
      <c r="AJ381" s="11" t="str">
        <f t="shared" si="221"/>
        <v/>
      </c>
      <c r="AK381" s="11">
        <f t="shared" si="222"/>
        <v>243</v>
      </c>
      <c r="AL381" s="11" t="str">
        <f t="shared" si="223"/>
        <v/>
      </c>
      <c r="AM381" s="11">
        <f t="shared" si="224"/>
        <v>-1</v>
      </c>
      <c r="AN381" s="11" t="str">
        <f t="shared" si="225"/>
        <v/>
      </c>
      <c r="AO381" s="11">
        <f t="shared" si="226"/>
        <v>-1</v>
      </c>
      <c r="AP381" s="11" t="str">
        <f t="shared" si="227"/>
        <v/>
      </c>
      <c r="AQ381" s="11"/>
      <c r="AR381" s="11">
        <f t="shared" si="217"/>
        <v>0</v>
      </c>
      <c r="AS381" s="11"/>
      <c r="AT381" s="9"/>
      <c r="AU381" t="str">
        <f t="shared" si="228"/>
        <v>RW</v>
      </c>
      <c r="AV381" s="7">
        <f>SUM(Z$7:Z381)/2</f>
        <v>234</v>
      </c>
      <c r="AW381" s="7">
        <f>SUM(AC$7:AC381)/2</f>
        <v>0</v>
      </c>
    </row>
    <row r="382" spans="2:49" outlineLevel="1">
      <c r="B382" s="36"/>
      <c r="C382" s="9"/>
      <c r="D382" s="9"/>
      <c r="E382" s="10" t="s">
        <v>548</v>
      </c>
      <c r="F382" s="10" t="s">
        <v>549</v>
      </c>
      <c r="G382" s="10"/>
      <c r="H382" s="10"/>
      <c r="I382" s="10"/>
      <c r="J382" s="10"/>
      <c r="K382" s="10"/>
      <c r="L382" s="10"/>
      <c r="M382" s="10"/>
      <c r="N382" s="84"/>
      <c r="O382" s="10"/>
      <c r="P382" s="10"/>
      <c r="Q382" s="10"/>
      <c r="R382" s="10"/>
      <c r="S382" s="10" t="s">
        <v>53</v>
      </c>
      <c r="T382" s="10"/>
      <c r="U382" s="10" t="s">
        <v>49</v>
      </c>
      <c r="V382" s="10" t="s">
        <v>49</v>
      </c>
      <c r="W382" s="10" t="s">
        <v>50</v>
      </c>
      <c r="X382" s="11" t="str">
        <f t="shared" si="229"/>
        <v>N</v>
      </c>
      <c r="Y382" s="11"/>
      <c r="Z382" s="11">
        <f t="shared" si="219"/>
        <v>0</v>
      </c>
      <c r="AA382" s="11" t="str">
        <f t="shared" si="215"/>
        <v>N</v>
      </c>
      <c r="AB382" s="11"/>
      <c r="AC382" s="11">
        <f t="shared" si="216"/>
        <v>0</v>
      </c>
      <c r="AD382" s="10"/>
      <c r="AE382" s="10"/>
      <c r="AF382" s="11"/>
      <c r="AG382" s="10"/>
      <c r="AH382" s="10"/>
      <c r="AI382" s="11">
        <f t="shared" si="220"/>
        <v>234</v>
      </c>
      <c r="AJ382" s="11" t="str">
        <f t="shared" si="221"/>
        <v/>
      </c>
      <c r="AK382" s="11">
        <f t="shared" si="222"/>
        <v>243</v>
      </c>
      <c r="AL382" s="11" t="str">
        <f t="shared" si="223"/>
        <v/>
      </c>
      <c r="AM382" s="11">
        <f t="shared" si="224"/>
        <v>-1</v>
      </c>
      <c r="AN382" s="11" t="str">
        <f t="shared" si="225"/>
        <v/>
      </c>
      <c r="AO382" s="11">
        <f t="shared" si="226"/>
        <v>-1</v>
      </c>
      <c r="AP382" s="11" t="str">
        <f t="shared" si="227"/>
        <v/>
      </c>
      <c r="AQ382" s="11"/>
      <c r="AR382" s="11">
        <f t="shared" si="217"/>
        <v>0</v>
      </c>
      <c r="AS382" s="11"/>
      <c r="AT382" s="9"/>
      <c r="AU382" t="str">
        <f t="shared" si="228"/>
        <v>RW</v>
      </c>
      <c r="AV382" s="7">
        <f>SUM(Z$7:Z382)/2</f>
        <v>234</v>
      </c>
      <c r="AW382" s="7">
        <f>SUM(AC$7:AC382)/2</f>
        <v>0</v>
      </c>
    </row>
    <row r="383" spans="2:49" outlineLevel="1">
      <c r="B383" s="36"/>
      <c r="C383" s="9"/>
      <c r="D383" s="9"/>
      <c r="E383" s="10" t="s">
        <v>548</v>
      </c>
      <c r="F383" s="10" t="s">
        <v>549</v>
      </c>
      <c r="G383" s="10"/>
      <c r="H383" s="10"/>
      <c r="I383" s="10"/>
      <c r="J383" s="10"/>
      <c r="K383" s="10"/>
      <c r="L383" s="10"/>
      <c r="M383" s="10"/>
      <c r="N383" s="84"/>
      <c r="O383" s="10"/>
      <c r="P383" s="10"/>
      <c r="Q383" s="10"/>
      <c r="R383" s="10"/>
      <c r="S383" s="10" t="s">
        <v>53</v>
      </c>
      <c r="T383" s="10"/>
      <c r="U383" s="10" t="s">
        <v>49</v>
      </c>
      <c r="V383" s="10" t="s">
        <v>49</v>
      </c>
      <c r="W383" s="10" t="s">
        <v>50</v>
      </c>
      <c r="X383" s="11" t="str">
        <f t="shared" si="229"/>
        <v>N</v>
      </c>
      <c r="Y383" s="11"/>
      <c r="Z383" s="11">
        <f t="shared" si="219"/>
        <v>0</v>
      </c>
      <c r="AA383" s="11" t="str">
        <f t="shared" si="215"/>
        <v>N</v>
      </c>
      <c r="AB383" s="11"/>
      <c r="AC383" s="11">
        <f t="shared" si="216"/>
        <v>0</v>
      </c>
      <c r="AD383" s="10"/>
      <c r="AE383" s="10"/>
      <c r="AF383" s="11"/>
      <c r="AG383" s="10"/>
      <c r="AH383" s="10"/>
      <c r="AI383" s="11">
        <f t="shared" si="220"/>
        <v>234</v>
      </c>
      <c r="AJ383" s="11" t="str">
        <f t="shared" si="221"/>
        <v/>
      </c>
      <c r="AK383" s="11">
        <f t="shared" si="222"/>
        <v>243</v>
      </c>
      <c r="AL383" s="11" t="str">
        <f t="shared" si="223"/>
        <v/>
      </c>
      <c r="AM383" s="11">
        <f t="shared" si="224"/>
        <v>-1</v>
      </c>
      <c r="AN383" s="11" t="str">
        <f t="shared" si="225"/>
        <v/>
      </c>
      <c r="AO383" s="11">
        <f t="shared" si="226"/>
        <v>-1</v>
      </c>
      <c r="AP383" s="11" t="str">
        <f t="shared" si="227"/>
        <v/>
      </c>
      <c r="AQ383" s="11"/>
      <c r="AR383" s="11">
        <f t="shared" si="217"/>
        <v>0</v>
      </c>
      <c r="AS383" s="11"/>
      <c r="AT383" s="9"/>
      <c r="AU383" t="str">
        <f t="shared" si="228"/>
        <v>RW</v>
      </c>
      <c r="AV383" s="7">
        <f>SUM(Z$7:Z383)/2</f>
        <v>234</v>
      </c>
      <c r="AW383" s="7">
        <f>SUM(AC$7:AC383)/2</f>
        <v>0</v>
      </c>
    </row>
    <row r="384" spans="2:49" outlineLevel="1">
      <c r="B384" s="36"/>
      <c r="C384" s="9"/>
      <c r="D384" s="9"/>
      <c r="E384" s="10" t="s">
        <v>548</v>
      </c>
      <c r="F384" s="10" t="s">
        <v>549</v>
      </c>
      <c r="G384" s="10"/>
      <c r="H384" s="10"/>
      <c r="I384" s="10"/>
      <c r="J384" s="10"/>
      <c r="K384" s="10"/>
      <c r="L384" s="10"/>
      <c r="M384" s="10"/>
      <c r="N384" s="84"/>
      <c r="O384" s="10"/>
      <c r="P384" s="10"/>
      <c r="Q384" s="10"/>
      <c r="R384" s="10"/>
      <c r="S384" s="10" t="s">
        <v>53</v>
      </c>
      <c r="T384" s="10"/>
      <c r="U384" s="10" t="s">
        <v>49</v>
      </c>
      <c r="V384" s="10" t="s">
        <v>49</v>
      </c>
      <c r="W384" s="10" t="s">
        <v>50</v>
      </c>
      <c r="X384" s="11" t="str">
        <f t="shared" si="229"/>
        <v>N</v>
      </c>
      <c r="Y384" s="11"/>
      <c r="Z384" s="11">
        <f t="shared" si="219"/>
        <v>0</v>
      </c>
      <c r="AA384" s="11" t="str">
        <f t="shared" si="215"/>
        <v>N</v>
      </c>
      <c r="AB384" s="11"/>
      <c r="AC384" s="11">
        <f t="shared" si="216"/>
        <v>0</v>
      </c>
      <c r="AD384" s="10"/>
      <c r="AE384" s="10"/>
      <c r="AF384" s="11"/>
      <c r="AG384" s="10"/>
      <c r="AH384" s="10"/>
      <c r="AI384" s="11">
        <f t="shared" si="220"/>
        <v>234</v>
      </c>
      <c r="AJ384" s="11" t="str">
        <f t="shared" si="221"/>
        <v/>
      </c>
      <c r="AK384" s="11">
        <f t="shared" si="222"/>
        <v>243</v>
      </c>
      <c r="AL384" s="11" t="str">
        <f t="shared" si="223"/>
        <v/>
      </c>
      <c r="AM384" s="11">
        <f t="shared" si="224"/>
        <v>-1</v>
      </c>
      <c r="AN384" s="11" t="str">
        <f t="shared" si="225"/>
        <v/>
      </c>
      <c r="AO384" s="11">
        <f t="shared" si="226"/>
        <v>-1</v>
      </c>
      <c r="AP384" s="11" t="str">
        <f t="shared" si="227"/>
        <v/>
      </c>
      <c r="AQ384" s="11"/>
      <c r="AR384" s="11">
        <f t="shared" si="217"/>
        <v>0</v>
      </c>
      <c r="AS384" s="11"/>
      <c r="AT384" s="9"/>
      <c r="AU384" t="str">
        <f t="shared" si="228"/>
        <v>RW</v>
      </c>
      <c r="AV384" s="7">
        <f>SUM(Z$7:Z384)/2</f>
        <v>234</v>
      </c>
      <c r="AW384" s="7">
        <f>SUM(AC$7:AC384)/2</f>
        <v>0</v>
      </c>
    </row>
    <row r="385" spans="2:49" outlineLevel="1">
      <c r="B385" s="36"/>
      <c r="C385" s="9"/>
      <c r="D385" s="9"/>
      <c r="E385" s="10" t="s">
        <v>548</v>
      </c>
      <c r="F385" s="10" t="s">
        <v>549</v>
      </c>
      <c r="G385" s="10"/>
      <c r="H385" s="10"/>
      <c r="I385" s="10"/>
      <c r="J385" s="10"/>
      <c r="K385" s="10"/>
      <c r="L385" s="10"/>
      <c r="M385" s="10"/>
      <c r="N385" s="84"/>
      <c r="O385" s="10"/>
      <c r="P385" s="10"/>
      <c r="Q385" s="10"/>
      <c r="R385" s="10"/>
      <c r="S385" s="10" t="s">
        <v>53</v>
      </c>
      <c r="T385" s="10"/>
      <c r="U385" s="10" t="s">
        <v>49</v>
      </c>
      <c r="V385" s="10" t="s">
        <v>49</v>
      </c>
      <c r="W385" s="10" t="s">
        <v>50</v>
      </c>
      <c r="X385" s="11" t="str">
        <f t="shared" si="229"/>
        <v>N</v>
      </c>
      <c r="Y385" s="11"/>
      <c r="Z385" s="11">
        <f t="shared" si="219"/>
        <v>0</v>
      </c>
      <c r="AA385" s="11" t="str">
        <f t="shared" si="215"/>
        <v>N</v>
      </c>
      <c r="AB385" s="11"/>
      <c r="AC385" s="11">
        <f t="shared" si="216"/>
        <v>0</v>
      </c>
      <c r="AD385" s="10"/>
      <c r="AE385" s="10"/>
      <c r="AF385" s="11"/>
      <c r="AG385" s="10"/>
      <c r="AH385" s="10"/>
      <c r="AI385" s="11">
        <f t="shared" si="220"/>
        <v>234</v>
      </c>
      <c r="AJ385" s="11" t="str">
        <f t="shared" si="221"/>
        <v/>
      </c>
      <c r="AK385" s="11">
        <f t="shared" si="222"/>
        <v>243</v>
      </c>
      <c r="AL385" s="11" t="str">
        <f t="shared" si="223"/>
        <v/>
      </c>
      <c r="AM385" s="11">
        <f t="shared" si="224"/>
        <v>-1</v>
      </c>
      <c r="AN385" s="11" t="str">
        <f t="shared" si="225"/>
        <v/>
      </c>
      <c r="AO385" s="11">
        <f t="shared" si="226"/>
        <v>-1</v>
      </c>
      <c r="AP385" s="11" t="str">
        <f t="shared" si="227"/>
        <v/>
      </c>
      <c r="AQ385" s="11"/>
      <c r="AR385" s="11">
        <f t="shared" si="217"/>
        <v>0</v>
      </c>
      <c r="AS385" s="11"/>
      <c r="AT385" s="9"/>
      <c r="AU385" t="str">
        <f t="shared" si="228"/>
        <v>RW</v>
      </c>
      <c r="AV385" s="7">
        <f>SUM(Z$7:Z385)/2</f>
        <v>234</v>
      </c>
      <c r="AW385" s="7">
        <f>SUM(AC$7:AC385)/2</f>
        <v>0</v>
      </c>
    </row>
    <row r="386" spans="2:49" outlineLevel="1">
      <c r="B386" s="36"/>
      <c r="C386" s="9"/>
      <c r="D386" s="9"/>
      <c r="E386" s="10" t="s">
        <v>548</v>
      </c>
      <c r="F386" s="10" t="s">
        <v>549</v>
      </c>
      <c r="G386" s="10"/>
      <c r="H386" s="10"/>
      <c r="I386" s="10"/>
      <c r="J386" s="10"/>
      <c r="K386" s="10"/>
      <c r="L386" s="10"/>
      <c r="M386" s="10"/>
      <c r="N386" s="84"/>
      <c r="O386" s="10"/>
      <c r="P386" s="10"/>
      <c r="Q386" s="10"/>
      <c r="R386" s="10"/>
      <c r="S386" s="10" t="s">
        <v>53</v>
      </c>
      <c r="T386" s="10"/>
      <c r="U386" s="10" t="s">
        <v>49</v>
      </c>
      <c r="V386" s="10" t="s">
        <v>49</v>
      </c>
      <c r="W386" s="10" t="s">
        <v>50</v>
      </c>
      <c r="X386" s="11" t="str">
        <f t="shared" si="229"/>
        <v>N</v>
      </c>
      <c r="Y386" s="11"/>
      <c r="Z386" s="11">
        <f t="shared" si="219"/>
        <v>0</v>
      </c>
      <c r="AA386" s="11" t="str">
        <f t="shared" si="215"/>
        <v>N</v>
      </c>
      <c r="AB386" s="11"/>
      <c r="AC386" s="11">
        <f t="shared" si="216"/>
        <v>0</v>
      </c>
      <c r="AD386" s="10"/>
      <c r="AE386" s="10"/>
      <c r="AF386" s="11"/>
      <c r="AG386" s="10"/>
      <c r="AH386" s="10"/>
      <c r="AI386" s="11">
        <f t="shared" si="220"/>
        <v>234</v>
      </c>
      <c r="AJ386" s="11" t="str">
        <f t="shared" si="221"/>
        <v/>
      </c>
      <c r="AK386" s="11">
        <f t="shared" si="222"/>
        <v>243</v>
      </c>
      <c r="AL386" s="11" t="str">
        <f t="shared" si="223"/>
        <v/>
      </c>
      <c r="AM386" s="11">
        <f t="shared" si="224"/>
        <v>-1</v>
      </c>
      <c r="AN386" s="11" t="str">
        <f t="shared" si="225"/>
        <v/>
      </c>
      <c r="AO386" s="11">
        <f t="shared" si="226"/>
        <v>-1</v>
      </c>
      <c r="AP386" s="11" t="str">
        <f t="shared" si="227"/>
        <v/>
      </c>
      <c r="AQ386" s="11"/>
      <c r="AR386" s="11">
        <f t="shared" si="217"/>
        <v>0</v>
      </c>
      <c r="AS386" s="11"/>
      <c r="AT386" s="9"/>
      <c r="AU386" t="str">
        <f t="shared" si="228"/>
        <v>RW</v>
      </c>
      <c r="AV386" s="7">
        <f>SUM(Z$7:Z386)/2</f>
        <v>234</v>
      </c>
      <c r="AW386" s="7">
        <f>SUM(AC$7:AC386)/2</f>
        <v>0</v>
      </c>
    </row>
    <row r="387" spans="2:49" outlineLevel="1">
      <c r="B387" s="36"/>
      <c r="C387" s="9"/>
      <c r="D387" s="9"/>
      <c r="E387" s="10" t="s">
        <v>548</v>
      </c>
      <c r="F387" s="10" t="s">
        <v>549</v>
      </c>
      <c r="G387" s="10"/>
      <c r="H387" s="10"/>
      <c r="I387" s="10"/>
      <c r="J387" s="10"/>
      <c r="K387" s="10"/>
      <c r="L387" s="10"/>
      <c r="M387" s="10"/>
      <c r="N387" s="84"/>
      <c r="O387" s="10"/>
      <c r="P387" s="10"/>
      <c r="Q387" s="10"/>
      <c r="R387" s="10"/>
      <c r="S387" s="10" t="s">
        <v>53</v>
      </c>
      <c r="T387" s="10"/>
      <c r="U387" s="10" t="s">
        <v>49</v>
      </c>
      <c r="V387" s="10" t="s">
        <v>49</v>
      </c>
      <c r="W387" s="10" t="s">
        <v>50</v>
      </c>
      <c r="X387" s="11" t="str">
        <f t="shared" si="229"/>
        <v>N</v>
      </c>
      <c r="Y387" s="11"/>
      <c r="Z387" s="11">
        <f t="shared" si="219"/>
        <v>0</v>
      </c>
      <c r="AA387" s="11" t="str">
        <f t="shared" si="215"/>
        <v>N</v>
      </c>
      <c r="AB387" s="11"/>
      <c r="AC387" s="11">
        <f t="shared" si="216"/>
        <v>0</v>
      </c>
      <c r="AD387" s="10"/>
      <c r="AE387" s="10"/>
      <c r="AF387" s="11"/>
      <c r="AG387" s="10"/>
      <c r="AH387" s="10"/>
      <c r="AI387" s="11">
        <f t="shared" si="220"/>
        <v>234</v>
      </c>
      <c r="AJ387" s="11" t="str">
        <f t="shared" si="221"/>
        <v/>
      </c>
      <c r="AK387" s="11">
        <f t="shared" si="222"/>
        <v>243</v>
      </c>
      <c r="AL387" s="11" t="str">
        <f t="shared" si="223"/>
        <v/>
      </c>
      <c r="AM387" s="11">
        <f t="shared" si="224"/>
        <v>-1</v>
      </c>
      <c r="AN387" s="11" t="str">
        <f t="shared" si="225"/>
        <v/>
      </c>
      <c r="AO387" s="11">
        <f t="shared" si="226"/>
        <v>-1</v>
      </c>
      <c r="AP387" s="11" t="str">
        <f t="shared" si="227"/>
        <v/>
      </c>
      <c r="AQ387" s="11"/>
      <c r="AR387" s="11">
        <f t="shared" si="217"/>
        <v>0</v>
      </c>
      <c r="AS387" s="11"/>
      <c r="AT387" s="9"/>
      <c r="AU387" t="str">
        <f t="shared" si="228"/>
        <v>RW</v>
      </c>
      <c r="AV387" s="7">
        <f>SUM(Z$7:Z387)/2</f>
        <v>234</v>
      </c>
      <c r="AW387" s="7">
        <f>SUM(AC$7:AC387)/2</f>
        <v>0</v>
      </c>
    </row>
    <row r="388" spans="2:49" outlineLevel="1">
      <c r="B388" s="36"/>
      <c r="C388" s="9"/>
      <c r="D388" s="9"/>
      <c r="E388" s="10" t="s">
        <v>548</v>
      </c>
      <c r="F388" s="10" t="s">
        <v>549</v>
      </c>
      <c r="G388" s="10"/>
      <c r="H388" s="10"/>
      <c r="I388" s="10"/>
      <c r="J388" s="10"/>
      <c r="K388" s="10"/>
      <c r="L388" s="10"/>
      <c r="M388" s="10"/>
      <c r="N388" s="84"/>
      <c r="O388" s="10"/>
      <c r="P388" s="10"/>
      <c r="Q388" s="10"/>
      <c r="R388" s="10"/>
      <c r="S388" s="10" t="s">
        <v>53</v>
      </c>
      <c r="T388" s="10"/>
      <c r="U388" s="10" t="s">
        <v>49</v>
      </c>
      <c r="V388" s="10" t="s">
        <v>49</v>
      </c>
      <c r="W388" s="10" t="s">
        <v>50</v>
      </c>
      <c r="X388" s="11" t="str">
        <f t="shared" si="229"/>
        <v>N</v>
      </c>
      <c r="Y388" s="11"/>
      <c r="Z388" s="11">
        <f t="shared" si="219"/>
        <v>0</v>
      </c>
      <c r="AA388" s="11" t="str">
        <f t="shared" si="215"/>
        <v>N</v>
      </c>
      <c r="AB388" s="11"/>
      <c r="AC388" s="11">
        <f t="shared" si="216"/>
        <v>0</v>
      </c>
      <c r="AD388" s="10"/>
      <c r="AE388" s="10"/>
      <c r="AF388" s="11"/>
      <c r="AG388" s="10"/>
      <c r="AH388" s="10"/>
      <c r="AI388" s="11">
        <f t="shared" si="220"/>
        <v>234</v>
      </c>
      <c r="AJ388" s="11" t="str">
        <f t="shared" si="221"/>
        <v/>
      </c>
      <c r="AK388" s="11">
        <f t="shared" si="222"/>
        <v>243</v>
      </c>
      <c r="AL388" s="11" t="str">
        <f t="shared" si="223"/>
        <v/>
      </c>
      <c r="AM388" s="11">
        <f t="shared" si="224"/>
        <v>-1</v>
      </c>
      <c r="AN388" s="11" t="str">
        <f t="shared" si="225"/>
        <v/>
      </c>
      <c r="AO388" s="11">
        <f t="shared" si="226"/>
        <v>-1</v>
      </c>
      <c r="AP388" s="11" t="str">
        <f t="shared" si="227"/>
        <v/>
      </c>
      <c r="AQ388" s="11"/>
      <c r="AR388" s="11">
        <f t="shared" si="217"/>
        <v>0</v>
      </c>
      <c r="AS388" s="11"/>
      <c r="AT388" s="9"/>
      <c r="AU388" t="str">
        <f t="shared" si="228"/>
        <v>RW</v>
      </c>
      <c r="AV388" s="7">
        <f>SUM(Z$7:Z388)/2</f>
        <v>234</v>
      </c>
      <c r="AW388" s="7">
        <f>SUM(AC$7:AC388)/2</f>
        <v>0</v>
      </c>
    </row>
    <row r="389" spans="2:49" outlineLevel="1">
      <c r="B389" s="36"/>
      <c r="C389" s="9"/>
      <c r="D389" s="9"/>
      <c r="E389" s="10" t="s">
        <v>548</v>
      </c>
      <c r="F389" s="10" t="s">
        <v>549</v>
      </c>
      <c r="G389" s="10"/>
      <c r="H389" s="10"/>
      <c r="I389" s="10"/>
      <c r="J389" s="10"/>
      <c r="K389" s="10"/>
      <c r="L389" s="10"/>
      <c r="M389" s="10"/>
      <c r="N389" s="84"/>
      <c r="O389" s="10"/>
      <c r="P389" s="10"/>
      <c r="Q389" s="10"/>
      <c r="R389" s="10"/>
      <c r="S389" s="10" t="s">
        <v>53</v>
      </c>
      <c r="T389" s="10"/>
      <c r="U389" s="10" t="s">
        <v>49</v>
      </c>
      <c r="V389" s="10" t="s">
        <v>49</v>
      </c>
      <c r="W389" s="10" t="s">
        <v>50</v>
      </c>
      <c r="X389" s="11" t="str">
        <f t="shared" si="229"/>
        <v>N</v>
      </c>
      <c r="Y389" s="11"/>
      <c r="Z389" s="11">
        <f t="shared" si="219"/>
        <v>0</v>
      </c>
      <c r="AA389" s="11" t="str">
        <f t="shared" si="215"/>
        <v>N</v>
      </c>
      <c r="AB389" s="11"/>
      <c r="AC389" s="11">
        <f t="shared" si="216"/>
        <v>0</v>
      </c>
      <c r="AD389" s="10"/>
      <c r="AE389" s="10"/>
      <c r="AF389" s="11"/>
      <c r="AG389" s="10"/>
      <c r="AH389" s="10"/>
      <c r="AI389" s="11">
        <f t="shared" si="220"/>
        <v>234</v>
      </c>
      <c r="AJ389" s="11" t="str">
        <f t="shared" si="221"/>
        <v/>
      </c>
      <c r="AK389" s="11">
        <f t="shared" si="222"/>
        <v>243</v>
      </c>
      <c r="AL389" s="11" t="str">
        <f t="shared" si="223"/>
        <v/>
      </c>
      <c r="AM389" s="11">
        <f t="shared" si="224"/>
        <v>-1</v>
      </c>
      <c r="AN389" s="11" t="str">
        <f t="shared" si="225"/>
        <v/>
      </c>
      <c r="AO389" s="11">
        <f t="shared" si="226"/>
        <v>-1</v>
      </c>
      <c r="AP389" s="11" t="str">
        <f t="shared" si="227"/>
        <v/>
      </c>
      <c r="AQ389" s="11"/>
      <c r="AR389" s="11">
        <f t="shared" si="217"/>
        <v>0</v>
      </c>
      <c r="AS389" s="11"/>
      <c r="AT389" s="9"/>
      <c r="AU389" t="str">
        <f t="shared" si="228"/>
        <v>RW</v>
      </c>
      <c r="AV389" s="7">
        <f>SUM(Z$7:Z389)/2</f>
        <v>234</v>
      </c>
      <c r="AW389" s="7">
        <f>SUM(AC$7:AC389)/2</f>
        <v>0</v>
      </c>
    </row>
    <row r="390" spans="2:49" outlineLevel="1">
      <c r="B390" s="36"/>
      <c r="C390" s="9"/>
      <c r="D390" s="9"/>
      <c r="E390" s="10" t="s">
        <v>548</v>
      </c>
      <c r="F390" s="10" t="s">
        <v>549</v>
      </c>
      <c r="G390" s="10"/>
      <c r="H390" s="10"/>
      <c r="I390" s="10"/>
      <c r="J390" s="10"/>
      <c r="K390" s="10"/>
      <c r="L390" s="10"/>
      <c r="M390" s="10"/>
      <c r="N390" s="84"/>
      <c r="O390" s="10"/>
      <c r="P390" s="10"/>
      <c r="Q390" s="10"/>
      <c r="R390" s="10"/>
      <c r="S390" s="10" t="s">
        <v>53</v>
      </c>
      <c r="T390" s="10"/>
      <c r="U390" s="10" t="s">
        <v>49</v>
      </c>
      <c r="V390" s="10" t="s">
        <v>49</v>
      </c>
      <c r="W390" s="10" t="s">
        <v>50</v>
      </c>
      <c r="X390" s="11" t="str">
        <f t="shared" si="229"/>
        <v>N</v>
      </c>
      <c r="Y390" s="11"/>
      <c r="Z390" s="11">
        <f t="shared" si="219"/>
        <v>0</v>
      </c>
      <c r="AA390" s="11" t="str">
        <f t="shared" si="215"/>
        <v>N</v>
      </c>
      <c r="AB390" s="11"/>
      <c r="AC390" s="11">
        <f t="shared" si="216"/>
        <v>0</v>
      </c>
      <c r="AD390" s="10"/>
      <c r="AE390" s="10"/>
      <c r="AF390" s="11"/>
      <c r="AG390" s="10"/>
      <c r="AH390" s="10"/>
      <c r="AI390" s="11">
        <f t="shared" si="220"/>
        <v>234</v>
      </c>
      <c r="AJ390" s="11" t="str">
        <f t="shared" si="221"/>
        <v/>
      </c>
      <c r="AK390" s="11">
        <f t="shared" si="222"/>
        <v>243</v>
      </c>
      <c r="AL390" s="11" t="str">
        <f t="shared" si="223"/>
        <v/>
      </c>
      <c r="AM390" s="11">
        <f t="shared" si="224"/>
        <v>-1</v>
      </c>
      <c r="AN390" s="11" t="str">
        <f t="shared" si="225"/>
        <v/>
      </c>
      <c r="AO390" s="11">
        <f t="shared" si="226"/>
        <v>-1</v>
      </c>
      <c r="AP390" s="11" t="str">
        <f t="shared" si="227"/>
        <v/>
      </c>
      <c r="AQ390" s="11"/>
      <c r="AR390" s="11">
        <f t="shared" si="217"/>
        <v>0</v>
      </c>
      <c r="AS390" s="11"/>
      <c r="AT390" s="9"/>
      <c r="AU390" t="str">
        <f t="shared" si="228"/>
        <v>RW</v>
      </c>
      <c r="AV390" s="7">
        <f>SUM(Z$7:Z390)/2</f>
        <v>234</v>
      </c>
      <c r="AW390" s="7">
        <f>SUM(AC$7:AC390)/2</f>
        <v>0</v>
      </c>
    </row>
    <row r="391" spans="2:49" outlineLevel="1">
      <c r="B391" s="36"/>
      <c r="C391" s="9"/>
      <c r="D391" s="9"/>
      <c r="E391" s="10" t="s">
        <v>548</v>
      </c>
      <c r="F391" s="10" t="s">
        <v>549</v>
      </c>
      <c r="G391" s="10"/>
      <c r="H391" s="10"/>
      <c r="I391" s="10"/>
      <c r="J391" s="10"/>
      <c r="K391" s="10"/>
      <c r="L391" s="10"/>
      <c r="M391" s="10"/>
      <c r="N391" s="84"/>
      <c r="O391" s="10"/>
      <c r="P391" s="10"/>
      <c r="Q391" s="10"/>
      <c r="R391" s="10"/>
      <c r="S391" s="10" t="s">
        <v>53</v>
      </c>
      <c r="T391" s="10"/>
      <c r="U391" s="10" t="s">
        <v>49</v>
      </c>
      <c r="V391" s="10" t="s">
        <v>49</v>
      </c>
      <c r="W391" s="10" t="s">
        <v>50</v>
      </c>
      <c r="X391" s="11" t="str">
        <f t="shared" si="229"/>
        <v>N</v>
      </c>
      <c r="Y391" s="11"/>
      <c r="Z391" s="11">
        <f t="shared" si="219"/>
        <v>0</v>
      </c>
      <c r="AA391" s="11" t="str">
        <f t="shared" si="215"/>
        <v>N</v>
      </c>
      <c r="AB391" s="11"/>
      <c r="AC391" s="11">
        <f t="shared" si="216"/>
        <v>0</v>
      </c>
      <c r="AD391" s="10"/>
      <c r="AE391" s="10"/>
      <c r="AF391" s="11"/>
      <c r="AG391" s="10"/>
      <c r="AH391" s="10"/>
      <c r="AI391" s="11">
        <f t="shared" si="220"/>
        <v>234</v>
      </c>
      <c r="AJ391" s="11" t="str">
        <f t="shared" si="221"/>
        <v/>
      </c>
      <c r="AK391" s="11">
        <f t="shared" si="222"/>
        <v>243</v>
      </c>
      <c r="AL391" s="11" t="str">
        <f t="shared" si="223"/>
        <v/>
      </c>
      <c r="AM391" s="11">
        <f t="shared" si="224"/>
        <v>-1</v>
      </c>
      <c r="AN391" s="11" t="str">
        <f t="shared" si="225"/>
        <v/>
      </c>
      <c r="AO391" s="11">
        <f t="shared" si="226"/>
        <v>-1</v>
      </c>
      <c r="AP391" s="11" t="str">
        <f t="shared" si="227"/>
        <v/>
      </c>
      <c r="AQ391" s="11"/>
      <c r="AR391" s="11">
        <f t="shared" si="217"/>
        <v>0</v>
      </c>
      <c r="AS391" s="11"/>
      <c r="AT391" s="9"/>
      <c r="AU391" t="str">
        <f t="shared" si="228"/>
        <v>RW</v>
      </c>
      <c r="AV391" s="7">
        <f>SUM(Z$7:Z391)/2</f>
        <v>234</v>
      </c>
      <c r="AW391" s="7">
        <f>SUM(AC$7:AC391)/2</f>
        <v>0</v>
      </c>
    </row>
    <row r="392" spans="2:49" outlineLevel="1">
      <c r="B392" s="36"/>
      <c r="C392" s="9"/>
      <c r="D392" s="9"/>
      <c r="E392" s="10" t="s">
        <v>548</v>
      </c>
      <c r="F392" s="10" t="s">
        <v>549</v>
      </c>
      <c r="G392" s="10"/>
      <c r="H392" s="10"/>
      <c r="I392" s="10"/>
      <c r="J392" s="10"/>
      <c r="K392" s="10"/>
      <c r="L392" s="10"/>
      <c r="M392" s="10"/>
      <c r="N392" s="84"/>
      <c r="O392" s="10"/>
      <c r="P392" s="10"/>
      <c r="Q392" s="10"/>
      <c r="R392" s="10"/>
      <c r="S392" s="10" t="s">
        <v>53</v>
      </c>
      <c r="T392" s="10"/>
      <c r="U392" s="10" t="s">
        <v>49</v>
      </c>
      <c r="V392" s="10" t="s">
        <v>49</v>
      </c>
      <c r="W392" s="10" t="s">
        <v>50</v>
      </c>
      <c r="X392" s="11" t="str">
        <f t="shared" si="229"/>
        <v>N</v>
      </c>
      <c r="Y392" s="11"/>
      <c r="Z392" s="11">
        <f t="shared" si="219"/>
        <v>0</v>
      </c>
      <c r="AA392" s="11" t="str">
        <f t="shared" si="215"/>
        <v>N</v>
      </c>
      <c r="AB392" s="11"/>
      <c r="AC392" s="11">
        <f t="shared" si="216"/>
        <v>0</v>
      </c>
      <c r="AD392" s="10"/>
      <c r="AE392" s="10"/>
      <c r="AF392" s="11"/>
      <c r="AG392" s="10"/>
      <c r="AH392" s="10"/>
      <c r="AI392" s="11">
        <f t="shared" si="220"/>
        <v>234</v>
      </c>
      <c r="AJ392" s="11" t="str">
        <f t="shared" si="221"/>
        <v/>
      </c>
      <c r="AK392" s="11">
        <f t="shared" si="222"/>
        <v>243</v>
      </c>
      <c r="AL392" s="11" t="str">
        <f t="shared" si="223"/>
        <v/>
      </c>
      <c r="AM392" s="11">
        <f t="shared" si="224"/>
        <v>-1</v>
      </c>
      <c r="AN392" s="11" t="str">
        <f t="shared" si="225"/>
        <v/>
      </c>
      <c r="AO392" s="11">
        <f t="shared" si="226"/>
        <v>-1</v>
      </c>
      <c r="AP392" s="11" t="str">
        <f t="shared" si="227"/>
        <v/>
      </c>
      <c r="AQ392" s="11"/>
      <c r="AR392" s="11">
        <f t="shared" si="217"/>
        <v>0</v>
      </c>
      <c r="AS392" s="11"/>
      <c r="AT392" s="9"/>
      <c r="AU392" t="str">
        <f t="shared" si="228"/>
        <v>RW</v>
      </c>
      <c r="AV392" s="7">
        <f>SUM(Z$7:Z392)/2</f>
        <v>234</v>
      </c>
      <c r="AW392" s="7">
        <f>SUM(AC$7:AC392)/2</f>
        <v>0</v>
      </c>
    </row>
    <row r="393" spans="2:49" outlineLevel="1">
      <c r="B393" s="36"/>
      <c r="C393" s="9"/>
      <c r="D393" s="9"/>
      <c r="E393" s="10" t="s">
        <v>548</v>
      </c>
      <c r="F393" s="10" t="s">
        <v>549</v>
      </c>
      <c r="G393" s="10"/>
      <c r="H393" s="10"/>
      <c r="I393" s="10"/>
      <c r="J393" s="10"/>
      <c r="K393" s="10"/>
      <c r="L393" s="10"/>
      <c r="M393" s="10"/>
      <c r="N393" s="84"/>
      <c r="O393" s="10"/>
      <c r="P393" s="10"/>
      <c r="Q393" s="10"/>
      <c r="R393" s="10"/>
      <c r="S393" s="10" t="s">
        <v>53</v>
      </c>
      <c r="T393" s="10"/>
      <c r="U393" s="10" t="s">
        <v>49</v>
      </c>
      <c r="V393" s="10" t="s">
        <v>49</v>
      </c>
      <c r="W393" s="10" t="s">
        <v>50</v>
      </c>
      <c r="X393" s="11" t="str">
        <f t="shared" si="229"/>
        <v>N</v>
      </c>
      <c r="Y393" s="11"/>
      <c r="Z393" s="11">
        <f t="shared" si="219"/>
        <v>0</v>
      </c>
      <c r="AA393" s="11" t="str">
        <f t="shared" si="215"/>
        <v>N</v>
      </c>
      <c r="AB393" s="11"/>
      <c r="AC393" s="11">
        <f t="shared" si="216"/>
        <v>0</v>
      </c>
      <c r="AD393" s="10"/>
      <c r="AE393" s="10"/>
      <c r="AF393" s="11"/>
      <c r="AG393" s="10"/>
      <c r="AH393" s="10"/>
      <c r="AI393" s="11">
        <f t="shared" si="220"/>
        <v>234</v>
      </c>
      <c r="AJ393" s="11" t="str">
        <f t="shared" si="221"/>
        <v/>
      </c>
      <c r="AK393" s="11">
        <f t="shared" si="222"/>
        <v>243</v>
      </c>
      <c r="AL393" s="11" t="str">
        <f t="shared" si="223"/>
        <v/>
      </c>
      <c r="AM393" s="11">
        <f t="shared" si="224"/>
        <v>-1</v>
      </c>
      <c r="AN393" s="11" t="str">
        <f t="shared" si="225"/>
        <v/>
      </c>
      <c r="AO393" s="11">
        <f t="shared" si="226"/>
        <v>-1</v>
      </c>
      <c r="AP393" s="11" t="str">
        <f t="shared" si="227"/>
        <v/>
      </c>
      <c r="AQ393" s="11"/>
      <c r="AR393" s="11">
        <f t="shared" si="217"/>
        <v>0</v>
      </c>
      <c r="AS393" s="11"/>
      <c r="AT393" s="9"/>
      <c r="AU393" t="str">
        <f t="shared" si="228"/>
        <v>RW</v>
      </c>
      <c r="AV393" s="7">
        <f>SUM(Z$7:Z393)/2</f>
        <v>234</v>
      </c>
      <c r="AW393" s="7">
        <f>SUM(AC$7:AC393)/2</f>
        <v>0</v>
      </c>
    </row>
    <row r="394" spans="2:49" outlineLevel="1">
      <c r="B394" s="36"/>
      <c r="C394" s="9"/>
      <c r="D394" s="9"/>
      <c r="E394" s="10" t="s">
        <v>548</v>
      </c>
      <c r="F394" s="10" t="s">
        <v>549</v>
      </c>
      <c r="G394" s="10"/>
      <c r="H394" s="10"/>
      <c r="I394" s="10"/>
      <c r="J394" s="10"/>
      <c r="K394" s="10"/>
      <c r="L394" s="10"/>
      <c r="M394" s="10"/>
      <c r="N394" s="84"/>
      <c r="O394" s="10"/>
      <c r="P394" s="10"/>
      <c r="Q394" s="10"/>
      <c r="R394" s="10"/>
      <c r="S394" s="10" t="s">
        <v>53</v>
      </c>
      <c r="T394" s="10"/>
      <c r="U394" s="10" t="s">
        <v>49</v>
      </c>
      <c r="V394" s="10" t="s">
        <v>49</v>
      </c>
      <c r="W394" s="10" t="s">
        <v>50</v>
      </c>
      <c r="X394" s="11" t="str">
        <f t="shared" si="229"/>
        <v>N</v>
      </c>
      <c r="Y394" s="11"/>
      <c r="Z394" s="11">
        <f t="shared" si="219"/>
        <v>0</v>
      </c>
      <c r="AA394" s="11" t="str">
        <f t="shared" si="215"/>
        <v>N</v>
      </c>
      <c r="AB394" s="11"/>
      <c r="AC394" s="11">
        <f t="shared" si="216"/>
        <v>0</v>
      </c>
      <c r="AD394" s="10"/>
      <c r="AE394" s="10"/>
      <c r="AF394" s="11"/>
      <c r="AG394" s="10"/>
      <c r="AH394" s="10"/>
      <c r="AI394" s="11">
        <f t="shared" si="220"/>
        <v>234</v>
      </c>
      <c r="AJ394" s="11" t="str">
        <f t="shared" si="221"/>
        <v/>
      </c>
      <c r="AK394" s="11">
        <f t="shared" si="222"/>
        <v>243</v>
      </c>
      <c r="AL394" s="11" t="str">
        <f t="shared" si="223"/>
        <v/>
      </c>
      <c r="AM394" s="11">
        <f t="shared" si="224"/>
        <v>-1</v>
      </c>
      <c r="AN394" s="11" t="str">
        <f t="shared" si="225"/>
        <v/>
      </c>
      <c r="AO394" s="11">
        <f t="shared" si="226"/>
        <v>-1</v>
      </c>
      <c r="AP394" s="11" t="str">
        <f t="shared" si="227"/>
        <v/>
      </c>
      <c r="AQ394" s="11"/>
      <c r="AR394" s="11">
        <f t="shared" si="217"/>
        <v>0</v>
      </c>
      <c r="AS394" s="11"/>
      <c r="AT394" s="9"/>
      <c r="AU394" t="str">
        <f t="shared" si="228"/>
        <v>RW</v>
      </c>
      <c r="AV394" s="7">
        <f>SUM(Z$7:Z394)/2</f>
        <v>234</v>
      </c>
      <c r="AW394" s="7">
        <f>SUM(AC$7:AC394)/2</f>
        <v>0</v>
      </c>
    </row>
    <row r="395" spans="2:49" outlineLevel="1">
      <c r="B395" s="36"/>
      <c r="C395" s="9"/>
      <c r="D395" s="9"/>
      <c r="E395" s="10" t="s">
        <v>548</v>
      </c>
      <c r="F395" s="10" t="s">
        <v>549</v>
      </c>
      <c r="G395" s="10"/>
      <c r="H395" s="10"/>
      <c r="I395" s="10"/>
      <c r="J395" s="10"/>
      <c r="K395" s="10"/>
      <c r="L395" s="10"/>
      <c r="M395" s="10"/>
      <c r="N395" s="84"/>
      <c r="O395" s="10"/>
      <c r="P395" s="10"/>
      <c r="Q395" s="10"/>
      <c r="R395" s="10"/>
      <c r="S395" s="10" t="s">
        <v>53</v>
      </c>
      <c r="T395" s="10"/>
      <c r="U395" s="10" t="s">
        <v>49</v>
      </c>
      <c r="V395" s="10" t="s">
        <v>49</v>
      </c>
      <c r="W395" s="10" t="s">
        <v>50</v>
      </c>
      <c r="X395" s="11" t="str">
        <f t="shared" si="229"/>
        <v>N</v>
      </c>
      <c r="Y395" s="11"/>
      <c r="Z395" s="11">
        <f t="shared" si="219"/>
        <v>0</v>
      </c>
      <c r="AA395" s="11" t="str">
        <f t="shared" si="215"/>
        <v>N</v>
      </c>
      <c r="AB395" s="11"/>
      <c r="AC395" s="11">
        <f t="shared" si="216"/>
        <v>0</v>
      </c>
      <c r="AD395" s="10"/>
      <c r="AE395" s="10"/>
      <c r="AF395" s="11"/>
      <c r="AG395" s="10"/>
      <c r="AH395" s="10"/>
      <c r="AI395" s="11">
        <f t="shared" si="220"/>
        <v>234</v>
      </c>
      <c r="AJ395" s="11" t="str">
        <f t="shared" si="221"/>
        <v/>
      </c>
      <c r="AK395" s="11">
        <f t="shared" si="222"/>
        <v>243</v>
      </c>
      <c r="AL395" s="11" t="str">
        <f t="shared" si="223"/>
        <v/>
      </c>
      <c r="AM395" s="11">
        <f t="shared" si="224"/>
        <v>-1</v>
      </c>
      <c r="AN395" s="11" t="str">
        <f t="shared" si="225"/>
        <v/>
      </c>
      <c r="AO395" s="11">
        <f t="shared" si="226"/>
        <v>-1</v>
      </c>
      <c r="AP395" s="11" t="str">
        <f t="shared" si="227"/>
        <v/>
      </c>
      <c r="AQ395" s="11"/>
      <c r="AR395" s="11">
        <f t="shared" si="217"/>
        <v>0</v>
      </c>
      <c r="AS395" s="11"/>
      <c r="AT395" s="9"/>
      <c r="AU395" t="str">
        <f t="shared" si="228"/>
        <v>RW</v>
      </c>
      <c r="AV395" s="7">
        <f>SUM(Z$7:Z395)/2</f>
        <v>234</v>
      </c>
      <c r="AW395" s="7">
        <f>SUM(AC$7:AC395)/2</f>
        <v>0</v>
      </c>
    </row>
    <row r="396" spans="2:49" outlineLevel="1">
      <c r="B396" s="36"/>
      <c r="C396" s="9"/>
      <c r="D396" s="9"/>
      <c r="E396" s="10" t="s">
        <v>548</v>
      </c>
      <c r="F396" s="10" t="s">
        <v>549</v>
      </c>
      <c r="G396" s="10"/>
      <c r="H396" s="10"/>
      <c r="I396" s="10"/>
      <c r="J396" s="10"/>
      <c r="K396" s="10"/>
      <c r="L396" s="10"/>
      <c r="M396" s="10"/>
      <c r="N396" s="84"/>
      <c r="O396" s="10"/>
      <c r="P396" s="10"/>
      <c r="Q396" s="10"/>
      <c r="R396" s="10"/>
      <c r="S396" s="10" t="s">
        <v>53</v>
      </c>
      <c r="T396" s="10"/>
      <c r="U396" s="10" t="s">
        <v>49</v>
      </c>
      <c r="V396" s="10" t="s">
        <v>49</v>
      </c>
      <c r="W396" s="10" t="s">
        <v>50</v>
      </c>
      <c r="X396" s="11" t="str">
        <f t="shared" si="229"/>
        <v>N</v>
      </c>
      <c r="Y396" s="11"/>
      <c r="Z396" s="11">
        <f t="shared" si="219"/>
        <v>0</v>
      </c>
      <c r="AA396" s="11" t="str">
        <f t="shared" si="215"/>
        <v>N</v>
      </c>
      <c r="AB396" s="11"/>
      <c r="AC396" s="11">
        <f t="shared" si="216"/>
        <v>0</v>
      </c>
      <c r="AD396" s="10"/>
      <c r="AE396" s="10"/>
      <c r="AF396" s="11"/>
      <c r="AG396" s="10"/>
      <c r="AH396" s="10"/>
      <c r="AI396" s="11">
        <f t="shared" si="220"/>
        <v>234</v>
      </c>
      <c r="AJ396" s="11" t="str">
        <f t="shared" si="221"/>
        <v/>
      </c>
      <c r="AK396" s="11">
        <f t="shared" si="222"/>
        <v>243</v>
      </c>
      <c r="AL396" s="11" t="str">
        <f t="shared" si="223"/>
        <v/>
      </c>
      <c r="AM396" s="11">
        <f t="shared" si="224"/>
        <v>-1</v>
      </c>
      <c r="AN396" s="11" t="str">
        <f t="shared" si="225"/>
        <v/>
      </c>
      <c r="AO396" s="11">
        <f t="shared" si="226"/>
        <v>-1</v>
      </c>
      <c r="AP396" s="11" t="str">
        <f t="shared" si="227"/>
        <v/>
      </c>
      <c r="AQ396" s="11"/>
      <c r="AR396" s="11">
        <f t="shared" si="217"/>
        <v>0</v>
      </c>
      <c r="AS396" s="11"/>
      <c r="AT396" s="9"/>
      <c r="AU396" t="str">
        <f t="shared" si="228"/>
        <v>RW</v>
      </c>
      <c r="AV396" s="7">
        <f>SUM(Z$7:Z396)/2</f>
        <v>234</v>
      </c>
      <c r="AW396" s="7">
        <f>SUM(AC$7:AC396)/2</f>
        <v>0</v>
      </c>
    </row>
    <row r="397" spans="2:49" outlineLevel="1">
      <c r="B397" s="36"/>
      <c r="C397" s="9"/>
      <c r="D397" s="9"/>
      <c r="E397" s="10" t="s">
        <v>548</v>
      </c>
      <c r="F397" s="10" t="s">
        <v>549</v>
      </c>
      <c r="G397" s="10"/>
      <c r="H397" s="10"/>
      <c r="I397" s="10"/>
      <c r="J397" s="10"/>
      <c r="K397" s="10"/>
      <c r="L397" s="10"/>
      <c r="M397" s="10"/>
      <c r="N397" s="84"/>
      <c r="O397" s="10"/>
      <c r="P397" s="10"/>
      <c r="Q397" s="10"/>
      <c r="R397" s="10"/>
      <c r="S397" s="10" t="s">
        <v>53</v>
      </c>
      <c r="T397" s="10"/>
      <c r="U397" s="10" t="s">
        <v>49</v>
      </c>
      <c r="V397" s="10" t="s">
        <v>49</v>
      </c>
      <c r="W397" s="10" t="s">
        <v>50</v>
      </c>
      <c r="X397" s="11" t="str">
        <f t="shared" si="229"/>
        <v>N</v>
      </c>
      <c r="Y397" s="11"/>
      <c r="Z397" s="11">
        <f t="shared" si="219"/>
        <v>0</v>
      </c>
      <c r="AA397" s="11" t="str">
        <f t="shared" si="215"/>
        <v>N</v>
      </c>
      <c r="AB397" s="11"/>
      <c r="AC397" s="11">
        <f t="shared" si="216"/>
        <v>0</v>
      </c>
      <c r="AD397" s="10"/>
      <c r="AE397" s="10"/>
      <c r="AF397" s="11"/>
      <c r="AG397" s="10"/>
      <c r="AH397" s="10"/>
      <c r="AI397" s="11">
        <f t="shared" si="220"/>
        <v>234</v>
      </c>
      <c r="AJ397" s="11" t="str">
        <f t="shared" si="221"/>
        <v/>
      </c>
      <c r="AK397" s="11">
        <f t="shared" si="222"/>
        <v>243</v>
      </c>
      <c r="AL397" s="11" t="str">
        <f t="shared" si="223"/>
        <v/>
      </c>
      <c r="AM397" s="11">
        <f t="shared" si="224"/>
        <v>-1</v>
      </c>
      <c r="AN397" s="11" t="str">
        <f t="shared" si="225"/>
        <v/>
      </c>
      <c r="AO397" s="11">
        <f t="shared" si="226"/>
        <v>-1</v>
      </c>
      <c r="AP397" s="11" t="str">
        <f t="shared" si="227"/>
        <v/>
      </c>
      <c r="AQ397" s="11"/>
      <c r="AR397" s="11">
        <f t="shared" si="217"/>
        <v>0</v>
      </c>
      <c r="AS397" s="11"/>
      <c r="AT397" s="9"/>
      <c r="AU397" t="str">
        <f t="shared" si="228"/>
        <v>RW</v>
      </c>
      <c r="AV397" s="7">
        <f>SUM(Z$7:Z397)/2</f>
        <v>234</v>
      </c>
      <c r="AW397" s="7">
        <f>SUM(AC$7:AC397)/2</f>
        <v>0</v>
      </c>
    </row>
    <row r="398" spans="2:49" outlineLevel="1">
      <c r="B398" s="36"/>
      <c r="C398" s="9"/>
      <c r="D398" s="9"/>
      <c r="E398" s="10" t="s">
        <v>548</v>
      </c>
      <c r="F398" s="10" t="s">
        <v>549</v>
      </c>
      <c r="G398" s="10"/>
      <c r="H398" s="10"/>
      <c r="I398" s="10"/>
      <c r="J398" s="10"/>
      <c r="K398" s="10"/>
      <c r="L398" s="10"/>
      <c r="M398" s="10"/>
      <c r="N398" s="84"/>
      <c r="O398" s="10"/>
      <c r="P398" s="10"/>
      <c r="Q398" s="10"/>
      <c r="R398" s="10"/>
      <c r="S398" s="10" t="s">
        <v>53</v>
      </c>
      <c r="T398" s="10"/>
      <c r="U398" s="10" t="s">
        <v>49</v>
      </c>
      <c r="V398" s="10" t="s">
        <v>49</v>
      </c>
      <c r="W398" s="10" t="s">
        <v>50</v>
      </c>
      <c r="X398" s="11" t="str">
        <f t="shared" si="229"/>
        <v>N</v>
      </c>
      <c r="Y398" s="11"/>
      <c r="Z398" s="11">
        <f t="shared" si="219"/>
        <v>0</v>
      </c>
      <c r="AA398" s="11" t="str">
        <f t="shared" si="215"/>
        <v>N</v>
      </c>
      <c r="AB398" s="11"/>
      <c r="AC398" s="11">
        <f t="shared" si="216"/>
        <v>0</v>
      </c>
      <c r="AD398" s="10"/>
      <c r="AE398" s="10"/>
      <c r="AF398" s="11"/>
      <c r="AG398" s="10"/>
      <c r="AH398" s="10"/>
      <c r="AI398" s="11">
        <f t="shared" si="220"/>
        <v>234</v>
      </c>
      <c r="AJ398" s="11" t="str">
        <f t="shared" si="221"/>
        <v/>
      </c>
      <c r="AK398" s="11">
        <f t="shared" si="222"/>
        <v>243</v>
      </c>
      <c r="AL398" s="11" t="str">
        <f t="shared" si="223"/>
        <v/>
      </c>
      <c r="AM398" s="11">
        <f t="shared" si="224"/>
        <v>-1</v>
      </c>
      <c r="AN398" s="11" t="str">
        <f t="shared" si="225"/>
        <v/>
      </c>
      <c r="AO398" s="11">
        <f t="shared" si="226"/>
        <v>-1</v>
      </c>
      <c r="AP398" s="11" t="str">
        <f t="shared" si="227"/>
        <v/>
      </c>
      <c r="AQ398" s="11"/>
      <c r="AR398" s="11">
        <f t="shared" si="217"/>
        <v>0</v>
      </c>
      <c r="AS398" s="11"/>
      <c r="AT398" s="9"/>
      <c r="AU398" t="str">
        <f t="shared" si="228"/>
        <v>RW</v>
      </c>
      <c r="AV398" s="7">
        <f>SUM(Z$7:Z398)/2</f>
        <v>234</v>
      </c>
      <c r="AW398" s="7">
        <f>SUM(AC$7:AC398)/2</f>
        <v>0</v>
      </c>
    </row>
    <row r="399" spans="2:49" outlineLevel="1">
      <c r="B399" s="36"/>
      <c r="C399" s="9"/>
      <c r="D399" s="9"/>
      <c r="E399" s="10" t="s">
        <v>548</v>
      </c>
      <c r="F399" s="10" t="s">
        <v>549</v>
      </c>
      <c r="G399" s="10"/>
      <c r="H399" s="10"/>
      <c r="I399" s="10"/>
      <c r="J399" s="10"/>
      <c r="K399" s="10"/>
      <c r="L399" s="10"/>
      <c r="M399" s="10"/>
      <c r="N399" s="84"/>
      <c r="O399" s="10"/>
      <c r="P399" s="10"/>
      <c r="Q399" s="10"/>
      <c r="R399" s="10"/>
      <c r="S399" s="10" t="s">
        <v>53</v>
      </c>
      <c r="T399" s="10"/>
      <c r="U399" s="10" t="s">
        <v>49</v>
      </c>
      <c r="V399" s="10" t="s">
        <v>49</v>
      </c>
      <c r="W399" s="10" t="s">
        <v>50</v>
      </c>
      <c r="X399" s="11" t="str">
        <f t="shared" si="229"/>
        <v>N</v>
      </c>
      <c r="Y399" s="11"/>
      <c r="Z399" s="11">
        <f t="shared" si="219"/>
        <v>0</v>
      </c>
      <c r="AA399" s="11" t="str">
        <f t="shared" si="215"/>
        <v>N</v>
      </c>
      <c r="AB399" s="11"/>
      <c r="AC399" s="11">
        <f t="shared" si="216"/>
        <v>0</v>
      </c>
      <c r="AD399" s="10"/>
      <c r="AE399" s="10"/>
      <c r="AF399" s="11"/>
      <c r="AG399" s="10"/>
      <c r="AH399" s="10"/>
      <c r="AI399" s="11">
        <f t="shared" si="220"/>
        <v>234</v>
      </c>
      <c r="AJ399" s="11" t="str">
        <f t="shared" si="221"/>
        <v/>
      </c>
      <c r="AK399" s="11">
        <f t="shared" si="222"/>
        <v>243</v>
      </c>
      <c r="AL399" s="11" t="str">
        <f t="shared" si="223"/>
        <v/>
      </c>
      <c r="AM399" s="11">
        <f t="shared" si="224"/>
        <v>-1</v>
      </c>
      <c r="AN399" s="11" t="str">
        <f t="shared" si="225"/>
        <v/>
      </c>
      <c r="AO399" s="11">
        <f t="shared" si="226"/>
        <v>-1</v>
      </c>
      <c r="AP399" s="11" t="str">
        <f t="shared" si="227"/>
        <v/>
      </c>
      <c r="AQ399" s="11"/>
      <c r="AR399" s="11">
        <f t="shared" si="217"/>
        <v>0</v>
      </c>
      <c r="AS399" s="11"/>
      <c r="AT399" s="9"/>
      <c r="AU399" t="str">
        <f t="shared" si="228"/>
        <v>RW</v>
      </c>
      <c r="AV399" s="7">
        <f>SUM(Z$7:Z399)/2</f>
        <v>234</v>
      </c>
      <c r="AW399" s="7">
        <f>SUM(AC$7:AC399)/2</f>
        <v>0</v>
      </c>
    </row>
    <row r="400" spans="2:49" outlineLevel="1">
      <c r="B400" s="36"/>
      <c r="C400" s="9"/>
      <c r="D400" s="9"/>
      <c r="E400" s="10" t="s">
        <v>548</v>
      </c>
      <c r="F400" s="10" t="s">
        <v>549</v>
      </c>
      <c r="G400" s="10"/>
      <c r="H400" s="10"/>
      <c r="I400" s="10"/>
      <c r="J400" s="10"/>
      <c r="K400" s="10"/>
      <c r="L400" s="10"/>
      <c r="M400" s="10"/>
      <c r="N400" s="84"/>
      <c r="O400" s="10"/>
      <c r="P400" s="10"/>
      <c r="Q400" s="10"/>
      <c r="R400" s="10"/>
      <c r="S400" s="10" t="s">
        <v>53</v>
      </c>
      <c r="T400" s="10"/>
      <c r="U400" s="10" t="s">
        <v>49</v>
      </c>
      <c r="V400" s="10" t="s">
        <v>49</v>
      </c>
      <c r="W400" s="10" t="s">
        <v>50</v>
      </c>
      <c r="X400" s="11" t="str">
        <f t="shared" si="229"/>
        <v>N</v>
      </c>
      <c r="Y400" s="11"/>
      <c r="Z400" s="11">
        <f t="shared" si="219"/>
        <v>0</v>
      </c>
      <c r="AA400" s="11" t="str">
        <f t="shared" si="215"/>
        <v>N</v>
      </c>
      <c r="AB400" s="11"/>
      <c r="AC400" s="11">
        <f t="shared" si="216"/>
        <v>0</v>
      </c>
      <c r="AD400" s="10"/>
      <c r="AE400" s="10"/>
      <c r="AF400" s="11"/>
      <c r="AG400" s="10"/>
      <c r="AH400" s="10"/>
      <c r="AI400" s="11">
        <f t="shared" si="220"/>
        <v>234</v>
      </c>
      <c r="AJ400" s="11" t="str">
        <f t="shared" si="221"/>
        <v/>
      </c>
      <c r="AK400" s="11">
        <f t="shared" si="222"/>
        <v>243</v>
      </c>
      <c r="AL400" s="11" t="str">
        <f t="shared" si="223"/>
        <v/>
      </c>
      <c r="AM400" s="11">
        <f t="shared" si="224"/>
        <v>-1</v>
      </c>
      <c r="AN400" s="11" t="str">
        <f t="shared" si="225"/>
        <v/>
      </c>
      <c r="AO400" s="11">
        <f t="shared" si="226"/>
        <v>-1</v>
      </c>
      <c r="AP400" s="11" t="str">
        <f t="shared" si="227"/>
        <v/>
      </c>
      <c r="AQ400" s="11"/>
      <c r="AR400" s="11">
        <f t="shared" si="217"/>
        <v>0</v>
      </c>
      <c r="AS400" s="11"/>
      <c r="AT400" s="9"/>
      <c r="AU400" t="str">
        <f t="shared" si="228"/>
        <v>RW</v>
      </c>
      <c r="AV400" s="7">
        <f>SUM(Z$7:Z400)/2</f>
        <v>234</v>
      </c>
      <c r="AW400" s="7">
        <f>SUM(AC$7:AC400)/2</f>
        <v>0</v>
      </c>
    </row>
    <row r="401" spans="2:49" outlineLevel="1">
      <c r="B401" s="36"/>
      <c r="C401" s="9"/>
      <c r="D401" s="9"/>
      <c r="E401" s="10" t="s">
        <v>548</v>
      </c>
      <c r="F401" s="10" t="s">
        <v>549</v>
      </c>
      <c r="G401" s="10"/>
      <c r="H401" s="10"/>
      <c r="I401" s="10"/>
      <c r="J401" s="10"/>
      <c r="K401" s="10"/>
      <c r="L401" s="10"/>
      <c r="M401" s="10"/>
      <c r="N401" s="84"/>
      <c r="O401" s="10"/>
      <c r="P401" s="10"/>
      <c r="Q401" s="10"/>
      <c r="R401" s="10"/>
      <c r="S401" s="10" t="s">
        <v>53</v>
      </c>
      <c r="T401" s="10"/>
      <c r="U401" s="10" t="s">
        <v>49</v>
      </c>
      <c r="V401" s="10" t="s">
        <v>49</v>
      </c>
      <c r="W401" s="10" t="s">
        <v>50</v>
      </c>
      <c r="X401" s="11" t="str">
        <f t="shared" si="229"/>
        <v>N</v>
      </c>
      <c r="Y401" s="11"/>
      <c r="Z401" s="11">
        <f t="shared" ref="Z401:Z464" si="230">Y401</f>
        <v>0</v>
      </c>
      <c r="AA401" s="11" t="str">
        <f t="shared" si="215"/>
        <v>N</v>
      </c>
      <c r="AB401" s="11"/>
      <c r="AC401" s="11">
        <f t="shared" si="216"/>
        <v>0</v>
      </c>
      <c r="AD401" s="10"/>
      <c r="AE401" s="10"/>
      <c r="AF401" s="11"/>
      <c r="AG401" s="10"/>
      <c r="AH401" s="10"/>
      <c r="AI401" s="11">
        <f t="shared" si="220"/>
        <v>234</v>
      </c>
      <c r="AJ401" s="11" t="str">
        <f t="shared" si="221"/>
        <v/>
      </c>
      <c r="AK401" s="11">
        <f t="shared" si="222"/>
        <v>243</v>
      </c>
      <c r="AL401" s="11" t="str">
        <f t="shared" si="223"/>
        <v/>
      </c>
      <c r="AM401" s="11">
        <f t="shared" si="224"/>
        <v>-1</v>
      </c>
      <c r="AN401" s="11" t="str">
        <f t="shared" si="225"/>
        <v/>
      </c>
      <c r="AO401" s="11">
        <f t="shared" si="226"/>
        <v>-1</v>
      </c>
      <c r="AP401" s="11" t="str">
        <f t="shared" si="227"/>
        <v/>
      </c>
      <c r="AQ401" s="11"/>
      <c r="AR401" s="11">
        <f t="shared" si="217"/>
        <v>0</v>
      </c>
      <c r="AS401" s="11"/>
      <c r="AT401" s="9"/>
      <c r="AU401" t="str">
        <f t="shared" si="228"/>
        <v>RW</v>
      </c>
      <c r="AV401" s="7">
        <f>SUM(Z$7:Z401)/2</f>
        <v>234</v>
      </c>
      <c r="AW401" s="7">
        <f>SUM(AC$7:AC401)/2</f>
        <v>0</v>
      </c>
    </row>
    <row r="402" spans="2:49" outlineLevel="1">
      <c r="B402" s="36"/>
      <c r="C402" s="9"/>
      <c r="D402" s="9"/>
      <c r="E402" s="10" t="s">
        <v>548</v>
      </c>
      <c r="F402" s="10" t="s">
        <v>549</v>
      </c>
      <c r="G402" s="10"/>
      <c r="H402" s="10"/>
      <c r="I402" s="10"/>
      <c r="J402" s="10"/>
      <c r="K402" s="10"/>
      <c r="L402" s="10"/>
      <c r="M402" s="10"/>
      <c r="N402" s="84"/>
      <c r="O402" s="10"/>
      <c r="P402" s="10"/>
      <c r="Q402" s="10"/>
      <c r="R402" s="10"/>
      <c r="S402" s="10" t="s">
        <v>53</v>
      </c>
      <c r="T402" s="10"/>
      <c r="U402" s="10" t="s">
        <v>49</v>
      </c>
      <c r="V402" s="10" t="s">
        <v>49</v>
      </c>
      <c r="W402" s="10" t="s">
        <v>50</v>
      </c>
      <c r="X402" s="11" t="str">
        <f t="shared" si="229"/>
        <v>N</v>
      </c>
      <c r="Y402" s="11"/>
      <c r="Z402" s="11">
        <f t="shared" si="230"/>
        <v>0</v>
      </c>
      <c r="AA402" s="11" t="str">
        <f t="shared" si="215"/>
        <v>N</v>
      </c>
      <c r="AB402" s="11"/>
      <c r="AC402" s="11">
        <f t="shared" si="216"/>
        <v>0</v>
      </c>
      <c r="AD402" s="10"/>
      <c r="AE402" s="10"/>
      <c r="AF402" s="11"/>
      <c r="AG402" s="10"/>
      <c r="AH402" s="10"/>
      <c r="AI402" s="11">
        <f t="shared" ref="AI402:AI432" si="231">AI403+Y403</f>
        <v>234</v>
      </c>
      <c r="AJ402" s="11" t="str">
        <f t="shared" ref="AJ402:AJ433" si="232">IF(Y402&gt;1,"MTP[" &amp; AI402-1+Y402&amp; ":" &amp; AI402 &amp; "]",(IF(Y402&gt;0,"MTP[" &amp; AI402 &amp; "]","")))</f>
        <v/>
      </c>
      <c r="AK402" s="11">
        <f t="shared" ref="AK402:AK432" si="233">AK403+Y403</f>
        <v>243</v>
      </c>
      <c r="AL402" s="11" t="str">
        <f t="shared" ref="AL402:AL433" si="234">IF(AND(V402="Y", Y402&gt;1),"MTP[" &amp; AK402-1+Y402&amp; ":" &amp; AK402 &amp; "]",(IF(AND(V402="Y", Y402&gt;0),"MTP[" &amp; AK402 &amp; "]","")))</f>
        <v/>
      </c>
      <c r="AM402" s="11">
        <f t="shared" ref="AM402:AM432" si="235">AM403+AB403</f>
        <v>-1</v>
      </c>
      <c r="AN402" s="11" t="str">
        <f t="shared" ref="AN402:AN433" si="236">IF(AB402&gt;1,"OTP[" &amp; AM402-1+AB402&amp; ":" &amp; AM402 &amp; "]",(IF(AB402&gt;0,"OTP[" &amp; AM402 &amp; "]","")))</f>
        <v/>
      </c>
      <c r="AO402" s="11">
        <f t="shared" ref="AO402:AO432" si="237">AO403+AB403</f>
        <v>-1</v>
      </c>
      <c r="AP402" s="11" t="str">
        <f t="shared" ref="AP402:AP433" si="238">IF(AND(V402="Y", AB402&gt;1),"OTP[" &amp; AO402-1+AB402&amp; ":" &amp; AO402 &amp; "]",(IF(AND(V402="Y", AB402&gt;0),"OTP[" &amp; AO402 &amp; "]","")))</f>
        <v/>
      </c>
      <c r="AQ402" s="11"/>
      <c r="AR402" s="11">
        <f t="shared" si="217"/>
        <v>0</v>
      </c>
      <c r="AS402" s="11"/>
      <c r="AT402" s="9"/>
      <c r="AU402" t="str">
        <f t="shared" ref="AU402:AU465" si="239">S402</f>
        <v>RW</v>
      </c>
      <c r="AV402" s="7">
        <f>SUM(Z$7:Z402)/2</f>
        <v>234</v>
      </c>
      <c r="AW402" s="7">
        <f>SUM(AC$7:AC402)/2</f>
        <v>0</v>
      </c>
    </row>
    <row r="403" spans="2:49" outlineLevel="1">
      <c r="B403" s="36"/>
      <c r="C403" s="9"/>
      <c r="D403" s="9"/>
      <c r="E403" s="10" t="s">
        <v>548</v>
      </c>
      <c r="F403" s="10" t="s">
        <v>549</v>
      </c>
      <c r="G403" s="10"/>
      <c r="H403" s="10"/>
      <c r="I403" s="10"/>
      <c r="J403" s="10"/>
      <c r="K403" s="10"/>
      <c r="L403" s="10"/>
      <c r="M403" s="10"/>
      <c r="N403" s="84"/>
      <c r="O403" s="10"/>
      <c r="P403" s="10"/>
      <c r="Q403" s="10"/>
      <c r="R403" s="10"/>
      <c r="S403" s="10" t="s">
        <v>53</v>
      </c>
      <c r="T403" s="10"/>
      <c r="U403" s="10" t="s">
        <v>49</v>
      </c>
      <c r="V403" s="10" t="s">
        <v>49</v>
      </c>
      <c r="W403" s="10" t="s">
        <v>50</v>
      </c>
      <c r="X403" s="11" t="str">
        <f t="shared" si="229"/>
        <v>N</v>
      </c>
      <c r="Y403" s="11"/>
      <c r="Z403" s="11">
        <f t="shared" si="230"/>
        <v>0</v>
      </c>
      <c r="AA403" s="11" t="str">
        <f t="shared" si="215"/>
        <v>N</v>
      </c>
      <c r="AB403" s="11"/>
      <c r="AC403" s="11">
        <f t="shared" si="216"/>
        <v>0</v>
      </c>
      <c r="AD403" s="10"/>
      <c r="AE403" s="10"/>
      <c r="AF403" s="11"/>
      <c r="AG403" s="10"/>
      <c r="AH403" s="10"/>
      <c r="AI403" s="11">
        <f t="shared" si="231"/>
        <v>234</v>
      </c>
      <c r="AJ403" s="11" t="str">
        <f t="shared" si="232"/>
        <v/>
      </c>
      <c r="AK403" s="11">
        <f t="shared" si="233"/>
        <v>243</v>
      </c>
      <c r="AL403" s="11" t="str">
        <f t="shared" si="234"/>
        <v/>
      </c>
      <c r="AM403" s="11">
        <f t="shared" si="235"/>
        <v>-1</v>
      </c>
      <c r="AN403" s="11" t="str">
        <f t="shared" si="236"/>
        <v/>
      </c>
      <c r="AO403" s="11">
        <f t="shared" si="237"/>
        <v>-1</v>
      </c>
      <c r="AP403" s="11" t="str">
        <f t="shared" si="238"/>
        <v/>
      </c>
      <c r="AQ403" s="11"/>
      <c r="AR403" s="11">
        <f t="shared" si="217"/>
        <v>0</v>
      </c>
      <c r="AS403" s="11"/>
      <c r="AT403" s="9"/>
      <c r="AU403" t="str">
        <f t="shared" si="239"/>
        <v>RW</v>
      </c>
      <c r="AV403" s="7">
        <f>SUM(Z$7:Z403)/2</f>
        <v>234</v>
      </c>
      <c r="AW403" s="7">
        <f>SUM(AC$7:AC403)/2</f>
        <v>0</v>
      </c>
    </row>
    <row r="404" spans="2:49" outlineLevel="1">
      <c r="B404" s="36"/>
      <c r="C404" s="9"/>
      <c r="D404" s="9"/>
      <c r="E404" s="10" t="s">
        <v>548</v>
      </c>
      <c r="F404" s="10" t="s">
        <v>549</v>
      </c>
      <c r="G404" s="10"/>
      <c r="H404" s="10"/>
      <c r="I404" s="10"/>
      <c r="J404" s="10"/>
      <c r="K404" s="10"/>
      <c r="L404" s="10"/>
      <c r="M404" s="10"/>
      <c r="N404" s="84"/>
      <c r="O404" s="10"/>
      <c r="P404" s="10"/>
      <c r="Q404" s="10"/>
      <c r="R404" s="10"/>
      <c r="S404" s="10" t="s">
        <v>53</v>
      </c>
      <c r="T404" s="10"/>
      <c r="U404" s="10" t="s">
        <v>49</v>
      </c>
      <c r="V404" s="10" t="s">
        <v>49</v>
      </c>
      <c r="W404" s="10" t="s">
        <v>50</v>
      </c>
      <c r="X404" s="11" t="str">
        <f t="shared" si="229"/>
        <v>N</v>
      </c>
      <c r="Y404" s="11"/>
      <c r="Z404" s="11">
        <f t="shared" si="230"/>
        <v>0</v>
      </c>
      <c r="AA404" s="11" t="str">
        <f t="shared" si="215"/>
        <v>N</v>
      </c>
      <c r="AB404" s="11"/>
      <c r="AC404" s="11">
        <f t="shared" si="216"/>
        <v>0</v>
      </c>
      <c r="AD404" s="10"/>
      <c r="AE404" s="10"/>
      <c r="AF404" s="11"/>
      <c r="AG404" s="10"/>
      <c r="AH404" s="10"/>
      <c r="AI404" s="11">
        <f t="shared" si="231"/>
        <v>234</v>
      </c>
      <c r="AJ404" s="11" t="str">
        <f t="shared" si="232"/>
        <v/>
      </c>
      <c r="AK404" s="11">
        <f t="shared" si="233"/>
        <v>243</v>
      </c>
      <c r="AL404" s="11" t="str">
        <f t="shared" si="234"/>
        <v/>
      </c>
      <c r="AM404" s="11">
        <f t="shared" si="235"/>
        <v>-1</v>
      </c>
      <c r="AN404" s="11" t="str">
        <f t="shared" si="236"/>
        <v/>
      </c>
      <c r="AO404" s="11">
        <f t="shared" si="237"/>
        <v>-1</v>
      </c>
      <c r="AP404" s="11" t="str">
        <f t="shared" si="238"/>
        <v/>
      </c>
      <c r="AQ404" s="11"/>
      <c r="AR404" s="11">
        <f t="shared" si="217"/>
        <v>0</v>
      </c>
      <c r="AS404" s="11"/>
      <c r="AT404" s="9"/>
      <c r="AU404" t="str">
        <f t="shared" si="239"/>
        <v>RW</v>
      </c>
      <c r="AV404" s="7">
        <f>SUM(Z$7:Z404)/2</f>
        <v>234</v>
      </c>
      <c r="AW404" s="7">
        <f>SUM(AC$7:AC404)/2</f>
        <v>0</v>
      </c>
    </row>
    <row r="405" spans="2:49" outlineLevel="1">
      <c r="B405" s="36"/>
      <c r="C405" s="9"/>
      <c r="D405" s="9"/>
      <c r="E405" s="10" t="s">
        <v>548</v>
      </c>
      <c r="F405" s="10" t="s">
        <v>549</v>
      </c>
      <c r="G405" s="10"/>
      <c r="H405" s="10"/>
      <c r="I405" s="10"/>
      <c r="J405" s="10"/>
      <c r="K405" s="10"/>
      <c r="L405" s="10"/>
      <c r="M405" s="10"/>
      <c r="N405" s="84"/>
      <c r="O405" s="10"/>
      <c r="P405" s="10"/>
      <c r="Q405" s="10"/>
      <c r="R405" s="10"/>
      <c r="S405" s="10" t="s">
        <v>53</v>
      </c>
      <c r="T405" s="10"/>
      <c r="U405" s="10" t="s">
        <v>49</v>
      </c>
      <c r="V405" s="10" t="s">
        <v>49</v>
      </c>
      <c r="W405" s="10" t="s">
        <v>50</v>
      </c>
      <c r="X405" s="11" t="str">
        <f t="shared" si="229"/>
        <v>N</v>
      </c>
      <c r="Y405" s="11"/>
      <c r="Z405" s="11">
        <f t="shared" si="230"/>
        <v>0</v>
      </c>
      <c r="AA405" s="11" t="str">
        <f t="shared" si="215"/>
        <v>N</v>
      </c>
      <c r="AB405" s="11"/>
      <c r="AC405" s="11">
        <f t="shared" si="216"/>
        <v>0</v>
      </c>
      <c r="AD405" s="10"/>
      <c r="AE405" s="10"/>
      <c r="AF405" s="11"/>
      <c r="AG405" s="10"/>
      <c r="AH405" s="10"/>
      <c r="AI405" s="11">
        <f t="shared" si="231"/>
        <v>234</v>
      </c>
      <c r="AJ405" s="11" t="str">
        <f t="shared" si="232"/>
        <v/>
      </c>
      <c r="AK405" s="11">
        <f t="shared" si="233"/>
        <v>243</v>
      </c>
      <c r="AL405" s="11" t="str">
        <f t="shared" si="234"/>
        <v/>
      </c>
      <c r="AM405" s="11">
        <f t="shared" si="235"/>
        <v>-1</v>
      </c>
      <c r="AN405" s="11" t="str">
        <f t="shared" si="236"/>
        <v/>
      </c>
      <c r="AO405" s="11">
        <f t="shared" si="237"/>
        <v>-1</v>
      </c>
      <c r="AP405" s="11" t="str">
        <f t="shared" si="238"/>
        <v/>
      </c>
      <c r="AQ405" s="11"/>
      <c r="AR405" s="11">
        <f t="shared" si="217"/>
        <v>0</v>
      </c>
      <c r="AS405" s="11"/>
      <c r="AT405" s="9"/>
      <c r="AU405" t="str">
        <f t="shared" si="239"/>
        <v>RW</v>
      </c>
      <c r="AV405" s="7">
        <f>SUM(Z$7:Z405)/2</f>
        <v>234</v>
      </c>
      <c r="AW405" s="7">
        <f>SUM(AC$7:AC405)/2</f>
        <v>0</v>
      </c>
    </row>
    <row r="406" spans="2:49" outlineLevel="1">
      <c r="B406" s="36"/>
      <c r="C406" s="9"/>
      <c r="D406" s="9"/>
      <c r="E406" s="10" t="s">
        <v>548</v>
      </c>
      <c r="F406" s="10" t="s">
        <v>549</v>
      </c>
      <c r="G406" s="10"/>
      <c r="H406" s="10"/>
      <c r="I406" s="10"/>
      <c r="J406" s="10"/>
      <c r="K406" s="10"/>
      <c r="L406" s="10"/>
      <c r="M406" s="10"/>
      <c r="N406" s="84"/>
      <c r="O406" s="10"/>
      <c r="P406" s="10"/>
      <c r="Q406" s="10"/>
      <c r="R406" s="10"/>
      <c r="S406" s="10" t="s">
        <v>53</v>
      </c>
      <c r="T406" s="10"/>
      <c r="U406" s="10" t="s">
        <v>49</v>
      </c>
      <c r="V406" s="10" t="s">
        <v>49</v>
      </c>
      <c r="W406" s="10" t="s">
        <v>50</v>
      </c>
      <c r="X406" s="11" t="str">
        <f t="shared" si="229"/>
        <v>N</v>
      </c>
      <c r="Y406" s="11"/>
      <c r="Z406" s="11">
        <f t="shared" si="230"/>
        <v>0</v>
      </c>
      <c r="AA406" s="11" t="str">
        <f t="shared" si="215"/>
        <v>N</v>
      </c>
      <c r="AB406" s="11"/>
      <c r="AC406" s="11">
        <f t="shared" si="216"/>
        <v>0</v>
      </c>
      <c r="AD406" s="10"/>
      <c r="AE406" s="10"/>
      <c r="AF406" s="11"/>
      <c r="AG406" s="10"/>
      <c r="AH406" s="10"/>
      <c r="AI406" s="11">
        <f t="shared" si="231"/>
        <v>234</v>
      </c>
      <c r="AJ406" s="11" t="str">
        <f t="shared" si="232"/>
        <v/>
      </c>
      <c r="AK406" s="11">
        <f t="shared" si="233"/>
        <v>243</v>
      </c>
      <c r="AL406" s="11" t="str">
        <f t="shared" si="234"/>
        <v/>
      </c>
      <c r="AM406" s="11">
        <f t="shared" si="235"/>
        <v>-1</v>
      </c>
      <c r="AN406" s="11" t="str">
        <f t="shared" si="236"/>
        <v/>
      </c>
      <c r="AO406" s="11">
        <f t="shared" si="237"/>
        <v>-1</v>
      </c>
      <c r="AP406" s="11" t="str">
        <f t="shared" si="238"/>
        <v/>
      </c>
      <c r="AQ406" s="11"/>
      <c r="AR406" s="11">
        <f t="shared" si="217"/>
        <v>0</v>
      </c>
      <c r="AS406" s="11"/>
      <c r="AT406" s="9"/>
      <c r="AU406" t="str">
        <f t="shared" si="239"/>
        <v>RW</v>
      </c>
      <c r="AV406" s="7">
        <f>SUM(Z$7:Z406)/2</f>
        <v>234</v>
      </c>
      <c r="AW406" s="7">
        <f>SUM(AC$7:AC406)/2</f>
        <v>0</v>
      </c>
    </row>
    <row r="407" spans="2:49" outlineLevel="1">
      <c r="B407" s="36"/>
      <c r="C407" s="9"/>
      <c r="D407" s="9"/>
      <c r="E407" s="10" t="s">
        <v>548</v>
      </c>
      <c r="F407" s="10" t="s">
        <v>549</v>
      </c>
      <c r="G407" s="10"/>
      <c r="H407" s="10"/>
      <c r="I407" s="10"/>
      <c r="J407" s="10"/>
      <c r="K407" s="10"/>
      <c r="L407" s="10"/>
      <c r="M407" s="10"/>
      <c r="N407" s="84"/>
      <c r="O407" s="10"/>
      <c r="P407" s="10"/>
      <c r="Q407" s="10"/>
      <c r="R407" s="10"/>
      <c r="S407" s="10" t="s">
        <v>53</v>
      </c>
      <c r="T407" s="10"/>
      <c r="U407" s="10" t="s">
        <v>49</v>
      </c>
      <c r="V407" s="10" t="s">
        <v>49</v>
      </c>
      <c r="W407" s="10" t="s">
        <v>50</v>
      </c>
      <c r="X407" s="11" t="str">
        <f t="shared" si="229"/>
        <v>N</v>
      </c>
      <c r="Y407" s="11"/>
      <c r="Z407" s="11">
        <f t="shared" si="230"/>
        <v>0</v>
      </c>
      <c r="AA407" s="11" t="str">
        <f t="shared" si="215"/>
        <v>N</v>
      </c>
      <c r="AB407" s="11"/>
      <c r="AC407" s="11">
        <f t="shared" si="216"/>
        <v>0</v>
      </c>
      <c r="AD407" s="10"/>
      <c r="AE407" s="10"/>
      <c r="AF407" s="11"/>
      <c r="AG407" s="10"/>
      <c r="AH407" s="10"/>
      <c r="AI407" s="11">
        <f t="shared" si="231"/>
        <v>234</v>
      </c>
      <c r="AJ407" s="11" t="str">
        <f t="shared" si="232"/>
        <v/>
      </c>
      <c r="AK407" s="11">
        <f t="shared" si="233"/>
        <v>243</v>
      </c>
      <c r="AL407" s="11" t="str">
        <f t="shared" si="234"/>
        <v/>
      </c>
      <c r="AM407" s="11">
        <f t="shared" si="235"/>
        <v>-1</v>
      </c>
      <c r="AN407" s="11" t="str">
        <f t="shared" si="236"/>
        <v/>
      </c>
      <c r="AO407" s="11">
        <f t="shared" si="237"/>
        <v>-1</v>
      </c>
      <c r="AP407" s="11" t="str">
        <f t="shared" si="238"/>
        <v/>
      </c>
      <c r="AQ407" s="11"/>
      <c r="AR407" s="11">
        <f t="shared" si="217"/>
        <v>0</v>
      </c>
      <c r="AS407" s="11"/>
      <c r="AT407" s="9"/>
      <c r="AU407" t="str">
        <f t="shared" si="239"/>
        <v>RW</v>
      </c>
      <c r="AV407" s="7">
        <f>SUM(Z$7:Z407)/2</f>
        <v>234</v>
      </c>
      <c r="AW407" s="7">
        <f>SUM(AC$7:AC407)/2</f>
        <v>0</v>
      </c>
    </row>
    <row r="408" spans="2:49" outlineLevel="1">
      <c r="B408" s="36"/>
      <c r="C408" s="9"/>
      <c r="D408" s="9"/>
      <c r="E408" s="10" t="s">
        <v>548</v>
      </c>
      <c r="F408" s="10" t="s">
        <v>549</v>
      </c>
      <c r="G408" s="10"/>
      <c r="H408" s="10"/>
      <c r="I408" s="10"/>
      <c r="J408" s="10"/>
      <c r="K408" s="10"/>
      <c r="L408" s="10"/>
      <c r="M408" s="10"/>
      <c r="N408" s="84"/>
      <c r="O408" s="10"/>
      <c r="P408" s="10"/>
      <c r="Q408" s="10"/>
      <c r="R408" s="10"/>
      <c r="S408" s="10" t="s">
        <v>53</v>
      </c>
      <c r="T408" s="10"/>
      <c r="U408" s="10" t="s">
        <v>49</v>
      </c>
      <c r="V408" s="10" t="s">
        <v>49</v>
      </c>
      <c r="W408" s="10" t="s">
        <v>50</v>
      </c>
      <c r="X408" s="11" t="str">
        <f t="shared" si="229"/>
        <v>N</v>
      </c>
      <c r="Y408" s="11"/>
      <c r="Z408" s="11">
        <f t="shared" si="230"/>
        <v>0</v>
      </c>
      <c r="AA408" s="11" t="str">
        <f t="shared" si="215"/>
        <v>N</v>
      </c>
      <c r="AB408" s="11"/>
      <c r="AC408" s="11">
        <f t="shared" si="216"/>
        <v>0</v>
      </c>
      <c r="AD408" s="10"/>
      <c r="AE408" s="10"/>
      <c r="AF408" s="11"/>
      <c r="AG408" s="10"/>
      <c r="AH408" s="10"/>
      <c r="AI408" s="11">
        <f t="shared" si="231"/>
        <v>234</v>
      </c>
      <c r="AJ408" s="11" t="str">
        <f t="shared" si="232"/>
        <v/>
      </c>
      <c r="AK408" s="11">
        <f t="shared" si="233"/>
        <v>243</v>
      </c>
      <c r="AL408" s="11" t="str">
        <f t="shared" si="234"/>
        <v/>
      </c>
      <c r="AM408" s="11">
        <f t="shared" si="235"/>
        <v>-1</v>
      </c>
      <c r="AN408" s="11" t="str">
        <f t="shared" si="236"/>
        <v/>
      </c>
      <c r="AO408" s="11">
        <f t="shared" si="237"/>
        <v>-1</v>
      </c>
      <c r="AP408" s="11" t="str">
        <f t="shared" si="238"/>
        <v/>
      </c>
      <c r="AQ408" s="11"/>
      <c r="AR408" s="11">
        <f t="shared" si="217"/>
        <v>0</v>
      </c>
      <c r="AS408" s="11"/>
      <c r="AT408" s="9"/>
      <c r="AU408" t="str">
        <f t="shared" si="239"/>
        <v>RW</v>
      </c>
      <c r="AV408" s="7">
        <f>SUM(Z$7:Z408)/2</f>
        <v>234</v>
      </c>
      <c r="AW408" s="7">
        <f>SUM(AC$7:AC408)/2</f>
        <v>0</v>
      </c>
    </row>
    <row r="409" spans="2:49" outlineLevel="1">
      <c r="B409" s="36"/>
      <c r="C409" s="9"/>
      <c r="D409" s="9"/>
      <c r="E409" s="10" t="s">
        <v>548</v>
      </c>
      <c r="F409" s="10" t="s">
        <v>549</v>
      </c>
      <c r="G409" s="10"/>
      <c r="H409" s="10"/>
      <c r="I409" s="10"/>
      <c r="J409" s="10"/>
      <c r="K409" s="10"/>
      <c r="L409" s="10"/>
      <c r="M409" s="10"/>
      <c r="N409" s="84"/>
      <c r="O409" s="10"/>
      <c r="P409" s="10"/>
      <c r="Q409" s="10"/>
      <c r="R409" s="10"/>
      <c r="S409" s="10" t="s">
        <v>53</v>
      </c>
      <c r="T409" s="10"/>
      <c r="U409" s="10" t="s">
        <v>49</v>
      </c>
      <c r="V409" s="10" t="s">
        <v>49</v>
      </c>
      <c r="W409" s="10" t="s">
        <v>50</v>
      </c>
      <c r="X409" s="11" t="str">
        <f t="shared" ref="X409:X472" si="240">IF(Y409&gt;0,"Y","N")</f>
        <v>N</v>
      </c>
      <c r="Y409" s="11"/>
      <c r="Z409" s="11">
        <f t="shared" si="230"/>
        <v>0</v>
      </c>
      <c r="AA409" s="11" t="str">
        <f t="shared" si="215"/>
        <v>N</v>
      </c>
      <c r="AB409" s="11"/>
      <c r="AC409" s="11">
        <f t="shared" si="216"/>
        <v>0</v>
      </c>
      <c r="AD409" s="10"/>
      <c r="AE409" s="10"/>
      <c r="AF409" s="11"/>
      <c r="AG409" s="10"/>
      <c r="AH409" s="10"/>
      <c r="AI409" s="11">
        <f t="shared" si="231"/>
        <v>234</v>
      </c>
      <c r="AJ409" s="11" t="str">
        <f t="shared" si="232"/>
        <v/>
      </c>
      <c r="AK409" s="11">
        <f t="shared" si="233"/>
        <v>243</v>
      </c>
      <c r="AL409" s="11" t="str">
        <f t="shared" si="234"/>
        <v/>
      </c>
      <c r="AM409" s="11">
        <f t="shared" si="235"/>
        <v>-1</v>
      </c>
      <c r="AN409" s="11" t="str">
        <f t="shared" si="236"/>
        <v/>
      </c>
      <c r="AO409" s="11">
        <f t="shared" si="237"/>
        <v>-1</v>
      </c>
      <c r="AP409" s="11" t="str">
        <f t="shared" si="238"/>
        <v/>
      </c>
      <c r="AQ409" s="11"/>
      <c r="AR409" s="11">
        <f t="shared" si="217"/>
        <v>0</v>
      </c>
      <c r="AS409" s="11"/>
      <c r="AT409" s="9"/>
      <c r="AU409" t="str">
        <f t="shared" si="239"/>
        <v>RW</v>
      </c>
      <c r="AV409" s="7">
        <f>SUM(Z$7:Z409)/2</f>
        <v>234</v>
      </c>
      <c r="AW409" s="7">
        <f>SUM(AC$7:AC409)/2</f>
        <v>0</v>
      </c>
    </row>
    <row r="410" spans="2:49" outlineLevel="1">
      <c r="B410" s="36"/>
      <c r="C410" s="9"/>
      <c r="D410" s="9"/>
      <c r="E410" s="10" t="s">
        <v>548</v>
      </c>
      <c r="F410" s="10" t="s">
        <v>549</v>
      </c>
      <c r="G410" s="10"/>
      <c r="H410" s="10"/>
      <c r="I410" s="10"/>
      <c r="J410" s="10"/>
      <c r="K410" s="10"/>
      <c r="L410" s="10"/>
      <c r="M410" s="10"/>
      <c r="N410" s="84"/>
      <c r="O410" s="10"/>
      <c r="P410" s="10"/>
      <c r="Q410" s="10"/>
      <c r="R410" s="10"/>
      <c r="S410" s="10" t="s">
        <v>53</v>
      </c>
      <c r="T410" s="10"/>
      <c r="U410" s="10" t="s">
        <v>49</v>
      </c>
      <c r="V410" s="10" t="s">
        <v>49</v>
      </c>
      <c r="W410" s="10" t="s">
        <v>50</v>
      </c>
      <c r="X410" s="11" t="str">
        <f t="shared" si="240"/>
        <v>N</v>
      </c>
      <c r="Y410" s="11"/>
      <c r="Z410" s="11">
        <f t="shared" si="230"/>
        <v>0</v>
      </c>
      <c r="AA410" s="11" t="str">
        <f t="shared" si="215"/>
        <v>N</v>
      </c>
      <c r="AB410" s="11"/>
      <c r="AC410" s="11">
        <f t="shared" si="216"/>
        <v>0</v>
      </c>
      <c r="AD410" s="10"/>
      <c r="AE410" s="10"/>
      <c r="AF410" s="11"/>
      <c r="AG410" s="10"/>
      <c r="AH410" s="10"/>
      <c r="AI410" s="11">
        <f t="shared" si="231"/>
        <v>234</v>
      </c>
      <c r="AJ410" s="11" t="str">
        <f t="shared" si="232"/>
        <v/>
      </c>
      <c r="AK410" s="11">
        <f t="shared" si="233"/>
        <v>243</v>
      </c>
      <c r="AL410" s="11" t="str">
        <f t="shared" si="234"/>
        <v/>
      </c>
      <c r="AM410" s="11">
        <f t="shared" si="235"/>
        <v>-1</v>
      </c>
      <c r="AN410" s="11" t="str">
        <f t="shared" si="236"/>
        <v/>
      </c>
      <c r="AO410" s="11">
        <f t="shared" si="237"/>
        <v>-1</v>
      </c>
      <c r="AP410" s="11" t="str">
        <f t="shared" si="238"/>
        <v/>
      </c>
      <c r="AQ410" s="11"/>
      <c r="AR410" s="11">
        <f t="shared" si="217"/>
        <v>0</v>
      </c>
      <c r="AS410" s="11"/>
      <c r="AT410" s="9"/>
      <c r="AU410" t="str">
        <f t="shared" si="239"/>
        <v>RW</v>
      </c>
      <c r="AV410" s="7">
        <f>SUM(Z$7:Z410)/2</f>
        <v>234</v>
      </c>
      <c r="AW410" s="7">
        <f>SUM(AC$7:AC410)/2</f>
        <v>0</v>
      </c>
    </row>
    <row r="411" spans="2:49" outlineLevel="1">
      <c r="B411" s="36"/>
      <c r="C411" s="9"/>
      <c r="D411" s="9"/>
      <c r="E411" s="10" t="s">
        <v>548</v>
      </c>
      <c r="F411" s="10" t="s">
        <v>549</v>
      </c>
      <c r="G411" s="10"/>
      <c r="H411" s="10"/>
      <c r="I411" s="10"/>
      <c r="J411" s="10"/>
      <c r="K411" s="10"/>
      <c r="L411" s="10"/>
      <c r="M411" s="10"/>
      <c r="N411" s="84"/>
      <c r="O411" s="10"/>
      <c r="P411" s="10"/>
      <c r="Q411" s="10"/>
      <c r="R411" s="10"/>
      <c r="S411" s="10" t="s">
        <v>53</v>
      </c>
      <c r="T411" s="10"/>
      <c r="U411" s="10" t="s">
        <v>49</v>
      </c>
      <c r="V411" s="10" t="s">
        <v>49</v>
      </c>
      <c r="W411" s="10" t="s">
        <v>50</v>
      </c>
      <c r="X411" s="11" t="str">
        <f t="shared" si="240"/>
        <v>N</v>
      </c>
      <c r="Y411" s="11"/>
      <c r="Z411" s="11">
        <f t="shared" si="230"/>
        <v>0</v>
      </c>
      <c r="AA411" s="11" t="str">
        <f t="shared" si="215"/>
        <v>N</v>
      </c>
      <c r="AB411" s="11"/>
      <c r="AC411" s="11">
        <f t="shared" si="216"/>
        <v>0</v>
      </c>
      <c r="AD411" s="10"/>
      <c r="AE411" s="10"/>
      <c r="AF411" s="11"/>
      <c r="AG411" s="10"/>
      <c r="AH411" s="10"/>
      <c r="AI411" s="11">
        <f t="shared" si="231"/>
        <v>234</v>
      </c>
      <c r="AJ411" s="11" t="str">
        <f t="shared" si="232"/>
        <v/>
      </c>
      <c r="AK411" s="11">
        <f t="shared" si="233"/>
        <v>243</v>
      </c>
      <c r="AL411" s="11" t="str">
        <f t="shared" si="234"/>
        <v/>
      </c>
      <c r="AM411" s="11">
        <f t="shared" si="235"/>
        <v>-1</v>
      </c>
      <c r="AN411" s="11" t="str">
        <f t="shared" si="236"/>
        <v/>
      </c>
      <c r="AO411" s="11">
        <f t="shared" si="237"/>
        <v>-1</v>
      </c>
      <c r="AP411" s="11" t="str">
        <f t="shared" si="238"/>
        <v/>
      </c>
      <c r="AQ411" s="11"/>
      <c r="AR411" s="11">
        <f t="shared" si="217"/>
        <v>0</v>
      </c>
      <c r="AS411" s="11"/>
      <c r="AT411" s="9"/>
      <c r="AU411" t="str">
        <f t="shared" si="239"/>
        <v>RW</v>
      </c>
      <c r="AV411" s="7">
        <f>SUM(Z$7:Z411)/2</f>
        <v>234</v>
      </c>
      <c r="AW411" s="7">
        <f>SUM(AC$7:AC411)/2</f>
        <v>0</v>
      </c>
    </row>
    <row r="412" spans="2:49" outlineLevel="1">
      <c r="B412" s="36"/>
      <c r="C412" s="9"/>
      <c r="D412" s="9"/>
      <c r="E412" s="10" t="s">
        <v>548</v>
      </c>
      <c r="F412" s="10" t="s">
        <v>549</v>
      </c>
      <c r="G412" s="10"/>
      <c r="H412" s="10"/>
      <c r="I412" s="10"/>
      <c r="J412" s="10"/>
      <c r="K412" s="10"/>
      <c r="L412" s="10"/>
      <c r="M412" s="10"/>
      <c r="N412" s="84"/>
      <c r="O412" s="10"/>
      <c r="P412" s="10"/>
      <c r="Q412" s="10"/>
      <c r="R412" s="10"/>
      <c r="S412" s="10" t="s">
        <v>53</v>
      </c>
      <c r="T412" s="10"/>
      <c r="U412" s="10" t="s">
        <v>49</v>
      </c>
      <c r="V412" s="10" t="s">
        <v>49</v>
      </c>
      <c r="W412" s="10" t="s">
        <v>50</v>
      </c>
      <c r="X412" s="11" t="str">
        <f t="shared" si="240"/>
        <v>N</v>
      </c>
      <c r="Y412" s="11"/>
      <c r="Z412" s="11">
        <f t="shared" si="230"/>
        <v>0</v>
      </c>
      <c r="AA412" s="11" t="str">
        <f t="shared" si="215"/>
        <v>N</v>
      </c>
      <c r="AB412" s="11"/>
      <c r="AC412" s="11">
        <f t="shared" si="216"/>
        <v>0</v>
      </c>
      <c r="AD412" s="10"/>
      <c r="AE412" s="10"/>
      <c r="AF412" s="11"/>
      <c r="AG412" s="10"/>
      <c r="AH412" s="10"/>
      <c r="AI412" s="11">
        <f t="shared" si="231"/>
        <v>234</v>
      </c>
      <c r="AJ412" s="11" t="str">
        <f t="shared" si="232"/>
        <v/>
      </c>
      <c r="AK412" s="11">
        <f t="shared" si="233"/>
        <v>243</v>
      </c>
      <c r="AL412" s="11" t="str">
        <f t="shared" si="234"/>
        <v/>
      </c>
      <c r="AM412" s="11">
        <f t="shared" si="235"/>
        <v>-1</v>
      </c>
      <c r="AN412" s="11" t="str">
        <f t="shared" si="236"/>
        <v/>
      </c>
      <c r="AO412" s="11">
        <f t="shared" si="237"/>
        <v>-1</v>
      </c>
      <c r="AP412" s="11" t="str">
        <f t="shared" si="238"/>
        <v/>
      </c>
      <c r="AQ412" s="11"/>
      <c r="AR412" s="11">
        <f t="shared" si="217"/>
        <v>0</v>
      </c>
      <c r="AS412" s="11"/>
      <c r="AT412" s="9"/>
      <c r="AU412" t="str">
        <f t="shared" si="239"/>
        <v>RW</v>
      </c>
      <c r="AV412" s="7">
        <f>SUM(Z$7:Z412)/2</f>
        <v>234</v>
      </c>
      <c r="AW412" s="7">
        <f>SUM(AC$7:AC412)/2</f>
        <v>0</v>
      </c>
    </row>
    <row r="413" spans="2:49" outlineLevel="1">
      <c r="B413" s="36"/>
      <c r="C413" s="9"/>
      <c r="D413" s="9"/>
      <c r="E413" s="10" t="s">
        <v>548</v>
      </c>
      <c r="F413" s="10" t="s">
        <v>549</v>
      </c>
      <c r="G413" s="10"/>
      <c r="H413" s="10"/>
      <c r="I413" s="10"/>
      <c r="J413" s="10"/>
      <c r="K413" s="10"/>
      <c r="L413" s="10"/>
      <c r="M413" s="10"/>
      <c r="N413" s="84"/>
      <c r="O413" s="10"/>
      <c r="P413" s="10"/>
      <c r="Q413" s="10"/>
      <c r="R413" s="10"/>
      <c r="S413" s="10" t="s">
        <v>53</v>
      </c>
      <c r="T413" s="10"/>
      <c r="U413" s="10" t="s">
        <v>49</v>
      </c>
      <c r="V413" s="10" t="s">
        <v>49</v>
      </c>
      <c r="W413" s="10" t="s">
        <v>50</v>
      </c>
      <c r="X413" s="11" t="str">
        <f t="shared" si="240"/>
        <v>N</v>
      </c>
      <c r="Y413" s="11"/>
      <c r="Z413" s="11">
        <f t="shared" si="230"/>
        <v>0</v>
      </c>
      <c r="AA413" s="11" t="str">
        <f t="shared" si="215"/>
        <v>N</v>
      </c>
      <c r="AB413" s="11"/>
      <c r="AC413" s="11">
        <f t="shared" si="216"/>
        <v>0</v>
      </c>
      <c r="AD413" s="10"/>
      <c r="AE413" s="10"/>
      <c r="AF413" s="11"/>
      <c r="AG413" s="10"/>
      <c r="AH413" s="10"/>
      <c r="AI413" s="11">
        <f t="shared" si="231"/>
        <v>234</v>
      </c>
      <c r="AJ413" s="11" t="str">
        <f t="shared" si="232"/>
        <v/>
      </c>
      <c r="AK413" s="11">
        <f t="shared" si="233"/>
        <v>243</v>
      </c>
      <c r="AL413" s="11" t="str">
        <f t="shared" si="234"/>
        <v/>
      </c>
      <c r="AM413" s="11">
        <f t="shared" si="235"/>
        <v>-1</v>
      </c>
      <c r="AN413" s="11" t="str">
        <f t="shared" si="236"/>
        <v/>
      </c>
      <c r="AO413" s="11">
        <f t="shared" si="237"/>
        <v>-1</v>
      </c>
      <c r="AP413" s="11" t="str">
        <f t="shared" si="238"/>
        <v/>
      </c>
      <c r="AQ413" s="11"/>
      <c r="AR413" s="11">
        <f t="shared" si="217"/>
        <v>0</v>
      </c>
      <c r="AS413" s="11"/>
      <c r="AT413" s="9"/>
      <c r="AU413" t="str">
        <f t="shared" si="239"/>
        <v>RW</v>
      </c>
      <c r="AV413" s="7">
        <f>SUM(Z$7:Z413)/2</f>
        <v>234</v>
      </c>
      <c r="AW413" s="7">
        <f>SUM(AC$7:AC413)/2</f>
        <v>0</v>
      </c>
    </row>
    <row r="414" spans="2:49" outlineLevel="1">
      <c r="B414" s="36"/>
      <c r="C414" s="9"/>
      <c r="D414" s="9"/>
      <c r="E414" s="10" t="s">
        <v>548</v>
      </c>
      <c r="F414" s="10" t="s">
        <v>549</v>
      </c>
      <c r="G414" s="10"/>
      <c r="H414" s="10"/>
      <c r="I414" s="10"/>
      <c r="J414" s="10"/>
      <c r="K414" s="10"/>
      <c r="L414" s="10"/>
      <c r="M414" s="10"/>
      <c r="N414" s="84"/>
      <c r="O414" s="10"/>
      <c r="P414" s="10"/>
      <c r="Q414" s="10"/>
      <c r="R414" s="10"/>
      <c r="S414" s="10" t="s">
        <v>53</v>
      </c>
      <c r="T414" s="10"/>
      <c r="U414" s="10" t="s">
        <v>49</v>
      </c>
      <c r="V414" s="10" t="s">
        <v>49</v>
      </c>
      <c r="W414" s="10" t="s">
        <v>50</v>
      </c>
      <c r="X414" s="11" t="str">
        <f t="shared" si="240"/>
        <v>N</v>
      </c>
      <c r="Y414" s="11"/>
      <c r="Z414" s="11">
        <f t="shared" si="230"/>
        <v>0</v>
      </c>
      <c r="AA414" s="11" t="str">
        <f t="shared" si="215"/>
        <v>N</v>
      </c>
      <c r="AB414" s="11"/>
      <c r="AC414" s="11">
        <f t="shared" si="216"/>
        <v>0</v>
      </c>
      <c r="AD414" s="10"/>
      <c r="AE414" s="10"/>
      <c r="AF414" s="11"/>
      <c r="AG414" s="10"/>
      <c r="AH414" s="10"/>
      <c r="AI414" s="11">
        <f t="shared" si="231"/>
        <v>234</v>
      </c>
      <c r="AJ414" s="11" t="str">
        <f t="shared" si="232"/>
        <v/>
      </c>
      <c r="AK414" s="11">
        <f t="shared" si="233"/>
        <v>243</v>
      </c>
      <c r="AL414" s="11" t="str">
        <f t="shared" si="234"/>
        <v/>
      </c>
      <c r="AM414" s="11">
        <f t="shared" si="235"/>
        <v>-1</v>
      </c>
      <c r="AN414" s="11" t="str">
        <f t="shared" si="236"/>
        <v/>
      </c>
      <c r="AO414" s="11">
        <f t="shared" si="237"/>
        <v>-1</v>
      </c>
      <c r="AP414" s="11" t="str">
        <f t="shared" si="238"/>
        <v/>
      </c>
      <c r="AQ414" s="11"/>
      <c r="AR414" s="11">
        <f t="shared" si="217"/>
        <v>0</v>
      </c>
      <c r="AS414" s="11"/>
      <c r="AT414" s="9"/>
      <c r="AU414" t="str">
        <f t="shared" si="239"/>
        <v>RW</v>
      </c>
      <c r="AV414" s="7">
        <f>SUM(Z$7:Z414)/2</f>
        <v>234</v>
      </c>
      <c r="AW414" s="7">
        <f>SUM(AC$7:AC414)/2</f>
        <v>0</v>
      </c>
    </row>
    <row r="415" spans="2:49" outlineLevel="1">
      <c r="B415" s="36"/>
      <c r="C415" s="9"/>
      <c r="D415" s="9"/>
      <c r="E415" s="10" t="s">
        <v>548</v>
      </c>
      <c r="F415" s="10" t="s">
        <v>549</v>
      </c>
      <c r="G415" s="10"/>
      <c r="N415" s="84"/>
      <c r="O415" s="10"/>
      <c r="P415" s="10"/>
      <c r="Q415" s="10"/>
      <c r="R415" s="10"/>
      <c r="S415" s="10" t="s">
        <v>53</v>
      </c>
      <c r="T415" s="10"/>
      <c r="U415" s="10" t="s">
        <v>49</v>
      </c>
      <c r="V415" s="10" t="s">
        <v>49</v>
      </c>
      <c r="W415" s="10" t="s">
        <v>50</v>
      </c>
      <c r="X415" s="11" t="str">
        <f t="shared" si="240"/>
        <v>N</v>
      </c>
      <c r="Y415" s="11"/>
      <c r="Z415" s="11">
        <f t="shared" si="230"/>
        <v>0</v>
      </c>
      <c r="AA415" s="11" t="str">
        <f t="shared" si="215"/>
        <v>N</v>
      </c>
      <c r="AB415" s="11"/>
      <c r="AC415" s="11">
        <f t="shared" si="216"/>
        <v>0</v>
      </c>
      <c r="AD415" s="10"/>
      <c r="AE415" s="10"/>
      <c r="AF415" s="11"/>
      <c r="AG415" s="10"/>
      <c r="AH415" s="10"/>
      <c r="AI415" s="11">
        <f t="shared" si="231"/>
        <v>234</v>
      </c>
      <c r="AJ415" s="11" t="str">
        <f t="shared" si="232"/>
        <v/>
      </c>
      <c r="AK415" s="11">
        <f t="shared" si="233"/>
        <v>243</v>
      </c>
      <c r="AL415" s="11" t="str">
        <f t="shared" si="234"/>
        <v/>
      </c>
      <c r="AM415" s="11">
        <f t="shared" si="235"/>
        <v>-1</v>
      </c>
      <c r="AN415" s="11" t="str">
        <f t="shared" si="236"/>
        <v/>
      </c>
      <c r="AO415" s="11">
        <f t="shared" si="237"/>
        <v>-1</v>
      </c>
      <c r="AP415" s="11" t="str">
        <f t="shared" si="238"/>
        <v/>
      </c>
      <c r="AQ415" s="11"/>
      <c r="AR415" s="11">
        <f t="shared" si="217"/>
        <v>0</v>
      </c>
      <c r="AS415" s="11"/>
      <c r="AT415" s="9"/>
      <c r="AU415" t="str">
        <f t="shared" si="239"/>
        <v>RW</v>
      </c>
      <c r="AV415" s="7">
        <f>SUM(Z$7:Z415)/2</f>
        <v>234</v>
      </c>
      <c r="AW415" s="7">
        <f>SUM(AC$7:AC415)/2</f>
        <v>0</v>
      </c>
    </row>
    <row r="416" spans="2:49" outlineLevel="1">
      <c r="B416" s="36"/>
      <c r="C416" s="9"/>
      <c r="D416" s="9"/>
      <c r="E416" s="10" t="s">
        <v>548</v>
      </c>
      <c r="F416" s="10" t="s">
        <v>549</v>
      </c>
      <c r="G416" s="10"/>
      <c r="H416" s="10"/>
      <c r="I416" s="10"/>
      <c r="J416" s="10"/>
      <c r="K416" s="10"/>
      <c r="L416" s="10"/>
      <c r="M416" s="10"/>
      <c r="N416" s="84"/>
      <c r="O416" s="10"/>
      <c r="P416" s="10"/>
      <c r="Q416" s="10"/>
      <c r="R416" s="10"/>
      <c r="S416" s="10" t="s">
        <v>53</v>
      </c>
      <c r="T416" s="10"/>
      <c r="U416" s="10" t="s">
        <v>49</v>
      </c>
      <c r="V416" s="10" t="s">
        <v>49</v>
      </c>
      <c r="W416" s="10" t="s">
        <v>50</v>
      </c>
      <c r="X416" s="11" t="str">
        <f t="shared" si="240"/>
        <v>N</v>
      </c>
      <c r="Y416" s="11"/>
      <c r="Z416" s="11">
        <f t="shared" si="230"/>
        <v>0</v>
      </c>
      <c r="AA416" s="11" t="str">
        <f t="shared" si="215"/>
        <v>N</v>
      </c>
      <c r="AB416" s="11"/>
      <c r="AC416" s="11">
        <f t="shared" si="216"/>
        <v>0</v>
      </c>
      <c r="AD416" s="10"/>
      <c r="AE416" s="10"/>
      <c r="AF416" s="11"/>
      <c r="AG416" s="10"/>
      <c r="AH416" s="10"/>
      <c r="AI416" s="11">
        <f t="shared" si="231"/>
        <v>234</v>
      </c>
      <c r="AJ416" s="11" t="str">
        <f t="shared" si="232"/>
        <v/>
      </c>
      <c r="AK416" s="11">
        <f t="shared" si="233"/>
        <v>243</v>
      </c>
      <c r="AL416" s="11" t="str">
        <f t="shared" si="234"/>
        <v/>
      </c>
      <c r="AM416" s="11">
        <f t="shared" si="235"/>
        <v>-1</v>
      </c>
      <c r="AN416" s="11" t="str">
        <f t="shared" si="236"/>
        <v/>
      </c>
      <c r="AO416" s="11">
        <f t="shared" si="237"/>
        <v>-1</v>
      </c>
      <c r="AP416" s="11" t="str">
        <f t="shared" si="238"/>
        <v/>
      </c>
      <c r="AQ416" s="11"/>
      <c r="AR416" s="11">
        <f t="shared" si="217"/>
        <v>0</v>
      </c>
      <c r="AS416" s="11"/>
      <c r="AT416" s="9"/>
      <c r="AU416" t="str">
        <f t="shared" si="239"/>
        <v>RW</v>
      </c>
      <c r="AV416" s="7">
        <f>SUM(Z$7:Z416)/2</f>
        <v>234</v>
      </c>
      <c r="AW416" s="7">
        <f>SUM(AC$7:AC416)/2</f>
        <v>0</v>
      </c>
    </row>
    <row r="417" spans="2:67" outlineLevel="1">
      <c r="B417" s="36"/>
      <c r="C417" s="9"/>
      <c r="D417" s="9"/>
      <c r="E417" s="10" t="s">
        <v>548</v>
      </c>
      <c r="F417" s="10" t="s">
        <v>549</v>
      </c>
      <c r="G417" s="10"/>
      <c r="H417" s="10"/>
      <c r="I417" s="10"/>
      <c r="J417" s="10"/>
      <c r="K417" s="10"/>
      <c r="L417" s="10"/>
      <c r="M417" s="10"/>
      <c r="N417" s="84"/>
      <c r="O417" s="10"/>
      <c r="P417" s="10"/>
      <c r="Q417" s="10"/>
      <c r="R417" s="10"/>
      <c r="S417" s="10" t="s">
        <v>53</v>
      </c>
      <c r="T417" s="10"/>
      <c r="U417" s="10" t="s">
        <v>49</v>
      </c>
      <c r="V417" s="10" t="s">
        <v>49</v>
      </c>
      <c r="W417" s="10" t="s">
        <v>50</v>
      </c>
      <c r="X417" s="11" t="str">
        <f t="shared" si="240"/>
        <v>N</v>
      </c>
      <c r="Y417" s="11"/>
      <c r="Z417" s="11">
        <f t="shared" si="230"/>
        <v>0</v>
      </c>
      <c r="AA417" s="11" t="str">
        <f t="shared" si="215"/>
        <v>N</v>
      </c>
      <c r="AB417" s="11"/>
      <c r="AC417" s="11">
        <f t="shared" si="216"/>
        <v>0</v>
      </c>
      <c r="AD417" s="10"/>
      <c r="AE417" s="10"/>
      <c r="AF417" s="11"/>
      <c r="AG417" s="10"/>
      <c r="AH417" s="10"/>
      <c r="AI417" s="11">
        <f t="shared" si="231"/>
        <v>234</v>
      </c>
      <c r="AJ417" s="11" t="str">
        <f t="shared" si="232"/>
        <v/>
      </c>
      <c r="AK417" s="11">
        <f t="shared" si="233"/>
        <v>243</v>
      </c>
      <c r="AL417" s="11" t="str">
        <f t="shared" si="234"/>
        <v/>
      </c>
      <c r="AM417" s="11">
        <f t="shared" si="235"/>
        <v>-1</v>
      </c>
      <c r="AN417" s="11" t="str">
        <f t="shared" si="236"/>
        <v/>
      </c>
      <c r="AO417" s="11">
        <f t="shared" si="237"/>
        <v>-1</v>
      </c>
      <c r="AP417" s="11" t="str">
        <f t="shared" si="238"/>
        <v/>
      </c>
      <c r="AQ417" s="11"/>
      <c r="AR417" s="11">
        <f t="shared" si="217"/>
        <v>0</v>
      </c>
      <c r="AS417" s="11"/>
      <c r="AT417" s="9"/>
      <c r="AU417" t="str">
        <f t="shared" si="239"/>
        <v>RW</v>
      </c>
      <c r="AV417" s="7">
        <f>SUM(Z$7:Z417)/2</f>
        <v>234</v>
      </c>
      <c r="AW417" s="7">
        <f>SUM(AC$7:AC417)/2</f>
        <v>0</v>
      </c>
    </row>
    <row r="418" spans="2:67" outlineLevel="1">
      <c r="B418" s="36"/>
      <c r="C418" s="9"/>
      <c r="D418" s="9"/>
      <c r="E418" s="10" t="s">
        <v>548</v>
      </c>
      <c r="F418" s="10" t="s">
        <v>549</v>
      </c>
      <c r="G418" s="10"/>
      <c r="H418" s="10"/>
      <c r="I418" s="10"/>
      <c r="J418" s="10"/>
      <c r="K418" s="10"/>
      <c r="L418" s="10"/>
      <c r="M418" s="10"/>
      <c r="N418" s="84"/>
      <c r="O418" s="10"/>
      <c r="P418" s="10"/>
      <c r="Q418" s="10"/>
      <c r="R418" s="10"/>
      <c r="S418" s="10" t="s">
        <v>53</v>
      </c>
      <c r="T418" s="10"/>
      <c r="U418" s="10" t="s">
        <v>49</v>
      </c>
      <c r="V418" s="10" t="s">
        <v>49</v>
      </c>
      <c r="W418" s="10" t="s">
        <v>50</v>
      </c>
      <c r="X418" s="11" t="str">
        <f t="shared" si="240"/>
        <v>N</v>
      </c>
      <c r="Y418" s="11"/>
      <c r="Z418" s="11">
        <f t="shared" si="230"/>
        <v>0</v>
      </c>
      <c r="AA418" s="11" t="str">
        <f t="shared" si="215"/>
        <v>N</v>
      </c>
      <c r="AB418" s="11"/>
      <c r="AC418" s="11">
        <f t="shared" si="216"/>
        <v>0</v>
      </c>
      <c r="AD418" s="10"/>
      <c r="AE418" s="10"/>
      <c r="AF418" s="11"/>
      <c r="AG418" s="10"/>
      <c r="AH418" s="10"/>
      <c r="AI418" s="11">
        <f t="shared" si="231"/>
        <v>234</v>
      </c>
      <c r="AJ418" s="11" t="str">
        <f t="shared" si="232"/>
        <v/>
      </c>
      <c r="AK418" s="11">
        <f t="shared" si="233"/>
        <v>243</v>
      </c>
      <c r="AL418" s="11" t="str">
        <f t="shared" si="234"/>
        <v/>
      </c>
      <c r="AM418" s="11">
        <f t="shared" si="235"/>
        <v>-1</v>
      </c>
      <c r="AN418" s="11" t="str">
        <f t="shared" si="236"/>
        <v/>
      </c>
      <c r="AO418" s="11">
        <f t="shared" si="237"/>
        <v>-1</v>
      </c>
      <c r="AP418" s="11" t="str">
        <f t="shared" si="238"/>
        <v/>
      </c>
      <c r="AQ418" s="11"/>
      <c r="AR418" s="11">
        <f t="shared" si="217"/>
        <v>0</v>
      </c>
      <c r="AS418" s="11"/>
      <c r="AT418" s="9"/>
      <c r="AU418" t="str">
        <f t="shared" si="239"/>
        <v>RW</v>
      </c>
      <c r="AV418" s="7">
        <f>SUM(Z$7:Z418)/2</f>
        <v>234</v>
      </c>
      <c r="AW418" s="7">
        <f>SUM(AC$7:AC418)/2</f>
        <v>0</v>
      </c>
    </row>
    <row r="419" spans="2:67" outlineLevel="1">
      <c r="B419" s="36"/>
      <c r="C419" s="9"/>
      <c r="D419" s="9"/>
      <c r="E419" s="10" t="s">
        <v>548</v>
      </c>
      <c r="F419" s="10" t="s">
        <v>549</v>
      </c>
      <c r="G419" s="10"/>
      <c r="H419" s="10"/>
      <c r="I419" s="10"/>
      <c r="J419" s="10"/>
      <c r="K419" s="10"/>
      <c r="L419" s="10"/>
      <c r="M419" s="10"/>
      <c r="N419" s="84"/>
      <c r="O419" s="10"/>
      <c r="P419" s="10"/>
      <c r="Q419" s="10"/>
      <c r="R419" s="10"/>
      <c r="S419" s="10" t="s">
        <v>53</v>
      </c>
      <c r="T419" s="10"/>
      <c r="U419" s="10" t="s">
        <v>49</v>
      </c>
      <c r="V419" s="10" t="s">
        <v>49</v>
      </c>
      <c r="W419" s="10" t="s">
        <v>50</v>
      </c>
      <c r="X419" s="11" t="str">
        <f t="shared" si="240"/>
        <v>N</v>
      </c>
      <c r="Y419" s="11"/>
      <c r="Z419" s="11">
        <f t="shared" si="230"/>
        <v>0</v>
      </c>
      <c r="AA419" s="11" t="str">
        <f t="shared" si="215"/>
        <v>N</v>
      </c>
      <c r="AB419" s="11"/>
      <c r="AC419" s="11">
        <f t="shared" si="216"/>
        <v>0</v>
      </c>
      <c r="AD419" s="10"/>
      <c r="AE419" s="10"/>
      <c r="AF419" s="11"/>
      <c r="AG419" s="10"/>
      <c r="AH419" s="10"/>
      <c r="AI419" s="11">
        <f t="shared" si="231"/>
        <v>234</v>
      </c>
      <c r="AJ419" s="11" t="str">
        <f t="shared" si="232"/>
        <v/>
      </c>
      <c r="AK419" s="11">
        <f t="shared" si="233"/>
        <v>243</v>
      </c>
      <c r="AL419" s="11" t="str">
        <f t="shared" si="234"/>
        <v/>
      </c>
      <c r="AM419" s="11">
        <f t="shared" si="235"/>
        <v>-1</v>
      </c>
      <c r="AN419" s="11" t="str">
        <f t="shared" si="236"/>
        <v/>
      </c>
      <c r="AO419" s="11">
        <f t="shared" si="237"/>
        <v>-1</v>
      </c>
      <c r="AP419" s="11" t="str">
        <f t="shared" si="238"/>
        <v/>
      </c>
      <c r="AQ419" s="11"/>
      <c r="AR419" s="11">
        <f t="shared" si="217"/>
        <v>0</v>
      </c>
      <c r="AS419" s="11"/>
      <c r="AT419" s="9"/>
      <c r="AU419" t="str">
        <f t="shared" si="239"/>
        <v>RW</v>
      </c>
      <c r="AV419" s="7">
        <f>SUM(Z$7:Z419)/2</f>
        <v>234</v>
      </c>
      <c r="AW419" s="7">
        <f>SUM(AC$7:AC419)/2</f>
        <v>0</v>
      </c>
    </row>
    <row r="420" spans="2:67" outlineLevel="1">
      <c r="B420" s="36"/>
      <c r="C420" s="9"/>
      <c r="D420" s="9"/>
      <c r="E420" s="10" t="s">
        <v>548</v>
      </c>
      <c r="F420" s="10" t="s">
        <v>549</v>
      </c>
      <c r="G420" s="10"/>
      <c r="H420" s="10"/>
      <c r="I420" s="10"/>
      <c r="J420" s="10"/>
      <c r="K420" s="10"/>
      <c r="L420" s="10"/>
      <c r="M420" s="10"/>
      <c r="N420" s="84"/>
      <c r="O420" s="10"/>
      <c r="P420" s="10"/>
      <c r="Q420" s="10"/>
      <c r="R420" s="10"/>
      <c r="S420" s="10" t="s">
        <v>53</v>
      </c>
      <c r="T420" s="10"/>
      <c r="U420" s="10" t="s">
        <v>49</v>
      </c>
      <c r="V420" s="10" t="s">
        <v>49</v>
      </c>
      <c r="W420" s="10" t="s">
        <v>50</v>
      </c>
      <c r="X420" s="11" t="str">
        <f t="shared" si="240"/>
        <v>N</v>
      </c>
      <c r="Y420" s="11"/>
      <c r="Z420" s="11">
        <f t="shared" si="230"/>
        <v>0</v>
      </c>
      <c r="AA420" s="11" t="str">
        <f t="shared" si="215"/>
        <v>N</v>
      </c>
      <c r="AB420" s="11"/>
      <c r="AC420" s="11">
        <f t="shared" si="216"/>
        <v>0</v>
      </c>
      <c r="AD420" s="10"/>
      <c r="AE420" s="10"/>
      <c r="AF420" s="11"/>
      <c r="AG420" s="10"/>
      <c r="AH420" s="10"/>
      <c r="AI420" s="11">
        <f t="shared" si="231"/>
        <v>234</v>
      </c>
      <c r="AJ420" s="11" t="str">
        <f t="shared" si="232"/>
        <v/>
      </c>
      <c r="AK420" s="11">
        <f t="shared" si="233"/>
        <v>243</v>
      </c>
      <c r="AL420" s="11" t="str">
        <f t="shared" si="234"/>
        <v/>
      </c>
      <c r="AM420" s="11">
        <f t="shared" si="235"/>
        <v>-1</v>
      </c>
      <c r="AN420" s="11" t="str">
        <f t="shared" si="236"/>
        <v/>
      </c>
      <c r="AO420" s="11">
        <f t="shared" si="237"/>
        <v>-1</v>
      </c>
      <c r="AP420" s="11" t="str">
        <f t="shared" si="238"/>
        <v/>
      </c>
      <c r="AQ420" s="11"/>
      <c r="AR420" s="11">
        <f t="shared" si="217"/>
        <v>0</v>
      </c>
      <c r="AS420" s="11"/>
      <c r="AT420" s="9"/>
      <c r="AU420" t="str">
        <f t="shared" si="239"/>
        <v>RW</v>
      </c>
      <c r="AV420" s="7">
        <f>SUM(Z$7:Z420)/2</f>
        <v>234</v>
      </c>
      <c r="AW420" s="7">
        <f>SUM(AC$7:AC420)/2</f>
        <v>0</v>
      </c>
    </row>
    <row r="421" spans="2:67" outlineLevel="1">
      <c r="B421" s="36"/>
      <c r="C421" s="9"/>
      <c r="D421" s="9"/>
      <c r="E421" s="10" t="s">
        <v>548</v>
      </c>
      <c r="F421" s="10" t="s">
        <v>549</v>
      </c>
      <c r="G421" s="10"/>
      <c r="H421" s="10"/>
      <c r="I421" s="10"/>
      <c r="J421" s="10"/>
      <c r="K421" s="10"/>
      <c r="L421" s="10"/>
      <c r="M421" s="10"/>
      <c r="N421" s="84"/>
      <c r="O421" s="10"/>
      <c r="P421" s="10"/>
      <c r="Q421" s="10"/>
      <c r="R421" s="10"/>
      <c r="S421" s="10" t="s">
        <v>53</v>
      </c>
      <c r="T421" s="10"/>
      <c r="U421" s="10" t="s">
        <v>49</v>
      </c>
      <c r="V421" s="10" t="s">
        <v>49</v>
      </c>
      <c r="W421" s="10" t="s">
        <v>50</v>
      </c>
      <c r="X421" s="11" t="str">
        <f t="shared" si="240"/>
        <v>N</v>
      </c>
      <c r="Y421" s="11"/>
      <c r="Z421" s="11">
        <f t="shared" si="230"/>
        <v>0</v>
      </c>
      <c r="AA421" s="11" t="str">
        <f t="shared" si="215"/>
        <v>N</v>
      </c>
      <c r="AB421" s="11"/>
      <c r="AC421" s="11">
        <f t="shared" si="216"/>
        <v>0</v>
      </c>
      <c r="AD421" s="10"/>
      <c r="AE421" s="10"/>
      <c r="AF421" s="11"/>
      <c r="AG421" s="10"/>
      <c r="AH421" s="10"/>
      <c r="AI421" s="11">
        <f t="shared" si="231"/>
        <v>234</v>
      </c>
      <c r="AJ421" s="11" t="str">
        <f t="shared" si="232"/>
        <v/>
      </c>
      <c r="AK421" s="11">
        <f t="shared" si="233"/>
        <v>243</v>
      </c>
      <c r="AL421" s="11" t="str">
        <f t="shared" si="234"/>
        <v/>
      </c>
      <c r="AM421" s="11">
        <f t="shared" si="235"/>
        <v>-1</v>
      </c>
      <c r="AN421" s="11" t="str">
        <f t="shared" si="236"/>
        <v/>
      </c>
      <c r="AO421" s="11">
        <f t="shared" si="237"/>
        <v>-1</v>
      </c>
      <c r="AP421" s="11" t="str">
        <f t="shared" si="238"/>
        <v/>
      </c>
      <c r="AQ421" s="11"/>
      <c r="AR421" s="11">
        <f t="shared" si="217"/>
        <v>0</v>
      </c>
      <c r="AS421" s="11"/>
      <c r="AT421" s="9"/>
      <c r="AU421" t="str">
        <f t="shared" si="239"/>
        <v>RW</v>
      </c>
      <c r="AV421" s="7">
        <f>SUM(Z$7:Z421)/2</f>
        <v>234</v>
      </c>
      <c r="AW421" s="7">
        <f>SUM(AC$7:AC421)/2</f>
        <v>0</v>
      </c>
    </row>
    <row r="422" spans="2:67" outlineLevel="1">
      <c r="B422" s="36"/>
      <c r="C422" s="9"/>
      <c r="D422" s="9"/>
      <c r="E422" s="10" t="s">
        <v>548</v>
      </c>
      <c r="F422" s="10" t="s">
        <v>549</v>
      </c>
      <c r="G422" s="10"/>
      <c r="H422" s="10"/>
      <c r="I422" s="10"/>
      <c r="J422" s="10"/>
      <c r="K422" s="10"/>
      <c r="L422" s="10"/>
      <c r="M422" s="10"/>
      <c r="N422" s="84"/>
      <c r="O422" s="10"/>
      <c r="P422" s="10"/>
      <c r="Q422" s="10"/>
      <c r="R422" s="10"/>
      <c r="S422" s="10" t="s">
        <v>53</v>
      </c>
      <c r="T422" s="10"/>
      <c r="U422" s="10" t="s">
        <v>49</v>
      </c>
      <c r="V422" s="10" t="s">
        <v>49</v>
      </c>
      <c r="W422" s="10" t="s">
        <v>50</v>
      </c>
      <c r="X422" s="11" t="str">
        <f t="shared" si="240"/>
        <v>N</v>
      </c>
      <c r="Y422" s="11"/>
      <c r="Z422" s="11">
        <f t="shared" si="230"/>
        <v>0</v>
      </c>
      <c r="AA422" s="11" t="str">
        <f t="shared" si="215"/>
        <v>N</v>
      </c>
      <c r="AB422" s="11"/>
      <c r="AC422" s="11">
        <f t="shared" si="216"/>
        <v>0</v>
      </c>
      <c r="AD422" s="10"/>
      <c r="AE422" s="10"/>
      <c r="AF422" s="11"/>
      <c r="AG422" s="10"/>
      <c r="AH422" s="10"/>
      <c r="AI422" s="11">
        <f t="shared" si="231"/>
        <v>234</v>
      </c>
      <c r="AJ422" s="11" t="str">
        <f t="shared" si="232"/>
        <v/>
      </c>
      <c r="AK422" s="11">
        <f t="shared" si="233"/>
        <v>243</v>
      </c>
      <c r="AL422" s="11" t="str">
        <f t="shared" si="234"/>
        <v/>
      </c>
      <c r="AM422" s="11">
        <f t="shared" si="235"/>
        <v>-1</v>
      </c>
      <c r="AN422" s="11" t="str">
        <f t="shared" si="236"/>
        <v/>
      </c>
      <c r="AO422" s="11">
        <f t="shared" si="237"/>
        <v>-1</v>
      </c>
      <c r="AP422" s="11" t="str">
        <f t="shared" si="238"/>
        <v/>
      </c>
      <c r="AQ422" s="11"/>
      <c r="AR422" s="11">
        <f t="shared" si="217"/>
        <v>0</v>
      </c>
      <c r="AS422" s="11"/>
      <c r="AT422" s="9"/>
      <c r="AU422" t="str">
        <f t="shared" si="239"/>
        <v>RW</v>
      </c>
      <c r="AV422" s="7">
        <f>SUM(Z$7:Z422)/2</f>
        <v>234</v>
      </c>
      <c r="AW422" s="7">
        <f>SUM(AC$7:AC422)/2</f>
        <v>0</v>
      </c>
    </row>
    <row r="423" spans="2:67" outlineLevel="1">
      <c r="B423" s="36"/>
      <c r="C423" s="9"/>
      <c r="D423" s="9"/>
      <c r="E423" s="10" t="s">
        <v>548</v>
      </c>
      <c r="F423" s="10" t="s">
        <v>549</v>
      </c>
      <c r="G423" s="10"/>
      <c r="H423" s="10"/>
      <c r="I423" s="10"/>
      <c r="J423" s="10"/>
      <c r="K423" s="10"/>
      <c r="L423" s="10"/>
      <c r="M423" s="10"/>
      <c r="N423" s="84"/>
      <c r="O423" s="10"/>
      <c r="P423" s="10"/>
      <c r="Q423" s="10"/>
      <c r="R423" s="10"/>
      <c r="S423" s="10" t="s">
        <v>53</v>
      </c>
      <c r="T423" s="10"/>
      <c r="U423" s="10" t="s">
        <v>49</v>
      </c>
      <c r="V423" s="10" t="s">
        <v>49</v>
      </c>
      <c r="W423" s="10" t="s">
        <v>50</v>
      </c>
      <c r="X423" s="11" t="str">
        <f t="shared" si="240"/>
        <v>N</v>
      </c>
      <c r="Y423" s="11"/>
      <c r="Z423" s="11">
        <f t="shared" si="230"/>
        <v>0</v>
      </c>
      <c r="AA423" s="11" t="str">
        <f t="shared" si="215"/>
        <v>N</v>
      </c>
      <c r="AB423" s="11"/>
      <c r="AC423" s="11">
        <f t="shared" si="216"/>
        <v>0</v>
      </c>
      <c r="AD423" s="10"/>
      <c r="AE423" s="10"/>
      <c r="AF423" s="11"/>
      <c r="AG423" s="10"/>
      <c r="AH423" s="10"/>
      <c r="AI423" s="11">
        <f t="shared" si="231"/>
        <v>234</v>
      </c>
      <c r="AJ423" s="11" t="str">
        <f t="shared" si="232"/>
        <v/>
      </c>
      <c r="AK423" s="11">
        <f t="shared" si="233"/>
        <v>243</v>
      </c>
      <c r="AL423" s="11" t="str">
        <f t="shared" si="234"/>
        <v/>
      </c>
      <c r="AM423" s="11">
        <f t="shared" si="235"/>
        <v>-1</v>
      </c>
      <c r="AN423" s="11" t="str">
        <f t="shared" si="236"/>
        <v/>
      </c>
      <c r="AO423" s="11">
        <f t="shared" si="237"/>
        <v>-1</v>
      </c>
      <c r="AP423" s="11" t="str">
        <f t="shared" si="238"/>
        <v/>
      </c>
      <c r="AQ423" s="11"/>
      <c r="AR423" s="11">
        <f t="shared" si="217"/>
        <v>0</v>
      </c>
      <c r="AS423" s="11"/>
      <c r="AT423" s="9"/>
      <c r="AU423" t="str">
        <f t="shared" si="239"/>
        <v>RW</v>
      </c>
      <c r="AV423" s="7">
        <f>SUM(Z$7:Z423)/2</f>
        <v>234</v>
      </c>
      <c r="AW423" s="7">
        <f>SUM(AC$7:AC423)/2</f>
        <v>0</v>
      </c>
    </row>
    <row r="424" spans="2:67" outlineLevel="1">
      <c r="B424" s="36"/>
      <c r="C424" s="9"/>
      <c r="D424" s="9"/>
      <c r="E424" s="10" t="s">
        <v>548</v>
      </c>
      <c r="F424" s="10" t="s">
        <v>549</v>
      </c>
      <c r="G424" s="10"/>
      <c r="H424" s="10"/>
      <c r="I424" s="10"/>
      <c r="J424" s="10"/>
      <c r="K424" s="10"/>
      <c r="L424" s="10"/>
      <c r="M424" s="10"/>
      <c r="N424" s="84"/>
      <c r="O424" s="10"/>
      <c r="P424" s="10"/>
      <c r="Q424" s="10"/>
      <c r="R424" s="10"/>
      <c r="S424" s="10" t="s">
        <v>53</v>
      </c>
      <c r="T424" s="10"/>
      <c r="U424" s="10" t="s">
        <v>49</v>
      </c>
      <c r="V424" s="10" t="s">
        <v>49</v>
      </c>
      <c r="W424" s="10" t="s">
        <v>50</v>
      </c>
      <c r="X424" s="11" t="str">
        <f t="shared" si="240"/>
        <v>N</v>
      </c>
      <c r="Y424" s="11"/>
      <c r="Z424" s="11">
        <f t="shared" si="230"/>
        <v>0</v>
      </c>
      <c r="AA424" s="11" t="str">
        <f t="shared" si="215"/>
        <v>N</v>
      </c>
      <c r="AB424" s="11"/>
      <c r="AC424" s="11">
        <f t="shared" si="216"/>
        <v>0</v>
      </c>
      <c r="AD424" s="10"/>
      <c r="AE424" s="10"/>
      <c r="AF424" s="11"/>
      <c r="AG424" s="10"/>
      <c r="AH424" s="10"/>
      <c r="AI424" s="11">
        <f t="shared" si="231"/>
        <v>234</v>
      </c>
      <c r="AJ424" s="11" t="str">
        <f t="shared" si="232"/>
        <v/>
      </c>
      <c r="AK424" s="11">
        <f t="shared" si="233"/>
        <v>243</v>
      </c>
      <c r="AL424" s="11" t="str">
        <f t="shared" si="234"/>
        <v/>
      </c>
      <c r="AM424" s="11">
        <f t="shared" si="235"/>
        <v>-1</v>
      </c>
      <c r="AN424" s="11" t="str">
        <f t="shared" si="236"/>
        <v/>
      </c>
      <c r="AO424" s="11">
        <f t="shared" si="237"/>
        <v>-1</v>
      </c>
      <c r="AP424" s="11" t="str">
        <f t="shared" si="238"/>
        <v/>
      </c>
      <c r="AQ424" s="11"/>
      <c r="AR424" s="11">
        <f t="shared" si="217"/>
        <v>0</v>
      </c>
      <c r="AS424" s="11"/>
      <c r="AT424" s="9"/>
      <c r="AU424" t="str">
        <f t="shared" si="239"/>
        <v>RW</v>
      </c>
      <c r="AV424" s="7">
        <f>SUM(Z$7:Z424)/2</f>
        <v>234</v>
      </c>
      <c r="AW424" s="7">
        <f>SUM(AC$7:AC424)/2</f>
        <v>0</v>
      </c>
    </row>
    <row r="425" spans="2:67" ht="14.65" customHeight="1" outlineLevel="1">
      <c r="B425" s="96" t="s">
        <v>551</v>
      </c>
      <c r="C425" s="9"/>
      <c r="D425" s="9"/>
      <c r="E425" s="10" t="s">
        <v>548</v>
      </c>
      <c r="F425" s="10" t="s">
        <v>549</v>
      </c>
      <c r="G425" s="10" t="s">
        <v>552</v>
      </c>
      <c r="H425" s="10" t="s">
        <v>552</v>
      </c>
      <c r="I425" s="80"/>
      <c r="J425" s="80"/>
      <c r="K425" s="80"/>
      <c r="L425" s="80"/>
      <c r="M425" s="80"/>
      <c r="N425" s="86" t="s">
        <v>553</v>
      </c>
      <c r="O425" s="10"/>
      <c r="P425" s="10"/>
      <c r="Q425" s="10"/>
      <c r="R425" s="10"/>
      <c r="S425" s="10" t="s">
        <v>53</v>
      </c>
      <c r="T425" s="10"/>
      <c r="U425" s="10" t="s">
        <v>49</v>
      </c>
      <c r="V425" s="10" t="s">
        <v>49</v>
      </c>
      <c r="W425" s="10" t="s">
        <v>50</v>
      </c>
      <c r="X425" s="11" t="str">
        <f t="shared" si="240"/>
        <v>Y</v>
      </c>
      <c r="Y425" s="11">
        <v>1</v>
      </c>
      <c r="Z425" s="11">
        <f t="shared" ref="Z425:Z432" si="241">IF(V425="N",Y425,Y425*$T$1)</f>
        <v>2</v>
      </c>
      <c r="AA425" s="11" t="str">
        <f t="shared" si="215"/>
        <v>N</v>
      </c>
      <c r="AB425" s="11"/>
      <c r="AC425" s="11">
        <f t="shared" si="216"/>
        <v>0</v>
      </c>
      <c r="AD425" s="10">
        <v>1</v>
      </c>
      <c r="AE425" s="10">
        <v>1</v>
      </c>
      <c r="AF425" s="11"/>
      <c r="AG425" s="10"/>
      <c r="AH425" s="10"/>
      <c r="AI425" s="11">
        <f t="shared" si="231"/>
        <v>233</v>
      </c>
      <c r="AJ425" s="11" t="str">
        <f t="shared" si="232"/>
        <v>MTP[233]</v>
      </c>
      <c r="AK425" s="11">
        <f t="shared" si="233"/>
        <v>242</v>
      </c>
      <c r="AL425" s="11" t="str">
        <f t="shared" si="234"/>
        <v>MTP[242]</v>
      </c>
      <c r="AM425" s="11">
        <f t="shared" si="235"/>
        <v>-1</v>
      </c>
      <c r="AN425" s="11" t="str">
        <f t="shared" si="236"/>
        <v/>
      </c>
      <c r="AO425" s="11">
        <f t="shared" si="237"/>
        <v>-1</v>
      </c>
      <c r="AP425" s="11" t="str">
        <f t="shared" si="238"/>
        <v/>
      </c>
      <c r="AQ425" s="11"/>
      <c r="AR425" s="11">
        <f t="shared" si="217"/>
        <v>0</v>
      </c>
      <c r="AS425" s="11"/>
      <c r="AT425" s="9"/>
      <c r="AU425" t="str">
        <f t="shared" si="239"/>
        <v>RW</v>
      </c>
      <c r="AV425" s="7">
        <f>SUM(Z$7:Z425)/2</f>
        <v>235</v>
      </c>
      <c r="AW425" s="7">
        <f>SUM(AC$7:AC425)/2</f>
        <v>0</v>
      </c>
      <c r="BF425" s="2">
        <v>1</v>
      </c>
      <c r="BG425" s="2">
        <v>1</v>
      </c>
      <c r="BH425" s="2">
        <v>1</v>
      </c>
      <c r="BI425" s="2">
        <v>1</v>
      </c>
      <c r="BJ425" s="2">
        <v>1</v>
      </c>
      <c r="BK425" s="2">
        <v>1</v>
      </c>
      <c r="BL425" s="2">
        <v>1</v>
      </c>
      <c r="BM425" s="2">
        <v>1</v>
      </c>
      <c r="BN425" s="2">
        <v>1</v>
      </c>
      <c r="BO425" s="2">
        <v>1</v>
      </c>
    </row>
    <row r="426" spans="2:67" ht="14.65" customHeight="1" outlineLevel="1">
      <c r="B426" s="96"/>
      <c r="C426" s="9"/>
      <c r="D426" s="9"/>
      <c r="E426" s="10" t="s">
        <v>548</v>
      </c>
      <c r="F426" s="10" t="s">
        <v>549</v>
      </c>
      <c r="G426" s="10" t="s">
        <v>554</v>
      </c>
      <c r="H426" s="10" t="s">
        <v>554</v>
      </c>
      <c r="I426" s="54"/>
      <c r="J426" s="54"/>
      <c r="K426" s="54"/>
      <c r="L426" s="54"/>
      <c r="M426" s="54"/>
      <c r="N426" s="87"/>
      <c r="O426" s="10"/>
      <c r="P426" s="10"/>
      <c r="Q426" s="10"/>
      <c r="R426" s="10"/>
      <c r="S426" s="10" t="s">
        <v>53</v>
      </c>
      <c r="T426" s="10"/>
      <c r="U426" s="10" t="s">
        <v>49</v>
      </c>
      <c r="V426" s="10" t="s">
        <v>49</v>
      </c>
      <c r="W426" s="10" t="s">
        <v>50</v>
      </c>
      <c r="X426" s="11" t="str">
        <f t="shared" si="240"/>
        <v>Y</v>
      </c>
      <c r="Y426" s="11">
        <v>1</v>
      </c>
      <c r="Z426" s="11">
        <f t="shared" si="241"/>
        <v>2</v>
      </c>
      <c r="AA426" s="11" t="str">
        <f t="shared" si="215"/>
        <v>N</v>
      </c>
      <c r="AB426" s="11"/>
      <c r="AC426" s="11">
        <f t="shared" si="216"/>
        <v>0</v>
      </c>
      <c r="AD426" s="10">
        <v>0</v>
      </c>
      <c r="AE426" s="10">
        <v>0</v>
      </c>
      <c r="AF426" s="11"/>
      <c r="AG426" s="10"/>
      <c r="AH426" s="10"/>
      <c r="AI426" s="11">
        <f t="shared" si="231"/>
        <v>232</v>
      </c>
      <c r="AJ426" s="11" t="str">
        <f t="shared" si="232"/>
        <v>MTP[232]</v>
      </c>
      <c r="AK426" s="11">
        <f t="shared" si="233"/>
        <v>241</v>
      </c>
      <c r="AL426" s="11" t="str">
        <f t="shared" si="234"/>
        <v>MTP[241]</v>
      </c>
      <c r="AM426" s="11">
        <f t="shared" si="235"/>
        <v>-1</v>
      </c>
      <c r="AN426" s="11" t="str">
        <f t="shared" si="236"/>
        <v/>
      </c>
      <c r="AO426" s="11">
        <f t="shared" si="237"/>
        <v>-1</v>
      </c>
      <c r="AP426" s="11" t="str">
        <f t="shared" si="238"/>
        <v/>
      </c>
      <c r="AQ426" s="11"/>
      <c r="AR426" s="11">
        <f t="shared" si="217"/>
        <v>0</v>
      </c>
      <c r="AS426" s="11"/>
      <c r="AT426" s="9"/>
      <c r="AU426" t="str">
        <f t="shared" si="239"/>
        <v>RW</v>
      </c>
      <c r="AV426" s="7">
        <f>SUM(Z$7:Z426)/2</f>
        <v>236</v>
      </c>
      <c r="AW426" s="7">
        <f>SUM(AC$7:AC426)/2</f>
        <v>0</v>
      </c>
      <c r="BF426" s="2">
        <v>0</v>
      </c>
      <c r="BG426" s="2">
        <v>0</v>
      </c>
      <c r="BH426" s="2">
        <v>0</v>
      </c>
      <c r="BI426" s="2">
        <v>0</v>
      </c>
      <c r="BJ426" s="2">
        <v>0</v>
      </c>
      <c r="BK426" s="2">
        <v>0</v>
      </c>
      <c r="BL426" s="2">
        <v>0</v>
      </c>
      <c r="BM426" s="2">
        <v>0</v>
      </c>
      <c r="BN426" s="2">
        <v>0</v>
      </c>
      <c r="BO426" s="2">
        <v>0</v>
      </c>
    </row>
    <row r="427" spans="2:67" ht="14.65" customHeight="1" outlineLevel="1">
      <c r="B427" s="96"/>
      <c r="C427" s="9"/>
      <c r="D427" s="9"/>
      <c r="E427" s="10" t="s">
        <v>548</v>
      </c>
      <c r="F427" s="10" t="s">
        <v>549</v>
      </c>
      <c r="G427" s="10" t="s">
        <v>555</v>
      </c>
      <c r="H427" s="10" t="s">
        <v>555</v>
      </c>
      <c r="I427" s="54"/>
      <c r="J427" s="54"/>
      <c r="K427" s="54"/>
      <c r="L427" s="54"/>
      <c r="M427" s="54"/>
      <c r="N427" s="87"/>
      <c r="O427" s="10"/>
      <c r="P427" s="10"/>
      <c r="Q427" s="10"/>
      <c r="R427" s="10"/>
      <c r="S427" s="10" t="s">
        <v>53</v>
      </c>
      <c r="T427" s="10"/>
      <c r="U427" s="10" t="s">
        <v>49</v>
      </c>
      <c r="V427" s="10" t="s">
        <v>49</v>
      </c>
      <c r="W427" s="10" t="s">
        <v>50</v>
      </c>
      <c r="X427" s="11" t="str">
        <f t="shared" si="240"/>
        <v>Y</v>
      </c>
      <c r="Y427" s="11">
        <v>1</v>
      </c>
      <c r="Z427" s="11">
        <f t="shared" si="241"/>
        <v>2</v>
      </c>
      <c r="AA427" s="11" t="str">
        <f t="shared" si="215"/>
        <v>N</v>
      </c>
      <c r="AB427" s="11"/>
      <c r="AC427" s="11">
        <f t="shared" si="216"/>
        <v>0</v>
      </c>
      <c r="AD427" s="10">
        <v>0</v>
      </c>
      <c r="AE427" s="10">
        <v>0</v>
      </c>
      <c r="AF427" s="11"/>
      <c r="AG427" s="10"/>
      <c r="AH427" s="10"/>
      <c r="AI427" s="11">
        <f t="shared" si="231"/>
        <v>231</v>
      </c>
      <c r="AJ427" s="11" t="str">
        <f t="shared" si="232"/>
        <v>MTP[231]</v>
      </c>
      <c r="AK427" s="11">
        <f t="shared" si="233"/>
        <v>240</v>
      </c>
      <c r="AL427" s="11" t="str">
        <f t="shared" si="234"/>
        <v>MTP[240]</v>
      </c>
      <c r="AM427" s="11">
        <f t="shared" si="235"/>
        <v>-1</v>
      </c>
      <c r="AN427" s="11" t="str">
        <f t="shared" si="236"/>
        <v/>
      </c>
      <c r="AO427" s="11">
        <f t="shared" si="237"/>
        <v>-1</v>
      </c>
      <c r="AP427" s="11" t="str">
        <f t="shared" si="238"/>
        <v/>
      </c>
      <c r="AQ427" s="11"/>
      <c r="AR427" s="11">
        <f t="shared" si="217"/>
        <v>0</v>
      </c>
      <c r="AS427" s="11"/>
      <c r="AT427" s="9"/>
      <c r="AU427" t="str">
        <f t="shared" si="239"/>
        <v>RW</v>
      </c>
      <c r="AV427" s="7">
        <f>SUM(Z$7:Z427)/2</f>
        <v>237</v>
      </c>
      <c r="AW427" s="7">
        <f>SUM(AC$7:AC427)/2</f>
        <v>0</v>
      </c>
      <c r="BF427" s="2">
        <v>0</v>
      </c>
      <c r="BG427" s="2">
        <v>0</v>
      </c>
      <c r="BH427" s="2">
        <v>0</v>
      </c>
      <c r="BI427" s="2">
        <v>0</v>
      </c>
      <c r="BJ427" s="2">
        <v>0</v>
      </c>
      <c r="BK427" s="2">
        <v>0</v>
      </c>
      <c r="BL427" s="2">
        <v>0</v>
      </c>
      <c r="BM427" s="2">
        <v>0</v>
      </c>
      <c r="BN427" s="2">
        <v>0</v>
      </c>
      <c r="BO427" s="2">
        <v>0</v>
      </c>
    </row>
    <row r="428" spans="2:67" ht="14.65" customHeight="1" outlineLevel="1">
      <c r="B428" s="96"/>
      <c r="C428" s="9"/>
      <c r="D428" s="9"/>
      <c r="E428" s="10" t="s">
        <v>548</v>
      </c>
      <c r="F428" s="10" t="s">
        <v>549</v>
      </c>
      <c r="G428" s="10" t="s">
        <v>556</v>
      </c>
      <c r="H428" s="10" t="s">
        <v>556</v>
      </c>
      <c r="I428" s="54"/>
      <c r="J428" s="54"/>
      <c r="K428" s="54"/>
      <c r="L428" s="54"/>
      <c r="M428" s="54"/>
      <c r="N428" s="87"/>
      <c r="O428" s="10"/>
      <c r="P428" s="10"/>
      <c r="Q428" s="10"/>
      <c r="R428" s="10"/>
      <c r="S428" s="10" t="s">
        <v>53</v>
      </c>
      <c r="T428" s="10"/>
      <c r="U428" s="10" t="s">
        <v>49</v>
      </c>
      <c r="V428" s="10" t="s">
        <v>49</v>
      </c>
      <c r="W428" s="10" t="s">
        <v>50</v>
      </c>
      <c r="X428" s="11" t="str">
        <f t="shared" si="240"/>
        <v>Y</v>
      </c>
      <c r="Y428" s="11">
        <v>1</v>
      </c>
      <c r="Z428" s="11">
        <f t="shared" si="241"/>
        <v>2</v>
      </c>
      <c r="AA428" s="11" t="str">
        <f t="shared" si="215"/>
        <v>N</v>
      </c>
      <c r="AB428" s="11"/>
      <c r="AC428" s="11">
        <f t="shared" si="216"/>
        <v>0</v>
      </c>
      <c r="AD428" s="10">
        <v>0</v>
      </c>
      <c r="AE428" s="10">
        <v>0</v>
      </c>
      <c r="AF428" s="11"/>
      <c r="AG428" s="10"/>
      <c r="AH428" s="10"/>
      <c r="AI428" s="11">
        <f t="shared" si="231"/>
        <v>230</v>
      </c>
      <c r="AJ428" s="11" t="str">
        <f t="shared" si="232"/>
        <v>MTP[230]</v>
      </c>
      <c r="AK428" s="11">
        <f t="shared" si="233"/>
        <v>239</v>
      </c>
      <c r="AL428" s="11" t="str">
        <f t="shared" si="234"/>
        <v>MTP[239]</v>
      </c>
      <c r="AM428" s="11">
        <f t="shared" si="235"/>
        <v>-1</v>
      </c>
      <c r="AN428" s="11" t="str">
        <f t="shared" si="236"/>
        <v/>
      </c>
      <c r="AO428" s="11">
        <f t="shared" si="237"/>
        <v>-1</v>
      </c>
      <c r="AP428" s="11" t="str">
        <f t="shared" si="238"/>
        <v/>
      </c>
      <c r="AQ428" s="11"/>
      <c r="AR428" s="11">
        <f t="shared" si="217"/>
        <v>0</v>
      </c>
      <c r="AS428" s="11"/>
      <c r="AT428" s="9"/>
      <c r="AU428" t="str">
        <f t="shared" si="239"/>
        <v>RW</v>
      </c>
      <c r="AV428" s="7">
        <f>SUM(Z$7:Z428)/2</f>
        <v>238</v>
      </c>
      <c r="AW428" s="7">
        <f>SUM(AC$7:AC428)/2</f>
        <v>0</v>
      </c>
      <c r="BF428" s="2">
        <v>0</v>
      </c>
      <c r="BG428" s="2">
        <v>0</v>
      </c>
      <c r="BH428" s="2">
        <v>0</v>
      </c>
      <c r="BI428" s="2">
        <v>0</v>
      </c>
      <c r="BJ428" s="2">
        <v>0</v>
      </c>
      <c r="BK428" s="2">
        <v>0</v>
      </c>
      <c r="BL428" s="2">
        <v>0</v>
      </c>
      <c r="BM428" s="2">
        <v>0</v>
      </c>
      <c r="BN428" s="2">
        <v>0</v>
      </c>
      <c r="BO428" s="2">
        <v>0</v>
      </c>
    </row>
    <row r="429" spans="2:67" ht="14.65" customHeight="1" outlineLevel="1">
      <c r="B429" s="96"/>
      <c r="C429" s="9"/>
      <c r="D429" s="9"/>
      <c r="E429" s="10" t="s">
        <v>548</v>
      </c>
      <c r="F429" s="10" t="s">
        <v>549</v>
      </c>
      <c r="G429" s="10" t="s">
        <v>557</v>
      </c>
      <c r="H429" s="10" t="s">
        <v>557</v>
      </c>
      <c r="I429" s="54"/>
      <c r="J429" s="54"/>
      <c r="K429" s="54"/>
      <c r="L429" s="54"/>
      <c r="M429" s="54"/>
      <c r="N429" s="87"/>
      <c r="O429" s="10"/>
      <c r="P429" s="10"/>
      <c r="Q429" s="10"/>
      <c r="R429" s="10"/>
      <c r="S429" s="10" t="s">
        <v>53</v>
      </c>
      <c r="T429" s="10"/>
      <c r="U429" s="10" t="s">
        <v>49</v>
      </c>
      <c r="V429" s="10" t="s">
        <v>49</v>
      </c>
      <c r="W429" s="10" t="s">
        <v>50</v>
      </c>
      <c r="X429" s="11" t="str">
        <f t="shared" si="240"/>
        <v>Y</v>
      </c>
      <c r="Y429" s="11">
        <v>1</v>
      </c>
      <c r="Z429" s="11">
        <f t="shared" si="241"/>
        <v>2</v>
      </c>
      <c r="AA429" s="11" t="str">
        <f t="shared" si="215"/>
        <v>N</v>
      </c>
      <c r="AB429" s="11"/>
      <c r="AC429" s="11">
        <f t="shared" si="216"/>
        <v>0</v>
      </c>
      <c r="AD429" s="10">
        <v>0</v>
      </c>
      <c r="AE429" s="10">
        <v>0</v>
      </c>
      <c r="AF429" s="11"/>
      <c r="AG429" s="10"/>
      <c r="AH429" s="10"/>
      <c r="AI429" s="11">
        <f t="shared" si="231"/>
        <v>229</v>
      </c>
      <c r="AJ429" s="11" t="str">
        <f t="shared" si="232"/>
        <v>MTP[229]</v>
      </c>
      <c r="AK429" s="11">
        <f t="shared" si="233"/>
        <v>238</v>
      </c>
      <c r="AL429" s="11" t="str">
        <f t="shared" si="234"/>
        <v>MTP[238]</v>
      </c>
      <c r="AM429" s="11">
        <f t="shared" si="235"/>
        <v>-1</v>
      </c>
      <c r="AN429" s="11" t="str">
        <f t="shared" si="236"/>
        <v/>
      </c>
      <c r="AO429" s="11">
        <f t="shared" si="237"/>
        <v>-1</v>
      </c>
      <c r="AP429" s="11" t="str">
        <f t="shared" si="238"/>
        <v/>
      </c>
      <c r="AQ429" s="11"/>
      <c r="AR429" s="11">
        <f t="shared" si="217"/>
        <v>0</v>
      </c>
      <c r="AS429" s="11"/>
      <c r="AT429" s="9"/>
      <c r="AU429" t="str">
        <f t="shared" si="239"/>
        <v>RW</v>
      </c>
      <c r="AV429" s="7">
        <f>SUM(Z$7:Z429)/2</f>
        <v>239</v>
      </c>
      <c r="AW429" s="7">
        <f>SUM(AC$7:AC429)/2</f>
        <v>0</v>
      </c>
      <c r="BF429" s="2">
        <v>0</v>
      </c>
      <c r="BG429" s="2">
        <v>0</v>
      </c>
      <c r="BH429" s="2">
        <v>0</v>
      </c>
      <c r="BI429" s="2">
        <v>0</v>
      </c>
      <c r="BJ429" s="2">
        <v>0</v>
      </c>
      <c r="BK429" s="2">
        <v>0</v>
      </c>
      <c r="BL429" s="2">
        <v>0</v>
      </c>
      <c r="BM429" s="2">
        <v>0</v>
      </c>
      <c r="BN429" s="2">
        <v>0</v>
      </c>
      <c r="BO429" s="2">
        <v>0</v>
      </c>
    </row>
    <row r="430" spans="2:67" ht="14.65" customHeight="1" outlineLevel="1">
      <c r="B430" s="96"/>
      <c r="C430" s="9"/>
      <c r="D430" s="9"/>
      <c r="E430" s="10" t="s">
        <v>548</v>
      </c>
      <c r="F430" s="10" t="s">
        <v>549</v>
      </c>
      <c r="G430" s="10" t="s">
        <v>558</v>
      </c>
      <c r="H430" s="10" t="s">
        <v>558</v>
      </c>
      <c r="I430" s="54"/>
      <c r="J430" s="54"/>
      <c r="K430" s="54"/>
      <c r="L430" s="54"/>
      <c r="M430" s="54"/>
      <c r="N430" s="87"/>
      <c r="O430" s="10"/>
      <c r="P430" s="10"/>
      <c r="Q430" s="10"/>
      <c r="R430" s="10"/>
      <c r="S430" s="10" t="s">
        <v>53</v>
      </c>
      <c r="T430" s="10"/>
      <c r="U430" s="10" t="s">
        <v>49</v>
      </c>
      <c r="V430" s="10" t="s">
        <v>49</v>
      </c>
      <c r="W430" s="10" t="s">
        <v>50</v>
      </c>
      <c r="X430" s="11" t="str">
        <f t="shared" si="240"/>
        <v>Y</v>
      </c>
      <c r="Y430" s="11">
        <v>1</v>
      </c>
      <c r="Z430" s="11">
        <f t="shared" si="241"/>
        <v>2</v>
      </c>
      <c r="AA430" s="11" t="str">
        <f t="shared" si="215"/>
        <v>N</v>
      </c>
      <c r="AB430" s="11"/>
      <c r="AC430" s="11">
        <f t="shared" si="216"/>
        <v>0</v>
      </c>
      <c r="AD430" s="10">
        <v>0</v>
      </c>
      <c r="AE430" s="10">
        <v>0</v>
      </c>
      <c r="AF430" s="11"/>
      <c r="AG430" s="10"/>
      <c r="AH430" s="10"/>
      <c r="AI430" s="11">
        <f t="shared" si="231"/>
        <v>228</v>
      </c>
      <c r="AJ430" s="11" t="str">
        <f t="shared" si="232"/>
        <v>MTP[228]</v>
      </c>
      <c r="AK430" s="11">
        <f t="shared" si="233"/>
        <v>237</v>
      </c>
      <c r="AL430" s="11" t="str">
        <f t="shared" si="234"/>
        <v>MTP[237]</v>
      </c>
      <c r="AM430" s="11">
        <f t="shared" si="235"/>
        <v>-1</v>
      </c>
      <c r="AN430" s="11" t="str">
        <f t="shared" si="236"/>
        <v/>
      </c>
      <c r="AO430" s="11">
        <f t="shared" si="237"/>
        <v>-1</v>
      </c>
      <c r="AP430" s="11" t="str">
        <f t="shared" si="238"/>
        <v/>
      </c>
      <c r="AQ430" s="11"/>
      <c r="AR430" s="11">
        <f t="shared" si="217"/>
        <v>0</v>
      </c>
      <c r="AS430" s="11"/>
      <c r="AT430" s="9"/>
      <c r="AU430" t="str">
        <f t="shared" si="239"/>
        <v>RW</v>
      </c>
      <c r="AV430" s="7">
        <f>SUM(Z$7:Z430)/2</f>
        <v>240</v>
      </c>
      <c r="AW430" s="7">
        <f>SUM(AC$7:AC430)/2</f>
        <v>0</v>
      </c>
      <c r="BF430" s="2">
        <v>0</v>
      </c>
      <c r="BG430" s="2">
        <v>0</v>
      </c>
      <c r="BH430" s="2">
        <v>0</v>
      </c>
      <c r="BI430" s="2">
        <v>0</v>
      </c>
      <c r="BJ430" s="2">
        <v>0</v>
      </c>
      <c r="BK430" s="2">
        <v>0</v>
      </c>
      <c r="BL430" s="2">
        <v>0</v>
      </c>
      <c r="BM430" s="2">
        <v>0</v>
      </c>
      <c r="BN430" s="2">
        <v>0</v>
      </c>
      <c r="BO430" s="2">
        <v>0</v>
      </c>
    </row>
    <row r="431" spans="2:67" ht="14.65" customHeight="1" outlineLevel="1">
      <c r="B431" s="96"/>
      <c r="C431" s="9"/>
      <c r="D431" s="9"/>
      <c r="E431" s="10" t="s">
        <v>548</v>
      </c>
      <c r="F431" s="10" t="s">
        <v>549</v>
      </c>
      <c r="G431" s="10" t="s">
        <v>559</v>
      </c>
      <c r="H431" s="10" t="s">
        <v>559</v>
      </c>
      <c r="I431" s="54"/>
      <c r="J431" s="54"/>
      <c r="K431" s="54"/>
      <c r="L431" s="54"/>
      <c r="M431" s="54"/>
      <c r="N431" s="87"/>
      <c r="O431" s="10"/>
      <c r="P431" s="10"/>
      <c r="Q431" s="10"/>
      <c r="R431" s="10"/>
      <c r="S431" s="10" t="s">
        <v>53</v>
      </c>
      <c r="T431" s="10"/>
      <c r="U431" s="10" t="s">
        <v>49</v>
      </c>
      <c r="V431" s="10" t="s">
        <v>49</v>
      </c>
      <c r="W431" s="10" t="s">
        <v>50</v>
      </c>
      <c r="X431" s="11" t="str">
        <f t="shared" si="240"/>
        <v>Y</v>
      </c>
      <c r="Y431" s="11">
        <v>1</v>
      </c>
      <c r="Z431" s="11">
        <f t="shared" si="241"/>
        <v>2</v>
      </c>
      <c r="AA431" s="11" t="str">
        <f t="shared" si="215"/>
        <v>N</v>
      </c>
      <c r="AB431" s="11"/>
      <c r="AC431" s="11">
        <f t="shared" si="216"/>
        <v>0</v>
      </c>
      <c r="AD431" s="10">
        <v>0</v>
      </c>
      <c r="AE431" s="10">
        <v>0</v>
      </c>
      <c r="AF431" s="11"/>
      <c r="AG431" s="10"/>
      <c r="AH431" s="10"/>
      <c r="AI431" s="11">
        <f t="shared" si="231"/>
        <v>227</v>
      </c>
      <c r="AJ431" s="11" t="str">
        <f t="shared" si="232"/>
        <v>MTP[227]</v>
      </c>
      <c r="AK431" s="11">
        <f t="shared" si="233"/>
        <v>236</v>
      </c>
      <c r="AL431" s="11" t="str">
        <f t="shared" si="234"/>
        <v>MTP[236]</v>
      </c>
      <c r="AM431" s="11">
        <f t="shared" si="235"/>
        <v>-1</v>
      </c>
      <c r="AN431" s="11" t="str">
        <f t="shared" si="236"/>
        <v/>
      </c>
      <c r="AO431" s="11">
        <f t="shared" si="237"/>
        <v>-1</v>
      </c>
      <c r="AP431" s="11" t="str">
        <f t="shared" si="238"/>
        <v/>
      </c>
      <c r="AQ431" s="11"/>
      <c r="AR431" s="11">
        <f t="shared" si="217"/>
        <v>0</v>
      </c>
      <c r="AS431" s="11"/>
      <c r="AT431" s="9"/>
      <c r="AU431" t="str">
        <f t="shared" si="239"/>
        <v>RW</v>
      </c>
      <c r="AV431" s="7">
        <f>SUM(Z$7:Z431)/2</f>
        <v>241</v>
      </c>
      <c r="AW431" s="7">
        <f>SUM(AC$7:AC431)/2</f>
        <v>0</v>
      </c>
      <c r="BF431" s="2">
        <v>0</v>
      </c>
      <c r="BG431" s="2">
        <v>0</v>
      </c>
      <c r="BH431" s="2">
        <v>0</v>
      </c>
      <c r="BI431" s="2">
        <v>0</v>
      </c>
      <c r="BJ431" s="2">
        <v>0</v>
      </c>
      <c r="BK431" s="2">
        <v>0</v>
      </c>
      <c r="BL431" s="2">
        <v>0</v>
      </c>
      <c r="BM431" s="2">
        <v>0</v>
      </c>
      <c r="BN431" s="2">
        <v>0</v>
      </c>
      <c r="BO431" s="2">
        <v>0</v>
      </c>
    </row>
    <row r="432" spans="2:67" ht="14.65" customHeight="1" outlineLevel="1">
      <c r="B432" s="96"/>
      <c r="C432" s="9"/>
      <c r="D432" s="9"/>
      <c r="E432" s="10" t="s">
        <v>548</v>
      </c>
      <c r="F432" s="10" t="s">
        <v>549</v>
      </c>
      <c r="G432" s="10" t="s">
        <v>560</v>
      </c>
      <c r="H432" s="10" t="s">
        <v>560</v>
      </c>
      <c r="I432" s="54"/>
      <c r="J432" s="54"/>
      <c r="K432" s="54"/>
      <c r="L432" s="54"/>
      <c r="M432" s="54"/>
      <c r="N432" s="87"/>
      <c r="O432" s="10"/>
      <c r="P432" s="10"/>
      <c r="Q432" s="10"/>
      <c r="R432" s="10"/>
      <c r="S432" s="10" t="s">
        <v>53</v>
      </c>
      <c r="T432" s="10"/>
      <c r="U432" s="10" t="s">
        <v>49</v>
      </c>
      <c r="V432" s="10" t="s">
        <v>49</v>
      </c>
      <c r="W432" s="10" t="s">
        <v>50</v>
      </c>
      <c r="X432" s="11" t="str">
        <f t="shared" si="240"/>
        <v>Y</v>
      </c>
      <c r="Y432" s="11">
        <v>1</v>
      </c>
      <c r="Z432" s="11">
        <f t="shared" si="241"/>
        <v>2</v>
      </c>
      <c r="AA432" s="11" t="str">
        <f t="shared" si="215"/>
        <v>N</v>
      </c>
      <c r="AB432" s="11"/>
      <c r="AC432" s="11">
        <f t="shared" si="216"/>
        <v>0</v>
      </c>
      <c r="AD432" s="10">
        <v>0</v>
      </c>
      <c r="AE432" s="10">
        <v>0</v>
      </c>
      <c r="AF432" s="11"/>
      <c r="AG432" s="10"/>
      <c r="AH432" s="10"/>
      <c r="AI432" s="11">
        <f t="shared" si="231"/>
        <v>226</v>
      </c>
      <c r="AJ432" s="11" t="str">
        <f t="shared" si="232"/>
        <v>MTP[226]</v>
      </c>
      <c r="AK432" s="11">
        <f t="shared" si="233"/>
        <v>235</v>
      </c>
      <c r="AL432" s="11" t="str">
        <f t="shared" si="234"/>
        <v>MTP[235]</v>
      </c>
      <c r="AM432" s="11">
        <f t="shared" si="235"/>
        <v>-1</v>
      </c>
      <c r="AN432" s="11" t="str">
        <f t="shared" si="236"/>
        <v/>
      </c>
      <c r="AO432" s="11">
        <f t="shared" si="237"/>
        <v>-1</v>
      </c>
      <c r="AP432" s="11" t="str">
        <f t="shared" si="238"/>
        <v/>
      </c>
      <c r="AQ432" s="11"/>
      <c r="AR432" s="11">
        <f t="shared" si="217"/>
        <v>0</v>
      </c>
      <c r="AS432" s="11"/>
      <c r="AT432" s="9"/>
      <c r="AU432" t="str">
        <f t="shared" si="239"/>
        <v>RW</v>
      </c>
      <c r="AV432" s="7">
        <f>SUM(Z$7:Z432)/2</f>
        <v>242</v>
      </c>
      <c r="AW432" s="7">
        <f>SUM(AC$7:AC432)/2</f>
        <v>0</v>
      </c>
      <c r="BF432" s="2">
        <v>0</v>
      </c>
      <c r="BG432" s="2">
        <v>0</v>
      </c>
      <c r="BH432" s="2">
        <v>0</v>
      </c>
      <c r="BI432" s="2">
        <v>0</v>
      </c>
      <c r="BJ432" s="2">
        <v>0</v>
      </c>
      <c r="BK432" s="2">
        <v>0</v>
      </c>
      <c r="BL432" s="2">
        <v>0</v>
      </c>
      <c r="BM432" s="2">
        <v>0</v>
      </c>
      <c r="BN432" s="2">
        <v>0</v>
      </c>
      <c r="BO432" s="2">
        <v>0</v>
      </c>
    </row>
    <row r="433" spans="2:67" ht="14.65" customHeight="1" outlineLevel="1">
      <c r="B433" s="96"/>
      <c r="C433" s="9"/>
      <c r="D433" s="9"/>
      <c r="E433" s="10" t="s">
        <v>548</v>
      </c>
      <c r="F433" s="10" t="s">
        <v>549</v>
      </c>
      <c r="G433" s="10" t="s">
        <v>561</v>
      </c>
      <c r="H433" s="10" t="s">
        <v>561</v>
      </c>
      <c r="I433" s="81"/>
      <c r="J433" s="81"/>
      <c r="K433" s="81"/>
      <c r="L433" s="81"/>
      <c r="M433" s="81"/>
      <c r="N433" s="88"/>
      <c r="O433" s="10"/>
      <c r="P433" s="10"/>
      <c r="Q433" s="10"/>
      <c r="R433" s="10"/>
      <c r="S433" s="10" t="s">
        <v>53</v>
      </c>
      <c r="T433" s="10"/>
      <c r="U433" s="10" t="s">
        <v>49</v>
      </c>
      <c r="V433" s="10" t="s">
        <v>49</v>
      </c>
      <c r="W433" s="10" t="s">
        <v>50</v>
      </c>
      <c r="X433" s="11" t="str">
        <f t="shared" si="240"/>
        <v>Y</v>
      </c>
      <c r="Y433" s="11">
        <v>1</v>
      </c>
      <c r="Z433" s="11">
        <f t="shared" ref="Z433:Z434" si="242">IF(V433="N",Y433,Y433*$T$1)</f>
        <v>2</v>
      </c>
      <c r="AA433" s="11" t="str">
        <f t="shared" si="215"/>
        <v>N</v>
      </c>
      <c r="AB433" s="11"/>
      <c r="AC433" s="11">
        <f t="shared" si="216"/>
        <v>0</v>
      </c>
      <c r="AD433" s="10">
        <v>0</v>
      </c>
      <c r="AE433" s="10">
        <v>0</v>
      </c>
      <c r="AF433" s="11"/>
      <c r="AG433" s="10"/>
      <c r="AH433" s="10"/>
      <c r="AI433" s="11">
        <f>IF(Y433&gt;0,AK318,AK318- 1)</f>
        <v>225</v>
      </c>
      <c r="AJ433" s="11" t="str">
        <f t="shared" si="232"/>
        <v>MTP[225]</v>
      </c>
      <c r="AK433" s="11">
        <f>IF(AND(V433="Y", Y433&gt;0),AI337,AI337- 1)</f>
        <v>234</v>
      </c>
      <c r="AL433" s="11" t="str">
        <f t="shared" si="234"/>
        <v>MTP[234]</v>
      </c>
      <c r="AM433" s="11">
        <f>IF(AB433&gt;0,AO318,AO318- 1)</f>
        <v>-1</v>
      </c>
      <c r="AN433" s="11" t="str">
        <f t="shared" si="236"/>
        <v/>
      </c>
      <c r="AO433" s="11">
        <f>IF(AND(V433="Y", AB433&gt;0),AM337,AM337- 1)</f>
        <v>-1</v>
      </c>
      <c r="AP433" s="11" t="str">
        <f t="shared" si="238"/>
        <v/>
      </c>
      <c r="AQ433" s="11"/>
      <c r="AR433" s="11">
        <f t="shared" si="217"/>
        <v>0</v>
      </c>
      <c r="AS433" s="11"/>
      <c r="AT433" s="9"/>
      <c r="AU433" t="str">
        <f t="shared" si="239"/>
        <v>RW</v>
      </c>
      <c r="AV433" s="7">
        <f>SUM(Z$7:Z433)/2</f>
        <v>243</v>
      </c>
      <c r="AW433" s="7">
        <f>SUM(AC$7:AC433)/2</f>
        <v>0</v>
      </c>
      <c r="BF433" s="2">
        <v>0</v>
      </c>
      <c r="BG433" s="2">
        <v>0</v>
      </c>
      <c r="BH433" s="2">
        <v>0</v>
      </c>
      <c r="BI433" s="2">
        <v>0</v>
      </c>
      <c r="BJ433" s="2">
        <v>0</v>
      </c>
      <c r="BK433" s="2">
        <v>0</v>
      </c>
      <c r="BL433" s="2">
        <v>0</v>
      </c>
      <c r="BM433" s="2">
        <v>0</v>
      </c>
      <c r="BN433" s="2">
        <v>0</v>
      </c>
      <c r="BO433" s="2">
        <v>0</v>
      </c>
    </row>
    <row r="434" spans="2:67">
      <c r="B434" s="36"/>
      <c r="C434" s="9"/>
      <c r="D434" s="9"/>
      <c r="E434" s="10" t="s">
        <v>562</v>
      </c>
      <c r="F434" s="10" t="s">
        <v>563</v>
      </c>
      <c r="G434" s="10"/>
      <c r="H434" s="10"/>
      <c r="I434" s="10"/>
      <c r="J434" s="10"/>
      <c r="K434" s="10"/>
      <c r="L434" s="10"/>
      <c r="M434" s="10"/>
      <c r="N434" s="84"/>
      <c r="O434" s="10"/>
      <c r="P434" s="10"/>
      <c r="Q434" s="10" t="s">
        <v>171</v>
      </c>
      <c r="R434" s="10" t="s">
        <v>285</v>
      </c>
      <c r="S434" s="10" t="str">
        <f t="shared" si="14"/>
        <v>RW</v>
      </c>
      <c r="T434" s="10">
        <v>2</v>
      </c>
      <c r="U434" s="10" t="s">
        <v>49</v>
      </c>
      <c r="V434" s="10" t="s">
        <v>49</v>
      </c>
      <c r="W434" s="10" t="s">
        <v>50</v>
      </c>
      <c r="X434" s="11" t="str">
        <f t="shared" si="240"/>
        <v>Y</v>
      </c>
      <c r="Y434" s="11">
        <f>SUM(Y439:Y530)</f>
        <v>5</v>
      </c>
      <c r="Z434" s="11">
        <f t="shared" si="242"/>
        <v>10</v>
      </c>
      <c r="AA434" s="11" t="str">
        <f t="shared" si="215"/>
        <v>N</v>
      </c>
      <c r="AB434" s="11"/>
      <c r="AC434" s="11">
        <f t="shared" si="216"/>
        <v>0</v>
      </c>
      <c r="AD434" s="10" t="str">
        <f>(AD526 &amp; AD527 &amp; AD528 &amp; AD529 &amp; AD530)</f>
        <v>00000</v>
      </c>
      <c r="AE434" s="10" t="str">
        <f>(AE526 &amp; AE527 &amp; AE528 &amp; AE529 &amp; AE530)</f>
        <v>00000</v>
      </c>
      <c r="AF434" s="11"/>
      <c r="AG434" s="10" t="s">
        <v>564</v>
      </c>
      <c r="AH434" s="10" t="s">
        <v>291</v>
      </c>
      <c r="AI434" s="11">
        <f>AK337+Y434</f>
        <v>248</v>
      </c>
      <c r="AJ434" s="11"/>
      <c r="AK434" s="11">
        <f t="shared" si="16"/>
        <v>253</v>
      </c>
      <c r="AL434" s="11"/>
      <c r="AM434" s="11">
        <f>AO337+AB434</f>
        <v>0</v>
      </c>
      <c r="AN434" s="11"/>
      <c r="AO434" s="11">
        <f t="shared" si="17"/>
        <v>0</v>
      </c>
      <c r="AP434" s="11"/>
      <c r="AQ434" s="11">
        <f>Y434</f>
        <v>5</v>
      </c>
      <c r="AR434" s="11">
        <f t="shared" si="217"/>
        <v>10</v>
      </c>
      <c r="AS434" s="11"/>
      <c r="AT434" s="9"/>
      <c r="AU434" t="str">
        <f t="shared" si="239"/>
        <v>RW</v>
      </c>
      <c r="AV434" s="7">
        <f>SUM(Z$7:Z434)/2</f>
        <v>248</v>
      </c>
      <c r="AW434" s="7">
        <f>SUM(AC$7:AC434)/2</f>
        <v>0</v>
      </c>
      <c r="BF434" s="2" t="s">
        <v>102</v>
      </c>
      <c r="BG434" s="2" t="s">
        <v>102</v>
      </c>
      <c r="BH434" s="2" t="s">
        <v>102</v>
      </c>
      <c r="BI434" s="2" t="s">
        <v>102</v>
      </c>
      <c r="BJ434" s="2" t="s">
        <v>102</v>
      </c>
      <c r="BK434" s="2" t="s">
        <v>102</v>
      </c>
      <c r="BL434" s="2" t="s">
        <v>102</v>
      </c>
      <c r="BM434" s="2" t="s">
        <v>102</v>
      </c>
      <c r="BN434" s="2" t="s">
        <v>102</v>
      </c>
      <c r="BO434" s="2" t="s">
        <v>102</v>
      </c>
    </row>
    <row r="435" spans="2:67" outlineLevel="1">
      <c r="B435" s="36"/>
      <c r="C435" s="9"/>
      <c r="D435" s="9"/>
      <c r="E435" s="10" t="s">
        <v>562</v>
      </c>
      <c r="F435" s="10" t="s">
        <v>563</v>
      </c>
      <c r="G435" s="10"/>
      <c r="H435" s="10"/>
      <c r="I435" s="10"/>
      <c r="J435" s="10"/>
      <c r="K435" s="10"/>
      <c r="L435" s="10"/>
      <c r="M435" s="10"/>
      <c r="N435" s="84"/>
      <c r="O435" s="10"/>
      <c r="P435" s="10"/>
      <c r="Q435" s="10"/>
      <c r="R435" s="10"/>
      <c r="S435" s="10" t="s">
        <v>53</v>
      </c>
      <c r="T435" s="10"/>
      <c r="U435" s="10" t="s">
        <v>49</v>
      </c>
      <c r="V435" s="10" t="s">
        <v>49</v>
      </c>
      <c r="W435" s="10" t="s">
        <v>50</v>
      </c>
      <c r="X435" s="11" t="str">
        <f t="shared" si="240"/>
        <v>N</v>
      </c>
      <c r="Y435" s="11"/>
      <c r="Z435" s="11">
        <f t="shared" si="230"/>
        <v>0</v>
      </c>
      <c r="AA435" s="11" t="str">
        <f t="shared" si="215"/>
        <v>N</v>
      </c>
      <c r="AB435" s="11"/>
      <c r="AC435" s="11">
        <f t="shared" si="216"/>
        <v>0</v>
      </c>
      <c r="AD435" s="10"/>
      <c r="AE435" s="10"/>
      <c r="AF435" s="11"/>
      <c r="AG435" s="10"/>
      <c r="AH435" s="10"/>
      <c r="AI435" s="11">
        <f t="shared" ref="AI435:AI498" si="243">AI436+Y436</f>
        <v>248</v>
      </c>
      <c r="AJ435" s="11" t="str">
        <f t="shared" ref="AJ435:AJ498" si="244">IF(Y435&gt;1,"MTP[" &amp; AI435-1+Y435&amp; ":" &amp; AI435 &amp; "]",(IF(Y435&gt;0,"MTP[" &amp; AI435 &amp; "]","")))</f>
        <v/>
      </c>
      <c r="AK435" s="11">
        <f t="shared" ref="AK435:AK498" si="245">AK436+Y436</f>
        <v>253</v>
      </c>
      <c r="AL435" s="11" t="str">
        <f t="shared" ref="AL435:AL498" si="246">IF(AND(V435="Y", Y435&gt;1),"MTP[" &amp; AK435-1+Y435&amp; ":" &amp; AK435 &amp; "]",(IF(AND(V435="Y", Y435&gt;0),"MTP[" &amp; AK435 &amp; "]","")))</f>
        <v/>
      </c>
      <c r="AM435" s="11">
        <f t="shared" ref="AM435:AM498" si="247">AM436+AB436</f>
        <v>-1</v>
      </c>
      <c r="AN435" s="11" t="str">
        <f t="shared" ref="AN435:AN498" si="248">IF(AB435&gt;1,"OTP[" &amp; AM435-1+AB435&amp; ":" &amp; AM435 &amp; "]",(IF(AB435&gt;0,"OTP[" &amp; AM435 &amp; "]","")))</f>
        <v/>
      </c>
      <c r="AO435" s="11">
        <f t="shared" ref="AO435:AO498" si="249">AO436+AB436</f>
        <v>-1</v>
      </c>
      <c r="AP435" s="11" t="str">
        <f t="shared" ref="AP435:AP498" si="250">IF(AND(V435="Y", AB435&gt;1),"OTP[" &amp; AO435-1+AB435&amp; ":" &amp; AO435 &amp; "]",(IF(AND(V435="Y", AB435&gt;0),"OTP[" &amp; AO435 &amp; "]","")))</f>
        <v/>
      </c>
      <c r="AQ435" s="11"/>
      <c r="AR435" s="11">
        <f t="shared" si="217"/>
        <v>0</v>
      </c>
      <c r="AS435" s="11"/>
      <c r="AT435" s="9"/>
      <c r="AU435" t="str">
        <f t="shared" si="239"/>
        <v>RW</v>
      </c>
      <c r="AV435" s="7">
        <f>SUM(Z$7:Z435)/2</f>
        <v>248</v>
      </c>
      <c r="AW435" s="7">
        <f>SUM(AC$7:AC435)/2</f>
        <v>0</v>
      </c>
    </row>
    <row r="436" spans="2:67" outlineLevel="1">
      <c r="B436" s="36"/>
      <c r="C436" s="9"/>
      <c r="D436" s="9"/>
      <c r="E436" s="10" t="s">
        <v>562</v>
      </c>
      <c r="F436" s="10" t="s">
        <v>563</v>
      </c>
      <c r="G436" s="10"/>
      <c r="H436" s="10"/>
      <c r="I436" s="10"/>
      <c r="J436" s="10"/>
      <c r="K436" s="10"/>
      <c r="L436" s="10"/>
      <c r="M436" s="10"/>
      <c r="N436" s="84"/>
      <c r="O436" s="10"/>
      <c r="P436" s="10"/>
      <c r="Q436" s="10"/>
      <c r="R436" s="10"/>
      <c r="S436" s="10" t="s">
        <v>53</v>
      </c>
      <c r="T436" s="10"/>
      <c r="U436" s="10" t="s">
        <v>49</v>
      </c>
      <c r="V436" s="10" t="s">
        <v>49</v>
      </c>
      <c r="W436" s="10" t="s">
        <v>50</v>
      </c>
      <c r="X436" s="11" t="str">
        <f t="shared" si="240"/>
        <v>N</v>
      </c>
      <c r="Y436" s="11"/>
      <c r="Z436" s="11">
        <f t="shared" si="230"/>
        <v>0</v>
      </c>
      <c r="AA436" s="11" t="str">
        <f t="shared" si="215"/>
        <v>N</v>
      </c>
      <c r="AB436" s="11"/>
      <c r="AC436" s="11">
        <f t="shared" si="216"/>
        <v>0</v>
      </c>
      <c r="AD436" s="10"/>
      <c r="AE436" s="10"/>
      <c r="AF436" s="11"/>
      <c r="AG436" s="10"/>
      <c r="AH436" s="10"/>
      <c r="AI436" s="11">
        <f t="shared" si="243"/>
        <v>248</v>
      </c>
      <c r="AJ436" s="11" t="str">
        <f t="shared" si="244"/>
        <v/>
      </c>
      <c r="AK436" s="11">
        <f t="shared" si="245"/>
        <v>253</v>
      </c>
      <c r="AL436" s="11" t="str">
        <f t="shared" si="246"/>
        <v/>
      </c>
      <c r="AM436" s="11">
        <f t="shared" si="247"/>
        <v>-1</v>
      </c>
      <c r="AN436" s="11" t="str">
        <f t="shared" si="248"/>
        <v/>
      </c>
      <c r="AO436" s="11">
        <f t="shared" si="249"/>
        <v>-1</v>
      </c>
      <c r="AP436" s="11" t="str">
        <f t="shared" si="250"/>
        <v/>
      </c>
      <c r="AQ436" s="11"/>
      <c r="AR436" s="11">
        <f t="shared" si="217"/>
        <v>0</v>
      </c>
      <c r="AS436" s="11"/>
      <c r="AT436" s="9"/>
      <c r="AU436" t="str">
        <f t="shared" si="239"/>
        <v>RW</v>
      </c>
      <c r="AV436" s="7">
        <f>SUM(Z$7:Z436)/2</f>
        <v>248</v>
      </c>
      <c r="AW436" s="7">
        <f>SUM(AC$7:AC436)/2</f>
        <v>0</v>
      </c>
    </row>
    <row r="437" spans="2:67" outlineLevel="1">
      <c r="B437" s="36"/>
      <c r="C437" s="9"/>
      <c r="D437" s="9"/>
      <c r="E437" s="10" t="s">
        <v>562</v>
      </c>
      <c r="F437" s="10" t="s">
        <v>563</v>
      </c>
      <c r="G437" s="10"/>
      <c r="H437" s="10"/>
      <c r="I437" s="10"/>
      <c r="J437" s="10"/>
      <c r="K437" s="10"/>
      <c r="L437" s="10"/>
      <c r="M437" s="10"/>
      <c r="N437" s="84"/>
      <c r="O437" s="10"/>
      <c r="P437" s="10"/>
      <c r="Q437" s="10"/>
      <c r="R437" s="10"/>
      <c r="S437" s="10" t="s">
        <v>53</v>
      </c>
      <c r="T437" s="10"/>
      <c r="U437" s="10" t="s">
        <v>49</v>
      </c>
      <c r="V437" s="10" t="s">
        <v>49</v>
      </c>
      <c r="W437" s="10" t="s">
        <v>50</v>
      </c>
      <c r="X437" s="11" t="str">
        <f t="shared" si="240"/>
        <v>N</v>
      </c>
      <c r="Y437" s="11"/>
      <c r="Z437" s="11">
        <f t="shared" si="230"/>
        <v>0</v>
      </c>
      <c r="AA437" s="11" t="str">
        <f t="shared" si="215"/>
        <v>N</v>
      </c>
      <c r="AB437" s="11"/>
      <c r="AC437" s="11">
        <f t="shared" si="216"/>
        <v>0</v>
      </c>
      <c r="AD437" s="10"/>
      <c r="AE437" s="10"/>
      <c r="AF437" s="11"/>
      <c r="AG437" s="10"/>
      <c r="AH437" s="10"/>
      <c r="AI437" s="11">
        <f t="shared" si="243"/>
        <v>248</v>
      </c>
      <c r="AJ437" s="11" t="str">
        <f t="shared" si="244"/>
        <v/>
      </c>
      <c r="AK437" s="11">
        <f t="shared" si="245"/>
        <v>253</v>
      </c>
      <c r="AL437" s="11" t="str">
        <f t="shared" si="246"/>
        <v/>
      </c>
      <c r="AM437" s="11">
        <f t="shared" si="247"/>
        <v>-1</v>
      </c>
      <c r="AN437" s="11" t="str">
        <f t="shared" si="248"/>
        <v/>
      </c>
      <c r="AO437" s="11">
        <f t="shared" si="249"/>
        <v>-1</v>
      </c>
      <c r="AP437" s="11" t="str">
        <f t="shared" si="250"/>
        <v/>
      </c>
      <c r="AQ437" s="11"/>
      <c r="AR437" s="11">
        <f t="shared" si="217"/>
        <v>0</v>
      </c>
      <c r="AS437" s="11"/>
      <c r="AT437" s="9"/>
      <c r="AU437" t="str">
        <f t="shared" si="239"/>
        <v>RW</v>
      </c>
      <c r="AV437" s="7">
        <f>SUM(Z$7:Z437)/2</f>
        <v>248</v>
      </c>
      <c r="AW437" s="7">
        <f>SUM(AC$7:AC437)/2</f>
        <v>0</v>
      </c>
    </row>
    <row r="438" spans="2:67" outlineLevel="1">
      <c r="B438" s="36"/>
      <c r="C438" s="9"/>
      <c r="D438" s="9"/>
      <c r="E438" s="10" t="s">
        <v>562</v>
      </c>
      <c r="F438" s="10" t="s">
        <v>563</v>
      </c>
      <c r="G438" s="10"/>
      <c r="H438" s="10"/>
      <c r="I438" s="10"/>
      <c r="J438" s="10"/>
      <c r="K438" s="10"/>
      <c r="L438" s="10"/>
      <c r="M438" s="10"/>
      <c r="N438" s="84"/>
      <c r="O438" s="10"/>
      <c r="P438" s="10"/>
      <c r="Q438" s="10"/>
      <c r="R438" s="10"/>
      <c r="S438" s="10" t="s">
        <v>53</v>
      </c>
      <c r="T438" s="10"/>
      <c r="U438" s="10" t="s">
        <v>49</v>
      </c>
      <c r="V438" s="10" t="s">
        <v>49</v>
      </c>
      <c r="W438" s="10" t="s">
        <v>50</v>
      </c>
      <c r="X438" s="11" t="str">
        <f t="shared" si="240"/>
        <v>N</v>
      </c>
      <c r="Y438" s="11"/>
      <c r="Z438" s="11">
        <f t="shared" si="230"/>
        <v>0</v>
      </c>
      <c r="AA438" s="11" t="str">
        <f t="shared" si="215"/>
        <v>N</v>
      </c>
      <c r="AB438" s="11"/>
      <c r="AC438" s="11">
        <f t="shared" si="216"/>
        <v>0</v>
      </c>
      <c r="AD438" s="10"/>
      <c r="AE438" s="10"/>
      <c r="AF438" s="11"/>
      <c r="AG438" s="10"/>
      <c r="AH438" s="10"/>
      <c r="AI438" s="11">
        <f t="shared" si="243"/>
        <v>248</v>
      </c>
      <c r="AJ438" s="11" t="str">
        <f t="shared" si="244"/>
        <v/>
      </c>
      <c r="AK438" s="11">
        <f t="shared" si="245"/>
        <v>253</v>
      </c>
      <c r="AL438" s="11" t="str">
        <f t="shared" si="246"/>
        <v/>
      </c>
      <c r="AM438" s="11">
        <f t="shared" si="247"/>
        <v>-1</v>
      </c>
      <c r="AN438" s="11" t="str">
        <f t="shared" si="248"/>
        <v/>
      </c>
      <c r="AO438" s="11">
        <f t="shared" si="249"/>
        <v>-1</v>
      </c>
      <c r="AP438" s="11" t="str">
        <f t="shared" si="250"/>
        <v/>
      </c>
      <c r="AQ438" s="11"/>
      <c r="AR438" s="11">
        <f t="shared" si="217"/>
        <v>0</v>
      </c>
      <c r="AS438" s="11"/>
      <c r="AT438" s="9"/>
      <c r="AU438" t="str">
        <f t="shared" si="239"/>
        <v>RW</v>
      </c>
      <c r="AV438" s="7">
        <f>SUM(Z$7:Z438)/2</f>
        <v>248</v>
      </c>
      <c r="AW438" s="7">
        <f>SUM(AC$7:AC438)/2</f>
        <v>0</v>
      </c>
    </row>
    <row r="439" spans="2:67" outlineLevel="1">
      <c r="B439" s="36"/>
      <c r="C439" s="9"/>
      <c r="D439" s="9"/>
      <c r="E439" s="10" t="s">
        <v>562</v>
      </c>
      <c r="F439" s="10" t="s">
        <v>563</v>
      </c>
      <c r="G439" s="10"/>
      <c r="H439" s="10"/>
      <c r="I439" s="10"/>
      <c r="J439" s="10"/>
      <c r="K439" s="10"/>
      <c r="L439" s="10"/>
      <c r="M439" s="10"/>
      <c r="N439" s="84"/>
      <c r="O439" s="10"/>
      <c r="P439" s="10"/>
      <c r="Q439" s="10"/>
      <c r="R439" s="10"/>
      <c r="S439" s="10" t="s">
        <v>53</v>
      </c>
      <c r="T439" s="10"/>
      <c r="U439" s="10" t="s">
        <v>49</v>
      </c>
      <c r="V439" s="10" t="s">
        <v>49</v>
      </c>
      <c r="W439" s="10" t="s">
        <v>50</v>
      </c>
      <c r="X439" s="11" t="str">
        <f t="shared" si="240"/>
        <v>N</v>
      </c>
      <c r="Y439" s="11"/>
      <c r="Z439" s="11">
        <f t="shared" si="230"/>
        <v>0</v>
      </c>
      <c r="AA439" s="11" t="str">
        <f t="shared" si="215"/>
        <v>N</v>
      </c>
      <c r="AB439" s="11"/>
      <c r="AC439" s="11">
        <f t="shared" si="216"/>
        <v>0</v>
      </c>
      <c r="AD439" s="10"/>
      <c r="AE439" s="10"/>
      <c r="AF439" s="11"/>
      <c r="AG439" s="10"/>
      <c r="AH439" s="10"/>
      <c r="AI439" s="11">
        <f t="shared" si="243"/>
        <v>248</v>
      </c>
      <c r="AJ439" s="11" t="str">
        <f t="shared" si="244"/>
        <v/>
      </c>
      <c r="AK439" s="11">
        <f t="shared" si="245"/>
        <v>253</v>
      </c>
      <c r="AL439" s="11" t="str">
        <f t="shared" si="246"/>
        <v/>
      </c>
      <c r="AM439" s="11">
        <f t="shared" si="247"/>
        <v>-1</v>
      </c>
      <c r="AN439" s="11" t="str">
        <f t="shared" si="248"/>
        <v/>
      </c>
      <c r="AO439" s="11">
        <f t="shared" si="249"/>
        <v>-1</v>
      </c>
      <c r="AP439" s="11" t="str">
        <f t="shared" si="250"/>
        <v/>
      </c>
      <c r="AQ439" s="11"/>
      <c r="AR439" s="11">
        <f t="shared" si="217"/>
        <v>0</v>
      </c>
      <c r="AS439" s="11"/>
      <c r="AT439" s="9"/>
      <c r="AU439" t="str">
        <f t="shared" si="239"/>
        <v>RW</v>
      </c>
      <c r="AV439" s="7">
        <f>SUM(Z$7:Z439)/2</f>
        <v>248</v>
      </c>
      <c r="AW439" s="7">
        <f>SUM(AC$7:AC439)/2</f>
        <v>0</v>
      </c>
    </row>
    <row r="440" spans="2:67" outlineLevel="1">
      <c r="B440" s="36"/>
      <c r="C440" s="9"/>
      <c r="D440" s="9"/>
      <c r="E440" s="10" t="s">
        <v>562</v>
      </c>
      <c r="F440" s="10" t="s">
        <v>563</v>
      </c>
      <c r="G440" s="10"/>
      <c r="H440" s="10"/>
      <c r="I440" s="10"/>
      <c r="J440" s="10"/>
      <c r="K440" s="10"/>
      <c r="L440" s="10"/>
      <c r="M440" s="10"/>
      <c r="N440" s="84"/>
      <c r="O440" s="10"/>
      <c r="P440" s="10"/>
      <c r="Q440" s="10"/>
      <c r="R440" s="10"/>
      <c r="S440" s="10" t="s">
        <v>53</v>
      </c>
      <c r="T440" s="10"/>
      <c r="U440" s="10" t="s">
        <v>49</v>
      </c>
      <c r="V440" s="10" t="s">
        <v>49</v>
      </c>
      <c r="W440" s="10" t="s">
        <v>50</v>
      </c>
      <c r="X440" s="11" t="str">
        <f t="shared" si="240"/>
        <v>N</v>
      </c>
      <c r="Y440" s="11"/>
      <c r="Z440" s="11">
        <f t="shared" si="230"/>
        <v>0</v>
      </c>
      <c r="AA440" s="11" t="str">
        <f t="shared" si="215"/>
        <v>N</v>
      </c>
      <c r="AB440" s="11"/>
      <c r="AC440" s="11">
        <f t="shared" si="216"/>
        <v>0</v>
      </c>
      <c r="AD440" s="10"/>
      <c r="AE440" s="10"/>
      <c r="AF440" s="11"/>
      <c r="AG440" s="10"/>
      <c r="AH440" s="10"/>
      <c r="AI440" s="11">
        <f t="shared" si="243"/>
        <v>248</v>
      </c>
      <c r="AJ440" s="11" t="str">
        <f t="shared" si="244"/>
        <v/>
      </c>
      <c r="AK440" s="11">
        <f t="shared" si="245"/>
        <v>253</v>
      </c>
      <c r="AL440" s="11" t="str">
        <f t="shared" si="246"/>
        <v/>
      </c>
      <c r="AM440" s="11">
        <f t="shared" si="247"/>
        <v>-1</v>
      </c>
      <c r="AN440" s="11" t="str">
        <f t="shared" si="248"/>
        <v/>
      </c>
      <c r="AO440" s="11">
        <f t="shared" si="249"/>
        <v>-1</v>
      </c>
      <c r="AP440" s="11" t="str">
        <f t="shared" si="250"/>
        <v/>
      </c>
      <c r="AQ440" s="11"/>
      <c r="AR440" s="11">
        <f t="shared" si="217"/>
        <v>0</v>
      </c>
      <c r="AS440" s="11"/>
      <c r="AT440" s="9"/>
      <c r="AU440" t="str">
        <f t="shared" si="239"/>
        <v>RW</v>
      </c>
      <c r="AV440" s="7">
        <f>SUM(Z$7:Z440)/2</f>
        <v>248</v>
      </c>
      <c r="AW440" s="7">
        <f>SUM(AC$7:AC440)/2</f>
        <v>0</v>
      </c>
    </row>
    <row r="441" spans="2:67" outlineLevel="1">
      <c r="B441" s="36"/>
      <c r="C441" s="9"/>
      <c r="D441" s="9"/>
      <c r="E441" s="10" t="s">
        <v>562</v>
      </c>
      <c r="F441" s="10" t="s">
        <v>563</v>
      </c>
      <c r="G441" s="10"/>
      <c r="H441" s="10"/>
      <c r="I441" s="10"/>
      <c r="J441" s="10"/>
      <c r="K441" s="10"/>
      <c r="L441" s="10"/>
      <c r="M441" s="10"/>
      <c r="N441" s="84"/>
      <c r="O441" s="10"/>
      <c r="P441" s="10"/>
      <c r="Q441" s="10"/>
      <c r="R441" s="10"/>
      <c r="S441" s="10" t="s">
        <v>53</v>
      </c>
      <c r="T441" s="10"/>
      <c r="U441" s="10" t="s">
        <v>49</v>
      </c>
      <c r="V441" s="10" t="s">
        <v>49</v>
      </c>
      <c r="W441" s="10" t="s">
        <v>50</v>
      </c>
      <c r="X441" s="11" t="str">
        <f t="shared" si="240"/>
        <v>N</v>
      </c>
      <c r="Y441" s="11"/>
      <c r="Z441" s="11">
        <f t="shared" si="230"/>
        <v>0</v>
      </c>
      <c r="AA441" s="11" t="str">
        <f t="shared" si="215"/>
        <v>N</v>
      </c>
      <c r="AB441" s="11"/>
      <c r="AC441" s="11">
        <f t="shared" si="216"/>
        <v>0</v>
      </c>
      <c r="AD441" s="10"/>
      <c r="AE441" s="10"/>
      <c r="AF441" s="11"/>
      <c r="AG441" s="10"/>
      <c r="AH441" s="10"/>
      <c r="AI441" s="11">
        <f t="shared" si="243"/>
        <v>248</v>
      </c>
      <c r="AJ441" s="11" t="str">
        <f t="shared" si="244"/>
        <v/>
      </c>
      <c r="AK441" s="11">
        <f t="shared" si="245"/>
        <v>253</v>
      </c>
      <c r="AL441" s="11" t="str">
        <f t="shared" si="246"/>
        <v/>
      </c>
      <c r="AM441" s="11">
        <f t="shared" si="247"/>
        <v>-1</v>
      </c>
      <c r="AN441" s="11" t="str">
        <f t="shared" si="248"/>
        <v/>
      </c>
      <c r="AO441" s="11">
        <f t="shared" si="249"/>
        <v>-1</v>
      </c>
      <c r="AP441" s="11" t="str">
        <f t="shared" si="250"/>
        <v/>
      </c>
      <c r="AQ441" s="11"/>
      <c r="AR441" s="11">
        <f t="shared" si="217"/>
        <v>0</v>
      </c>
      <c r="AS441" s="11"/>
      <c r="AT441" s="9"/>
      <c r="AU441" t="str">
        <f t="shared" si="239"/>
        <v>RW</v>
      </c>
      <c r="AV441" s="7">
        <f>SUM(Z$7:Z441)/2</f>
        <v>248</v>
      </c>
      <c r="AW441" s="7">
        <f>SUM(AC$7:AC441)/2</f>
        <v>0</v>
      </c>
    </row>
    <row r="442" spans="2:67" outlineLevel="1">
      <c r="B442" s="36"/>
      <c r="C442" s="9"/>
      <c r="D442" s="9"/>
      <c r="E442" s="10" t="s">
        <v>562</v>
      </c>
      <c r="F442" s="10" t="s">
        <v>563</v>
      </c>
      <c r="G442" s="10"/>
      <c r="H442" s="10"/>
      <c r="I442" s="10"/>
      <c r="J442" s="10"/>
      <c r="K442" s="10"/>
      <c r="L442" s="10"/>
      <c r="M442" s="10"/>
      <c r="N442" s="84"/>
      <c r="O442" s="10"/>
      <c r="P442" s="10"/>
      <c r="Q442" s="10"/>
      <c r="R442" s="10"/>
      <c r="S442" s="10" t="s">
        <v>53</v>
      </c>
      <c r="T442" s="10"/>
      <c r="U442" s="10" t="s">
        <v>49</v>
      </c>
      <c r="V442" s="10" t="s">
        <v>49</v>
      </c>
      <c r="W442" s="10" t="s">
        <v>50</v>
      </c>
      <c r="X442" s="11" t="str">
        <f t="shared" si="240"/>
        <v>N</v>
      </c>
      <c r="Y442" s="11"/>
      <c r="Z442" s="11">
        <f t="shared" si="230"/>
        <v>0</v>
      </c>
      <c r="AA442" s="11" t="str">
        <f t="shared" si="215"/>
        <v>N</v>
      </c>
      <c r="AB442" s="11"/>
      <c r="AC442" s="11">
        <f t="shared" si="216"/>
        <v>0</v>
      </c>
      <c r="AD442" s="10"/>
      <c r="AE442" s="10"/>
      <c r="AF442" s="11"/>
      <c r="AG442" s="10"/>
      <c r="AH442" s="10"/>
      <c r="AI442" s="11">
        <f t="shared" si="243"/>
        <v>248</v>
      </c>
      <c r="AJ442" s="11" t="str">
        <f t="shared" si="244"/>
        <v/>
      </c>
      <c r="AK442" s="11">
        <f t="shared" si="245"/>
        <v>253</v>
      </c>
      <c r="AL442" s="11" t="str">
        <f t="shared" si="246"/>
        <v/>
      </c>
      <c r="AM442" s="11">
        <f t="shared" si="247"/>
        <v>-1</v>
      </c>
      <c r="AN442" s="11" t="str">
        <f t="shared" si="248"/>
        <v/>
      </c>
      <c r="AO442" s="11">
        <f t="shared" si="249"/>
        <v>-1</v>
      </c>
      <c r="AP442" s="11" t="str">
        <f t="shared" si="250"/>
        <v/>
      </c>
      <c r="AQ442" s="11"/>
      <c r="AR442" s="11">
        <f t="shared" si="217"/>
        <v>0</v>
      </c>
      <c r="AS442" s="11"/>
      <c r="AT442" s="9"/>
      <c r="AU442" t="str">
        <f t="shared" si="239"/>
        <v>RW</v>
      </c>
      <c r="AV442" s="7">
        <f>SUM(Z$7:Z442)/2</f>
        <v>248</v>
      </c>
      <c r="AW442" s="7">
        <f>SUM(AC$7:AC442)/2</f>
        <v>0</v>
      </c>
    </row>
    <row r="443" spans="2:67" outlineLevel="1">
      <c r="B443" s="36"/>
      <c r="C443" s="9"/>
      <c r="D443" s="9"/>
      <c r="E443" s="10" t="s">
        <v>562</v>
      </c>
      <c r="F443" s="10" t="s">
        <v>563</v>
      </c>
      <c r="G443" s="10"/>
      <c r="H443" s="10"/>
      <c r="I443" s="10"/>
      <c r="J443" s="10"/>
      <c r="K443" s="10"/>
      <c r="L443" s="10"/>
      <c r="M443" s="10"/>
      <c r="N443" s="84"/>
      <c r="O443" s="10"/>
      <c r="P443" s="10"/>
      <c r="Q443" s="10"/>
      <c r="R443" s="10"/>
      <c r="S443" s="10" t="s">
        <v>53</v>
      </c>
      <c r="T443" s="10"/>
      <c r="U443" s="10" t="s">
        <v>49</v>
      </c>
      <c r="V443" s="10" t="s">
        <v>49</v>
      </c>
      <c r="W443" s="10" t="s">
        <v>50</v>
      </c>
      <c r="X443" s="11" t="str">
        <f t="shared" si="240"/>
        <v>N</v>
      </c>
      <c r="Y443" s="11"/>
      <c r="Z443" s="11">
        <f t="shared" si="230"/>
        <v>0</v>
      </c>
      <c r="AA443" s="11" t="str">
        <f t="shared" si="215"/>
        <v>N</v>
      </c>
      <c r="AB443" s="11"/>
      <c r="AC443" s="11">
        <f t="shared" si="216"/>
        <v>0</v>
      </c>
      <c r="AD443" s="10"/>
      <c r="AE443" s="10"/>
      <c r="AF443" s="11"/>
      <c r="AG443" s="10"/>
      <c r="AH443" s="10"/>
      <c r="AI443" s="11">
        <f t="shared" si="243"/>
        <v>248</v>
      </c>
      <c r="AJ443" s="11" t="str">
        <f t="shared" si="244"/>
        <v/>
      </c>
      <c r="AK443" s="11">
        <f t="shared" si="245"/>
        <v>253</v>
      </c>
      <c r="AL443" s="11" t="str">
        <f t="shared" si="246"/>
        <v/>
      </c>
      <c r="AM443" s="11">
        <f t="shared" si="247"/>
        <v>-1</v>
      </c>
      <c r="AN443" s="11" t="str">
        <f t="shared" si="248"/>
        <v/>
      </c>
      <c r="AO443" s="11">
        <f t="shared" si="249"/>
        <v>-1</v>
      </c>
      <c r="AP443" s="11" t="str">
        <f t="shared" si="250"/>
        <v/>
      </c>
      <c r="AQ443" s="11"/>
      <c r="AR443" s="11">
        <f t="shared" si="217"/>
        <v>0</v>
      </c>
      <c r="AS443" s="11"/>
      <c r="AT443" s="9"/>
      <c r="AU443" t="str">
        <f t="shared" si="239"/>
        <v>RW</v>
      </c>
      <c r="AV443" s="7">
        <f>SUM(Z$7:Z443)/2</f>
        <v>248</v>
      </c>
      <c r="AW443" s="7">
        <f>SUM(AC$7:AC443)/2</f>
        <v>0</v>
      </c>
    </row>
    <row r="444" spans="2:67" outlineLevel="1">
      <c r="B444" s="36"/>
      <c r="C444" s="9"/>
      <c r="D444" s="9"/>
      <c r="E444" s="10" t="s">
        <v>562</v>
      </c>
      <c r="F444" s="10" t="s">
        <v>563</v>
      </c>
      <c r="G444" s="10"/>
      <c r="H444" s="10"/>
      <c r="I444" s="10"/>
      <c r="J444" s="10"/>
      <c r="K444" s="10"/>
      <c r="L444" s="10"/>
      <c r="M444" s="10"/>
      <c r="N444" s="84"/>
      <c r="O444" s="10"/>
      <c r="P444" s="10"/>
      <c r="Q444" s="10"/>
      <c r="R444" s="10"/>
      <c r="S444" s="10" t="s">
        <v>53</v>
      </c>
      <c r="T444" s="10"/>
      <c r="U444" s="10" t="s">
        <v>49</v>
      </c>
      <c r="V444" s="10" t="s">
        <v>49</v>
      </c>
      <c r="W444" s="10" t="s">
        <v>50</v>
      </c>
      <c r="X444" s="11" t="str">
        <f t="shared" si="240"/>
        <v>N</v>
      </c>
      <c r="Y444" s="11"/>
      <c r="Z444" s="11">
        <f t="shared" si="230"/>
        <v>0</v>
      </c>
      <c r="AA444" s="11" t="str">
        <f t="shared" si="215"/>
        <v>N</v>
      </c>
      <c r="AB444" s="11"/>
      <c r="AC444" s="11">
        <f t="shared" si="216"/>
        <v>0</v>
      </c>
      <c r="AD444" s="10"/>
      <c r="AE444" s="10"/>
      <c r="AF444" s="11"/>
      <c r="AG444" s="10"/>
      <c r="AH444" s="10"/>
      <c r="AI444" s="11">
        <f t="shared" si="243"/>
        <v>248</v>
      </c>
      <c r="AJ444" s="11" t="str">
        <f t="shared" si="244"/>
        <v/>
      </c>
      <c r="AK444" s="11">
        <f t="shared" si="245"/>
        <v>253</v>
      </c>
      <c r="AL444" s="11" t="str">
        <f t="shared" si="246"/>
        <v/>
      </c>
      <c r="AM444" s="11">
        <f t="shared" si="247"/>
        <v>-1</v>
      </c>
      <c r="AN444" s="11" t="str">
        <f t="shared" si="248"/>
        <v/>
      </c>
      <c r="AO444" s="11">
        <f t="shared" si="249"/>
        <v>-1</v>
      </c>
      <c r="AP444" s="11" t="str">
        <f t="shared" si="250"/>
        <v/>
      </c>
      <c r="AQ444" s="11"/>
      <c r="AR444" s="11">
        <f t="shared" si="217"/>
        <v>0</v>
      </c>
      <c r="AS444" s="11"/>
      <c r="AT444" s="9"/>
      <c r="AU444" t="str">
        <f t="shared" si="239"/>
        <v>RW</v>
      </c>
      <c r="AV444" s="7">
        <f>SUM(Z$7:Z444)/2</f>
        <v>248</v>
      </c>
      <c r="AW444" s="7">
        <f>SUM(AC$7:AC444)/2</f>
        <v>0</v>
      </c>
    </row>
    <row r="445" spans="2:67" outlineLevel="1">
      <c r="B445" s="36"/>
      <c r="C445" s="9"/>
      <c r="D445" s="9"/>
      <c r="E445" s="10" t="s">
        <v>562</v>
      </c>
      <c r="F445" s="10" t="s">
        <v>563</v>
      </c>
      <c r="G445" s="10"/>
      <c r="H445" s="10"/>
      <c r="I445" s="10"/>
      <c r="J445" s="10"/>
      <c r="K445" s="10"/>
      <c r="L445" s="10"/>
      <c r="M445" s="10"/>
      <c r="N445" s="84"/>
      <c r="O445" s="10"/>
      <c r="P445" s="10"/>
      <c r="Q445" s="10"/>
      <c r="R445" s="10"/>
      <c r="S445" s="10" t="s">
        <v>53</v>
      </c>
      <c r="T445" s="10"/>
      <c r="U445" s="10" t="s">
        <v>49</v>
      </c>
      <c r="V445" s="10" t="s">
        <v>49</v>
      </c>
      <c r="W445" s="10" t="s">
        <v>50</v>
      </c>
      <c r="X445" s="11" t="str">
        <f t="shared" si="240"/>
        <v>N</v>
      </c>
      <c r="Y445" s="11"/>
      <c r="Z445" s="11">
        <f t="shared" si="230"/>
        <v>0</v>
      </c>
      <c r="AA445" s="11" t="str">
        <f t="shared" si="215"/>
        <v>N</v>
      </c>
      <c r="AB445" s="11"/>
      <c r="AC445" s="11">
        <f t="shared" si="216"/>
        <v>0</v>
      </c>
      <c r="AD445" s="10"/>
      <c r="AE445" s="10"/>
      <c r="AF445" s="11"/>
      <c r="AG445" s="10"/>
      <c r="AH445" s="10"/>
      <c r="AI445" s="11">
        <f t="shared" si="243"/>
        <v>248</v>
      </c>
      <c r="AJ445" s="11" t="str">
        <f t="shared" si="244"/>
        <v/>
      </c>
      <c r="AK445" s="11">
        <f t="shared" si="245"/>
        <v>253</v>
      </c>
      <c r="AL445" s="11" t="str">
        <f t="shared" si="246"/>
        <v/>
      </c>
      <c r="AM445" s="11">
        <f t="shared" si="247"/>
        <v>-1</v>
      </c>
      <c r="AN445" s="11" t="str">
        <f t="shared" si="248"/>
        <v/>
      </c>
      <c r="AO445" s="11">
        <f t="shared" si="249"/>
        <v>-1</v>
      </c>
      <c r="AP445" s="11" t="str">
        <f t="shared" si="250"/>
        <v/>
      </c>
      <c r="AQ445" s="11"/>
      <c r="AR445" s="11">
        <f t="shared" si="217"/>
        <v>0</v>
      </c>
      <c r="AS445" s="11"/>
      <c r="AT445" s="9"/>
      <c r="AU445" t="str">
        <f t="shared" si="239"/>
        <v>RW</v>
      </c>
      <c r="AV445" s="7">
        <f>SUM(Z$7:Z445)/2</f>
        <v>248</v>
      </c>
      <c r="AW445" s="7">
        <f>SUM(AC$7:AC445)/2</f>
        <v>0</v>
      </c>
    </row>
    <row r="446" spans="2:67" outlineLevel="1">
      <c r="B446" s="36"/>
      <c r="C446" s="9"/>
      <c r="D446" s="9"/>
      <c r="E446" s="10" t="s">
        <v>562</v>
      </c>
      <c r="F446" s="10" t="s">
        <v>563</v>
      </c>
      <c r="G446" s="10"/>
      <c r="H446" s="10"/>
      <c r="I446" s="10"/>
      <c r="J446" s="10"/>
      <c r="K446" s="10"/>
      <c r="L446" s="10"/>
      <c r="M446" s="10"/>
      <c r="N446" s="84"/>
      <c r="O446" s="10"/>
      <c r="P446" s="10"/>
      <c r="Q446" s="10"/>
      <c r="R446" s="10"/>
      <c r="S446" s="10" t="s">
        <v>53</v>
      </c>
      <c r="T446" s="10"/>
      <c r="U446" s="10" t="s">
        <v>49</v>
      </c>
      <c r="V446" s="10" t="s">
        <v>49</v>
      </c>
      <c r="W446" s="10" t="s">
        <v>50</v>
      </c>
      <c r="X446" s="11" t="str">
        <f t="shared" si="240"/>
        <v>N</v>
      </c>
      <c r="Y446" s="11"/>
      <c r="Z446" s="11">
        <f t="shared" si="230"/>
        <v>0</v>
      </c>
      <c r="AA446" s="11" t="str">
        <f t="shared" si="215"/>
        <v>N</v>
      </c>
      <c r="AB446" s="11"/>
      <c r="AC446" s="11">
        <f t="shared" si="216"/>
        <v>0</v>
      </c>
      <c r="AD446" s="10"/>
      <c r="AE446" s="10"/>
      <c r="AF446" s="11"/>
      <c r="AG446" s="10"/>
      <c r="AH446" s="10"/>
      <c r="AI446" s="11">
        <f t="shared" si="243"/>
        <v>248</v>
      </c>
      <c r="AJ446" s="11" t="str">
        <f t="shared" si="244"/>
        <v/>
      </c>
      <c r="AK446" s="11">
        <f t="shared" si="245"/>
        <v>253</v>
      </c>
      <c r="AL446" s="11" t="str">
        <f t="shared" si="246"/>
        <v/>
      </c>
      <c r="AM446" s="11">
        <f t="shared" si="247"/>
        <v>-1</v>
      </c>
      <c r="AN446" s="11" t="str">
        <f t="shared" si="248"/>
        <v/>
      </c>
      <c r="AO446" s="11">
        <f t="shared" si="249"/>
        <v>-1</v>
      </c>
      <c r="AP446" s="11" t="str">
        <f t="shared" si="250"/>
        <v/>
      </c>
      <c r="AQ446" s="11"/>
      <c r="AR446" s="11">
        <f t="shared" si="217"/>
        <v>0</v>
      </c>
      <c r="AS446" s="11"/>
      <c r="AT446" s="9"/>
      <c r="AU446" t="str">
        <f t="shared" si="239"/>
        <v>RW</v>
      </c>
      <c r="AV446" s="7">
        <f>SUM(Z$7:Z446)/2</f>
        <v>248</v>
      </c>
      <c r="AW446" s="7">
        <f>SUM(AC$7:AC446)/2</f>
        <v>0</v>
      </c>
    </row>
    <row r="447" spans="2:67" outlineLevel="1">
      <c r="B447" s="36"/>
      <c r="C447" s="9"/>
      <c r="D447" s="9"/>
      <c r="E447" s="10" t="s">
        <v>562</v>
      </c>
      <c r="F447" s="10" t="s">
        <v>563</v>
      </c>
      <c r="G447" s="10"/>
      <c r="H447" s="10"/>
      <c r="I447" s="10"/>
      <c r="J447" s="10"/>
      <c r="K447" s="10"/>
      <c r="L447" s="10"/>
      <c r="M447" s="10"/>
      <c r="N447" s="84"/>
      <c r="O447" s="10"/>
      <c r="P447" s="10"/>
      <c r="Q447" s="10"/>
      <c r="R447" s="10"/>
      <c r="S447" s="10" t="s">
        <v>53</v>
      </c>
      <c r="T447" s="10"/>
      <c r="U447" s="10" t="s">
        <v>49</v>
      </c>
      <c r="V447" s="10" t="s">
        <v>49</v>
      </c>
      <c r="W447" s="10" t="s">
        <v>50</v>
      </c>
      <c r="X447" s="11" t="str">
        <f t="shared" si="240"/>
        <v>N</v>
      </c>
      <c r="Y447" s="11"/>
      <c r="Z447" s="11">
        <f t="shared" si="230"/>
        <v>0</v>
      </c>
      <c r="AA447" s="11" t="str">
        <f t="shared" si="215"/>
        <v>N</v>
      </c>
      <c r="AB447" s="11"/>
      <c r="AC447" s="11">
        <f t="shared" si="216"/>
        <v>0</v>
      </c>
      <c r="AD447" s="10"/>
      <c r="AE447" s="10"/>
      <c r="AF447" s="11"/>
      <c r="AG447" s="10"/>
      <c r="AH447" s="10"/>
      <c r="AI447" s="11">
        <f t="shared" si="243"/>
        <v>248</v>
      </c>
      <c r="AJ447" s="11" t="str">
        <f t="shared" si="244"/>
        <v/>
      </c>
      <c r="AK447" s="11">
        <f t="shared" si="245"/>
        <v>253</v>
      </c>
      <c r="AL447" s="11" t="str">
        <f t="shared" si="246"/>
        <v/>
      </c>
      <c r="AM447" s="11">
        <f t="shared" si="247"/>
        <v>-1</v>
      </c>
      <c r="AN447" s="11" t="str">
        <f t="shared" si="248"/>
        <v/>
      </c>
      <c r="AO447" s="11">
        <f t="shared" si="249"/>
        <v>-1</v>
      </c>
      <c r="AP447" s="11" t="str">
        <f t="shared" si="250"/>
        <v/>
      </c>
      <c r="AQ447" s="11"/>
      <c r="AR447" s="11">
        <f t="shared" si="217"/>
        <v>0</v>
      </c>
      <c r="AS447" s="11"/>
      <c r="AT447" s="9"/>
      <c r="AU447" t="str">
        <f t="shared" si="239"/>
        <v>RW</v>
      </c>
      <c r="AV447" s="7">
        <f>SUM(Z$7:Z447)/2</f>
        <v>248</v>
      </c>
      <c r="AW447" s="7">
        <f>SUM(AC$7:AC447)/2</f>
        <v>0</v>
      </c>
    </row>
    <row r="448" spans="2:67" outlineLevel="1">
      <c r="B448" s="36"/>
      <c r="C448" s="9"/>
      <c r="D448" s="9"/>
      <c r="E448" s="10" t="s">
        <v>562</v>
      </c>
      <c r="F448" s="10" t="s">
        <v>563</v>
      </c>
      <c r="G448" s="10"/>
      <c r="H448" s="10"/>
      <c r="I448" s="10"/>
      <c r="J448" s="10"/>
      <c r="K448" s="10"/>
      <c r="L448" s="10"/>
      <c r="M448" s="10"/>
      <c r="N448" s="84"/>
      <c r="O448" s="10"/>
      <c r="P448" s="10"/>
      <c r="Q448" s="10"/>
      <c r="R448" s="10"/>
      <c r="S448" s="10" t="s">
        <v>53</v>
      </c>
      <c r="T448" s="10"/>
      <c r="U448" s="10" t="s">
        <v>49</v>
      </c>
      <c r="V448" s="10" t="s">
        <v>49</v>
      </c>
      <c r="W448" s="10" t="s">
        <v>50</v>
      </c>
      <c r="X448" s="11" t="str">
        <f t="shared" si="240"/>
        <v>N</v>
      </c>
      <c r="Y448" s="11"/>
      <c r="Z448" s="11">
        <f t="shared" si="230"/>
        <v>0</v>
      </c>
      <c r="AA448" s="11" t="str">
        <f t="shared" si="215"/>
        <v>N</v>
      </c>
      <c r="AB448" s="11"/>
      <c r="AC448" s="11">
        <f t="shared" si="216"/>
        <v>0</v>
      </c>
      <c r="AD448" s="10"/>
      <c r="AE448" s="10"/>
      <c r="AF448" s="11"/>
      <c r="AG448" s="10"/>
      <c r="AH448" s="10"/>
      <c r="AI448" s="11">
        <f t="shared" si="243"/>
        <v>248</v>
      </c>
      <c r="AJ448" s="11" t="str">
        <f t="shared" si="244"/>
        <v/>
      </c>
      <c r="AK448" s="11">
        <f t="shared" si="245"/>
        <v>253</v>
      </c>
      <c r="AL448" s="11" t="str">
        <f t="shared" si="246"/>
        <v/>
      </c>
      <c r="AM448" s="11">
        <f t="shared" si="247"/>
        <v>-1</v>
      </c>
      <c r="AN448" s="11" t="str">
        <f t="shared" si="248"/>
        <v/>
      </c>
      <c r="AO448" s="11">
        <f t="shared" si="249"/>
        <v>-1</v>
      </c>
      <c r="AP448" s="11" t="str">
        <f t="shared" si="250"/>
        <v/>
      </c>
      <c r="AQ448" s="11"/>
      <c r="AR448" s="11">
        <f t="shared" si="217"/>
        <v>0</v>
      </c>
      <c r="AS448" s="11"/>
      <c r="AT448" s="9"/>
      <c r="AU448" t="str">
        <f t="shared" si="239"/>
        <v>RW</v>
      </c>
      <c r="AV448" s="7">
        <f>SUM(Z$7:Z448)/2</f>
        <v>248</v>
      </c>
      <c r="AW448" s="7">
        <f>SUM(AC$7:AC448)/2</f>
        <v>0</v>
      </c>
    </row>
    <row r="449" spans="2:49" outlineLevel="1">
      <c r="B449" s="36"/>
      <c r="C449" s="9"/>
      <c r="D449" s="9"/>
      <c r="E449" s="10" t="s">
        <v>562</v>
      </c>
      <c r="F449" s="10" t="s">
        <v>563</v>
      </c>
      <c r="G449" s="10"/>
      <c r="H449" s="10"/>
      <c r="I449" s="10"/>
      <c r="J449" s="10"/>
      <c r="K449" s="10"/>
      <c r="L449" s="10"/>
      <c r="M449" s="10"/>
      <c r="N449" s="84"/>
      <c r="O449" s="10"/>
      <c r="P449" s="10"/>
      <c r="Q449" s="10"/>
      <c r="R449" s="10"/>
      <c r="S449" s="10" t="s">
        <v>53</v>
      </c>
      <c r="T449" s="10"/>
      <c r="U449" s="10" t="s">
        <v>49</v>
      </c>
      <c r="V449" s="10" t="s">
        <v>49</v>
      </c>
      <c r="W449" s="10" t="s">
        <v>50</v>
      </c>
      <c r="X449" s="11" t="str">
        <f t="shared" si="240"/>
        <v>N</v>
      </c>
      <c r="Y449" s="11"/>
      <c r="Z449" s="11">
        <f t="shared" si="230"/>
        <v>0</v>
      </c>
      <c r="AA449" s="11" t="str">
        <f t="shared" si="215"/>
        <v>N</v>
      </c>
      <c r="AB449" s="11"/>
      <c r="AC449" s="11">
        <f t="shared" si="216"/>
        <v>0</v>
      </c>
      <c r="AD449" s="10"/>
      <c r="AE449" s="10"/>
      <c r="AF449" s="11"/>
      <c r="AG449" s="10"/>
      <c r="AH449" s="10"/>
      <c r="AI449" s="11">
        <f t="shared" si="243"/>
        <v>248</v>
      </c>
      <c r="AJ449" s="11" t="str">
        <f t="shared" si="244"/>
        <v/>
      </c>
      <c r="AK449" s="11">
        <f t="shared" si="245"/>
        <v>253</v>
      </c>
      <c r="AL449" s="11" t="str">
        <f t="shared" si="246"/>
        <v/>
      </c>
      <c r="AM449" s="11">
        <f t="shared" si="247"/>
        <v>-1</v>
      </c>
      <c r="AN449" s="11" t="str">
        <f t="shared" si="248"/>
        <v/>
      </c>
      <c r="AO449" s="11">
        <f t="shared" si="249"/>
        <v>-1</v>
      </c>
      <c r="AP449" s="11" t="str">
        <f t="shared" si="250"/>
        <v/>
      </c>
      <c r="AQ449" s="11"/>
      <c r="AR449" s="11">
        <f t="shared" si="217"/>
        <v>0</v>
      </c>
      <c r="AS449" s="11"/>
      <c r="AT449" s="9"/>
      <c r="AU449" t="str">
        <f t="shared" si="239"/>
        <v>RW</v>
      </c>
      <c r="AV449" s="7">
        <f>SUM(Z$7:Z449)/2</f>
        <v>248</v>
      </c>
      <c r="AW449" s="7">
        <f>SUM(AC$7:AC449)/2</f>
        <v>0</v>
      </c>
    </row>
    <row r="450" spans="2:49" outlineLevel="1">
      <c r="B450" s="36"/>
      <c r="C450" s="9"/>
      <c r="D450" s="9"/>
      <c r="E450" s="10" t="s">
        <v>562</v>
      </c>
      <c r="F450" s="10" t="s">
        <v>563</v>
      </c>
      <c r="G450" s="10"/>
      <c r="H450" s="10"/>
      <c r="I450" s="10"/>
      <c r="J450" s="10"/>
      <c r="K450" s="10"/>
      <c r="L450" s="10"/>
      <c r="M450" s="10"/>
      <c r="N450" s="84"/>
      <c r="O450" s="10"/>
      <c r="P450" s="10"/>
      <c r="Q450" s="10"/>
      <c r="R450" s="10"/>
      <c r="S450" s="10" t="s">
        <v>53</v>
      </c>
      <c r="T450" s="10"/>
      <c r="U450" s="10" t="s">
        <v>49</v>
      </c>
      <c r="V450" s="10" t="s">
        <v>49</v>
      </c>
      <c r="W450" s="10" t="s">
        <v>50</v>
      </c>
      <c r="X450" s="11" t="str">
        <f t="shared" si="240"/>
        <v>N</v>
      </c>
      <c r="Y450" s="11"/>
      <c r="Z450" s="11">
        <f t="shared" si="230"/>
        <v>0</v>
      </c>
      <c r="AA450" s="11" t="str">
        <f t="shared" si="215"/>
        <v>N</v>
      </c>
      <c r="AB450" s="11"/>
      <c r="AC450" s="11">
        <f t="shared" si="216"/>
        <v>0</v>
      </c>
      <c r="AD450" s="10"/>
      <c r="AE450" s="10"/>
      <c r="AF450" s="11"/>
      <c r="AG450" s="10"/>
      <c r="AH450" s="10"/>
      <c r="AI450" s="11">
        <f t="shared" si="243"/>
        <v>248</v>
      </c>
      <c r="AJ450" s="11" t="str">
        <f t="shared" si="244"/>
        <v/>
      </c>
      <c r="AK450" s="11">
        <f t="shared" si="245"/>
        <v>253</v>
      </c>
      <c r="AL450" s="11" t="str">
        <f t="shared" si="246"/>
        <v/>
      </c>
      <c r="AM450" s="11">
        <f t="shared" si="247"/>
        <v>-1</v>
      </c>
      <c r="AN450" s="11" t="str">
        <f t="shared" si="248"/>
        <v/>
      </c>
      <c r="AO450" s="11">
        <f t="shared" si="249"/>
        <v>-1</v>
      </c>
      <c r="AP450" s="11" t="str">
        <f t="shared" si="250"/>
        <v/>
      </c>
      <c r="AQ450" s="11"/>
      <c r="AR450" s="11">
        <f t="shared" si="217"/>
        <v>0</v>
      </c>
      <c r="AS450" s="11"/>
      <c r="AT450" s="9"/>
      <c r="AU450" t="str">
        <f t="shared" si="239"/>
        <v>RW</v>
      </c>
      <c r="AV450" s="7">
        <f>SUM(Z$7:Z450)/2</f>
        <v>248</v>
      </c>
      <c r="AW450" s="7">
        <f>SUM(AC$7:AC450)/2</f>
        <v>0</v>
      </c>
    </row>
    <row r="451" spans="2:49" outlineLevel="1">
      <c r="B451" s="36"/>
      <c r="C451" s="9"/>
      <c r="D451" s="9"/>
      <c r="E451" s="10" t="s">
        <v>562</v>
      </c>
      <c r="F451" s="10" t="s">
        <v>563</v>
      </c>
      <c r="G451" s="10"/>
      <c r="H451" s="10"/>
      <c r="I451" s="10"/>
      <c r="J451" s="10"/>
      <c r="K451" s="10"/>
      <c r="L451" s="10"/>
      <c r="M451" s="10"/>
      <c r="N451" s="84"/>
      <c r="O451" s="10"/>
      <c r="P451" s="10"/>
      <c r="Q451" s="10"/>
      <c r="R451" s="10"/>
      <c r="S451" s="10" t="s">
        <v>53</v>
      </c>
      <c r="T451" s="10"/>
      <c r="U451" s="10" t="s">
        <v>49</v>
      </c>
      <c r="V451" s="10" t="s">
        <v>49</v>
      </c>
      <c r="W451" s="10" t="s">
        <v>50</v>
      </c>
      <c r="X451" s="11" t="str">
        <f t="shared" si="240"/>
        <v>N</v>
      </c>
      <c r="Y451" s="11"/>
      <c r="Z451" s="11">
        <f t="shared" si="230"/>
        <v>0</v>
      </c>
      <c r="AA451" s="11" t="str">
        <f t="shared" si="215"/>
        <v>N</v>
      </c>
      <c r="AB451" s="11"/>
      <c r="AC451" s="11">
        <f t="shared" si="216"/>
        <v>0</v>
      </c>
      <c r="AD451" s="10"/>
      <c r="AE451" s="10"/>
      <c r="AF451" s="11"/>
      <c r="AG451" s="10"/>
      <c r="AH451" s="10"/>
      <c r="AI451" s="11">
        <f t="shared" si="243"/>
        <v>248</v>
      </c>
      <c r="AJ451" s="11" t="str">
        <f t="shared" si="244"/>
        <v/>
      </c>
      <c r="AK451" s="11">
        <f t="shared" si="245"/>
        <v>253</v>
      </c>
      <c r="AL451" s="11" t="str">
        <f t="shared" si="246"/>
        <v/>
      </c>
      <c r="AM451" s="11">
        <f t="shared" si="247"/>
        <v>-1</v>
      </c>
      <c r="AN451" s="11" t="str">
        <f t="shared" si="248"/>
        <v/>
      </c>
      <c r="AO451" s="11">
        <f t="shared" si="249"/>
        <v>-1</v>
      </c>
      <c r="AP451" s="11" t="str">
        <f t="shared" si="250"/>
        <v/>
      </c>
      <c r="AQ451" s="11"/>
      <c r="AR451" s="11">
        <f t="shared" si="217"/>
        <v>0</v>
      </c>
      <c r="AS451" s="11"/>
      <c r="AT451" s="9"/>
      <c r="AU451" t="str">
        <f t="shared" si="239"/>
        <v>RW</v>
      </c>
      <c r="AV451" s="7">
        <f>SUM(Z$7:Z451)/2</f>
        <v>248</v>
      </c>
      <c r="AW451" s="7">
        <f>SUM(AC$7:AC451)/2</f>
        <v>0</v>
      </c>
    </row>
    <row r="452" spans="2:49" outlineLevel="1">
      <c r="B452" s="36"/>
      <c r="C452" s="9"/>
      <c r="D452" s="9"/>
      <c r="E452" s="10" t="s">
        <v>562</v>
      </c>
      <c r="F452" s="10" t="s">
        <v>563</v>
      </c>
      <c r="G452" s="10"/>
      <c r="H452" s="10"/>
      <c r="I452" s="10"/>
      <c r="J452" s="10"/>
      <c r="K452" s="10"/>
      <c r="L452" s="10"/>
      <c r="M452" s="10"/>
      <c r="N452" s="84"/>
      <c r="O452" s="10"/>
      <c r="P452" s="10"/>
      <c r="Q452" s="10"/>
      <c r="R452" s="10"/>
      <c r="S452" s="10" t="s">
        <v>53</v>
      </c>
      <c r="T452" s="10"/>
      <c r="U452" s="10" t="s">
        <v>49</v>
      </c>
      <c r="V452" s="10" t="s">
        <v>49</v>
      </c>
      <c r="W452" s="10" t="s">
        <v>50</v>
      </c>
      <c r="X452" s="11" t="str">
        <f t="shared" si="240"/>
        <v>N</v>
      </c>
      <c r="Y452" s="11"/>
      <c r="Z452" s="11">
        <f t="shared" si="230"/>
        <v>0</v>
      </c>
      <c r="AA452" s="11" t="str">
        <f t="shared" si="215"/>
        <v>N</v>
      </c>
      <c r="AB452" s="11"/>
      <c r="AC452" s="11">
        <f t="shared" si="216"/>
        <v>0</v>
      </c>
      <c r="AD452" s="10"/>
      <c r="AE452" s="10"/>
      <c r="AF452" s="11"/>
      <c r="AG452" s="10"/>
      <c r="AH452" s="10"/>
      <c r="AI452" s="11">
        <f t="shared" si="243"/>
        <v>248</v>
      </c>
      <c r="AJ452" s="11" t="str">
        <f t="shared" si="244"/>
        <v/>
      </c>
      <c r="AK452" s="11">
        <f t="shared" si="245"/>
        <v>253</v>
      </c>
      <c r="AL452" s="11" t="str">
        <f t="shared" si="246"/>
        <v/>
      </c>
      <c r="AM452" s="11">
        <f t="shared" si="247"/>
        <v>-1</v>
      </c>
      <c r="AN452" s="11" t="str">
        <f t="shared" si="248"/>
        <v/>
      </c>
      <c r="AO452" s="11">
        <f t="shared" si="249"/>
        <v>-1</v>
      </c>
      <c r="AP452" s="11" t="str">
        <f t="shared" si="250"/>
        <v/>
      </c>
      <c r="AQ452" s="11"/>
      <c r="AR452" s="11">
        <f t="shared" si="217"/>
        <v>0</v>
      </c>
      <c r="AS452" s="11"/>
      <c r="AT452" s="9"/>
      <c r="AU452" t="str">
        <f t="shared" si="239"/>
        <v>RW</v>
      </c>
      <c r="AV452" s="7">
        <f>SUM(Z$7:Z452)/2</f>
        <v>248</v>
      </c>
      <c r="AW452" s="7">
        <f>SUM(AC$7:AC452)/2</f>
        <v>0</v>
      </c>
    </row>
    <row r="453" spans="2:49" outlineLevel="1">
      <c r="B453" s="36"/>
      <c r="C453" s="9"/>
      <c r="D453" s="9"/>
      <c r="E453" s="10" t="s">
        <v>562</v>
      </c>
      <c r="F453" s="10" t="s">
        <v>563</v>
      </c>
      <c r="G453" s="10"/>
      <c r="H453" s="10"/>
      <c r="I453" s="10"/>
      <c r="J453" s="10"/>
      <c r="K453" s="10"/>
      <c r="L453" s="10"/>
      <c r="M453" s="10"/>
      <c r="N453" s="84"/>
      <c r="O453" s="10"/>
      <c r="P453" s="10"/>
      <c r="Q453" s="10"/>
      <c r="R453" s="10"/>
      <c r="S453" s="10" t="s">
        <v>53</v>
      </c>
      <c r="T453" s="10"/>
      <c r="U453" s="10" t="s">
        <v>49</v>
      </c>
      <c r="V453" s="10" t="s">
        <v>49</v>
      </c>
      <c r="W453" s="10" t="s">
        <v>50</v>
      </c>
      <c r="X453" s="11" t="str">
        <f t="shared" si="240"/>
        <v>N</v>
      </c>
      <c r="Y453" s="11"/>
      <c r="Z453" s="11">
        <f t="shared" si="230"/>
        <v>0</v>
      </c>
      <c r="AA453" s="11" t="str">
        <f t="shared" si="215"/>
        <v>N</v>
      </c>
      <c r="AB453" s="11"/>
      <c r="AC453" s="11">
        <f t="shared" si="216"/>
        <v>0</v>
      </c>
      <c r="AD453" s="10"/>
      <c r="AE453" s="10"/>
      <c r="AF453" s="11"/>
      <c r="AG453" s="10"/>
      <c r="AH453" s="10"/>
      <c r="AI453" s="11">
        <f t="shared" si="243"/>
        <v>248</v>
      </c>
      <c r="AJ453" s="11" t="str">
        <f t="shared" si="244"/>
        <v/>
      </c>
      <c r="AK453" s="11">
        <f t="shared" si="245"/>
        <v>253</v>
      </c>
      <c r="AL453" s="11" t="str">
        <f t="shared" si="246"/>
        <v/>
      </c>
      <c r="AM453" s="11">
        <f t="shared" si="247"/>
        <v>-1</v>
      </c>
      <c r="AN453" s="11" t="str">
        <f t="shared" si="248"/>
        <v/>
      </c>
      <c r="AO453" s="11">
        <f t="shared" si="249"/>
        <v>-1</v>
      </c>
      <c r="AP453" s="11" t="str">
        <f t="shared" si="250"/>
        <v/>
      </c>
      <c r="AQ453" s="11"/>
      <c r="AR453" s="11">
        <f t="shared" si="217"/>
        <v>0</v>
      </c>
      <c r="AS453" s="11"/>
      <c r="AT453" s="9"/>
      <c r="AU453" t="str">
        <f t="shared" si="239"/>
        <v>RW</v>
      </c>
      <c r="AV453" s="7">
        <f>SUM(Z$7:Z453)/2</f>
        <v>248</v>
      </c>
      <c r="AW453" s="7">
        <f>SUM(AC$7:AC453)/2</f>
        <v>0</v>
      </c>
    </row>
    <row r="454" spans="2:49" outlineLevel="1">
      <c r="B454" s="36"/>
      <c r="C454" s="9"/>
      <c r="D454" s="9"/>
      <c r="E454" s="10" t="s">
        <v>562</v>
      </c>
      <c r="F454" s="10" t="s">
        <v>563</v>
      </c>
      <c r="G454" s="10"/>
      <c r="H454" s="10"/>
      <c r="I454" s="10"/>
      <c r="J454" s="10"/>
      <c r="K454" s="10"/>
      <c r="L454" s="10"/>
      <c r="M454" s="10"/>
      <c r="N454" s="84"/>
      <c r="O454" s="10"/>
      <c r="P454" s="10"/>
      <c r="Q454" s="10"/>
      <c r="R454" s="10"/>
      <c r="S454" s="10" t="s">
        <v>53</v>
      </c>
      <c r="T454" s="10"/>
      <c r="U454" s="10" t="s">
        <v>49</v>
      </c>
      <c r="V454" s="10" t="s">
        <v>49</v>
      </c>
      <c r="W454" s="10" t="s">
        <v>50</v>
      </c>
      <c r="X454" s="11" t="str">
        <f t="shared" si="240"/>
        <v>N</v>
      </c>
      <c r="Y454" s="11"/>
      <c r="Z454" s="11">
        <f t="shared" si="230"/>
        <v>0</v>
      </c>
      <c r="AA454" s="11" t="str">
        <f t="shared" si="215"/>
        <v>N</v>
      </c>
      <c r="AB454" s="11"/>
      <c r="AC454" s="11">
        <f t="shared" si="216"/>
        <v>0</v>
      </c>
      <c r="AD454" s="10"/>
      <c r="AE454" s="10"/>
      <c r="AF454" s="11"/>
      <c r="AG454" s="10"/>
      <c r="AH454" s="10"/>
      <c r="AI454" s="11">
        <f t="shared" si="243"/>
        <v>248</v>
      </c>
      <c r="AJ454" s="11" t="str">
        <f t="shared" si="244"/>
        <v/>
      </c>
      <c r="AK454" s="11">
        <f t="shared" si="245"/>
        <v>253</v>
      </c>
      <c r="AL454" s="11" t="str">
        <f t="shared" si="246"/>
        <v/>
      </c>
      <c r="AM454" s="11">
        <f t="shared" si="247"/>
        <v>-1</v>
      </c>
      <c r="AN454" s="11" t="str">
        <f t="shared" si="248"/>
        <v/>
      </c>
      <c r="AO454" s="11">
        <f t="shared" si="249"/>
        <v>-1</v>
      </c>
      <c r="AP454" s="11" t="str">
        <f t="shared" si="250"/>
        <v/>
      </c>
      <c r="AQ454" s="11"/>
      <c r="AR454" s="11">
        <f t="shared" si="217"/>
        <v>0</v>
      </c>
      <c r="AS454" s="11"/>
      <c r="AT454" s="9"/>
      <c r="AU454" t="str">
        <f t="shared" si="239"/>
        <v>RW</v>
      </c>
      <c r="AV454" s="7">
        <f>SUM(Z$7:Z454)/2</f>
        <v>248</v>
      </c>
      <c r="AW454" s="7">
        <f>SUM(AC$7:AC454)/2</f>
        <v>0</v>
      </c>
    </row>
    <row r="455" spans="2:49" outlineLevel="1">
      <c r="B455" s="36"/>
      <c r="C455" s="9"/>
      <c r="D455" s="9"/>
      <c r="E455" s="10" t="s">
        <v>562</v>
      </c>
      <c r="F455" s="10" t="s">
        <v>563</v>
      </c>
      <c r="G455" s="10"/>
      <c r="H455" s="10"/>
      <c r="I455" s="10"/>
      <c r="J455" s="10"/>
      <c r="K455" s="10"/>
      <c r="L455" s="10"/>
      <c r="M455" s="10"/>
      <c r="N455" s="84"/>
      <c r="O455" s="10"/>
      <c r="P455" s="10"/>
      <c r="Q455" s="10"/>
      <c r="R455" s="10"/>
      <c r="S455" s="10" t="s">
        <v>53</v>
      </c>
      <c r="T455" s="10"/>
      <c r="U455" s="10" t="s">
        <v>49</v>
      </c>
      <c r="V455" s="10" t="s">
        <v>49</v>
      </c>
      <c r="W455" s="10" t="s">
        <v>50</v>
      </c>
      <c r="X455" s="11" t="str">
        <f t="shared" si="240"/>
        <v>N</v>
      </c>
      <c r="Y455" s="11"/>
      <c r="Z455" s="11">
        <f t="shared" si="230"/>
        <v>0</v>
      </c>
      <c r="AA455" s="11" t="str">
        <f t="shared" si="215"/>
        <v>N</v>
      </c>
      <c r="AB455" s="11"/>
      <c r="AC455" s="11">
        <f t="shared" si="216"/>
        <v>0</v>
      </c>
      <c r="AD455" s="10"/>
      <c r="AE455" s="10"/>
      <c r="AF455" s="11"/>
      <c r="AG455" s="10"/>
      <c r="AH455" s="10"/>
      <c r="AI455" s="11">
        <f t="shared" si="243"/>
        <v>248</v>
      </c>
      <c r="AJ455" s="11" t="str">
        <f t="shared" si="244"/>
        <v/>
      </c>
      <c r="AK455" s="11">
        <f t="shared" si="245"/>
        <v>253</v>
      </c>
      <c r="AL455" s="11" t="str">
        <f t="shared" si="246"/>
        <v/>
      </c>
      <c r="AM455" s="11">
        <f t="shared" si="247"/>
        <v>-1</v>
      </c>
      <c r="AN455" s="11" t="str">
        <f t="shared" si="248"/>
        <v/>
      </c>
      <c r="AO455" s="11">
        <f t="shared" si="249"/>
        <v>-1</v>
      </c>
      <c r="AP455" s="11" t="str">
        <f t="shared" si="250"/>
        <v/>
      </c>
      <c r="AQ455" s="11"/>
      <c r="AR455" s="11">
        <f t="shared" si="217"/>
        <v>0</v>
      </c>
      <c r="AS455" s="11"/>
      <c r="AT455" s="9"/>
      <c r="AU455" t="str">
        <f t="shared" si="239"/>
        <v>RW</v>
      </c>
      <c r="AV455" s="7">
        <f>SUM(Z$7:Z455)/2</f>
        <v>248</v>
      </c>
      <c r="AW455" s="7">
        <f>SUM(AC$7:AC455)/2</f>
        <v>0</v>
      </c>
    </row>
    <row r="456" spans="2:49" outlineLevel="1">
      <c r="B456" s="36"/>
      <c r="C456" s="9"/>
      <c r="D456" s="9"/>
      <c r="E456" s="10" t="s">
        <v>562</v>
      </c>
      <c r="F456" s="10" t="s">
        <v>563</v>
      </c>
      <c r="G456" s="10"/>
      <c r="H456" s="10"/>
      <c r="I456" s="10"/>
      <c r="J456" s="10"/>
      <c r="K456" s="10"/>
      <c r="L456" s="10"/>
      <c r="M456" s="10"/>
      <c r="N456" s="84"/>
      <c r="O456" s="10"/>
      <c r="P456" s="10"/>
      <c r="Q456" s="10"/>
      <c r="R456" s="10"/>
      <c r="S456" s="10" t="s">
        <v>53</v>
      </c>
      <c r="T456" s="10"/>
      <c r="U456" s="10" t="s">
        <v>49</v>
      </c>
      <c r="V456" s="10" t="s">
        <v>49</v>
      </c>
      <c r="W456" s="10" t="s">
        <v>50</v>
      </c>
      <c r="X456" s="11" t="str">
        <f t="shared" si="240"/>
        <v>N</v>
      </c>
      <c r="Y456" s="11"/>
      <c r="Z456" s="11">
        <f t="shared" si="230"/>
        <v>0</v>
      </c>
      <c r="AA456" s="11" t="str">
        <f t="shared" si="215"/>
        <v>N</v>
      </c>
      <c r="AB456" s="11"/>
      <c r="AC456" s="11">
        <f t="shared" si="216"/>
        <v>0</v>
      </c>
      <c r="AD456" s="10"/>
      <c r="AE456" s="10"/>
      <c r="AF456" s="11"/>
      <c r="AG456" s="10"/>
      <c r="AH456" s="10"/>
      <c r="AI456" s="11">
        <f t="shared" si="243"/>
        <v>248</v>
      </c>
      <c r="AJ456" s="11" t="str">
        <f t="shared" si="244"/>
        <v/>
      </c>
      <c r="AK456" s="11">
        <f t="shared" si="245"/>
        <v>253</v>
      </c>
      <c r="AL456" s="11" t="str">
        <f t="shared" si="246"/>
        <v/>
      </c>
      <c r="AM456" s="11">
        <f t="shared" si="247"/>
        <v>-1</v>
      </c>
      <c r="AN456" s="11" t="str">
        <f t="shared" si="248"/>
        <v/>
      </c>
      <c r="AO456" s="11">
        <f t="shared" si="249"/>
        <v>-1</v>
      </c>
      <c r="AP456" s="11" t="str">
        <f t="shared" si="250"/>
        <v/>
      </c>
      <c r="AQ456" s="11"/>
      <c r="AR456" s="11">
        <f t="shared" si="217"/>
        <v>0</v>
      </c>
      <c r="AS456" s="11"/>
      <c r="AT456" s="9"/>
      <c r="AU456" t="str">
        <f t="shared" si="239"/>
        <v>RW</v>
      </c>
      <c r="AV456" s="7">
        <f>SUM(Z$7:Z456)/2</f>
        <v>248</v>
      </c>
      <c r="AW456" s="7">
        <f>SUM(AC$7:AC456)/2</f>
        <v>0</v>
      </c>
    </row>
    <row r="457" spans="2:49" outlineLevel="1">
      <c r="B457" s="36"/>
      <c r="C457" s="9"/>
      <c r="D457" s="9"/>
      <c r="E457" s="10" t="s">
        <v>562</v>
      </c>
      <c r="F457" s="10" t="s">
        <v>563</v>
      </c>
      <c r="G457" s="10"/>
      <c r="H457" s="10"/>
      <c r="I457" s="10"/>
      <c r="J457" s="10"/>
      <c r="K457" s="10"/>
      <c r="L457" s="10"/>
      <c r="M457" s="10"/>
      <c r="N457" s="84"/>
      <c r="O457" s="10"/>
      <c r="P457" s="10"/>
      <c r="Q457" s="10"/>
      <c r="R457" s="10"/>
      <c r="S457" s="10" t="s">
        <v>53</v>
      </c>
      <c r="T457" s="10"/>
      <c r="U457" s="10" t="s">
        <v>49</v>
      </c>
      <c r="V457" s="10" t="s">
        <v>49</v>
      </c>
      <c r="W457" s="10" t="s">
        <v>50</v>
      </c>
      <c r="X457" s="11" t="str">
        <f t="shared" si="240"/>
        <v>N</v>
      </c>
      <c r="Y457" s="11"/>
      <c r="Z457" s="11">
        <f t="shared" si="230"/>
        <v>0</v>
      </c>
      <c r="AA457" s="11" t="str">
        <f t="shared" si="215"/>
        <v>N</v>
      </c>
      <c r="AB457" s="11"/>
      <c r="AC457" s="11">
        <f t="shared" si="216"/>
        <v>0</v>
      </c>
      <c r="AD457" s="10"/>
      <c r="AE457" s="10"/>
      <c r="AF457" s="11"/>
      <c r="AG457" s="10"/>
      <c r="AH457" s="10"/>
      <c r="AI457" s="11">
        <f t="shared" si="243"/>
        <v>248</v>
      </c>
      <c r="AJ457" s="11" t="str">
        <f t="shared" si="244"/>
        <v/>
      </c>
      <c r="AK457" s="11">
        <f t="shared" si="245"/>
        <v>253</v>
      </c>
      <c r="AL457" s="11" t="str">
        <f t="shared" si="246"/>
        <v/>
      </c>
      <c r="AM457" s="11">
        <f t="shared" si="247"/>
        <v>-1</v>
      </c>
      <c r="AN457" s="11" t="str">
        <f t="shared" si="248"/>
        <v/>
      </c>
      <c r="AO457" s="11">
        <f t="shared" si="249"/>
        <v>-1</v>
      </c>
      <c r="AP457" s="11" t="str">
        <f t="shared" si="250"/>
        <v/>
      </c>
      <c r="AQ457" s="11"/>
      <c r="AR457" s="11">
        <f t="shared" si="217"/>
        <v>0</v>
      </c>
      <c r="AS457" s="11"/>
      <c r="AT457" s="9"/>
      <c r="AU457" t="str">
        <f t="shared" si="239"/>
        <v>RW</v>
      </c>
      <c r="AV457" s="7">
        <f>SUM(Z$7:Z457)/2</f>
        <v>248</v>
      </c>
      <c r="AW457" s="7">
        <f>SUM(AC$7:AC457)/2</f>
        <v>0</v>
      </c>
    </row>
    <row r="458" spans="2:49" outlineLevel="1">
      <c r="B458" s="36"/>
      <c r="C458" s="9"/>
      <c r="D458" s="9"/>
      <c r="E458" s="10" t="s">
        <v>562</v>
      </c>
      <c r="F458" s="10" t="s">
        <v>563</v>
      </c>
      <c r="G458" s="10"/>
      <c r="H458" s="10"/>
      <c r="I458" s="10"/>
      <c r="J458" s="10"/>
      <c r="K458" s="10"/>
      <c r="L458" s="10"/>
      <c r="M458" s="10"/>
      <c r="N458" s="84"/>
      <c r="O458" s="10"/>
      <c r="P458" s="10"/>
      <c r="Q458" s="10"/>
      <c r="R458" s="10"/>
      <c r="S458" s="10" t="s">
        <v>53</v>
      </c>
      <c r="T458" s="10"/>
      <c r="U458" s="10" t="s">
        <v>49</v>
      </c>
      <c r="V458" s="10" t="s">
        <v>49</v>
      </c>
      <c r="W458" s="10" t="s">
        <v>50</v>
      </c>
      <c r="X458" s="11" t="str">
        <f t="shared" si="240"/>
        <v>N</v>
      </c>
      <c r="Y458" s="11"/>
      <c r="Z458" s="11">
        <f t="shared" si="230"/>
        <v>0</v>
      </c>
      <c r="AA458" s="11" t="str">
        <f t="shared" si="215"/>
        <v>N</v>
      </c>
      <c r="AB458" s="11"/>
      <c r="AC458" s="11">
        <f t="shared" si="216"/>
        <v>0</v>
      </c>
      <c r="AD458" s="10"/>
      <c r="AE458" s="10"/>
      <c r="AF458" s="11"/>
      <c r="AG458" s="10"/>
      <c r="AH458" s="10"/>
      <c r="AI458" s="11">
        <f t="shared" si="243"/>
        <v>248</v>
      </c>
      <c r="AJ458" s="11" t="str">
        <f t="shared" si="244"/>
        <v/>
      </c>
      <c r="AK458" s="11">
        <f t="shared" si="245"/>
        <v>253</v>
      </c>
      <c r="AL458" s="11" t="str">
        <f t="shared" si="246"/>
        <v/>
      </c>
      <c r="AM458" s="11">
        <f t="shared" si="247"/>
        <v>-1</v>
      </c>
      <c r="AN458" s="11" t="str">
        <f t="shared" si="248"/>
        <v/>
      </c>
      <c r="AO458" s="11">
        <f t="shared" si="249"/>
        <v>-1</v>
      </c>
      <c r="AP458" s="11" t="str">
        <f t="shared" si="250"/>
        <v/>
      </c>
      <c r="AQ458" s="11"/>
      <c r="AR458" s="11">
        <f t="shared" si="217"/>
        <v>0</v>
      </c>
      <c r="AS458" s="11"/>
      <c r="AT458" s="9"/>
      <c r="AU458" t="str">
        <f t="shared" si="239"/>
        <v>RW</v>
      </c>
      <c r="AV458" s="7">
        <f>SUM(Z$7:Z458)/2</f>
        <v>248</v>
      </c>
      <c r="AW458" s="7">
        <f>SUM(AC$7:AC458)/2</f>
        <v>0</v>
      </c>
    </row>
    <row r="459" spans="2:49" outlineLevel="1">
      <c r="B459" s="36"/>
      <c r="C459" s="9"/>
      <c r="D459" s="9"/>
      <c r="E459" s="10" t="s">
        <v>562</v>
      </c>
      <c r="F459" s="10" t="s">
        <v>563</v>
      </c>
      <c r="G459" s="10"/>
      <c r="H459" s="10"/>
      <c r="I459" s="10"/>
      <c r="J459" s="10"/>
      <c r="K459" s="10"/>
      <c r="L459" s="10"/>
      <c r="M459" s="10"/>
      <c r="N459" s="84"/>
      <c r="O459" s="10"/>
      <c r="P459" s="10"/>
      <c r="Q459" s="10"/>
      <c r="R459" s="10"/>
      <c r="S459" s="10" t="s">
        <v>53</v>
      </c>
      <c r="T459" s="10"/>
      <c r="U459" s="10" t="s">
        <v>49</v>
      </c>
      <c r="V459" s="10" t="s">
        <v>49</v>
      </c>
      <c r="W459" s="10" t="s">
        <v>50</v>
      </c>
      <c r="X459" s="11" t="str">
        <f t="shared" si="240"/>
        <v>N</v>
      </c>
      <c r="Y459" s="11"/>
      <c r="Z459" s="11">
        <f t="shared" si="230"/>
        <v>0</v>
      </c>
      <c r="AA459" s="11" t="str">
        <f t="shared" si="215"/>
        <v>N</v>
      </c>
      <c r="AB459" s="11"/>
      <c r="AC459" s="11">
        <f t="shared" si="216"/>
        <v>0</v>
      </c>
      <c r="AD459" s="10"/>
      <c r="AE459" s="10"/>
      <c r="AF459" s="11"/>
      <c r="AG459" s="10"/>
      <c r="AH459" s="10"/>
      <c r="AI459" s="11">
        <f t="shared" si="243"/>
        <v>248</v>
      </c>
      <c r="AJ459" s="11" t="str">
        <f t="shared" si="244"/>
        <v/>
      </c>
      <c r="AK459" s="11">
        <f t="shared" si="245"/>
        <v>253</v>
      </c>
      <c r="AL459" s="11" t="str">
        <f t="shared" si="246"/>
        <v/>
      </c>
      <c r="AM459" s="11">
        <f t="shared" si="247"/>
        <v>-1</v>
      </c>
      <c r="AN459" s="11" t="str">
        <f t="shared" si="248"/>
        <v/>
      </c>
      <c r="AO459" s="11">
        <f t="shared" si="249"/>
        <v>-1</v>
      </c>
      <c r="AP459" s="11" t="str">
        <f t="shared" si="250"/>
        <v/>
      </c>
      <c r="AQ459" s="11"/>
      <c r="AR459" s="11">
        <f t="shared" si="217"/>
        <v>0</v>
      </c>
      <c r="AS459" s="11"/>
      <c r="AT459" s="9"/>
      <c r="AU459" t="str">
        <f t="shared" si="239"/>
        <v>RW</v>
      </c>
      <c r="AV459" s="7">
        <f>SUM(Z$7:Z459)/2</f>
        <v>248</v>
      </c>
      <c r="AW459" s="7">
        <f>SUM(AC$7:AC459)/2</f>
        <v>0</v>
      </c>
    </row>
    <row r="460" spans="2:49" outlineLevel="1">
      <c r="B460" s="36"/>
      <c r="C460" s="9"/>
      <c r="D460" s="9"/>
      <c r="E460" s="10" t="s">
        <v>562</v>
      </c>
      <c r="F460" s="10" t="s">
        <v>563</v>
      </c>
      <c r="G460" s="10"/>
      <c r="H460" s="10"/>
      <c r="I460" s="10"/>
      <c r="J460" s="10"/>
      <c r="K460" s="10"/>
      <c r="L460" s="10"/>
      <c r="M460" s="10"/>
      <c r="N460" s="84"/>
      <c r="O460" s="10"/>
      <c r="P460" s="10"/>
      <c r="Q460" s="10"/>
      <c r="R460" s="10"/>
      <c r="S460" s="10" t="s">
        <v>53</v>
      </c>
      <c r="T460" s="10"/>
      <c r="U460" s="10" t="s">
        <v>49</v>
      </c>
      <c r="V460" s="10" t="s">
        <v>49</v>
      </c>
      <c r="W460" s="10" t="s">
        <v>50</v>
      </c>
      <c r="X460" s="11" t="str">
        <f t="shared" si="240"/>
        <v>N</v>
      </c>
      <c r="Y460" s="11"/>
      <c r="Z460" s="11">
        <f t="shared" si="230"/>
        <v>0</v>
      </c>
      <c r="AA460" s="11" t="str">
        <f t="shared" si="215"/>
        <v>N</v>
      </c>
      <c r="AB460" s="11"/>
      <c r="AC460" s="11">
        <f t="shared" si="216"/>
        <v>0</v>
      </c>
      <c r="AD460" s="10"/>
      <c r="AE460" s="10"/>
      <c r="AF460" s="11"/>
      <c r="AG460" s="10"/>
      <c r="AH460" s="10"/>
      <c r="AI460" s="11">
        <f t="shared" si="243"/>
        <v>248</v>
      </c>
      <c r="AJ460" s="11" t="str">
        <f t="shared" si="244"/>
        <v/>
      </c>
      <c r="AK460" s="11">
        <f t="shared" si="245"/>
        <v>253</v>
      </c>
      <c r="AL460" s="11" t="str">
        <f t="shared" si="246"/>
        <v/>
      </c>
      <c r="AM460" s="11">
        <f t="shared" si="247"/>
        <v>-1</v>
      </c>
      <c r="AN460" s="11" t="str">
        <f t="shared" si="248"/>
        <v/>
      </c>
      <c r="AO460" s="11">
        <f t="shared" si="249"/>
        <v>-1</v>
      </c>
      <c r="AP460" s="11" t="str">
        <f t="shared" si="250"/>
        <v/>
      </c>
      <c r="AQ460" s="11"/>
      <c r="AR460" s="11">
        <f t="shared" si="217"/>
        <v>0</v>
      </c>
      <c r="AS460" s="11"/>
      <c r="AT460" s="9"/>
      <c r="AU460" t="str">
        <f t="shared" si="239"/>
        <v>RW</v>
      </c>
      <c r="AV460" s="7">
        <f>SUM(Z$7:Z460)/2</f>
        <v>248</v>
      </c>
      <c r="AW460" s="7">
        <f>SUM(AC$7:AC460)/2</f>
        <v>0</v>
      </c>
    </row>
    <row r="461" spans="2:49" outlineLevel="1">
      <c r="B461" s="36"/>
      <c r="C461" s="9"/>
      <c r="D461" s="9"/>
      <c r="E461" s="10" t="s">
        <v>562</v>
      </c>
      <c r="F461" s="10" t="s">
        <v>563</v>
      </c>
      <c r="G461" s="10"/>
      <c r="H461" s="10"/>
      <c r="I461" s="10"/>
      <c r="J461" s="10"/>
      <c r="K461" s="10"/>
      <c r="L461" s="10"/>
      <c r="M461" s="10"/>
      <c r="N461" s="84"/>
      <c r="O461" s="10"/>
      <c r="P461" s="10"/>
      <c r="Q461" s="10"/>
      <c r="R461" s="10"/>
      <c r="S461" s="10" t="s">
        <v>53</v>
      </c>
      <c r="T461" s="10"/>
      <c r="U461" s="10" t="s">
        <v>49</v>
      </c>
      <c r="V461" s="10" t="s">
        <v>49</v>
      </c>
      <c r="W461" s="10" t="s">
        <v>50</v>
      </c>
      <c r="X461" s="11" t="str">
        <f t="shared" si="240"/>
        <v>N</v>
      </c>
      <c r="Y461" s="11"/>
      <c r="Z461" s="11">
        <f t="shared" si="230"/>
        <v>0</v>
      </c>
      <c r="AA461" s="11" t="str">
        <f t="shared" si="215"/>
        <v>N</v>
      </c>
      <c r="AB461" s="11"/>
      <c r="AC461" s="11">
        <f t="shared" si="216"/>
        <v>0</v>
      </c>
      <c r="AD461" s="10"/>
      <c r="AE461" s="10"/>
      <c r="AF461" s="11"/>
      <c r="AG461" s="10"/>
      <c r="AH461" s="10"/>
      <c r="AI461" s="11">
        <f t="shared" si="243"/>
        <v>248</v>
      </c>
      <c r="AJ461" s="11" t="str">
        <f t="shared" si="244"/>
        <v/>
      </c>
      <c r="AK461" s="11">
        <f t="shared" si="245"/>
        <v>253</v>
      </c>
      <c r="AL461" s="11" t="str">
        <f t="shared" si="246"/>
        <v/>
      </c>
      <c r="AM461" s="11">
        <f t="shared" si="247"/>
        <v>-1</v>
      </c>
      <c r="AN461" s="11" t="str">
        <f t="shared" si="248"/>
        <v/>
      </c>
      <c r="AO461" s="11">
        <f t="shared" si="249"/>
        <v>-1</v>
      </c>
      <c r="AP461" s="11" t="str">
        <f t="shared" si="250"/>
        <v/>
      </c>
      <c r="AQ461" s="11"/>
      <c r="AR461" s="11">
        <f t="shared" si="217"/>
        <v>0</v>
      </c>
      <c r="AS461" s="11"/>
      <c r="AT461" s="9"/>
      <c r="AU461" t="str">
        <f t="shared" si="239"/>
        <v>RW</v>
      </c>
      <c r="AV461" s="7">
        <f>SUM(Z$7:Z461)/2</f>
        <v>248</v>
      </c>
      <c r="AW461" s="7">
        <f>SUM(AC$7:AC461)/2</f>
        <v>0</v>
      </c>
    </row>
    <row r="462" spans="2:49" outlineLevel="1">
      <c r="B462" s="36"/>
      <c r="C462" s="9"/>
      <c r="D462" s="9"/>
      <c r="E462" s="10" t="s">
        <v>562</v>
      </c>
      <c r="F462" s="10" t="s">
        <v>563</v>
      </c>
      <c r="G462" s="10"/>
      <c r="H462" s="10"/>
      <c r="I462" s="10"/>
      <c r="J462" s="10"/>
      <c r="K462" s="10"/>
      <c r="L462" s="10"/>
      <c r="M462" s="10"/>
      <c r="N462" s="84"/>
      <c r="O462" s="10"/>
      <c r="P462" s="10"/>
      <c r="Q462" s="10"/>
      <c r="R462" s="10"/>
      <c r="S462" s="10" t="s">
        <v>53</v>
      </c>
      <c r="T462" s="10"/>
      <c r="U462" s="10" t="s">
        <v>49</v>
      </c>
      <c r="V462" s="10" t="s">
        <v>49</v>
      </c>
      <c r="W462" s="10" t="s">
        <v>50</v>
      </c>
      <c r="X462" s="11" t="str">
        <f t="shared" si="240"/>
        <v>N</v>
      </c>
      <c r="Y462" s="11"/>
      <c r="Z462" s="11">
        <f t="shared" si="230"/>
        <v>0</v>
      </c>
      <c r="AA462" s="11" t="str">
        <f t="shared" si="215"/>
        <v>N</v>
      </c>
      <c r="AB462" s="11"/>
      <c r="AC462" s="11">
        <f t="shared" si="216"/>
        <v>0</v>
      </c>
      <c r="AD462" s="10"/>
      <c r="AE462" s="10"/>
      <c r="AF462" s="11"/>
      <c r="AG462" s="10"/>
      <c r="AH462" s="10"/>
      <c r="AI462" s="11">
        <f t="shared" si="243"/>
        <v>248</v>
      </c>
      <c r="AJ462" s="11" t="str">
        <f t="shared" si="244"/>
        <v/>
      </c>
      <c r="AK462" s="11">
        <f t="shared" si="245"/>
        <v>253</v>
      </c>
      <c r="AL462" s="11" t="str">
        <f t="shared" si="246"/>
        <v/>
      </c>
      <c r="AM462" s="11">
        <f t="shared" si="247"/>
        <v>-1</v>
      </c>
      <c r="AN462" s="11" t="str">
        <f t="shared" si="248"/>
        <v/>
      </c>
      <c r="AO462" s="11">
        <f t="shared" si="249"/>
        <v>-1</v>
      </c>
      <c r="AP462" s="11" t="str">
        <f t="shared" si="250"/>
        <v/>
      </c>
      <c r="AQ462" s="11"/>
      <c r="AR462" s="11">
        <f t="shared" si="217"/>
        <v>0</v>
      </c>
      <c r="AS462" s="11"/>
      <c r="AT462" s="9"/>
      <c r="AU462" t="str">
        <f t="shared" si="239"/>
        <v>RW</v>
      </c>
      <c r="AV462" s="7">
        <f>SUM(Z$7:Z462)/2</f>
        <v>248</v>
      </c>
      <c r="AW462" s="7">
        <f>SUM(AC$7:AC462)/2</f>
        <v>0</v>
      </c>
    </row>
    <row r="463" spans="2:49" outlineLevel="1">
      <c r="B463" s="36"/>
      <c r="C463" s="9"/>
      <c r="D463" s="9"/>
      <c r="E463" s="10" t="s">
        <v>562</v>
      </c>
      <c r="F463" s="10" t="s">
        <v>563</v>
      </c>
      <c r="G463" s="10"/>
      <c r="H463" s="10"/>
      <c r="I463" s="10"/>
      <c r="J463" s="10"/>
      <c r="K463" s="10"/>
      <c r="L463" s="10"/>
      <c r="M463" s="10"/>
      <c r="N463" s="84"/>
      <c r="O463" s="10"/>
      <c r="P463" s="10"/>
      <c r="Q463" s="10"/>
      <c r="R463" s="10"/>
      <c r="S463" s="10" t="s">
        <v>53</v>
      </c>
      <c r="T463" s="10"/>
      <c r="U463" s="10" t="s">
        <v>49</v>
      </c>
      <c r="V463" s="10" t="s">
        <v>49</v>
      </c>
      <c r="W463" s="10" t="s">
        <v>50</v>
      </c>
      <c r="X463" s="11" t="str">
        <f t="shared" si="240"/>
        <v>N</v>
      </c>
      <c r="Y463" s="11"/>
      <c r="Z463" s="11">
        <f t="shared" si="230"/>
        <v>0</v>
      </c>
      <c r="AA463" s="11" t="str">
        <f t="shared" si="215"/>
        <v>N</v>
      </c>
      <c r="AB463" s="11"/>
      <c r="AC463" s="11">
        <f t="shared" si="216"/>
        <v>0</v>
      </c>
      <c r="AD463" s="10"/>
      <c r="AE463" s="10"/>
      <c r="AF463" s="11"/>
      <c r="AG463" s="10"/>
      <c r="AH463" s="10"/>
      <c r="AI463" s="11">
        <f t="shared" si="243"/>
        <v>248</v>
      </c>
      <c r="AJ463" s="11" t="str">
        <f t="shared" si="244"/>
        <v/>
      </c>
      <c r="AK463" s="11">
        <f t="shared" si="245"/>
        <v>253</v>
      </c>
      <c r="AL463" s="11" t="str">
        <f t="shared" si="246"/>
        <v/>
      </c>
      <c r="AM463" s="11">
        <f t="shared" si="247"/>
        <v>-1</v>
      </c>
      <c r="AN463" s="11" t="str">
        <f t="shared" si="248"/>
        <v/>
      </c>
      <c r="AO463" s="11">
        <f t="shared" si="249"/>
        <v>-1</v>
      </c>
      <c r="AP463" s="11" t="str">
        <f t="shared" si="250"/>
        <v/>
      </c>
      <c r="AQ463" s="11"/>
      <c r="AR463" s="11">
        <f t="shared" si="217"/>
        <v>0</v>
      </c>
      <c r="AS463" s="11"/>
      <c r="AT463" s="9"/>
      <c r="AU463" t="str">
        <f t="shared" si="239"/>
        <v>RW</v>
      </c>
      <c r="AV463" s="7">
        <f>SUM(Z$7:Z463)/2</f>
        <v>248</v>
      </c>
      <c r="AW463" s="7">
        <f>SUM(AC$7:AC463)/2</f>
        <v>0</v>
      </c>
    </row>
    <row r="464" spans="2:49" outlineLevel="1">
      <c r="B464" s="36"/>
      <c r="C464" s="9"/>
      <c r="D464" s="9"/>
      <c r="E464" s="10" t="s">
        <v>562</v>
      </c>
      <c r="F464" s="10" t="s">
        <v>563</v>
      </c>
      <c r="G464" s="10"/>
      <c r="H464" s="10"/>
      <c r="I464" s="10"/>
      <c r="J464" s="10"/>
      <c r="K464" s="10"/>
      <c r="L464" s="10"/>
      <c r="M464" s="10"/>
      <c r="N464" s="84"/>
      <c r="O464" s="10"/>
      <c r="P464" s="10"/>
      <c r="Q464" s="10"/>
      <c r="R464" s="10"/>
      <c r="S464" s="10" t="s">
        <v>53</v>
      </c>
      <c r="T464" s="10"/>
      <c r="U464" s="10" t="s">
        <v>49</v>
      </c>
      <c r="V464" s="10" t="s">
        <v>49</v>
      </c>
      <c r="W464" s="10" t="s">
        <v>50</v>
      </c>
      <c r="X464" s="11" t="str">
        <f t="shared" si="240"/>
        <v>N</v>
      </c>
      <c r="Y464" s="11"/>
      <c r="Z464" s="11">
        <f t="shared" si="230"/>
        <v>0</v>
      </c>
      <c r="AA464" s="11" t="str">
        <f t="shared" si="215"/>
        <v>N</v>
      </c>
      <c r="AB464" s="11"/>
      <c r="AC464" s="11">
        <f t="shared" si="216"/>
        <v>0</v>
      </c>
      <c r="AD464" s="10"/>
      <c r="AE464" s="10"/>
      <c r="AF464" s="11"/>
      <c r="AG464" s="10"/>
      <c r="AH464" s="10"/>
      <c r="AI464" s="11">
        <f t="shared" si="243"/>
        <v>248</v>
      </c>
      <c r="AJ464" s="11" t="str">
        <f t="shared" si="244"/>
        <v/>
      </c>
      <c r="AK464" s="11">
        <f t="shared" si="245"/>
        <v>253</v>
      </c>
      <c r="AL464" s="11" t="str">
        <f t="shared" si="246"/>
        <v/>
      </c>
      <c r="AM464" s="11">
        <f t="shared" si="247"/>
        <v>-1</v>
      </c>
      <c r="AN464" s="11" t="str">
        <f t="shared" si="248"/>
        <v/>
      </c>
      <c r="AO464" s="11">
        <f t="shared" si="249"/>
        <v>-1</v>
      </c>
      <c r="AP464" s="11" t="str">
        <f t="shared" si="250"/>
        <v/>
      </c>
      <c r="AQ464" s="11"/>
      <c r="AR464" s="11">
        <f t="shared" si="217"/>
        <v>0</v>
      </c>
      <c r="AS464" s="11"/>
      <c r="AT464" s="9"/>
      <c r="AU464" t="str">
        <f t="shared" si="239"/>
        <v>RW</v>
      </c>
      <c r="AV464" s="7">
        <f>SUM(Z$7:Z464)/2</f>
        <v>248</v>
      </c>
      <c r="AW464" s="7">
        <f>SUM(AC$7:AC464)/2</f>
        <v>0</v>
      </c>
    </row>
    <row r="465" spans="2:49" outlineLevel="1">
      <c r="B465" s="36"/>
      <c r="C465" s="9"/>
      <c r="D465" s="9"/>
      <c r="E465" s="10" t="s">
        <v>562</v>
      </c>
      <c r="F465" s="10" t="s">
        <v>563</v>
      </c>
      <c r="G465" s="10"/>
      <c r="H465" s="10"/>
      <c r="I465" s="10"/>
      <c r="J465" s="10"/>
      <c r="K465" s="10"/>
      <c r="L465" s="10"/>
      <c r="M465" s="10"/>
      <c r="N465" s="84"/>
      <c r="O465" s="10"/>
      <c r="P465" s="10"/>
      <c r="Q465" s="10"/>
      <c r="R465" s="10"/>
      <c r="S465" s="10" t="s">
        <v>53</v>
      </c>
      <c r="T465" s="10"/>
      <c r="U465" s="10" t="s">
        <v>49</v>
      </c>
      <c r="V465" s="10" t="s">
        <v>49</v>
      </c>
      <c r="W465" s="10" t="s">
        <v>50</v>
      </c>
      <c r="X465" s="11" t="str">
        <f t="shared" si="240"/>
        <v>N</v>
      </c>
      <c r="Y465" s="11"/>
      <c r="Z465" s="11">
        <f t="shared" ref="Z465:Z525" si="251">Y465</f>
        <v>0</v>
      </c>
      <c r="AA465" s="11" t="str">
        <f t="shared" si="215"/>
        <v>N</v>
      </c>
      <c r="AB465" s="11"/>
      <c r="AC465" s="11">
        <f t="shared" si="216"/>
        <v>0</v>
      </c>
      <c r="AD465" s="10"/>
      <c r="AE465" s="10"/>
      <c r="AF465" s="11"/>
      <c r="AG465" s="10"/>
      <c r="AH465" s="10"/>
      <c r="AI465" s="11">
        <f t="shared" si="243"/>
        <v>248</v>
      </c>
      <c r="AJ465" s="11" t="str">
        <f t="shared" si="244"/>
        <v/>
      </c>
      <c r="AK465" s="11">
        <f t="shared" si="245"/>
        <v>253</v>
      </c>
      <c r="AL465" s="11" t="str">
        <f t="shared" si="246"/>
        <v/>
      </c>
      <c r="AM465" s="11">
        <f t="shared" si="247"/>
        <v>-1</v>
      </c>
      <c r="AN465" s="11" t="str">
        <f t="shared" si="248"/>
        <v/>
      </c>
      <c r="AO465" s="11">
        <f t="shared" si="249"/>
        <v>-1</v>
      </c>
      <c r="AP465" s="11" t="str">
        <f t="shared" si="250"/>
        <v/>
      </c>
      <c r="AQ465" s="11"/>
      <c r="AR465" s="11">
        <f t="shared" si="217"/>
        <v>0</v>
      </c>
      <c r="AS465" s="11"/>
      <c r="AT465" s="9"/>
      <c r="AU465" t="str">
        <f t="shared" si="239"/>
        <v>RW</v>
      </c>
      <c r="AV465" s="7">
        <f>SUM(Z$7:Z465)/2</f>
        <v>248</v>
      </c>
      <c r="AW465" s="7">
        <f>SUM(AC$7:AC465)/2</f>
        <v>0</v>
      </c>
    </row>
    <row r="466" spans="2:49" outlineLevel="1">
      <c r="B466" s="36"/>
      <c r="C466" s="9"/>
      <c r="D466" s="9"/>
      <c r="E466" s="10" t="s">
        <v>562</v>
      </c>
      <c r="F466" s="10" t="s">
        <v>563</v>
      </c>
      <c r="G466" s="10"/>
      <c r="H466" s="10"/>
      <c r="I466" s="10"/>
      <c r="J466" s="10"/>
      <c r="K466" s="10"/>
      <c r="L466" s="10"/>
      <c r="M466" s="10"/>
      <c r="N466" s="84"/>
      <c r="O466" s="10"/>
      <c r="P466" s="10"/>
      <c r="Q466" s="10"/>
      <c r="R466" s="10"/>
      <c r="S466" s="10" t="s">
        <v>53</v>
      </c>
      <c r="T466" s="10"/>
      <c r="U466" s="10" t="s">
        <v>49</v>
      </c>
      <c r="V466" s="10" t="s">
        <v>49</v>
      </c>
      <c r="W466" s="10" t="s">
        <v>50</v>
      </c>
      <c r="X466" s="11" t="str">
        <f t="shared" si="240"/>
        <v>N</v>
      </c>
      <c r="Y466" s="11"/>
      <c r="Z466" s="11">
        <f t="shared" si="251"/>
        <v>0</v>
      </c>
      <c r="AA466" s="11" t="str">
        <f t="shared" si="215"/>
        <v>N</v>
      </c>
      <c r="AB466" s="11"/>
      <c r="AC466" s="11">
        <f t="shared" si="216"/>
        <v>0</v>
      </c>
      <c r="AD466" s="10"/>
      <c r="AE466" s="10"/>
      <c r="AF466" s="11"/>
      <c r="AG466" s="10"/>
      <c r="AH466" s="10"/>
      <c r="AI466" s="11">
        <f t="shared" si="243"/>
        <v>248</v>
      </c>
      <c r="AJ466" s="11" t="str">
        <f t="shared" si="244"/>
        <v/>
      </c>
      <c r="AK466" s="11">
        <f t="shared" si="245"/>
        <v>253</v>
      </c>
      <c r="AL466" s="11" t="str">
        <f t="shared" si="246"/>
        <v/>
      </c>
      <c r="AM466" s="11">
        <f t="shared" si="247"/>
        <v>-1</v>
      </c>
      <c r="AN466" s="11" t="str">
        <f t="shared" si="248"/>
        <v/>
      </c>
      <c r="AO466" s="11">
        <f t="shared" si="249"/>
        <v>-1</v>
      </c>
      <c r="AP466" s="11" t="str">
        <f t="shared" si="250"/>
        <v/>
      </c>
      <c r="AQ466" s="11"/>
      <c r="AR466" s="11">
        <f t="shared" si="217"/>
        <v>0</v>
      </c>
      <c r="AS466" s="11"/>
      <c r="AT466" s="9"/>
      <c r="AU466" t="str">
        <f t="shared" ref="AU466:AU529" si="252">S466</f>
        <v>RW</v>
      </c>
      <c r="AV466" s="7">
        <f>SUM(Z$7:Z466)/2</f>
        <v>248</v>
      </c>
      <c r="AW466" s="7">
        <f>SUM(AC$7:AC466)/2</f>
        <v>0</v>
      </c>
    </row>
    <row r="467" spans="2:49" outlineLevel="1">
      <c r="B467" s="36"/>
      <c r="C467" s="9"/>
      <c r="D467" s="9"/>
      <c r="E467" s="10" t="s">
        <v>562</v>
      </c>
      <c r="F467" s="10" t="s">
        <v>563</v>
      </c>
      <c r="G467" s="10"/>
      <c r="H467" s="10"/>
      <c r="I467" s="10"/>
      <c r="J467" s="10"/>
      <c r="K467" s="10"/>
      <c r="L467" s="10"/>
      <c r="M467" s="10"/>
      <c r="N467" s="84"/>
      <c r="O467" s="10"/>
      <c r="P467" s="10"/>
      <c r="Q467" s="10"/>
      <c r="R467" s="10"/>
      <c r="S467" s="10" t="s">
        <v>53</v>
      </c>
      <c r="T467" s="10"/>
      <c r="U467" s="10" t="s">
        <v>49</v>
      </c>
      <c r="V467" s="10" t="s">
        <v>49</v>
      </c>
      <c r="W467" s="10" t="s">
        <v>50</v>
      </c>
      <c r="X467" s="11" t="str">
        <f t="shared" si="240"/>
        <v>N</v>
      </c>
      <c r="Y467" s="11"/>
      <c r="Z467" s="11">
        <f t="shared" si="251"/>
        <v>0</v>
      </c>
      <c r="AA467" s="11" t="str">
        <f t="shared" si="215"/>
        <v>N</v>
      </c>
      <c r="AB467" s="11"/>
      <c r="AC467" s="11">
        <f t="shared" si="216"/>
        <v>0</v>
      </c>
      <c r="AD467" s="10"/>
      <c r="AE467" s="10"/>
      <c r="AF467" s="11"/>
      <c r="AG467" s="10"/>
      <c r="AH467" s="10"/>
      <c r="AI467" s="11">
        <f t="shared" si="243"/>
        <v>248</v>
      </c>
      <c r="AJ467" s="11" t="str">
        <f t="shared" si="244"/>
        <v/>
      </c>
      <c r="AK467" s="11">
        <f t="shared" si="245"/>
        <v>253</v>
      </c>
      <c r="AL467" s="11" t="str">
        <f t="shared" si="246"/>
        <v/>
      </c>
      <c r="AM467" s="11">
        <f t="shared" si="247"/>
        <v>-1</v>
      </c>
      <c r="AN467" s="11" t="str">
        <f t="shared" si="248"/>
        <v/>
      </c>
      <c r="AO467" s="11">
        <f t="shared" si="249"/>
        <v>-1</v>
      </c>
      <c r="AP467" s="11" t="str">
        <f t="shared" si="250"/>
        <v/>
      </c>
      <c r="AQ467" s="11"/>
      <c r="AR467" s="11">
        <f t="shared" si="217"/>
        <v>0</v>
      </c>
      <c r="AS467" s="11"/>
      <c r="AT467" s="9"/>
      <c r="AU467" t="str">
        <f t="shared" si="252"/>
        <v>RW</v>
      </c>
      <c r="AV467" s="7">
        <f>SUM(Z$7:Z467)/2</f>
        <v>248</v>
      </c>
      <c r="AW467" s="7">
        <f>SUM(AC$7:AC467)/2</f>
        <v>0</v>
      </c>
    </row>
    <row r="468" spans="2:49" outlineLevel="1">
      <c r="B468" s="36"/>
      <c r="C468" s="9"/>
      <c r="D468" s="9"/>
      <c r="E468" s="10" t="s">
        <v>562</v>
      </c>
      <c r="F468" s="10" t="s">
        <v>563</v>
      </c>
      <c r="G468" s="10"/>
      <c r="H468" s="10"/>
      <c r="I468" s="10"/>
      <c r="J468" s="10"/>
      <c r="K468" s="10"/>
      <c r="L468" s="10"/>
      <c r="M468" s="10"/>
      <c r="N468" s="84"/>
      <c r="O468" s="10"/>
      <c r="P468" s="10"/>
      <c r="Q468" s="10"/>
      <c r="R468" s="10"/>
      <c r="S468" s="10" t="s">
        <v>53</v>
      </c>
      <c r="T468" s="10"/>
      <c r="U468" s="10" t="s">
        <v>49</v>
      </c>
      <c r="V468" s="10" t="s">
        <v>49</v>
      </c>
      <c r="W468" s="10" t="s">
        <v>50</v>
      </c>
      <c r="X468" s="11" t="str">
        <f t="shared" si="240"/>
        <v>N</v>
      </c>
      <c r="Y468" s="11"/>
      <c r="Z468" s="11">
        <f t="shared" si="251"/>
        <v>0</v>
      </c>
      <c r="AA468" s="11" t="str">
        <f t="shared" si="215"/>
        <v>N</v>
      </c>
      <c r="AB468" s="11"/>
      <c r="AC468" s="11">
        <f t="shared" si="216"/>
        <v>0</v>
      </c>
      <c r="AD468" s="10"/>
      <c r="AE468" s="10"/>
      <c r="AF468" s="11"/>
      <c r="AG468" s="10"/>
      <c r="AH468" s="10"/>
      <c r="AI468" s="11">
        <f t="shared" si="243"/>
        <v>248</v>
      </c>
      <c r="AJ468" s="11" t="str">
        <f t="shared" si="244"/>
        <v/>
      </c>
      <c r="AK468" s="11">
        <f t="shared" si="245"/>
        <v>253</v>
      </c>
      <c r="AL468" s="11" t="str">
        <f t="shared" si="246"/>
        <v/>
      </c>
      <c r="AM468" s="11">
        <f t="shared" si="247"/>
        <v>-1</v>
      </c>
      <c r="AN468" s="11" t="str">
        <f t="shared" si="248"/>
        <v/>
      </c>
      <c r="AO468" s="11">
        <f t="shared" si="249"/>
        <v>-1</v>
      </c>
      <c r="AP468" s="11" t="str">
        <f t="shared" si="250"/>
        <v/>
      </c>
      <c r="AQ468" s="11"/>
      <c r="AR468" s="11">
        <f t="shared" si="217"/>
        <v>0</v>
      </c>
      <c r="AS468" s="11"/>
      <c r="AT468" s="9"/>
      <c r="AU468" t="str">
        <f t="shared" si="252"/>
        <v>RW</v>
      </c>
      <c r="AV468" s="7">
        <f>SUM(Z$7:Z468)/2</f>
        <v>248</v>
      </c>
      <c r="AW468" s="7">
        <f>SUM(AC$7:AC468)/2</f>
        <v>0</v>
      </c>
    </row>
    <row r="469" spans="2:49" outlineLevel="1">
      <c r="B469" s="36"/>
      <c r="C469" s="9"/>
      <c r="D469" s="9"/>
      <c r="E469" s="10" t="s">
        <v>562</v>
      </c>
      <c r="F469" s="10" t="s">
        <v>563</v>
      </c>
      <c r="G469" s="10"/>
      <c r="H469" s="10"/>
      <c r="I469" s="10"/>
      <c r="J469" s="10"/>
      <c r="K469" s="10"/>
      <c r="L469" s="10"/>
      <c r="M469" s="10"/>
      <c r="N469" s="84"/>
      <c r="O469" s="10"/>
      <c r="P469" s="10"/>
      <c r="Q469" s="10"/>
      <c r="R469" s="10"/>
      <c r="S469" s="10" t="s">
        <v>53</v>
      </c>
      <c r="T469" s="10"/>
      <c r="U469" s="10" t="s">
        <v>49</v>
      </c>
      <c r="V469" s="10" t="s">
        <v>49</v>
      </c>
      <c r="W469" s="10" t="s">
        <v>50</v>
      </c>
      <c r="X469" s="11" t="str">
        <f t="shared" si="240"/>
        <v>N</v>
      </c>
      <c r="Y469" s="11"/>
      <c r="Z469" s="11">
        <f t="shared" si="251"/>
        <v>0</v>
      </c>
      <c r="AA469" s="11" t="str">
        <f t="shared" si="215"/>
        <v>N</v>
      </c>
      <c r="AB469" s="11"/>
      <c r="AC469" s="11">
        <f t="shared" si="216"/>
        <v>0</v>
      </c>
      <c r="AD469" s="10"/>
      <c r="AE469" s="10"/>
      <c r="AF469" s="11"/>
      <c r="AG469" s="10"/>
      <c r="AH469" s="10"/>
      <c r="AI469" s="11">
        <f t="shared" si="243"/>
        <v>248</v>
      </c>
      <c r="AJ469" s="11" t="str">
        <f t="shared" si="244"/>
        <v/>
      </c>
      <c r="AK469" s="11">
        <f t="shared" si="245"/>
        <v>253</v>
      </c>
      <c r="AL469" s="11" t="str">
        <f t="shared" si="246"/>
        <v/>
      </c>
      <c r="AM469" s="11">
        <f t="shared" si="247"/>
        <v>-1</v>
      </c>
      <c r="AN469" s="11" t="str">
        <f t="shared" si="248"/>
        <v/>
      </c>
      <c r="AO469" s="11">
        <f t="shared" si="249"/>
        <v>-1</v>
      </c>
      <c r="AP469" s="11" t="str">
        <f t="shared" si="250"/>
        <v/>
      </c>
      <c r="AQ469" s="11"/>
      <c r="AR469" s="11">
        <f t="shared" si="217"/>
        <v>0</v>
      </c>
      <c r="AS469" s="11"/>
      <c r="AT469" s="9"/>
      <c r="AU469" t="str">
        <f t="shared" si="252"/>
        <v>RW</v>
      </c>
      <c r="AV469" s="7">
        <f>SUM(Z$7:Z469)/2</f>
        <v>248</v>
      </c>
      <c r="AW469" s="7">
        <f>SUM(AC$7:AC469)/2</f>
        <v>0</v>
      </c>
    </row>
    <row r="470" spans="2:49" outlineLevel="1">
      <c r="B470" s="36"/>
      <c r="C470" s="9"/>
      <c r="D470" s="9"/>
      <c r="E470" s="10" t="s">
        <v>562</v>
      </c>
      <c r="F470" s="10" t="s">
        <v>563</v>
      </c>
      <c r="G470" s="10"/>
      <c r="H470" s="10"/>
      <c r="I470" s="10"/>
      <c r="J470" s="10"/>
      <c r="K470" s="10"/>
      <c r="L470" s="10"/>
      <c r="M470" s="10"/>
      <c r="N470" s="84"/>
      <c r="O470" s="10"/>
      <c r="P470" s="10"/>
      <c r="Q470" s="10"/>
      <c r="R470" s="10"/>
      <c r="S470" s="10" t="s">
        <v>53</v>
      </c>
      <c r="T470" s="10"/>
      <c r="U470" s="10" t="s">
        <v>49</v>
      </c>
      <c r="V470" s="10" t="s">
        <v>49</v>
      </c>
      <c r="W470" s="10" t="s">
        <v>50</v>
      </c>
      <c r="X470" s="11" t="str">
        <f t="shared" si="240"/>
        <v>N</v>
      </c>
      <c r="Y470" s="11"/>
      <c r="Z470" s="11">
        <f t="shared" si="251"/>
        <v>0</v>
      </c>
      <c r="AA470" s="11" t="str">
        <f t="shared" si="215"/>
        <v>N</v>
      </c>
      <c r="AB470" s="11"/>
      <c r="AC470" s="11">
        <f t="shared" si="216"/>
        <v>0</v>
      </c>
      <c r="AD470" s="10"/>
      <c r="AE470" s="10"/>
      <c r="AF470" s="11"/>
      <c r="AG470" s="10"/>
      <c r="AH470" s="10"/>
      <c r="AI470" s="11">
        <f t="shared" si="243"/>
        <v>248</v>
      </c>
      <c r="AJ470" s="11" t="str">
        <f t="shared" si="244"/>
        <v/>
      </c>
      <c r="AK470" s="11">
        <f t="shared" si="245"/>
        <v>253</v>
      </c>
      <c r="AL470" s="11" t="str">
        <f t="shared" si="246"/>
        <v/>
      </c>
      <c r="AM470" s="11">
        <f t="shared" si="247"/>
        <v>-1</v>
      </c>
      <c r="AN470" s="11" t="str">
        <f t="shared" si="248"/>
        <v/>
      </c>
      <c r="AO470" s="11">
        <f t="shared" si="249"/>
        <v>-1</v>
      </c>
      <c r="AP470" s="11" t="str">
        <f t="shared" si="250"/>
        <v/>
      </c>
      <c r="AQ470" s="11"/>
      <c r="AR470" s="11">
        <f t="shared" si="217"/>
        <v>0</v>
      </c>
      <c r="AS470" s="11"/>
      <c r="AT470" s="9"/>
      <c r="AU470" t="str">
        <f t="shared" si="252"/>
        <v>RW</v>
      </c>
      <c r="AV470" s="7">
        <f>SUM(Z$7:Z470)/2</f>
        <v>248</v>
      </c>
      <c r="AW470" s="7">
        <f>SUM(AC$7:AC470)/2</f>
        <v>0</v>
      </c>
    </row>
    <row r="471" spans="2:49" outlineLevel="1">
      <c r="B471" s="36"/>
      <c r="C471" s="9"/>
      <c r="D471" s="9"/>
      <c r="E471" s="10" t="s">
        <v>562</v>
      </c>
      <c r="F471" s="10" t="s">
        <v>563</v>
      </c>
      <c r="G471" s="10"/>
      <c r="H471" s="10"/>
      <c r="I471" s="10"/>
      <c r="J471" s="10"/>
      <c r="K471" s="10"/>
      <c r="L471" s="10"/>
      <c r="M471" s="10"/>
      <c r="N471" s="84"/>
      <c r="O471" s="10"/>
      <c r="P471" s="10"/>
      <c r="Q471" s="10"/>
      <c r="R471" s="10"/>
      <c r="S471" s="10" t="s">
        <v>53</v>
      </c>
      <c r="T471" s="10"/>
      <c r="U471" s="10" t="s">
        <v>49</v>
      </c>
      <c r="V471" s="10" t="s">
        <v>49</v>
      </c>
      <c r="W471" s="10" t="s">
        <v>50</v>
      </c>
      <c r="X471" s="11" t="str">
        <f t="shared" si="240"/>
        <v>N</v>
      </c>
      <c r="Y471" s="11"/>
      <c r="Z471" s="11">
        <f t="shared" si="251"/>
        <v>0</v>
      </c>
      <c r="AA471" s="11" t="str">
        <f t="shared" si="215"/>
        <v>N</v>
      </c>
      <c r="AB471" s="11"/>
      <c r="AC471" s="11">
        <f t="shared" si="216"/>
        <v>0</v>
      </c>
      <c r="AD471" s="10"/>
      <c r="AE471" s="10"/>
      <c r="AF471" s="11"/>
      <c r="AG471" s="10"/>
      <c r="AH471" s="10"/>
      <c r="AI471" s="11">
        <f t="shared" si="243"/>
        <v>248</v>
      </c>
      <c r="AJ471" s="11" t="str">
        <f t="shared" si="244"/>
        <v/>
      </c>
      <c r="AK471" s="11">
        <f t="shared" si="245"/>
        <v>253</v>
      </c>
      <c r="AL471" s="11" t="str">
        <f t="shared" si="246"/>
        <v/>
      </c>
      <c r="AM471" s="11">
        <f t="shared" si="247"/>
        <v>-1</v>
      </c>
      <c r="AN471" s="11" t="str">
        <f t="shared" si="248"/>
        <v/>
      </c>
      <c r="AO471" s="11">
        <f t="shared" si="249"/>
        <v>-1</v>
      </c>
      <c r="AP471" s="11" t="str">
        <f t="shared" si="250"/>
        <v/>
      </c>
      <c r="AQ471" s="11"/>
      <c r="AR471" s="11">
        <f t="shared" si="217"/>
        <v>0</v>
      </c>
      <c r="AS471" s="11"/>
      <c r="AT471" s="9"/>
      <c r="AU471" t="str">
        <f t="shared" si="252"/>
        <v>RW</v>
      </c>
      <c r="AV471" s="7">
        <f>SUM(Z$7:Z471)/2</f>
        <v>248</v>
      </c>
      <c r="AW471" s="7">
        <f>SUM(AC$7:AC471)/2</f>
        <v>0</v>
      </c>
    </row>
    <row r="472" spans="2:49" outlineLevel="1">
      <c r="B472" s="36"/>
      <c r="C472" s="9"/>
      <c r="D472" s="9"/>
      <c r="E472" s="10" t="s">
        <v>562</v>
      </c>
      <c r="F472" s="10" t="s">
        <v>563</v>
      </c>
      <c r="G472" s="10"/>
      <c r="H472" s="10"/>
      <c r="I472" s="10"/>
      <c r="J472" s="10"/>
      <c r="K472" s="10"/>
      <c r="L472" s="10"/>
      <c r="M472" s="10"/>
      <c r="N472" s="84"/>
      <c r="O472" s="10"/>
      <c r="P472" s="10"/>
      <c r="Q472" s="10"/>
      <c r="R472" s="10"/>
      <c r="S472" s="10" t="s">
        <v>53</v>
      </c>
      <c r="T472" s="10"/>
      <c r="U472" s="10" t="s">
        <v>49</v>
      </c>
      <c r="V472" s="10" t="s">
        <v>49</v>
      </c>
      <c r="W472" s="10" t="s">
        <v>50</v>
      </c>
      <c r="X472" s="11" t="str">
        <f t="shared" si="240"/>
        <v>N</v>
      </c>
      <c r="Y472" s="11"/>
      <c r="Z472" s="11">
        <f t="shared" si="251"/>
        <v>0</v>
      </c>
      <c r="AA472" s="11" t="str">
        <f t="shared" si="215"/>
        <v>N</v>
      </c>
      <c r="AB472" s="11"/>
      <c r="AC472" s="11">
        <f t="shared" si="216"/>
        <v>0</v>
      </c>
      <c r="AD472" s="10"/>
      <c r="AE472" s="10"/>
      <c r="AF472" s="11"/>
      <c r="AG472" s="10"/>
      <c r="AH472" s="10"/>
      <c r="AI472" s="11">
        <f t="shared" si="243"/>
        <v>248</v>
      </c>
      <c r="AJ472" s="11" t="str">
        <f t="shared" si="244"/>
        <v/>
      </c>
      <c r="AK472" s="11">
        <f t="shared" si="245"/>
        <v>253</v>
      </c>
      <c r="AL472" s="11" t="str">
        <f t="shared" si="246"/>
        <v/>
      </c>
      <c r="AM472" s="11">
        <f t="shared" si="247"/>
        <v>-1</v>
      </c>
      <c r="AN472" s="11" t="str">
        <f t="shared" si="248"/>
        <v/>
      </c>
      <c r="AO472" s="11">
        <f t="shared" si="249"/>
        <v>-1</v>
      </c>
      <c r="AP472" s="11" t="str">
        <f t="shared" si="250"/>
        <v/>
      </c>
      <c r="AQ472" s="11"/>
      <c r="AR472" s="11">
        <f t="shared" si="217"/>
        <v>0</v>
      </c>
      <c r="AS472" s="11"/>
      <c r="AT472" s="9"/>
      <c r="AU472" t="str">
        <f t="shared" si="252"/>
        <v>RW</v>
      </c>
      <c r="AV472" s="7">
        <f>SUM(Z$7:Z472)/2</f>
        <v>248</v>
      </c>
      <c r="AW472" s="7">
        <f>SUM(AC$7:AC472)/2</f>
        <v>0</v>
      </c>
    </row>
    <row r="473" spans="2:49" outlineLevel="1">
      <c r="B473" s="36"/>
      <c r="C473" s="9"/>
      <c r="D473" s="9"/>
      <c r="E473" s="10" t="s">
        <v>562</v>
      </c>
      <c r="F473" s="10" t="s">
        <v>563</v>
      </c>
      <c r="G473" s="10"/>
      <c r="H473" s="10"/>
      <c r="I473" s="10"/>
      <c r="J473" s="10"/>
      <c r="K473" s="10"/>
      <c r="L473" s="10"/>
      <c r="M473" s="10"/>
      <c r="N473" s="84"/>
      <c r="O473" s="10"/>
      <c r="P473" s="10"/>
      <c r="Q473" s="10"/>
      <c r="R473" s="10"/>
      <c r="S473" s="10" t="s">
        <v>53</v>
      </c>
      <c r="T473" s="10"/>
      <c r="U473" s="10" t="s">
        <v>49</v>
      </c>
      <c r="V473" s="10" t="s">
        <v>49</v>
      </c>
      <c r="W473" s="10" t="s">
        <v>50</v>
      </c>
      <c r="X473" s="11" t="str">
        <f t="shared" ref="X473:X536" si="253">IF(Y473&gt;0,"Y","N")</f>
        <v>N</v>
      </c>
      <c r="Y473" s="11"/>
      <c r="Z473" s="11">
        <f t="shared" si="251"/>
        <v>0</v>
      </c>
      <c r="AA473" s="11" t="str">
        <f t="shared" si="215"/>
        <v>N</v>
      </c>
      <c r="AB473" s="11"/>
      <c r="AC473" s="11">
        <f t="shared" si="216"/>
        <v>0</v>
      </c>
      <c r="AD473" s="10"/>
      <c r="AE473" s="10"/>
      <c r="AF473" s="11"/>
      <c r="AG473" s="10"/>
      <c r="AH473" s="10"/>
      <c r="AI473" s="11">
        <f t="shared" si="243"/>
        <v>248</v>
      </c>
      <c r="AJ473" s="11" t="str">
        <f t="shared" si="244"/>
        <v/>
      </c>
      <c r="AK473" s="11">
        <f t="shared" si="245"/>
        <v>253</v>
      </c>
      <c r="AL473" s="11" t="str">
        <f t="shared" si="246"/>
        <v/>
      </c>
      <c r="AM473" s="11">
        <f t="shared" si="247"/>
        <v>-1</v>
      </c>
      <c r="AN473" s="11" t="str">
        <f t="shared" si="248"/>
        <v/>
      </c>
      <c r="AO473" s="11">
        <f t="shared" si="249"/>
        <v>-1</v>
      </c>
      <c r="AP473" s="11" t="str">
        <f t="shared" si="250"/>
        <v/>
      </c>
      <c r="AQ473" s="11"/>
      <c r="AR473" s="11">
        <f t="shared" si="217"/>
        <v>0</v>
      </c>
      <c r="AS473" s="11"/>
      <c r="AT473" s="9"/>
      <c r="AU473" t="str">
        <f t="shared" si="252"/>
        <v>RW</v>
      </c>
      <c r="AV473" s="7">
        <f>SUM(Z$7:Z473)/2</f>
        <v>248</v>
      </c>
      <c r="AW473" s="7">
        <f>SUM(AC$7:AC473)/2</f>
        <v>0</v>
      </c>
    </row>
    <row r="474" spans="2:49" outlineLevel="1">
      <c r="B474" s="36"/>
      <c r="C474" s="9"/>
      <c r="D474" s="9"/>
      <c r="E474" s="10" t="s">
        <v>562</v>
      </c>
      <c r="F474" s="10" t="s">
        <v>563</v>
      </c>
      <c r="G474" s="10"/>
      <c r="H474" s="10"/>
      <c r="I474" s="10"/>
      <c r="J474" s="10"/>
      <c r="K474" s="10"/>
      <c r="L474" s="10"/>
      <c r="M474" s="10"/>
      <c r="N474" s="84"/>
      <c r="O474" s="10"/>
      <c r="P474" s="10"/>
      <c r="Q474" s="10"/>
      <c r="R474" s="10"/>
      <c r="S474" s="10" t="s">
        <v>53</v>
      </c>
      <c r="T474" s="10"/>
      <c r="U474" s="10" t="s">
        <v>49</v>
      </c>
      <c r="V474" s="10" t="s">
        <v>49</v>
      </c>
      <c r="W474" s="10" t="s">
        <v>50</v>
      </c>
      <c r="X474" s="11" t="str">
        <f t="shared" si="253"/>
        <v>N</v>
      </c>
      <c r="Y474" s="11"/>
      <c r="Z474" s="11">
        <f t="shared" si="251"/>
        <v>0</v>
      </c>
      <c r="AA474" s="11" t="str">
        <f t="shared" si="215"/>
        <v>N</v>
      </c>
      <c r="AB474" s="11"/>
      <c r="AC474" s="11">
        <f t="shared" si="216"/>
        <v>0</v>
      </c>
      <c r="AD474" s="10"/>
      <c r="AE474" s="10"/>
      <c r="AF474" s="11"/>
      <c r="AG474" s="10"/>
      <c r="AH474" s="10"/>
      <c r="AI474" s="11">
        <f t="shared" si="243"/>
        <v>248</v>
      </c>
      <c r="AJ474" s="11" t="str">
        <f t="shared" si="244"/>
        <v/>
      </c>
      <c r="AK474" s="11">
        <f t="shared" si="245"/>
        <v>253</v>
      </c>
      <c r="AL474" s="11" t="str">
        <f t="shared" si="246"/>
        <v/>
      </c>
      <c r="AM474" s="11">
        <f t="shared" si="247"/>
        <v>-1</v>
      </c>
      <c r="AN474" s="11" t="str">
        <f t="shared" si="248"/>
        <v/>
      </c>
      <c r="AO474" s="11">
        <f t="shared" si="249"/>
        <v>-1</v>
      </c>
      <c r="AP474" s="11" t="str">
        <f t="shared" si="250"/>
        <v/>
      </c>
      <c r="AQ474" s="11"/>
      <c r="AR474" s="11">
        <f t="shared" si="217"/>
        <v>0</v>
      </c>
      <c r="AS474" s="11"/>
      <c r="AT474" s="9"/>
      <c r="AU474" t="str">
        <f t="shared" si="252"/>
        <v>RW</v>
      </c>
      <c r="AV474" s="7">
        <f>SUM(Z$7:Z474)/2</f>
        <v>248</v>
      </c>
      <c r="AW474" s="7">
        <f>SUM(AC$7:AC474)/2</f>
        <v>0</v>
      </c>
    </row>
    <row r="475" spans="2:49" outlineLevel="1">
      <c r="B475" s="36"/>
      <c r="C475" s="9"/>
      <c r="D475" s="9"/>
      <c r="E475" s="10" t="s">
        <v>562</v>
      </c>
      <c r="F475" s="10" t="s">
        <v>563</v>
      </c>
      <c r="G475" s="10"/>
      <c r="H475" s="10"/>
      <c r="I475" s="10"/>
      <c r="J475" s="10"/>
      <c r="K475" s="10"/>
      <c r="L475" s="10"/>
      <c r="M475" s="10"/>
      <c r="N475" s="84"/>
      <c r="O475" s="10"/>
      <c r="P475" s="10"/>
      <c r="Q475" s="10"/>
      <c r="R475" s="10"/>
      <c r="S475" s="10" t="s">
        <v>53</v>
      </c>
      <c r="T475" s="10"/>
      <c r="U475" s="10" t="s">
        <v>49</v>
      </c>
      <c r="V475" s="10" t="s">
        <v>49</v>
      </c>
      <c r="W475" s="10" t="s">
        <v>50</v>
      </c>
      <c r="X475" s="11" t="str">
        <f t="shared" si="253"/>
        <v>N</v>
      </c>
      <c r="Y475" s="11"/>
      <c r="Z475" s="11">
        <f t="shared" si="251"/>
        <v>0</v>
      </c>
      <c r="AA475" s="11" t="str">
        <f t="shared" si="215"/>
        <v>N</v>
      </c>
      <c r="AB475" s="11"/>
      <c r="AC475" s="11">
        <f t="shared" si="216"/>
        <v>0</v>
      </c>
      <c r="AD475" s="10"/>
      <c r="AE475" s="10"/>
      <c r="AF475" s="11"/>
      <c r="AG475" s="10"/>
      <c r="AH475" s="10"/>
      <c r="AI475" s="11">
        <f t="shared" si="243"/>
        <v>248</v>
      </c>
      <c r="AJ475" s="11" t="str">
        <f t="shared" si="244"/>
        <v/>
      </c>
      <c r="AK475" s="11">
        <f t="shared" si="245"/>
        <v>253</v>
      </c>
      <c r="AL475" s="11" t="str">
        <f t="shared" si="246"/>
        <v/>
      </c>
      <c r="AM475" s="11">
        <f t="shared" si="247"/>
        <v>-1</v>
      </c>
      <c r="AN475" s="11" t="str">
        <f t="shared" si="248"/>
        <v/>
      </c>
      <c r="AO475" s="11">
        <f t="shared" si="249"/>
        <v>-1</v>
      </c>
      <c r="AP475" s="11" t="str">
        <f t="shared" si="250"/>
        <v/>
      </c>
      <c r="AQ475" s="11"/>
      <c r="AR475" s="11">
        <f t="shared" si="217"/>
        <v>0</v>
      </c>
      <c r="AS475" s="11"/>
      <c r="AT475" s="9"/>
      <c r="AU475" t="str">
        <f t="shared" si="252"/>
        <v>RW</v>
      </c>
      <c r="AV475" s="7">
        <f>SUM(Z$7:Z475)/2</f>
        <v>248</v>
      </c>
      <c r="AW475" s="7">
        <f>SUM(AC$7:AC475)/2</f>
        <v>0</v>
      </c>
    </row>
    <row r="476" spans="2:49" outlineLevel="1">
      <c r="B476" s="36"/>
      <c r="C476" s="9"/>
      <c r="D476" s="9"/>
      <c r="E476" s="10" t="s">
        <v>562</v>
      </c>
      <c r="F476" s="10" t="s">
        <v>563</v>
      </c>
      <c r="G476" s="10"/>
      <c r="N476" s="84"/>
      <c r="O476" s="10"/>
      <c r="P476" s="10"/>
      <c r="Q476" s="10"/>
      <c r="R476" s="10"/>
      <c r="S476" s="10" t="s">
        <v>53</v>
      </c>
      <c r="T476" s="10"/>
      <c r="U476" s="10" t="s">
        <v>49</v>
      </c>
      <c r="V476" s="10" t="s">
        <v>49</v>
      </c>
      <c r="W476" s="10" t="s">
        <v>50</v>
      </c>
      <c r="X476" s="11" t="str">
        <f t="shared" si="253"/>
        <v>N</v>
      </c>
      <c r="Y476" s="11"/>
      <c r="Z476" s="11">
        <f t="shared" si="251"/>
        <v>0</v>
      </c>
      <c r="AA476" s="11" t="str">
        <f t="shared" si="215"/>
        <v>N</v>
      </c>
      <c r="AB476" s="11"/>
      <c r="AC476" s="11">
        <f t="shared" si="216"/>
        <v>0</v>
      </c>
      <c r="AD476" s="10"/>
      <c r="AE476" s="10"/>
      <c r="AF476" s="11"/>
      <c r="AG476" s="10"/>
      <c r="AH476" s="10"/>
      <c r="AI476" s="11">
        <f t="shared" si="243"/>
        <v>248</v>
      </c>
      <c r="AJ476" s="11" t="str">
        <f t="shared" si="244"/>
        <v/>
      </c>
      <c r="AK476" s="11">
        <f t="shared" si="245"/>
        <v>253</v>
      </c>
      <c r="AL476" s="11" t="str">
        <f t="shared" si="246"/>
        <v/>
      </c>
      <c r="AM476" s="11">
        <f t="shared" si="247"/>
        <v>-1</v>
      </c>
      <c r="AN476" s="11" t="str">
        <f t="shared" si="248"/>
        <v/>
      </c>
      <c r="AO476" s="11">
        <f t="shared" si="249"/>
        <v>-1</v>
      </c>
      <c r="AP476" s="11" t="str">
        <f t="shared" si="250"/>
        <v/>
      </c>
      <c r="AQ476" s="11"/>
      <c r="AR476" s="11">
        <f t="shared" si="217"/>
        <v>0</v>
      </c>
      <c r="AS476" s="11"/>
      <c r="AT476" s="9"/>
      <c r="AU476" t="str">
        <f t="shared" si="252"/>
        <v>RW</v>
      </c>
      <c r="AV476" s="7">
        <f>SUM(Z$7:Z476)/2</f>
        <v>248</v>
      </c>
      <c r="AW476" s="7">
        <f>SUM(AC$7:AC476)/2</f>
        <v>0</v>
      </c>
    </row>
    <row r="477" spans="2:49" outlineLevel="1">
      <c r="B477" s="36"/>
      <c r="C477" s="9"/>
      <c r="D477" s="9"/>
      <c r="E477" s="10" t="s">
        <v>562</v>
      </c>
      <c r="F477" s="10" t="s">
        <v>563</v>
      </c>
      <c r="G477" s="10"/>
      <c r="N477" s="84"/>
      <c r="O477" s="10"/>
      <c r="P477" s="10"/>
      <c r="Q477" s="10"/>
      <c r="R477" s="10"/>
      <c r="S477" s="10" t="s">
        <v>53</v>
      </c>
      <c r="T477" s="10"/>
      <c r="U477" s="10" t="s">
        <v>49</v>
      </c>
      <c r="V477" s="10" t="s">
        <v>49</v>
      </c>
      <c r="W477" s="10" t="s">
        <v>50</v>
      </c>
      <c r="X477" s="11" t="str">
        <f t="shared" si="253"/>
        <v>N</v>
      </c>
      <c r="Y477" s="11"/>
      <c r="Z477" s="11">
        <f t="shared" si="251"/>
        <v>0</v>
      </c>
      <c r="AA477" s="11" t="str">
        <f t="shared" si="215"/>
        <v>N</v>
      </c>
      <c r="AB477" s="11"/>
      <c r="AC477" s="11">
        <f t="shared" si="216"/>
        <v>0</v>
      </c>
      <c r="AD477" s="10"/>
      <c r="AE477" s="10"/>
      <c r="AF477" s="11"/>
      <c r="AG477" s="10"/>
      <c r="AH477" s="10"/>
      <c r="AI477" s="11">
        <f t="shared" si="243"/>
        <v>248</v>
      </c>
      <c r="AJ477" s="11" t="str">
        <f t="shared" si="244"/>
        <v/>
      </c>
      <c r="AK477" s="11">
        <f t="shared" si="245"/>
        <v>253</v>
      </c>
      <c r="AL477" s="11" t="str">
        <f t="shared" si="246"/>
        <v/>
      </c>
      <c r="AM477" s="11">
        <f t="shared" si="247"/>
        <v>-1</v>
      </c>
      <c r="AN477" s="11" t="str">
        <f t="shared" si="248"/>
        <v/>
      </c>
      <c r="AO477" s="11">
        <f t="shared" si="249"/>
        <v>-1</v>
      </c>
      <c r="AP477" s="11" t="str">
        <f t="shared" si="250"/>
        <v/>
      </c>
      <c r="AQ477" s="11"/>
      <c r="AR477" s="11">
        <f t="shared" si="217"/>
        <v>0</v>
      </c>
      <c r="AS477" s="11"/>
      <c r="AT477" s="9"/>
      <c r="AU477" t="str">
        <f t="shared" si="252"/>
        <v>RW</v>
      </c>
      <c r="AV477" s="7">
        <f>SUM(Z$7:Z477)/2</f>
        <v>248</v>
      </c>
      <c r="AW477" s="7">
        <f>SUM(AC$7:AC477)/2</f>
        <v>0</v>
      </c>
    </row>
    <row r="478" spans="2:49" outlineLevel="1">
      <c r="B478" s="36"/>
      <c r="C478" s="9"/>
      <c r="D478" s="9"/>
      <c r="E478" s="10" t="s">
        <v>562</v>
      </c>
      <c r="F478" s="10" t="s">
        <v>563</v>
      </c>
      <c r="G478" s="10"/>
      <c r="N478" s="84"/>
      <c r="O478" s="10"/>
      <c r="P478" s="10"/>
      <c r="Q478" s="10"/>
      <c r="R478" s="10"/>
      <c r="S478" s="10" t="s">
        <v>53</v>
      </c>
      <c r="T478" s="10"/>
      <c r="U478" s="10" t="s">
        <v>49</v>
      </c>
      <c r="V478" s="10" t="s">
        <v>49</v>
      </c>
      <c r="W478" s="10" t="s">
        <v>50</v>
      </c>
      <c r="X478" s="11" t="str">
        <f t="shared" si="253"/>
        <v>N</v>
      </c>
      <c r="Y478" s="11"/>
      <c r="Z478" s="11">
        <f t="shared" si="251"/>
        <v>0</v>
      </c>
      <c r="AA478" s="11" t="str">
        <f t="shared" si="215"/>
        <v>N</v>
      </c>
      <c r="AB478" s="11"/>
      <c r="AC478" s="11">
        <f t="shared" si="216"/>
        <v>0</v>
      </c>
      <c r="AD478" s="10"/>
      <c r="AE478" s="10"/>
      <c r="AF478" s="11"/>
      <c r="AG478" s="10"/>
      <c r="AH478" s="10"/>
      <c r="AI478" s="11">
        <f t="shared" si="243"/>
        <v>248</v>
      </c>
      <c r="AJ478" s="11" t="str">
        <f t="shared" si="244"/>
        <v/>
      </c>
      <c r="AK478" s="11">
        <f t="shared" si="245"/>
        <v>253</v>
      </c>
      <c r="AL478" s="11" t="str">
        <f t="shared" si="246"/>
        <v/>
      </c>
      <c r="AM478" s="11">
        <f t="shared" si="247"/>
        <v>-1</v>
      </c>
      <c r="AN478" s="11" t="str">
        <f t="shared" si="248"/>
        <v/>
      </c>
      <c r="AO478" s="11">
        <f t="shared" si="249"/>
        <v>-1</v>
      </c>
      <c r="AP478" s="11" t="str">
        <f t="shared" si="250"/>
        <v/>
      </c>
      <c r="AQ478" s="11"/>
      <c r="AR478" s="11">
        <f t="shared" si="217"/>
        <v>0</v>
      </c>
      <c r="AS478" s="11"/>
      <c r="AT478" s="9"/>
      <c r="AU478" t="str">
        <f t="shared" si="252"/>
        <v>RW</v>
      </c>
      <c r="AV478" s="7">
        <f>SUM(Z$7:Z478)/2</f>
        <v>248</v>
      </c>
      <c r="AW478" s="7">
        <f>SUM(AC$7:AC478)/2</f>
        <v>0</v>
      </c>
    </row>
    <row r="479" spans="2:49" outlineLevel="1">
      <c r="B479" s="36"/>
      <c r="C479" s="9"/>
      <c r="D479" s="9"/>
      <c r="E479" s="10" t="s">
        <v>562</v>
      </c>
      <c r="F479" s="10" t="s">
        <v>563</v>
      </c>
      <c r="G479" s="10"/>
      <c r="N479" s="84"/>
      <c r="O479" s="10"/>
      <c r="P479" s="10"/>
      <c r="Q479" s="10"/>
      <c r="R479" s="10"/>
      <c r="S479" s="10" t="s">
        <v>53</v>
      </c>
      <c r="T479" s="10"/>
      <c r="U479" s="10" t="s">
        <v>49</v>
      </c>
      <c r="V479" s="10" t="s">
        <v>49</v>
      </c>
      <c r="W479" s="10" t="s">
        <v>50</v>
      </c>
      <c r="X479" s="11" t="str">
        <f t="shared" si="253"/>
        <v>N</v>
      </c>
      <c r="Y479" s="11"/>
      <c r="Z479" s="11">
        <f t="shared" si="251"/>
        <v>0</v>
      </c>
      <c r="AA479" s="11" t="str">
        <f t="shared" si="215"/>
        <v>N</v>
      </c>
      <c r="AB479" s="11"/>
      <c r="AC479" s="11">
        <f t="shared" si="216"/>
        <v>0</v>
      </c>
      <c r="AD479" s="10"/>
      <c r="AE479" s="10"/>
      <c r="AF479" s="11"/>
      <c r="AG479" s="10"/>
      <c r="AH479" s="10"/>
      <c r="AI479" s="11">
        <f t="shared" si="243"/>
        <v>248</v>
      </c>
      <c r="AJ479" s="11" t="str">
        <f t="shared" si="244"/>
        <v/>
      </c>
      <c r="AK479" s="11">
        <f t="shared" si="245"/>
        <v>253</v>
      </c>
      <c r="AL479" s="11" t="str">
        <f t="shared" si="246"/>
        <v/>
      </c>
      <c r="AM479" s="11">
        <f t="shared" si="247"/>
        <v>-1</v>
      </c>
      <c r="AN479" s="11" t="str">
        <f t="shared" si="248"/>
        <v/>
      </c>
      <c r="AO479" s="11">
        <f t="shared" si="249"/>
        <v>-1</v>
      </c>
      <c r="AP479" s="11" t="str">
        <f t="shared" si="250"/>
        <v/>
      </c>
      <c r="AQ479" s="11"/>
      <c r="AR479" s="11">
        <f t="shared" si="217"/>
        <v>0</v>
      </c>
      <c r="AS479" s="11"/>
      <c r="AT479" s="9"/>
      <c r="AU479" t="str">
        <f t="shared" si="252"/>
        <v>RW</v>
      </c>
      <c r="AV479" s="7">
        <f>SUM(Z$7:Z479)/2</f>
        <v>248</v>
      </c>
      <c r="AW479" s="7">
        <f>SUM(AC$7:AC479)/2</f>
        <v>0</v>
      </c>
    </row>
    <row r="480" spans="2:49" outlineLevel="1">
      <c r="B480" s="36"/>
      <c r="C480" s="9"/>
      <c r="D480" s="9"/>
      <c r="E480" s="10" t="s">
        <v>562</v>
      </c>
      <c r="F480" s="10" t="s">
        <v>563</v>
      </c>
      <c r="G480" s="10"/>
      <c r="N480" s="84"/>
      <c r="O480" s="10"/>
      <c r="P480" s="10"/>
      <c r="Q480" s="10"/>
      <c r="R480" s="10"/>
      <c r="S480" s="10" t="s">
        <v>53</v>
      </c>
      <c r="T480" s="10"/>
      <c r="U480" s="10" t="s">
        <v>49</v>
      </c>
      <c r="V480" s="10" t="s">
        <v>49</v>
      </c>
      <c r="W480" s="10" t="s">
        <v>50</v>
      </c>
      <c r="X480" s="11" t="str">
        <f t="shared" si="253"/>
        <v>N</v>
      </c>
      <c r="Y480" s="11"/>
      <c r="Z480" s="11">
        <f t="shared" si="251"/>
        <v>0</v>
      </c>
      <c r="AA480" s="11" t="str">
        <f t="shared" si="215"/>
        <v>N</v>
      </c>
      <c r="AB480" s="11"/>
      <c r="AC480" s="11">
        <f t="shared" si="216"/>
        <v>0</v>
      </c>
      <c r="AD480" s="10"/>
      <c r="AE480" s="10"/>
      <c r="AF480" s="11"/>
      <c r="AG480" s="10"/>
      <c r="AH480" s="10"/>
      <c r="AI480" s="11">
        <f t="shared" si="243"/>
        <v>248</v>
      </c>
      <c r="AJ480" s="11" t="str">
        <f t="shared" si="244"/>
        <v/>
      </c>
      <c r="AK480" s="11">
        <f t="shared" si="245"/>
        <v>253</v>
      </c>
      <c r="AL480" s="11" t="str">
        <f t="shared" si="246"/>
        <v/>
      </c>
      <c r="AM480" s="11">
        <f t="shared" si="247"/>
        <v>-1</v>
      </c>
      <c r="AN480" s="11" t="str">
        <f t="shared" si="248"/>
        <v/>
      </c>
      <c r="AO480" s="11">
        <f t="shared" si="249"/>
        <v>-1</v>
      </c>
      <c r="AP480" s="11" t="str">
        <f t="shared" si="250"/>
        <v/>
      </c>
      <c r="AQ480" s="11"/>
      <c r="AR480" s="11">
        <f t="shared" si="217"/>
        <v>0</v>
      </c>
      <c r="AS480" s="11"/>
      <c r="AT480" s="9"/>
      <c r="AU480" t="str">
        <f t="shared" si="252"/>
        <v>RW</v>
      </c>
      <c r="AV480" s="7">
        <f>SUM(Z$7:Z480)/2</f>
        <v>248</v>
      </c>
      <c r="AW480" s="7">
        <f>SUM(AC$7:AC480)/2</f>
        <v>0</v>
      </c>
    </row>
    <row r="481" spans="2:49" outlineLevel="1">
      <c r="B481" s="36"/>
      <c r="C481" s="9"/>
      <c r="D481" s="9"/>
      <c r="E481" s="10" t="s">
        <v>562</v>
      </c>
      <c r="F481" s="10" t="s">
        <v>563</v>
      </c>
      <c r="G481" s="10"/>
      <c r="N481" s="84"/>
      <c r="O481" s="10"/>
      <c r="P481" s="10"/>
      <c r="Q481" s="10"/>
      <c r="R481" s="10"/>
      <c r="S481" s="10" t="s">
        <v>53</v>
      </c>
      <c r="T481" s="10"/>
      <c r="U481" s="10" t="s">
        <v>49</v>
      </c>
      <c r="V481" s="10" t="s">
        <v>49</v>
      </c>
      <c r="W481" s="10" t="s">
        <v>50</v>
      </c>
      <c r="X481" s="11" t="str">
        <f t="shared" si="253"/>
        <v>N</v>
      </c>
      <c r="Y481" s="11"/>
      <c r="Z481" s="11">
        <f t="shared" si="251"/>
        <v>0</v>
      </c>
      <c r="AA481" s="11" t="str">
        <f t="shared" si="215"/>
        <v>N</v>
      </c>
      <c r="AB481" s="11"/>
      <c r="AC481" s="11">
        <f t="shared" si="216"/>
        <v>0</v>
      </c>
      <c r="AD481" s="10"/>
      <c r="AE481" s="10"/>
      <c r="AF481" s="11"/>
      <c r="AG481" s="10"/>
      <c r="AH481" s="10"/>
      <c r="AI481" s="11">
        <f t="shared" si="243"/>
        <v>248</v>
      </c>
      <c r="AJ481" s="11" t="str">
        <f t="shared" si="244"/>
        <v/>
      </c>
      <c r="AK481" s="11">
        <f t="shared" si="245"/>
        <v>253</v>
      </c>
      <c r="AL481" s="11" t="str">
        <f t="shared" si="246"/>
        <v/>
      </c>
      <c r="AM481" s="11">
        <f t="shared" si="247"/>
        <v>-1</v>
      </c>
      <c r="AN481" s="11" t="str">
        <f t="shared" si="248"/>
        <v/>
      </c>
      <c r="AO481" s="11">
        <f t="shared" si="249"/>
        <v>-1</v>
      </c>
      <c r="AP481" s="11" t="str">
        <f t="shared" si="250"/>
        <v/>
      </c>
      <c r="AQ481" s="11"/>
      <c r="AR481" s="11">
        <f t="shared" si="217"/>
        <v>0</v>
      </c>
      <c r="AS481" s="11"/>
      <c r="AT481" s="9"/>
      <c r="AU481" t="str">
        <f t="shared" si="252"/>
        <v>RW</v>
      </c>
      <c r="AV481" s="7">
        <f>SUM(Z$7:Z481)/2</f>
        <v>248</v>
      </c>
      <c r="AW481" s="7">
        <f>SUM(AC$7:AC481)/2</f>
        <v>0</v>
      </c>
    </row>
    <row r="482" spans="2:49" outlineLevel="1">
      <c r="B482" s="36"/>
      <c r="C482" s="9"/>
      <c r="D482" s="9"/>
      <c r="E482" s="10" t="s">
        <v>562</v>
      </c>
      <c r="F482" s="10" t="s">
        <v>563</v>
      </c>
      <c r="G482" s="10"/>
      <c r="N482" s="84"/>
      <c r="O482" s="10"/>
      <c r="P482" s="10"/>
      <c r="Q482" s="10"/>
      <c r="R482" s="10"/>
      <c r="S482" s="10" t="s">
        <v>53</v>
      </c>
      <c r="T482" s="10"/>
      <c r="U482" s="10" t="s">
        <v>49</v>
      </c>
      <c r="V482" s="10" t="s">
        <v>49</v>
      </c>
      <c r="W482" s="10" t="s">
        <v>50</v>
      </c>
      <c r="X482" s="11" t="str">
        <f t="shared" si="253"/>
        <v>N</v>
      </c>
      <c r="Y482" s="11"/>
      <c r="Z482" s="11">
        <f t="shared" si="251"/>
        <v>0</v>
      </c>
      <c r="AA482" s="11" t="str">
        <f t="shared" si="215"/>
        <v>N</v>
      </c>
      <c r="AB482" s="11"/>
      <c r="AC482" s="11">
        <f t="shared" si="216"/>
        <v>0</v>
      </c>
      <c r="AD482" s="10"/>
      <c r="AE482" s="10"/>
      <c r="AF482" s="11"/>
      <c r="AG482" s="10"/>
      <c r="AH482" s="10"/>
      <c r="AI482" s="11">
        <f t="shared" si="243"/>
        <v>248</v>
      </c>
      <c r="AJ482" s="11" t="str">
        <f t="shared" si="244"/>
        <v/>
      </c>
      <c r="AK482" s="11">
        <f t="shared" si="245"/>
        <v>253</v>
      </c>
      <c r="AL482" s="11" t="str">
        <f t="shared" si="246"/>
        <v/>
      </c>
      <c r="AM482" s="11">
        <f t="shared" si="247"/>
        <v>-1</v>
      </c>
      <c r="AN482" s="11" t="str">
        <f t="shared" si="248"/>
        <v/>
      </c>
      <c r="AO482" s="11">
        <f t="shared" si="249"/>
        <v>-1</v>
      </c>
      <c r="AP482" s="11" t="str">
        <f t="shared" si="250"/>
        <v/>
      </c>
      <c r="AQ482" s="11"/>
      <c r="AR482" s="11">
        <f t="shared" si="217"/>
        <v>0</v>
      </c>
      <c r="AS482" s="11"/>
      <c r="AT482" s="9"/>
      <c r="AU482" t="str">
        <f t="shared" si="252"/>
        <v>RW</v>
      </c>
      <c r="AV482" s="7">
        <f>SUM(Z$7:Z482)/2</f>
        <v>248</v>
      </c>
      <c r="AW482" s="7">
        <f>SUM(AC$7:AC482)/2</f>
        <v>0</v>
      </c>
    </row>
    <row r="483" spans="2:49" outlineLevel="1">
      <c r="B483" s="36"/>
      <c r="C483" s="9"/>
      <c r="D483" s="9"/>
      <c r="E483" s="10" t="s">
        <v>562</v>
      </c>
      <c r="F483" s="10" t="s">
        <v>563</v>
      </c>
      <c r="G483" s="10"/>
      <c r="N483" s="84"/>
      <c r="O483" s="10"/>
      <c r="P483" s="10"/>
      <c r="Q483" s="10"/>
      <c r="R483" s="10"/>
      <c r="S483" s="10" t="s">
        <v>53</v>
      </c>
      <c r="T483" s="10"/>
      <c r="U483" s="10" t="s">
        <v>49</v>
      </c>
      <c r="V483" s="10" t="s">
        <v>49</v>
      </c>
      <c r="W483" s="10" t="s">
        <v>50</v>
      </c>
      <c r="X483" s="11" t="str">
        <f t="shared" si="253"/>
        <v>N</v>
      </c>
      <c r="Y483" s="11"/>
      <c r="Z483" s="11">
        <f t="shared" si="251"/>
        <v>0</v>
      </c>
      <c r="AA483" s="11" t="str">
        <f t="shared" si="215"/>
        <v>N</v>
      </c>
      <c r="AB483" s="11"/>
      <c r="AC483" s="11">
        <f t="shared" si="216"/>
        <v>0</v>
      </c>
      <c r="AD483" s="10"/>
      <c r="AE483" s="10"/>
      <c r="AF483" s="11"/>
      <c r="AG483" s="10"/>
      <c r="AH483" s="10"/>
      <c r="AI483" s="11">
        <f t="shared" si="243"/>
        <v>248</v>
      </c>
      <c r="AJ483" s="11" t="str">
        <f t="shared" si="244"/>
        <v/>
      </c>
      <c r="AK483" s="11">
        <f t="shared" si="245"/>
        <v>253</v>
      </c>
      <c r="AL483" s="11" t="str">
        <f t="shared" si="246"/>
        <v/>
      </c>
      <c r="AM483" s="11">
        <f t="shared" si="247"/>
        <v>-1</v>
      </c>
      <c r="AN483" s="11" t="str">
        <f t="shared" si="248"/>
        <v/>
      </c>
      <c r="AO483" s="11">
        <f t="shared" si="249"/>
        <v>-1</v>
      </c>
      <c r="AP483" s="11" t="str">
        <f t="shared" si="250"/>
        <v/>
      </c>
      <c r="AQ483" s="11"/>
      <c r="AR483" s="11">
        <f t="shared" si="217"/>
        <v>0</v>
      </c>
      <c r="AS483" s="11"/>
      <c r="AT483" s="9"/>
      <c r="AU483" t="str">
        <f t="shared" si="252"/>
        <v>RW</v>
      </c>
      <c r="AV483" s="7">
        <f>SUM(Z$7:Z483)/2</f>
        <v>248</v>
      </c>
      <c r="AW483" s="7">
        <f>SUM(AC$7:AC483)/2</f>
        <v>0</v>
      </c>
    </row>
    <row r="484" spans="2:49" outlineLevel="1">
      <c r="B484" s="36"/>
      <c r="C484" s="9"/>
      <c r="D484" s="9"/>
      <c r="E484" s="10" t="s">
        <v>562</v>
      </c>
      <c r="F484" s="10" t="s">
        <v>563</v>
      </c>
      <c r="G484" s="10"/>
      <c r="N484" s="84"/>
      <c r="O484" s="10"/>
      <c r="P484" s="10"/>
      <c r="Q484" s="10"/>
      <c r="R484" s="10"/>
      <c r="S484" s="10" t="s">
        <v>53</v>
      </c>
      <c r="T484" s="10"/>
      <c r="U484" s="10" t="s">
        <v>49</v>
      </c>
      <c r="V484" s="10" t="s">
        <v>49</v>
      </c>
      <c r="W484" s="10" t="s">
        <v>50</v>
      </c>
      <c r="X484" s="11" t="str">
        <f t="shared" si="253"/>
        <v>N</v>
      </c>
      <c r="Y484" s="11"/>
      <c r="Z484" s="11">
        <f t="shared" si="251"/>
        <v>0</v>
      </c>
      <c r="AA484" s="11" t="str">
        <f t="shared" si="215"/>
        <v>N</v>
      </c>
      <c r="AB484" s="11"/>
      <c r="AC484" s="11">
        <f t="shared" si="216"/>
        <v>0</v>
      </c>
      <c r="AD484" s="10"/>
      <c r="AE484" s="10"/>
      <c r="AF484" s="11"/>
      <c r="AG484" s="10"/>
      <c r="AH484" s="10"/>
      <c r="AI484" s="11">
        <f t="shared" si="243"/>
        <v>248</v>
      </c>
      <c r="AJ484" s="11" t="str">
        <f t="shared" si="244"/>
        <v/>
      </c>
      <c r="AK484" s="11">
        <f t="shared" si="245"/>
        <v>253</v>
      </c>
      <c r="AL484" s="11" t="str">
        <f t="shared" si="246"/>
        <v/>
      </c>
      <c r="AM484" s="11">
        <f t="shared" si="247"/>
        <v>-1</v>
      </c>
      <c r="AN484" s="11" t="str">
        <f t="shared" si="248"/>
        <v/>
      </c>
      <c r="AO484" s="11">
        <f t="shared" si="249"/>
        <v>-1</v>
      </c>
      <c r="AP484" s="11" t="str">
        <f t="shared" si="250"/>
        <v/>
      </c>
      <c r="AQ484" s="11"/>
      <c r="AR484" s="11">
        <f t="shared" si="217"/>
        <v>0</v>
      </c>
      <c r="AS484" s="11"/>
      <c r="AT484" s="9"/>
      <c r="AU484" t="str">
        <f t="shared" si="252"/>
        <v>RW</v>
      </c>
      <c r="AV484" s="7">
        <f>SUM(Z$7:Z484)/2</f>
        <v>248</v>
      </c>
      <c r="AW484" s="7">
        <f>SUM(AC$7:AC484)/2</f>
        <v>0</v>
      </c>
    </row>
    <row r="485" spans="2:49" outlineLevel="1">
      <c r="B485" s="36"/>
      <c r="C485" s="9"/>
      <c r="D485" s="9"/>
      <c r="E485" s="10" t="s">
        <v>562</v>
      </c>
      <c r="F485" s="10" t="s">
        <v>563</v>
      </c>
      <c r="G485" s="10"/>
      <c r="N485" s="84"/>
      <c r="O485" s="10"/>
      <c r="P485" s="10"/>
      <c r="Q485" s="10"/>
      <c r="R485" s="10"/>
      <c r="S485" s="10" t="s">
        <v>53</v>
      </c>
      <c r="T485" s="10"/>
      <c r="U485" s="10" t="s">
        <v>49</v>
      </c>
      <c r="V485" s="10" t="s">
        <v>49</v>
      </c>
      <c r="W485" s="10" t="s">
        <v>50</v>
      </c>
      <c r="X485" s="11" t="str">
        <f t="shared" si="253"/>
        <v>N</v>
      </c>
      <c r="Y485" s="11"/>
      <c r="Z485" s="11">
        <f t="shared" si="251"/>
        <v>0</v>
      </c>
      <c r="AA485" s="11" t="str">
        <f t="shared" si="215"/>
        <v>N</v>
      </c>
      <c r="AB485" s="11"/>
      <c r="AC485" s="11">
        <f t="shared" si="216"/>
        <v>0</v>
      </c>
      <c r="AD485" s="10"/>
      <c r="AE485" s="10"/>
      <c r="AF485" s="11"/>
      <c r="AG485" s="10"/>
      <c r="AH485" s="10"/>
      <c r="AI485" s="11">
        <f t="shared" si="243"/>
        <v>248</v>
      </c>
      <c r="AJ485" s="11" t="str">
        <f t="shared" si="244"/>
        <v/>
      </c>
      <c r="AK485" s="11">
        <f t="shared" si="245"/>
        <v>253</v>
      </c>
      <c r="AL485" s="11" t="str">
        <f t="shared" si="246"/>
        <v/>
      </c>
      <c r="AM485" s="11">
        <f t="shared" si="247"/>
        <v>-1</v>
      </c>
      <c r="AN485" s="11" t="str">
        <f t="shared" si="248"/>
        <v/>
      </c>
      <c r="AO485" s="11">
        <f t="shared" si="249"/>
        <v>-1</v>
      </c>
      <c r="AP485" s="11" t="str">
        <f t="shared" si="250"/>
        <v/>
      </c>
      <c r="AQ485" s="11"/>
      <c r="AR485" s="11">
        <f t="shared" si="217"/>
        <v>0</v>
      </c>
      <c r="AS485" s="11"/>
      <c r="AT485" s="9"/>
      <c r="AU485" t="str">
        <f t="shared" si="252"/>
        <v>RW</v>
      </c>
      <c r="AV485" s="7">
        <f>SUM(Z$7:Z485)/2</f>
        <v>248</v>
      </c>
      <c r="AW485" s="7">
        <f>SUM(AC$7:AC485)/2</f>
        <v>0</v>
      </c>
    </row>
    <row r="486" spans="2:49" outlineLevel="1">
      <c r="B486" s="36"/>
      <c r="C486" s="9"/>
      <c r="D486" s="9"/>
      <c r="E486" s="10" t="s">
        <v>562</v>
      </c>
      <c r="F486" s="10" t="s">
        <v>563</v>
      </c>
      <c r="G486" s="10"/>
      <c r="H486" s="10"/>
      <c r="I486" s="10"/>
      <c r="J486" s="10"/>
      <c r="K486" s="10"/>
      <c r="L486" s="10"/>
      <c r="M486" s="10"/>
      <c r="N486" s="84"/>
      <c r="O486" s="10"/>
      <c r="P486" s="10"/>
      <c r="Q486" s="10"/>
      <c r="R486" s="10"/>
      <c r="S486" s="10" t="s">
        <v>53</v>
      </c>
      <c r="T486" s="10"/>
      <c r="U486" s="10" t="s">
        <v>49</v>
      </c>
      <c r="V486" s="10" t="s">
        <v>49</v>
      </c>
      <c r="W486" s="10" t="s">
        <v>50</v>
      </c>
      <c r="X486" s="11" t="str">
        <f t="shared" si="253"/>
        <v>N</v>
      </c>
      <c r="Y486" s="11"/>
      <c r="Z486" s="11">
        <f t="shared" si="251"/>
        <v>0</v>
      </c>
      <c r="AA486" s="11" t="str">
        <f t="shared" si="215"/>
        <v>N</v>
      </c>
      <c r="AB486" s="11"/>
      <c r="AC486" s="11">
        <f t="shared" si="216"/>
        <v>0</v>
      </c>
      <c r="AD486" s="10"/>
      <c r="AE486" s="10"/>
      <c r="AF486" s="11"/>
      <c r="AG486" s="10"/>
      <c r="AH486" s="10"/>
      <c r="AI486" s="11">
        <f t="shared" si="243"/>
        <v>248</v>
      </c>
      <c r="AJ486" s="11" t="str">
        <f t="shared" si="244"/>
        <v/>
      </c>
      <c r="AK486" s="11">
        <f t="shared" si="245"/>
        <v>253</v>
      </c>
      <c r="AL486" s="11" t="str">
        <f t="shared" si="246"/>
        <v/>
      </c>
      <c r="AM486" s="11">
        <f t="shared" si="247"/>
        <v>-1</v>
      </c>
      <c r="AN486" s="11" t="str">
        <f t="shared" si="248"/>
        <v/>
      </c>
      <c r="AO486" s="11">
        <f t="shared" si="249"/>
        <v>-1</v>
      </c>
      <c r="AP486" s="11" t="str">
        <f t="shared" si="250"/>
        <v/>
      </c>
      <c r="AQ486" s="11"/>
      <c r="AR486" s="11">
        <f t="shared" si="217"/>
        <v>0</v>
      </c>
      <c r="AS486" s="11"/>
      <c r="AT486" s="9"/>
      <c r="AU486" t="str">
        <f t="shared" si="252"/>
        <v>RW</v>
      </c>
      <c r="AV486" s="7">
        <f>SUM(Z$7:Z486)/2</f>
        <v>248</v>
      </c>
      <c r="AW486" s="7">
        <f>SUM(AC$7:AC486)/2</f>
        <v>0</v>
      </c>
    </row>
    <row r="487" spans="2:49" outlineLevel="1">
      <c r="B487" s="36"/>
      <c r="C487" s="9"/>
      <c r="D487" s="9"/>
      <c r="E487" s="10" t="s">
        <v>562</v>
      </c>
      <c r="F487" s="10" t="s">
        <v>563</v>
      </c>
      <c r="G487" s="10"/>
      <c r="H487" s="10"/>
      <c r="I487" s="10"/>
      <c r="J487" s="10"/>
      <c r="K487" s="10"/>
      <c r="L487" s="10"/>
      <c r="M487" s="10"/>
      <c r="N487" s="84"/>
      <c r="O487" s="10"/>
      <c r="P487" s="10"/>
      <c r="Q487" s="10"/>
      <c r="R487" s="10"/>
      <c r="S487" s="10" t="s">
        <v>53</v>
      </c>
      <c r="T487" s="10"/>
      <c r="U487" s="10" t="s">
        <v>49</v>
      </c>
      <c r="V487" s="10" t="s">
        <v>49</v>
      </c>
      <c r="W487" s="10" t="s">
        <v>50</v>
      </c>
      <c r="X487" s="11" t="str">
        <f t="shared" si="253"/>
        <v>N</v>
      </c>
      <c r="Y487" s="11"/>
      <c r="Z487" s="11">
        <f t="shared" si="251"/>
        <v>0</v>
      </c>
      <c r="AA487" s="11" t="str">
        <f t="shared" si="215"/>
        <v>N</v>
      </c>
      <c r="AB487" s="11"/>
      <c r="AC487" s="11">
        <f t="shared" si="216"/>
        <v>0</v>
      </c>
      <c r="AD487" s="10"/>
      <c r="AE487" s="10"/>
      <c r="AF487" s="11"/>
      <c r="AG487" s="10"/>
      <c r="AH487" s="10"/>
      <c r="AI487" s="11">
        <f t="shared" si="243"/>
        <v>248</v>
      </c>
      <c r="AJ487" s="11" t="str">
        <f t="shared" si="244"/>
        <v/>
      </c>
      <c r="AK487" s="11">
        <f t="shared" si="245"/>
        <v>253</v>
      </c>
      <c r="AL487" s="11" t="str">
        <f t="shared" si="246"/>
        <v/>
      </c>
      <c r="AM487" s="11">
        <f t="shared" si="247"/>
        <v>-1</v>
      </c>
      <c r="AN487" s="11" t="str">
        <f t="shared" si="248"/>
        <v/>
      </c>
      <c r="AO487" s="11">
        <f t="shared" si="249"/>
        <v>-1</v>
      </c>
      <c r="AP487" s="11" t="str">
        <f t="shared" si="250"/>
        <v/>
      </c>
      <c r="AQ487" s="11"/>
      <c r="AR487" s="11">
        <f t="shared" si="217"/>
        <v>0</v>
      </c>
      <c r="AS487" s="11"/>
      <c r="AT487" s="9"/>
      <c r="AU487" t="str">
        <f t="shared" si="252"/>
        <v>RW</v>
      </c>
      <c r="AV487" s="7">
        <f>SUM(Z$7:Z487)/2</f>
        <v>248</v>
      </c>
      <c r="AW487" s="7">
        <f>SUM(AC$7:AC487)/2</f>
        <v>0</v>
      </c>
    </row>
    <row r="488" spans="2:49" outlineLevel="1">
      <c r="B488" s="36"/>
      <c r="C488" s="9"/>
      <c r="D488" s="9"/>
      <c r="E488" s="10" t="s">
        <v>562</v>
      </c>
      <c r="F488" s="10" t="s">
        <v>563</v>
      </c>
      <c r="G488" s="10"/>
      <c r="H488" s="10"/>
      <c r="I488" s="10"/>
      <c r="J488" s="10"/>
      <c r="K488" s="10"/>
      <c r="L488" s="10"/>
      <c r="M488" s="10"/>
      <c r="N488" s="84"/>
      <c r="O488" s="10"/>
      <c r="P488" s="10"/>
      <c r="Q488" s="10"/>
      <c r="R488" s="10"/>
      <c r="S488" s="10" t="s">
        <v>53</v>
      </c>
      <c r="T488" s="10"/>
      <c r="U488" s="10" t="s">
        <v>49</v>
      </c>
      <c r="V488" s="10" t="s">
        <v>49</v>
      </c>
      <c r="W488" s="10" t="s">
        <v>50</v>
      </c>
      <c r="X488" s="11" t="str">
        <f t="shared" si="253"/>
        <v>N</v>
      </c>
      <c r="Y488" s="11"/>
      <c r="Z488" s="11">
        <f t="shared" si="251"/>
        <v>0</v>
      </c>
      <c r="AA488" s="11" t="str">
        <f t="shared" si="215"/>
        <v>N</v>
      </c>
      <c r="AB488" s="11"/>
      <c r="AC488" s="11">
        <f t="shared" si="216"/>
        <v>0</v>
      </c>
      <c r="AD488" s="10"/>
      <c r="AE488" s="10"/>
      <c r="AF488" s="11"/>
      <c r="AG488" s="10"/>
      <c r="AH488" s="10"/>
      <c r="AI488" s="11">
        <f t="shared" si="243"/>
        <v>248</v>
      </c>
      <c r="AJ488" s="11" t="str">
        <f t="shared" si="244"/>
        <v/>
      </c>
      <c r="AK488" s="11">
        <f t="shared" si="245"/>
        <v>253</v>
      </c>
      <c r="AL488" s="11" t="str">
        <f t="shared" si="246"/>
        <v/>
      </c>
      <c r="AM488" s="11">
        <f t="shared" si="247"/>
        <v>-1</v>
      </c>
      <c r="AN488" s="11" t="str">
        <f t="shared" si="248"/>
        <v/>
      </c>
      <c r="AO488" s="11">
        <f t="shared" si="249"/>
        <v>-1</v>
      </c>
      <c r="AP488" s="11" t="str">
        <f t="shared" si="250"/>
        <v/>
      </c>
      <c r="AQ488" s="11"/>
      <c r="AR488" s="11">
        <f t="shared" si="217"/>
        <v>0</v>
      </c>
      <c r="AS488" s="11"/>
      <c r="AT488" s="9"/>
      <c r="AU488" t="str">
        <f t="shared" si="252"/>
        <v>RW</v>
      </c>
      <c r="AV488" s="7">
        <f>SUM(Z$7:Z488)/2</f>
        <v>248</v>
      </c>
      <c r="AW488" s="7">
        <f>SUM(AC$7:AC488)/2</f>
        <v>0</v>
      </c>
    </row>
    <row r="489" spans="2:49" outlineLevel="1">
      <c r="B489" s="36"/>
      <c r="C489" s="9"/>
      <c r="D489" s="9"/>
      <c r="E489" s="10" t="s">
        <v>562</v>
      </c>
      <c r="F489" s="10" t="s">
        <v>563</v>
      </c>
      <c r="G489" s="10"/>
      <c r="H489" s="10"/>
      <c r="I489" s="10"/>
      <c r="J489" s="10"/>
      <c r="K489" s="10"/>
      <c r="L489" s="10"/>
      <c r="M489" s="10"/>
      <c r="N489" s="84"/>
      <c r="O489" s="10"/>
      <c r="P489" s="10"/>
      <c r="Q489" s="10"/>
      <c r="R489" s="10"/>
      <c r="S489" s="10" t="s">
        <v>53</v>
      </c>
      <c r="T489" s="10"/>
      <c r="U489" s="10" t="s">
        <v>49</v>
      </c>
      <c r="V489" s="10" t="s">
        <v>49</v>
      </c>
      <c r="W489" s="10" t="s">
        <v>50</v>
      </c>
      <c r="X489" s="11" t="str">
        <f t="shared" si="253"/>
        <v>N</v>
      </c>
      <c r="Y489" s="11"/>
      <c r="Z489" s="11">
        <f t="shared" si="251"/>
        <v>0</v>
      </c>
      <c r="AA489" s="11" t="str">
        <f t="shared" si="215"/>
        <v>N</v>
      </c>
      <c r="AB489" s="11"/>
      <c r="AC489" s="11">
        <f t="shared" si="216"/>
        <v>0</v>
      </c>
      <c r="AD489" s="10"/>
      <c r="AE489" s="10"/>
      <c r="AF489" s="11"/>
      <c r="AG489" s="10"/>
      <c r="AH489" s="10"/>
      <c r="AI489" s="11">
        <f t="shared" si="243"/>
        <v>248</v>
      </c>
      <c r="AJ489" s="11" t="str">
        <f t="shared" si="244"/>
        <v/>
      </c>
      <c r="AK489" s="11">
        <f t="shared" si="245"/>
        <v>253</v>
      </c>
      <c r="AL489" s="11" t="str">
        <f t="shared" si="246"/>
        <v/>
      </c>
      <c r="AM489" s="11">
        <f t="shared" si="247"/>
        <v>-1</v>
      </c>
      <c r="AN489" s="11" t="str">
        <f t="shared" si="248"/>
        <v/>
      </c>
      <c r="AO489" s="11">
        <f t="shared" si="249"/>
        <v>-1</v>
      </c>
      <c r="AP489" s="11" t="str">
        <f t="shared" si="250"/>
        <v/>
      </c>
      <c r="AQ489" s="11"/>
      <c r="AR489" s="11">
        <f t="shared" si="217"/>
        <v>0</v>
      </c>
      <c r="AS489" s="11"/>
      <c r="AT489" s="9"/>
      <c r="AU489" t="str">
        <f t="shared" si="252"/>
        <v>RW</v>
      </c>
      <c r="AV489" s="7">
        <f>SUM(Z$7:Z489)/2</f>
        <v>248</v>
      </c>
      <c r="AW489" s="7">
        <f>SUM(AC$7:AC489)/2</f>
        <v>0</v>
      </c>
    </row>
    <row r="490" spans="2:49" outlineLevel="1">
      <c r="B490" s="36"/>
      <c r="C490" s="9"/>
      <c r="D490" s="9"/>
      <c r="E490" s="10" t="s">
        <v>562</v>
      </c>
      <c r="F490" s="10" t="s">
        <v>563</v>
      </c>
      <c r="G490" s="10"/>
      <c r="H490" s="10"/>
      <c r="I490" s="10"/>
      <c r="J490" s="10"/>
      <c r="K490" s="10"/>
      <c r="L490" s="10"/>
      <c r="M490" s="10"/>
      <c r="N490" s="84"/>
      <c r="O490" s="10"/>
      <c r="P490" s="10"/>
      <c r="Q490" s="10"/>
      <c r="R490" s="10"/>
      <c r="S490" s="10" t="s">
        <v>53</v>
      </c>
      <c r="T490" s="10"/>
      <c r="U490" s="10" t="s">
        <v>49</v>
      </c>
      <c r="V490" s="10" t="s">
        <v>49</v>
      </c>
      <c r="W490" s="10" t="s">
        <v>50</v>
      </c>
      <c r="X490" s="11" t="str">
        <f t="shared" si="253"/>
        <v>N</v>
      </c>
      <c r="Y490" s="11"/>
      <c r="Z490" s="11">
        <f t="shared" si="251"/>
        <v>0</v>
      </c>
      <c r="AA490" s="11" t="str">
        <f t="shared" si="215"/>
        <v>N</v>
      </c>
      <c r="AB490" s="11"/>
      <c r="AC490" s="11">
        <f t="shared" si="216"/>
        <v>0</v>
      </c>
      <c r="AD490" s="10"/>
      <c r="AE490" s="10"/>
      <c r="AF490" s="11"/>
      <c r="AG490" s="10"/>
      <c r="AH490" s="10"/>
      <c r="AI490" s="11">
        <f t="shared" si="243"/>
        <v>248</v>
      </c>
      <c r="AJ490" s="11" t="str">
        <f t="shared" si="244"/>
        <v/>
      </c>
      <c r="AK490" s="11">
        <f t="shared" si="245"/>
        <v>253</v>
      </c>
      <c r="AL490" s="11" t="str">
        <f t="shared" si="246"/>
        <v/>
      </c>
      <c r="AM490" s="11">
        <f t="shared" si="247"/>
        <v>-1</v>
      </c>
      <c r="AN490" s="11" t="str">
        <f t="shared" si="248"/>
        <v/>
      </c>
      <c r="AO490" s="11">
        <f t="shared" si="249"/>
        <v>-1</v>
      </c>
      <c r="AP490" s="11" t="str">
        <f t="shared" si="250"/>
        <v/>
      </c>
      <c r="AQ490" s="11"/>
      <c r="AR490" s="11">
        <f t="shared" si="217"/>
        <v>0</v>
      </c>
      <c r="AS490" s="11"/>
      <c r="AT490" s="9"/>
      <c r="AU490" t="str">
        <f t="shared" si="252"/>
        <v>RW</v>
      </c>
      <c r="AV490" s="7">
        <f>SUM(Z$7:Z490)/2</f>
        <v>248</v>
      </c>
      <c r="AW490" s="7">
        <f>SUM(AC$7:AC490)/2</f>
        <v>0</v>
      </c>
    </row>
    <row r="491" spans="2:49" outlineLevel="1">
      <c r="B491" s="36"/>
      <c r="C491" s="9"/>
      <c r="D491" s="9"/>
      <c r="E491" s="10" t="s">
        <v>562</v>
      </c>
      <c r="F491" s="10" t="s">
        <v>563</v>
      </c>
      <c r="G491" s="10"/>
      <c r="H491" s="10"/>
      <c r="I491" s="10"/>
      <c r="J491" s="10"/>
      <c r="K491" s="10"/>
      <c r="L491" s="10"/>
      <c r="M491" s="10"/>
      <c r="N491" s="84"/>
      <c r="O491" s="10"/>
      <c r="P491" s="10"/>
      <c r="Q491" s="10"/>
      <c r="R491" s="10"/>
      <c r="S491" s="10" t="s">
        <v>53</v>
      </c>
      <c r="T491" s="10"/>
      <c r="U491" s="10" t="s">
        <v>49</v>
      </c>
      <c r="V491" s="10" t="s">
        <v>49</v>
      </c>
      <c r="W491" s="10" t="s">
        <v>50</v>
      </c>
      <c r="X491" s="11" t="str">
        <f t="shared" si="253"/>
        <v>N</v>
      </c>
      <c r="Y491" s="11"/>
      <c r="Z491" s="11">
        <f t="shared" si="251"/>
        <v>0</v>
      </c>
      <c r="AA491" s="11" t="str">
        <f t="shared" si="215"/>
        <v>N</v>
      </c>
      <c r="AB491" s="11"/>
      <c r="AC491" s="11">
        <f t="shared" si="216"/>
        <v>0</v>
      </c>
      <c r="AD491" s="10"/>
      <c r="AE491" s="10"/>
      <c r="AF491" s="11"/>
      <c r="AG491" s="10"/>
      <c r="AH491" s="10"/>
      <c r="AI491" s="11">
        <f t="shared" si="243"/>
        <v>248</v>
      </c>
      <c r="AJ491" s="11" t="str">
        <f t="shared" si="244"/>
        <v/>
      </c>
      <c r="AK491" s="11">
        <f t="shared" si="245"/>
        <v>253</v>
      </c>
      <c r="AL491" s="11" t="str">
        <f t="shared" si="246"/>
        <v/>
      </c>
      <c r="AM491" s="11">
        <f t="shared" si="247"/>
        <v>-1</v>
      </c>
      <c r="AN491" s="11" t="str">
        <f t="shared" si="248"/>
        <v/>
      </c>
      <c r="AO491" s="11">
        <f t="shared" si="249"/>
        <v>-1</v>
      </c>
      <c r="AP491" s="11" t="str">
        <f t="shared" si="250"/>
        <v/>
      </c>
      <c r="AQ491" s="11"/>
      <c r="AR491" s="11">
        <f t="shared" si="217"/>
        <v>0</v>
      </c>
      <c r="AS491" s="11"/>
      <c r="AT491" s="9"/>
      <c r="AU491" t="str">
        <f t="shared" si="252"/>
        <v>RW</v>
      </c>
      <c r="AV491" s="7">
        <f>SUM(Z$7:Z491)/2</f>
        <v>248</v>
      </c>
      <c r="AW491" s="7">
        <f>SUM(AC$7:AC491)/2</f>
        <v>0</v>
      </c>
    </row>
    <row r="492" spans="2:49" outlineLevel="1">
      <c r="B492" s="36"/>
      <c r="C492" s="9"/>
      <c r="D492" s="9"/>
      <c r="E492" s="10" t="s">
        <v>562</v>
      </c>
      <c r="F492" s="10" t="s">
        <v>563</v>
      </c>
      <c r="G492" s="10"/>
      <c r="H492" s="10"/>
      <c r="I492" s="10"/>
      <c r="J492" s="10"/>
      <c r="K492" s="10"/>
      <c r="L492" s="10"/>
      <c r="M492" s="10"/>
      <c r="N492" s="84"/>
      <c r="O492" s="10"/>
      <c r="P492" s="10"/>
      <c r="Q492" s="10"/>
      <c r="R492" s="10"/>
      <c r="S492" s="10" t="s">
        <v>53</v>
      </c>
      <c r="T492" s="10"/>
      <c r="U492" s="10" t="s">
        <v>49</v>
      </c>
      <c r="V492" s="10" t="s">
        <v>49</v>
      </c>
      <c r="W492" s="10" t="s">
        <v>50</v>
      </c>
      <c r="X492" s="11" t="str">
        <f t="shared" si="253"/>
        <v>N</v>
      </c>
      <c r="Y492" s="11"/>
      <c r="Z492" s="11">
        <f t="shared" si="251"/>
        <v>0</v>
      </c>
      <c r="AA492" s="11" t="str">
        <f t="shared" si="215"/>
        <v>N</v>
      </c>
      <c r="AB492" s="11"/>
      <c r="AC492" s="11">
        <f t="shared" si="216"/>
        <v>0</v>
      </c>
      <c r="AD492" s="10"/>
      <c r="AE492" s="10"/>
      <c r="AF492" s="11"/>
      <c r="AG492" s="10"/>
      <c r="AH492" s="10"/>
      <c r="AI492" s="11">
        <f t="shared" si="243"/>
        <v>248</v>
      </c>
      <c r="AJ492" s="11" t="str">
        <f t="shared" si="244"/>
        <v/>
      </c>
      <c r="AK492" s="11">
        <f t="shared" si="245"/>
        <v>253</v>
      </c>
      <c r="AL492" s="11" t="str">
        <f t="shared" si="246"/>
        <v/>
      </c>
      <c r="AM492" s="11">
        <f t="shared" si="247"/>
        <v>-1</v>
      </c>
      <c r="AN492" s="11" t="str">
        <f t="shared" si="248"/>
        <v/>
      </c>
      <c r="AO492" s="11">
        <f t="shared" si="249"/>
        <v>-1</v>
      </c>
      <c r="AP492" s="11" t="str">
        <f t="shared" si="250"/>
        <v/>
      </c>
      <c r="AQ492" s="11"/>
      <c r="AR492" s="11">
        <f t="shared" si="217"/>
        <v>0</v>
      </c>
      <c r="AS492" s="11"/>
      <c r="AT492" s="9"/>
      <c r="AU492" t="str">
        <f t="shared" si="252"/>
        <v>RW</v>
      </c>
      <c r="AV492" s="7">
        <f>SUM(Z$7:Z492)/2</f>
        <v>248</v>
      </c>
      <c r="AW492" s="7">
        <f>SUM(AC$7:AC492)/2</f>
        <v>0</v>
      </c>
    </row>
    <row r="493" spans="2:49" outlineLevel="1">
      <c r="B493" s="36"/>
      <c r="C493" s="9"/>
      <c r="D493" s="9"/>
      <c r="E493" s="10" t="s">
        <v>562</v>
      </c>
      <c r="F493" s="10" t="s">
        <v>563</v>
      </c>
      <c r="G493" s="10"/>
      <c r="H493" s="10"/>
      <c r="I493" s="10"/>
      <c r="J493" s="10"/>
      <c r="K493" s="10"/>
      <c r="L493" s="10"/>
      <c r="M493" s="10"/>
      <c r="N493" s="84"/>
      <c r="O493" s="10"/>
      <c r="P493" s="10"/>
      <c r="Q493" s="10"/>
      <c r="R493" s="10"/>
      <c r="S493" s="10" t="s">
        <v>53</v>
      </c>
      <c r="T493" s="10"/>
      <c r="U493" s="10" t="s">
        <v>49</v>
      </c>
      <c r="V493" s="10" t="s">
        <v>49</v>
      </c>
      <c r="W493" s="10" t="s">
        <v>50</v>
      </c>
      <c r="X493" s="11" t="str">
        <f t="shared" si="253"/>
        <v>N</v>
      </c>
      <c r="Y493" s="11"/>
      <c r="Z493" s="11">
        <f t="shared" si="251"/>
        <v>0</v>
      </c>
      <c r="AA493" s="11" t="str">
        <f t="shared" si="215"/>
        <v>N</v>
      </c>
      <c r="AB493" s="11"/>
      <c r="AC493" s="11">
        <f t="shared" si="216"/>
        <v>0</v>
      </c>
      <c r="AD493" s="10"/>
      <c r="AE493" s="10"/>
      <c r="AF493" s="11"/>
      <c r="AG493" s="10"/>
      <c r="AH493" s="10"/>
      <c r="AI493" s="11">
        <f t="shared" si="243"/>
        <v>248</v>
      </c>
      <c r="AJ493" s="11" t="str">
        <f t="shared" si="244"/>
        <v/>
      </c>
      <c r="AK493" s="11">
        <f t="shared" si="245"/>
        <v>253</v>
      </c>
      <c r="AL493" s="11" t="str">
        <f t="shared" si="246"/>
        <v/>
      </c>
      <c r="AM493" s="11">
        <f t="shared" si="247"/>
        <v>-1</v>
      </c>
      <c r="AN493" s="11" t="str">
        <f t="shared" si="248"/>
        <v/>
      </c>
      <c r="AO493" s="11">
        <f t="shared" si="249"/>
        <v>-1</v>
      </c>
      <c r="AP493" s="11" t="str">
        <f t="shared" si="250"/>
        <v/>
      </c>
      <c r="AQ493" s="11"/>
      <c r="AR493" s="11">
        <f t="shared" si="217"/>
        <v>0</v>
      </c>
      <c r="AS493" s="11"/>
      <c r="AT493" s="9"/>
      <c r="AU493" t="str">
        <f t="shared" si="252"/>
        <v>RW</v>
      </c>
      <c r="AV493" s="7">
        <f>SUM(Z$7:Z493)/2</f>
        <v>248</v>
      </c>
      <c r="AW493" s="7">
        <f>SUM(AC$7:AC493)/2</f>
        <v>0</v>
      </c>
    </row>
    <row r="494" spans="2:49" outlineLevel="1">
      <c r="B494" s="36"/>
      <c r="C494" s="9"/>
      <c r="D494" s="9"/>
      <c r="E494" s="10" t="s">
        <v>562</v>
      </c>
      <c r="F494" s="10" t="s">
        <v>563</v>
      </c>
      <c r="G494" s="10"/>
      <c r="H494" s="10"/>
      <c r="I494" s="10"/>
      <c r="J494" s="10"/>
      <c r="K494" s="10"/>
      <c r="L494" s="10"/>
      <c r="M494" s="10"/>
      <c r="N494" s="84"/>
      <c r="O494" s="10"/>
      <c r="P494" s="10"/>
      <c r="Q494" s="10"/>
      <c r="R494" s="10"/>
      <c r="S494" s="10" t="s">
        <v>53</v>
      </c>
      <c r="T494" s="10"/>
      <c r="U494" s="10" t="s">
        <v>49</v>
      </c>
      <c r="V494" s="10" t="s">
        <v>49</v>
      </c>
      <c r="W494" s="10" t="s">
        <v>50</v>
      </c>
      <c r="X494" s="11" t="str">
        <f t="shared" si="253"/>
        <v>N</v>
      </c>
      <c r="Y494" s="11"/>
      <c r="Z494" s="11">
        <f t="shared" si="251"/>
        <v>0</v>
      </c>
      <c r="AA494" s="11" t="str">
        <f t="shared" si="215"/>
        <v>N</v>
      </c>
      <c r="AB494" s="11"/>
      <c r="AC494" s="11">
        <f t="shared" si="216"/>
        <v>0</v>
      </c>
      <c r="AD494" s="10"/>
      <c r="AE494" s="10"/>
      <c r="AF494" s="11"/>
      <c r="AG494" s="10"/>
      <c r="AH494" s="10"/>
      <c r="AI494" s="11">
        <f t="shared" si="243"/>
        <v>248</v>
      </c>
      <c r="AJ494" s="11" t="str">
        <f t="shared" si="244"/>
        <v/>
      </c>
      <c r="AK494" s="11">
        <f t="shared" si="245"/>
        <v>253</v>
      </c>
      <c r="AL494" s="11" t="str">
        <f t="shared" si="246"/>
        <v/>
      </c>
      <c r="AM494" s="11">
        <f t="shared" si="247"/>
        <v>-1</v>
      </c>
      <c r="AN494" s="11" t="str">
        <f t="shared" si="248"/>
        <v/>
      </c>
      <c r="AO494" s="11">
        <f t="shared" si="249"/>
        <v>-1</v>
      </c>
      <c r="AP494" s="11" t="str">
        <f t="shared" si="250"/>
        <v/>
      </c>
      <c r="AQ494" s="11"/>
      <c r="AR494" s="11">
        <f t="shared" si="217"/>
        <v>0</v>
      </c>
      <c r="AS494" s="11"/>
      <c r="AT494" s="9"/>
      <c r="AU494" t="str">
        <f t="shared" si="252"/>
        <v>RW</v>
      </c>
      <c r="AV494" s="7">
        <f>SUM(Z$7:Z494)/2</f>
        <v>248</v>
      </c>
      <c r="AW494" s="7">
        <f>SUM(AC$7:AC494)/2</f>
        <v>0</v>
      </c>
    </row>
    <row r="495" spans="2:49" outlineLevel="1">
      <c r="B495" s="36"/>
      <c r="C495" s="9"/>
      <c r="D495" s="9"/>
      <c r="E495" s="10" t="s">
        <v>562</v>
      </c>
      <c r="F495" s="10" t="s">
        <v>563</v>
      </c>
      <c r="G495" s="10"/>
      <c r="H495" s="10"/>
      <c r="I495" s="10"/>
      <c r="J495" s="10"/>
      <c r="K495" s="10"/>
      <c r="L495" s="10"/>
      <c r="M495" s="10"/>
      <c r="N495" s="84"/>
      <c r="O495" s="10"/>
      <c r="P495" s="10"/>
      <c r="Q495" s="10"/>
      <c r="R495" s="10"/>
      <c r="S495" s="10" t="s">
        <v>53</v>
      </c>
      <c r="T495" s="10"/>
      <c r="U495" s="10" t="s">
        <v>49</v>
      </c>
      <c r="V495" s="10" t="s">
        <v>49</v>
      </c>
      <c r="W495" s="10" t="s">
        <v>50</v>
      </c>
      <c r="X495" s="11" t="str">
        <f t="shared" si="253"/>
        <v>N</v>
      </c>
      <c r="Y495" s="11"/>
      <c r="Z495" s="11">
        <f t="shared" si="251"/>
        <v>0</v>
      </c>
      <c r="AA495" s="11" t="str">
        <f t="shared" si="215"/>
        <v>N</v>
      </c>
      <c r="AB495" s="11"/>
      <c r="AC495" s="11">
        <f t="shared" si="216"/>
        <v>0</v>
      </c>
      <c r="AD495" s="10"/>
      <c r="AE495" s="10"/>
      <c r="AF495" s="11"/>
      <c r="AG495" s="10"/>
      <c r="AH495" s="10"/>
      <c r="AI495" s="11">
        <f t="shared" si="243"/>
        <v>248</v>
      </c>
      <c r="AJ495" s="11" t="str">
        <f t="shared" si="244"/>
        <v/>
      </c>
      <c r="AK495" s="11">
        <f t="shared" si="245"/>
        <v>253</v>
      </c>
      <c r="AL495" s="11" t="str">
        <f t="shared" si="246"/>
        <v/>
      </c>
      <c r="AM495" s="11">
        <f t="shared" si="247"/>
        <v>-1</v>
      </c>
      <c r="AN495" s="11" t="str">
        <f t="shared" si="248"/>
        <v/>
      </c>
      <c r="AO495" s="11">
        <f t="shared" si="249"/>
        <v>-1</v>
      </c>
      <c r="AP495" s="11" t="str">
        <f t="shared" si="250"/>
        <v/>
      </c>
      <c r="AQ495" s="11"/>
      <c r="AR495" s="11">
        <f t="shared" si="217"/>
        <v>0</v>
      </c>
      <c r="AS495" s="11"/>
      <c r="AT495" s="9"/>
      <c r="AU495" t="str">
        <f t="shared" si="252"/>
        <v>RW</v>
      </c>
      <c r="AV495" s="7">
        <f>SUM(Z$7:Z495)/2</f>
        <v>248</v>
      </c>
      <c r="AW495" s="7">
        <f>SUM(AC$7:AC495)/2</f>
        <v>0</v>
      </c>
    </row>
    <row r="496" spans="2:49" outlineLevel="1">
      <c r="B496" s="36"/>
      <c r="C496" s="9"/>
      <c r="D496" s="9"/>
      <c r="E496" s="10" t="s">
        <v>562</v>
      </c>
      <c r="F496" s="10" t="s">
        <v>563</v>
      </c>
      <c r="G496" s="10"/>
      <c r="H496" s="10"/>
      <c r="I496" s="10"/>
      <c r="J496" s="10"/>
      <c r="K496" s="10"/>
      <c r="L496" s="10"/>
      <c r="M496" s="10"/>
      <c r="N496" s="84"/>
      <c r="O496" s="10"/>
      <c r="P496" s="10"/>
      <c r="Q496" s="10"/>
      <c r="R496" s="10"/>
      <c r="S496" s="10" t="s">
        <v>53</v>
      </c>
      <c r="T496" s="10"/>
      <c r="U496" s="10" t="s">
        <v>49</v>
      </c>
      <c r="V496" s="10" t="s">
        <v>49</v>
      </c>
      <c r="W496" s="10" t="s">
        <v>50</v>
      </c>
      <c r="X496" s="11" t="str">
        <f t="shared" si="253"/>
        <v>N</v>
      </c>
      <c r="Y496" s="11"/>
      <c r="Z496" s="11">
        <f t="shared" si="251"/>
        <v>0</v>
      </c>
      <c r="AA496" s="11" t="str">
        <f t="shared" si="215"/>
        <v>N</v>
      </c>
      <c r="AB496" s="11"/>
      <c r="AC496" s="11">
        <f t="shared" si="216"/>
        <v>0</v>
      </c>
      <c r="AD496" s="10"/>
      <c r="AE496" s="10"/>
      <c r="AF496" s="11"/>
      <c r="AG496" s="10"/>
      <c r="AH496" s="10"/>
      <c r="AI496" s="11">
        <f t="shared" si="243"/>
        <v>248</v>
      </c>
      <c r="AJ496" s="11" t="str">
        <f t="shared" si="244"/>
        <v/>
      </c>
      <c r="AK496" s="11">
        <f t="shared" si="245"/>
        <v>253</v>
      </c>
      <c r="AL496" s="11" t="str">
        <f t="shared" si="246"/>
        <v/>
      </c>
      <c r="AM496" s="11">
        <f t="shared" si="247"/>
        <v>-1</v>
      </c>
      <c r="AN496" s="11" t="str">
        <f t="shared" si="248"/>
        <v/>
      </c>
      <c r="AO496" s="11">
        <f t="shared" si="249"/>
        <v>-1</v>
      </c>
      <c r="AP496" s="11" t="str">
        <f t="shared" si="250"/>
        <v/>
      </c>
      <c r="AQ496" s="11"/>
      <c r="AR496" s="11">
        <f t="shared" si="217"/>
        <v>0</v>
      </c>
      <c r="AS496" s="11"/>
      <c r="AT496" s="9"/>
      <c r="AU496" t="str">
        <f t="shared" si="252"/>
        <v>RW</v>
      </c>
      <c r="AV496" s="7">
        <f>SUM(Z$7:Z496)/2</f>
        <v>248</v>
      </c>
      <c r="AW496" s="7">
        <f>SUM(AC$7:AC496)/2</f>
        <v>0</v>
      </c>
    </row>
    <row r="497" spans="2:49" outlineLevel="1">
      <c r="B497" s="36"/>
      <c r="C497" s="9"/>
      <c r="D497" s="9"/>
      <c r="E497" s="10" t="s">
        <v>562</v>
      </c>
      <c r="F497" s="10" t="s">
        <v>563</v>
      </c>
      <c r="G497" s="10"/>
      <c r="H497" s="10"/>
      <c r="I497" s="10"/>
      <c r="J497" s="10"/>
      <c r="K497" s="10"/>
      <c r="L497" s="10"/>
      <c r="M497" s="10"/>
      <c r="N497" s="84"/>
      <c r="O497" s="10"/>
      <c r="P497" s="10"/>
      <c r="Q497" s="10"/>
      <c r="R497" s="10"/>
      <c r="S497" s="10" t="s">
        <v>53</v>
      </c>
      <c r="T497" s="10"/>
      <c r="U497" s="10" t="s">
        <v>49</v>
      </c>
      <c r="V497" s="10" t="s">
        <v>49</v>
      </c>
      <c r="W497" s="10" t="s">
        <v>50</v>
      </c>
      <c r="X497" s="11" t="str">
        <f t="shared" si="253"/>
        <v>N</v>
      </c>
      <c r="Y497" s="11"/>
      <c r="Z497" s="11">
        <f t="shared" si="251"/>
        <v>0</v>
      </c>
      <c r="AA497" s="11" t="str">
        <f t="shared" si="215"/>
        <v>N</v>
      </c>
      <c r="AB497" s="11"/>
      <c r="AC497" s="11">
        <f t="shared" si="216"/>
        <v>0</v>
      </c>
      <c r="AD497" s="10"/>
      <c r="AE497" s="10"/>
      <c r="AF497" s="11"/>
      <c r="AG497" s="10"/>
      <c r="AH497" s="10"/>
      <c r="AI497" s="11">
        <f t="shared" si="243"/>
        <v>248</v>
      </c>
      <c r="AJ497" s="11" t="str">
        <f t="shared" si="244"/>
        <v/>
      </c>
      <c r="AK497" s="11">
        <f t="shared" si="245"/>
        <v>253</v>
      </c>
      <c r="AL497" s="11" t="str">
        <f t="shared" si="246"/>
        <v/>
      </c>
      <c r="AM497" s="11">
        <f t="shared" si="247"/>
        <v>-1</v>
      </c>
      <c r="AN497" s="11" t="str">
        <f t="shared" si="248"/>
        <v/>
      </c>
      <c r="AO497" s="11">
        <f t="shared" si="249"/>
        <v>-1</v>
      </c>
      <c r="AP497" s="11" t="str">
        <f t="shared" si="250"/>
        <v/>
      </c>
      <c r="AQ497" s="11"/>
      <c r="AR497" s="11">
        <f t="shared" si="217"/>
        <v>0</v>
      </c>
      <c r="AS497" s="11"/>
      <c r="AT497" s="9"/>
      <c r="AU497" t="str">
        <f t="shared" si="252"/>
        <v>RW</v>
      </c>
      <c r="AV497" s="7">
        <f>SUM(Z$7:Z497)/2</f>
        <v>248</v>
      </c>
      <c r="AW497" s="7">
        <f>SUM(AC$7:AC497)/2</f>
        <v>0</v>
      </c>
    </row>
    <row r="498" spans="2:49" outlineLevel="1">
      <c r="B498" s="36"/>
      <c r="C498" s="9"/>
      <c r="D498" s="9"/>
      <c r="E498" s="10" t="s">
        <v>562</v>
      </c>
      <c r="F498" s="10" t="s">
        <v>563</v>
      </c>
      <c r="G498" s="10"/>
      <c r="H498" s="10"/>
      <c r="I498" s="10"/>
      <c r="J498" s="10"/>
      <c r="K498" s="10"/>
      <c r="L498" s="10"/>
      <c r="M498" s="10"/>
      <c r="N498" s="84"/>
      <c r="O498" s="10"/>
      <c r="P498" s="10"/>
      <c r="Q498" s="10"/>
      <c r="R498" s="10"/>
      <c r="S498" s="10" t="s">
        <v>53</v>
      </c>
      <c r="T498" s="10"/>
      <c r="U498" s="10" t="s">
        <v>49</v>
      </c>
      <c r="V498" s="10" t="s">
        <v>49</v>
      </c>
      <c r="W498" s="10" t="s">
        <v>50</v>
      </c>
      <c r="X498" s="11" t="str">
        <f t="shared" si="253"/>
        <v>N</v>
      </c>
      <c r="Y498" s="11"/>
      <c r="Z498" s="11">
        <f t="shared" si="251"/>
        <v>0</v>
      </c>
      <c r="AA498" s="11" t="str">
        <f t="shared" si="215"/>
        <v>N</v>
      </c>
      <c r="AB498" s="11"/>
      <c r="AC498" s="11">
        <f t="shared" si="216"/>
        <v>0</v>
      </c>
      <c r="AD498" s="10"/>
      <c r="AE498" s="10"/>
      <c r="AF498" s="11"/>
      <c r="AG498" s="10"/>
      <c r="AH498" s="10"/>
      <c r="AI498" s="11">
        <f t="shared" si="243"/>
        <v>248</v>
      </c>
      <c r="AJ498" s="11" t="str">
        <f t="shared" si="244"/>
        <v/>
      </c>
      <c r="AK498" s="11">
        <f t="shared" si="245"/>
        <v>253</v>
      </c>
      <c r="AL498" s="11" t="str">
        <f t="shared" si="246"/>
        <v/>
      </c>
      <c r="AM498" s="11">
        <f t="shared" si="247"/>
        <v>-1</v>
      </c>
      <c r="AN498" s="11" t="str">
        <f t="shared" si="248"/>
        <v/>
      </c>
      <c r="AO498" s="11">
        <f t="shared" si="249"/>
        <v>-1</v>
      </c>
      <c r="AP498" s="11" t="str">
        <f t="shared" si="250"/>
        <v/>
      </c>
      <c r="AQ498" s="11"/>
      <c r="AR498" s="11">
        <f t="shared" si="217"/>
        <v>0</v>
      </c>
      <c r="AS498" s="11"/>
      <c r="AT498" s="9"/>
      <c r="AU498" t="str">
        <f t="shared" si="252"/>
        <v>RW</v>
      </c>
      <c r="AV498" s="7">
        <f>SUM(Z$7:Z498)/2</f>
        <v>248</v>
      </c>
      <c r="AW498" s="7">
        <f>SUM(AC$7:AC498)/2</f>
        <v>0</v>
      </c>
    </row>
    <row r="499" spans="2:49" outlineLevel="1">
      <c r="B499" s="36"/>
      <c r="C499" s="9"/>
      <c r="D499" s="9"/>
      <c r="E499" s="10" t="s">
        <v>562</v>
      </c>
      <c r="F499" s="10" t="s">
        <v>563</v>
      </c>
      <c r="G499" s="10"/>
      <c r="H499" s="10"/>
      <c r="I499" s="10"/>
      <c r="J499" s="10"/>
      <c r="K499" s="10"/>
      <c r="L499" s="10"/>
      <c r="M499" s="10"/>
      <c r="N499" s="84"/>
      <c r="O499" s="10"/>
      <c r="P499" s="10"/>
      <c r="Q499" s="10"/>
      <c r="R499" s="10"/>
      <c r="S499" s="10" t="s">
        <v>53</v>
      </c>
      <c r="T499" s="10"/>
      <c r="U499" s="10" t="s">
        <v>49</v>
      </c>
      <c r="V499" s="10" t="s">
        <v>49</v>
      </c>
      <c r="W499" s="10" t="s">
        <v>50</v>
      </c>
      <c r="X499" s="11" t="str">
        <f t="shared" si="253"/>
        <v>N</v>
      </c>
      <c r="Y499" s="11"/>
      <c r="Z499" s="11">
        <f t="shared" si="251"/>
        <v>0</v>
      </c>
      <c r="AA499" s="11" t="str">
        <f t="shared" si="215"/>
        <v>N</v>
      </c>
      <c r="AB499" s="11"/>
      <c r="AC499" s="11">
        <f t="shared" si="216"/>
        <v>0</v>
      </c>
      <c r="AD499" s="10"/>
      <c r="AE499" s="10"/>
      <c r="AF499" s="11"/>
      <c r="AG499" s="10"/>
      <c r="AH499" s="10"/>
      <c r="AI499" s="11">
        <f t="shared" ref="AI499:AI529" si="254">AI500+Y500</f>
        <v>248</v>
      </c>
      <c r="AJ499" s="11" t="str">
        <f t="shared" ref="AJ499:AJ530" si="255">IF(Y499&gt;1,"MTP[" &amp; AI499-1+Y499&amp; ":" &amp; AI499 &amp; "]",(IF(Y499&gt;0,"MTP[" &amp; AI499 &amp; "]","")))</f>
        <v/>
      </c>
      <c r="AK499" s="11">
        <f t="shared" ref="AK499:AK529" si="256">AK500+Y500</f>
        <v>253</v>
      </c>
      <c r="AL499" s="11" t="str">
        <f t="shared" ref="AL499:AL530" si="257">IF(AND(V499="Y", Y499&gt;1),"MTP[" &amp; AK499-1+Y499&amp; ":" &amp; AK499 &amp; "]",(IF(AND(V499="Y", Y499&gt;0),"MTP[" &amp; AK499 &amp; "]","")))</f>
        <v/>
      </c>
      <c r="AM499" s="11">
        <f t="shared" ref="AM499:AM529" si="258">AM500+AB500</f>
        <v>-1</v>
      </c>
      <c r="AN499" s="11" t="str">
        <f t="shared" ref="AN499:AN530" si="259">IF(AB499&gt;1,"OTP[" &amp; AM499-1+AB499&amp; ":" &amp; AM499 &amp; "]",(IF(AB499&gt;0,"OTP[" &amp; AM499 &amp; "]","")))</f>
        <v/>
      </c>
      <c r="AO499" s="11">
        <f t="shared" ref="AO499:AO529" si="260">AO500+AB500</f>
        <v>-1</v>
      </c>
      <c r="AP499" s="11" t="str">
        <f t="shared" ref="AP499:AP530" si="261">IF(AND(V499="Y", AB499&gt;1),"OTP[" &amp; AO499-1+AB499&amp; ":" &amp; AO499 &amp; "]",(IF(AND(V499="Y", AB499&gt;0),"OTP[" &amp; AO499 &amp; "]","")))</f>
        <v/>
      </c>
      <c r="AQ499" s="11"/>
      <c r="AR499" s="11">
        <f t="shared" si="217"/>
        <v>0</v>
      </c>
      <c r="AS499" s="11"/>
      <c r="AT499" s="9"/>
      <c r="AU499" t="str">
        <f t="shared" si="252"/>
        <v>RW</v>
      </c>
      <c r="AV499" s="7">
        <f>SUM(Z$7:Z499)/2</f>
        <v>248</v>
      </c>
      <c r="AW499" s="7">
        <f>SUM(AC$7:AC499)/2</f>
        <v>0</v>
      </c>
    </row>
    <row r="500" spans="2:49" outlineLevel="1">
      <c r="B500" s="36"/>
      <c r="C500" s="9"/>
      <c r="D500" s="9"/>
      <c r="E500" s="10" t="s">
        <v>562</v>
      </c>
      <c r="F500" s="10" t="s">
        <v>563</v>
      </c>
      <c r="G500" s="10"/>
      <c r="H500" s="10"/>
      <c r="I500" s="10"/>
      <c r="J500" s="10"/>
      <c r="K500" s="10"/>
      <c r="L500" s="10"/>
      <c r="M500" s="10"/>
      <c r="N500" s="84"/>
      <c r="O500" s="10"/>
      <c r="P500" s="10"/>
      <c r="Q500" s="10"/>
      <c r="R500" s="10"/>
      <c r="S500" s="10" t="s">
        <v>53</v>
      </c>
      <c r="T500" s="10"/>
      <c r="U500" s="10" t="s">
        <v>49</v>
      </c>
      <c r="V500" s="10" t="s">
        <v>49</v>
      </c>
      <c r="W500" s="10" t="s">
        <v>50</v>
      </c>
      <c r="X500" s="11" t="str">
        <f t="shared" si="253"/>
        <v>N</v>
      </c>
      <c r="Y500" s="11"/>
      <c r="Z500" s="11">
        <f t="shared" si="251"/>
        <v>0</v>
      </c>
      <c r="AA500" s="11" t="str">
        <f t="shared" si="215"/>
        <v>N</v>
      </c>
      <c r="AB500" s="11"/>
      <c r="AC500" s="11">
        <f t="shared" si="216"/>
        <v>0</v>
      </c>
      <c r="AD500" s="10"/>
      <c r="AE500" s="10"/>
      <c r="AF500" s="11"/>
      <c r="AG500" s="10"/>
      <c r="AH500" s="10"/>
      <c r="AI500" s="11">
        <f t="shared" si="254"/>
        <v>248</v>
      </c>
      <c r="AJ500" s="11" t="str">
        <f t="shared" si="255"/>
        <v/>
      </c>
      <c r="AK500" s="11">
        <f t="shared" si="256"/>
        <v>253</v>
      </c>
      <c r="AL500" s="11" t="str">
        <f t="shared" si="257"/>
        <v/>
      </c>
      <c r="AM500" s="11">
        <f t="shared" si="258"/>
        <v>-1</v>
      </c>
      <c r="AN500" s="11" t="str">
        <f t="shared" si="259"/>
        <v/>
      </c>
      <c r="AO500" s="11">
        <f t="shared" si="260"/>
        <v>-1</v>
      </c>
      <c r="AP500" s="11" t="str">
        <f t="shared" si="261"/>
        <v/>
      </c>
      <c r="AQ500" s="11"/>
      <c r="AR500" s="11">
        <f t="shared" si="217"/>
        <v>0</v>
      </c>
      <c r="AS500" s="11"/>
      <c r="AT500" s="9"/>
      <c r="AU500" t="str">
        <f t="shared" si="252"/>
        <v>RW</v>
      </c>
      <c r="AV500" s="7">
        <f>SUM(Z$7:Z500)/2</f>
        <v>248</v>
      </c>
      <c r="AW500" s="7">
        <f>SUM(AC$7:AC500)/2</f>
        <v>0</v>
      </c>
    </row>
    <row r="501" spans="2:49" outlineLevel="1">
      <c r="B501" s="36"/>
      <c r="C501" s="9"/>
      <c r="D501" s="9"/>
      <c r="E501" s="10" t="s">
        <v>562</v>
      </c>
      <c r="F501" s="10" t="s">
        <v>563</v>
      </c>
      <c r="G501" s="10"/>
      <c r="H501" s="10"/>
      <c r="I501" s="10"/>
      <c r="J501" s="10"/>
      <c r="K501" s="10"/>
      <c r="L501" s="10"/>
      <c r="M501" s="10"/>
      <c r="N501" s="84"/>
      <c r="O501" s="10"/>
      <c r="P501" s="10"/>
      <c r="Q501" s="10"/>
      <c r="R501" s="10"/>
      <c r="S501" s="10" t="s">
        <v>53</v>
      </c>
      <c r="T501" s="10"/>
      <c r="U501" s="10" t="s">
        <v>49</v>
      </c>
      <c r="V501" s="10" t="s">
        <v>49</v>
      </c>
      <c r="W501" s="10" t="s">
        <v>50</v>
      </c>
      <c r="X501" s="11" t="str">
        <f t="shared" si="253"/>
        <v>N</v>
      </c>
      <c r="Y501" s="11"/>
      <c r="Z501" s="11">
        <f t="shared" si="251"/>
        <v>0</v>
      </c>
      <c r="AA501" s="11" t="str">
        <f t="shared" si="215"/>
        <v>N</v>
      </c>
      <c r="AB501" s="11"/>
      <c r="AC501" s="11">
        <f t="shared" si="216"/>
        <v>0</v>
      </c>
      <c r="AD501" s="10"/>
      <c r="AE501" s="10"/>
      <c r="AF501" s="11"/>
      <c r="AG501" s="10"/>
      <c r="AH501" s="10"/>
      <c r="AI501" s="11">
        <f t="shared" si="254"/>
        <v>248</v>
      </c>
      <c r="AJ501" s="11" t="str">
        <f t="shared" si="255"/>
        <v/>
      </c>
      <c r="AK501" s="11">
        <f t="shared" si="256"/>
        <v>253</v>
      </c>
      <c r="AL501" s="11" t="str">
        <f t="shared" si="257"/>
        <v/>
      </c>
      <c r="AM501" s="11">
        <f t="shared" si="258"/>
        <v>-1</v>
      </c>
      <c r="AN501" s="11" t="str">
        <f t="shared" si="259"/>
        <v/>
      </c>
      <c r="AO501" s="11">
        <f t="shared" si="260"/>
        <v>-1</v>
      </c>
      <c r="AP501" s="11" t="str">
        <f t="shared" si="261"/>
        <v/>
      </c>
      <c r="AQ501" s="11"/>
      <c r="AR501" s="11">
        <f t="shared" si="217"/>
        <v>0</v>
      </c>
      <c r="AS501" s="11"/>
      <c r="AT501" s="9"/>
      <c r="AU501" t="str">
        <f t="shared" si="252"/>
        <v>RW</v>
      </c>
      <c r="AV501" s="7">
        <f>SUM(Z$7:Z501)/2</f>
        <v>248</v>
      </c>
      <c r="AW501" s="7">
        <f>SUM(AC$7:AC501)/2</f>
        <v>0</v>
      </c>
    </row>
    <row r="502" spans="2:49" outlineLevel="1">
      <c r="B502" s="36"/>
      <c r="C502" s="9"/>
      <c r="D502" s="9"/>
      <c r="E502" s="10" t="s">
        <v>562</v>
      </c>
      <c r="F502" s="10" t="s">
        <v>563</v>
      </c>
      <c r="G502" s="10"/>
      <c r="H502" s="10"/>
      <c r="I502" s="10"/>
      <c r="J502" s="10"/>
      <c r="K502" s="10"/>
      <c r="L502" s="10"/>
      <c r="M502" s="10"/>
      <c r="N502" s="84"/>
      <c r="O502" s="10"/>
      <c r="P502" s="10"/>
      <c r="Q502" s="10"/>
      <c r="R502" s="10"/>
      <c r="S502" s="10" t="s">
        <v>53</v>
      </c>
      <c r="T502" s="10"/>
      <c r="U502" s="10" t="s">
        <v>49</v>
      </c>
      <c r="V502" s="10" t="s">
        <v>49</v>
      </c>
      <c r="W502" s="10" t="s">
        <v>50</v>
      </c>
      <c r="X502" s="11" t="str">
        <f t="shared" si="253"/>
        <v>N</v>
      </c>
      <c r="Y502" s="11"/>
      <c r="Z502" s="11">
        <f t="shared" si="251"/>
        <v>0</v>
      </c>
      <c r="AA502" s="11" t="str">
        <f t="shared" si="215"/>
        <v>N</v>
      </c>
      <c r="AB502" s="11"/>
      <c r="AC502" s="11">
        <f t="shared" si="216"/>
        <v>0</v>
      </c>
      <c r="AD502" s="10"/>
      <c r="AE502" s="10"/>
      <c r="AF502" s="11"/>
      <c r="AG502" s="10"/>
      <c r="AH502" s="10"/>
      <c r="AI502" s="11">
        <f t="shared" si="254"/>
        <v>248</v>
      </c>
      <c r="AJ502" s="11" t="str">
        <f t="shared" si="255"/>
        <v/>
      </c>
      <c r="AK502" s="11">
        <f t="shared" si="256"/>
        <v>253</v>
      </c>
      <c r="AL502" s="11" t="str">
        <f t="shared" si="257"/>
        <v/>
      </c>
      <c r="AM502" s="11">
        <f t="shared" si="258"/>
        <v>-1</v>
      </c>
      <c r="AN502" s="11" t="str">
        <f t="shared" si="259"/>
        <v/>
      </c>
      <c r="AO502" s="11">
        <f t="shared" si="260"/>
        <v>-1</v>
      </c>
      <c r="AP502" s="11" t="str">
        <f t="shared" si="261"/>
        <v/>
      </c>
      <c r="AQ502" s="11"/>
      <c r="AR502" s="11">
        <f t="shared" si="217"/>
        <v>0</v>
      </c>
      <c r="AS502" s="11"/>
      <c r="AT502" s="9"/>
      <c r="AU502" t="str">
        <f t="shared" si="252"/>
        <v>RW</v>
      </c>
      <c r="AV502" s="7">
        <f>SUM(Z$7:Z502)/2</f>
        <v>248</v>
      </c>
      <c r="AW502" s="7">
        <f>SUM(AC$7:AC502)/2</f>
        <v>0</v>
      </c>
    </row>
    <row r="503" spans="2:49" outlineLevel="1">
      <c r="B503" s="36"/>
      <c r="C503" s="9"/>
      <c r="D503" s="9"/>
      <c r="E503" s="10" t="s">
        <v>562</v>
      </c>
      <c r="F503" s="10" t="s">
        <v>563</v>
      </c>
      <c r="G503" s="10"/>
      <c r="H503" s="10"/>
      <c r="I503" s="10"/>
      <c r="J503" s="10"/>
      <c r="K503" s="10"/>
      <c r="L503" s="10"/>
      <c r="M503" s="10"/>
      <c r="N503" s="84"/>
      <c r="O503" s="10"/>
      <c r="P503" s="10"/>
      <c r="Q503" s="10"/>
      <c r="R503" s="10"/>
      <c r="S503" s="10" t="s">
        <v>53</v>
      </c>
      <c r="T503" s="10"/>
      <c r="U503" s="10" t="s">
        <v>49</v>
      </c>
      <c r="V503" s="10" t="s">
        <v>49</v>
      </c>
      <c r="W503" s="10" t="s">
        <v>50</v>
      </c>
      <c r="X503" s="11" t="str">
        <f t="shared" si="253"/>
        <v>N</v>
      </c>
      <c r="Y503" s="11"/>
      <c r="Z503" s="11">
        <f t="shared" si="251"/>
        <v>0</v>
      </c>
      <c r="AA503" s="11" t="str">
        <f t="shared" si="215"/>
        <v>N</v>
      </c>
      <c r="AB503" s="11"/>
      <c r="AC503" s="11">
        <f t="shared" si="216"/>
        <v>0</v>
      </c>
      <c r="AD503" s="10"/>
      <c r="AE503" s="10"/>
      <c r="AF503" s="11"/>
      <c r="AG503" s="10"/>
      <c r="AH503" s="10"/>
      <c r="AI503" s="11">
        <f t="shared" si="254"/>
        <v>248</v>
      </c>
      <c r="AJ503" s="11" t="str">
        <f t="shared" si="255"/>
        <v/>
      </c>
      <c r="AK503" s="11">
        <f t="shared" si="256"/>
        <v>253</v>
      </c>
      <c r="AL503" s="11" t="str">
        <f t="shared" si="257"/>
        <v/>
      </c>
      <c r="AM503" s="11">
        <f t="shared" si="258"/>
        <v>-1</v>
      </c>
      <c r="AN503" s="11" t="str">
        <f t="shared" si="259"/>
        <v/>
      </c>
      <c r="AO503" s="11">
        <f t="shared" si="260"/>
        <v>-1</v>
      </c>
      <c r="AP503" s="11" t="str">
        <f t="shared" si="261"/>
        <v/>
      </c>
      <c r="AQ503" s="11"/>
      <c r="AR503" s="11">
        <f t="shared" si="217"/>
        <v>0</v>
      </c>
      <c r="AS503" s="11"/>
      <c r="AT503" s="9"/>
      <c r="AU503" t="str">
        <f t="shared" si="252"/>
        <v>RW</v>
      </c>
      <c r="AV503" s="7">
        <f>SUM(Z$7:Z503)/2</f>
        <v>248</v>
      </c>
      <c r="AW503" s="7">
        <f>SUM(AC$7:AC503)/2</f>
        <v>0</v>
      </c>
    </row>
    <row r="504" spans="2:49" outlineLevel="1">
      <c r="B504" s="36"/>
      <c r="C504" s="9"/>
      <c r="D504" s="9"/>
      <c r="E504" s="10" t="s">
        <v>562</v>
      </c>
      <c r="F504" s="10" t="s">
        <v>563</v>
      </c>
      <c r="G504" s="10"/>
      <c r="H504" s="10"/>
      <c r="I504" s="10"/>
      <c r="J504" s="10"/>
      <c r="K504" s="10"/>
      <c r="L504" s="10"/>
      <c r="M504" s="10"/>
      <c r="N504" s="84"/>
      <c r="O504" s="10"/>
      <c r="P504" s="10"/>
      <c r="Q504" s="10"/>
      <c r="R504" s="10"/>
      <c r="S504" s="10" t="s">
        <v>53</v>
      </c>
      <c r="T504" s="10"/>
      <c r="U504" s="10" t="s">
        <v>49</v>
      </c>
      <c r="V504" s="10" t="s">
        <v>49</v>
      </c>
      <c r="W504" s="10" t="s">
        <v>50</v>
      </c>
      <c r="X504" s="11" t="str">
        <f t="shared" si="253"/>
        <v>N</v>
      </c>
      <c r="Y504" s="11"/>
      <c r="Z504" s="11">
        <f t="shared" si="251"/>
        <v>0</v>
      </c>
      <c r="AA504" s="11" t="str">
        <f t="shared" si="215"/>
        <v>N</v>
      </c>
      <c r="AB504" s="11"/>
      <c r="AC504" s="11">
        <f t="shared" si="216"/>
        <v>0</v>
      </c>
      <c r="AD504" s="10"/>
      <c r="AE504" s="10"/>
      <c r="AF504" s="11"/>
      <c r="AG504" s="10"/>
      <c r="AH504" s="10"/>
      <c r="AI504" s="11">
        <f t="shared" si="254"/>
        <v>248</v>
      </c>
      <c r="AJ504" s="11" t="str">
        <f t="shared" si="255"/>
        <v/>
      </c>
      <c r="AK504" s="11">
        <f t="shared" si="256"/>
        <v>253</v>
      </c>
      <c r="AL504" s="11" t="str">
        <f t="shared" si="257"/>
        <v/>
      </c>
      <c r="AM504" s="11">
        <f t="shared" si="258"/>
        <v>-1</v>
      </c>
      <c r="AN504" s="11" t="str">
        <f t="shared" si="259"/>
        <v/>
      </c>
      <c r="AO504" s="11">
        <f t="shared" si="260"/>
        <v>-1</v>
      </c>
      <c r="AP504" s="11" t="str">
        <f t="shared" si="261"/>
        <v/>
      </c>
      <c r="AQ504" s="11"/>
      <c r="AR504" s="11">
        <f t="shared" si="217"/>
        <v>0</v>
      </c>
      <c r="AS504" s="11"/>
      <c r="AT504" s="9"/>
      <c r="AU504" t="str">
        <f t="shared" si="252"/>
        <v>RW</v>
      </c>
      <c r="AV504" s="7">
        <f>SUM(Z$7:Z504)/2</f>
        <v>248</v>
      </c>
      <c r="AW504" s="7">
        <f>SUM(AC$7:AC504)/2</f>
        <v>0</v>
      </c>
    </row>
    <row r="505" spans="2:49" outlineLevel="1">
      <c r="B505" s="36"/>
      <c r="C505" s="9"/>
      <c r="D505" s="9"/>
      <c r="E505" s="10" t="s">
        <v>562</v>
      </c>
      <c r="F505" s="10" t="s">
        <v>563</v>
      </c>
      <c r="G505" s="10"/>
      <c r="H505" s="10"/>
      <c r="I505" s="10"/>
      <c r="J505" s="10"/>
      <c r="K505" s="10"/>
      <c r="L505" s="10"/>
      <c r="M505" s="10"/>
      <c r="N505" s="84"/>
      <c r="O505" s="10"/>
      <c r="P505" s="10"/>
      <c r="Q505" s="10"/>
      <c r="R505" s="10"/>
      <c r="S505" s="10" t="s">
        <v>53</v>
      </c>
      <c r="T505" s="10"/>
      <c r="U505" s="10" t="s">
        <v>49</v>
      </c>
      <c r="V505" s="10" t="s">
        <v>49</v>
      </c>
      <c r="W505" s="10" t="s">
        <v>50</v>
      </c>
      <c r="X505" s="11" t="str">
        <f t="shared" si="253"/>
        <v>N</v>
      </c>
      <c r="Y505" s="11"/>
      <c r="Z505" s="11">
        <f t="shared" si="251"/>
        <v>0</v>
      </c>
      <c r="AA505" s="11" t="str">
        <f t="shared" si="215"/>
        <v>N</v>
      </c>
      <c r="AB505" s="11"/>
      <c r="AC505" s="11">
        <f t="shared" si="216"/>
        <v>0</v>
      </c>
      <c r="AD505" s="10"/>
      <c r="AE505" s="10"/>
      <c r="AF505" s="11"/>
      <c r="AG505" s="10"/>
      <c r="AH505" s="10"/>
      <c r="AI505" s="11">
        <f t="shared" si="254"/>
        <v>248</v>
      </c>
      <c r="AJ505" s="11" t="str">
        <f t="shared" si="255"/>
        <v/>
      </c>
      <c r="AK505" s="11">
        <f t="shared" si="256"/>
        <v>253</v>
      </c>
      <c r="AL505" s="11" t="str">
        <f t="shared" si="257"/>
        <v/>
      </c>
      <c r="AM505" s="11">
        <f t="shared" si="258"/>
        <v>-1</v>
      </c>
      <c r="AN505" s="11" t="str">
        <f t="shared" si="259"/>
        <v/>
      </c>
      <c r="AO505" s="11">
        <f t="shared" si="260"/>
        <v>-1</v>
      </c>
      <c r="AP505" s="11" t="str">
        <f t="shared" si="261"/>
        <v/>
      </c>
      <c r="AQ505" s="11"/>
      <c r="AR505" s="11">
        <f t="shared" si="217"/>
        <v>0</v>
      </c>
      <c r="AS505" s="11"/>
      <c r="AT505" s="9"/>
      <c r="AU505" t="str">
        <f t="shared" si="252"/>
        <v>RW</v>
      </c>
      <c r="AV505" s="7">
        <f>SUM(Z$7:Z505)/2</f>
        <v>248</v>
      </c>
      <c r="AW505" s="7">
        <f>SUM(AC$7:AC505)/2</f>
        <v>0</v>
      </c>
    </row>
    <row r="506" spans="2:49" outlineLevel="1">
      <c r="B506" s="36"/>
      <c r="C506" s="9"/>
      <c r="D506" s="9"/>
      <c r="E506" s="10" t="s">
        <v>562</v>
      </c>
      <c r="F506" s="10" t="s">
        <v>563</v>
      </c>
      <c r="G506" s="10"/>
      <c r="H506" s="10"/>
      <c r="I506" s="10"/>
      <c r="J506" s="10"/>
      <c r="K506" s="10"/>
      <c r="L506" s="10"/>
      <c r="M506" s="10"/>
      <c r="N506" s="84"/>
      <c r="O506" s="10"/>
      <c r="P506" s="10"/>
      <c r="Q506" s="10"/>
      <c r="R506" s="10"/>
      <c r="S506" s="10" t="s">
        <v>53</v>
      </c>
      <c r="T506" s="10"/>
      <c r="U506" s="10" t="s">
        <v>49</v>
      </c>
      <c r="V506" s="10" t="s">
        <v>49</v>
      </c>
      <c r="W506" s="10" t="s">
        <v>50</v>
      </c>
      <c r="X506" s="11" t="str">
        <f t="shared" si="253"/>
        <v>N</v>
      </c>
      <c r="Y506" s="11"/>
      <c r="Z506" s="11">
        <f t="shared" si="251"/>
        <v>0</v>
      </c>
      <c r="AA506" s="11" t="str">
        <f t="shared" si="215"/>
        <v>N</v>
      </c>
      <c r="AB506" s="11"/>
      <c r="AC506" s="11">
        <f t="shared" si="216"/>
        <v>0</v>
      </c>
      <c r="AD506" s="10"/>
      <c r="AE506" s="10"/>
      <c r="AF506" s="11"/>
      <c r="AG506" s="10"/>
      <c r="AH506" s="10"/>
      <c r="AI506" s="11">
        <f t="shared" si="254"/>
        <v>248</v>
      </c>
      <c r="AJ506" s="11" t="str">
        <f t="shared" si="255"/>
        <v/>
      </c>
      <c r="AK506" s="11">
        <f t="shared" si="256"/>
        <v>253</v>
      </c>
      <c r="AL506" s="11" t="str">
        <f t="shared" si="257"/>
        <v/>
      </c>
      <c r="AM506" s="11">
        <f t="shared" si="258"/>
        <v>-1</v>
      </c>
      <c r="AN506" s="11" t="str">
        <f t="shared" si="259"/>
        <v/>
      </c>
      <c r="AO506" s="11">
        <f t="shared" si="260"/>
        <v>-1</v>
      </c>
      <c r="AP506" s="11" t="str">
        <f t="shared" si="261"/>
        <v/>
      </c>
      <c r="AQ506" s="11"/>
      <c r="AR506" s="11">
        <f t="shared" si="217"/>
        <v>0</v>
      </c>
      <c r="AS506" s="11"/>
      <c r="AT506" s="9"/>
      <c r="AU506" t="str">
        <f t="shared" si="252"/>
        <v>RW</v>
      </c>
      <c r="AV506" s="7">
        <f>SUM(Z$7:Z506)/2</f>
        <v>248</v>
      </c>
      <c r="AW506" s="7">
        <f>SUM(AC$7:AC506)/2</f>
        <v>0</v>
      </c>
    </row>
    <row r="507" spans="2:49" outlineLevel="1">
      <c r="B507" s="36"/>
      <c r="C507" s="9"/>
      <c r="D507" s="9"/>
      <c r="E507" s="10" t="s">
        <v>562</v>
      </c>
      <c r="F507" s="10" t="s">
        <v>563</v>
      </c>
      <c r="G507" s="10"/>
      <c r="H507" s="10"/>
      <c r="I507" s="10"/>
      <c r="J507" s="10"/>
      <c r="K507" s="10"/>
      <c r="L507" s="10"/>
      <c r="M507" s="10"/>
      <c r="N507" s="84"/>
      <c r="O507" s="10"/>
      <c r="P507" s="10"/>
      <c r="Q507" s="10"/>
      <c r="R507" s="10"/>
      <c r="S507" s="10" t="s">
        <v>53</v>
      </c>
      <c r="T507" s="10"/>
      <c r="U507" s="10" t="s">
        <v>49</v>
      </c>
      <c r="V507" s="10" t="s">
        <v>49</v>
      </c>
      <c r="W507" s="10" t="s">
        <v>50</v>
      </c>
      <c r="X507" s="11" t="str">
        <f t="shared" si="253"/>
        <v>N</v>
      </c>
      <c r="Y507" s="11"/>
      <c r="Z507" s="11">
        <f t="shared" si="251"/>
        <v>0</v>
      </c>
      <c r="AA507" s="11" t="str">
        <f t="shared" si="215"/>
        <v>N</v>
      </c>
      <c r="AB507" s="11"/>
      <c r="AC507" s="11">
        <f t="shared" si="216"/>
        <v>0</v>
      </c>
      <c r="AD507" s="10"/>
      <c r="AE507" s="10"/>
      <c r="AF507" s="11"/>
      <c r="AG507" s="10"/>
      <c r="AH507" s="10"/>
      <c r="AI507" s="11">
        <f t="shared" si="254"/>
        <v>248</v>
      </c>
      <c r="AJ507" s="11" t="str">
        <f t="shared" si="255"/>
        <v/>
      </c>
      <c r="AK507" s="11">
        <f t="shared" si="256"/>
        <v>253</v>
      </c>
      <c r="AL507" s="11" t="str">
        <f t="shared" si="257"/>
        <v/>
      </c>
      <c r="AM507" s="11">
        <f t="shared" si="258"/>
        <v>-1</v>
      </c>
      <c r="AN507" s="11" t="str">
        <f t="shared" si="259"/>
        <v/>
      </c>
      <c r="AO507" s="11">
        <f t="shared" si="260"/>
        <v>-1</v>
      </c>
      <c r="AP507" s="11" t="str">
        <f t="shared" si="261"/>
        <v/>
      </c>
      <c r="AQ507" s="11"/>
      <c r="AR507" s="11">
        <f t="shared" si="217"/>
        <v>0</v>
      </c>
      <c r="AS507" s="11"/>
      <c r="AT507" s="9"/>
      <c r="AU507" t="str">
        <f t="shared" si="252"/>
        <v>RW</v>
      </c>
      <c r="AV507" s="7">
        <f>SUM(Z$7:Z507)/2</f>
        <v>248</v>
      </c>
      <c r="AW507" s="7">
        <f>SUM(AC$7:AC507)/2</f>
        <v>0</v>
      </c>
    </row>
    <row r="508" spans="2:49" outlineLevel="1">
      <c r="B508" s="36"/>
      <c r="C508" s="9"/>
      <c r="D508" s="9"/>
      <c r="E508" s="10" t="s">
        <v>562</v>
      </c>
      <c r="F508" s="10" t="s">
        <v>563</v>
      </c>
      <c r="G508" s="10"/>
      <c r="H508" s="10"/>
      <c r="I508" s="10"/>
      <c r="J508" s="10"/>
      <c r="K508" s="10"/>
      <c r="L508" s="10"/>
      <c r="M508" s="10"/>
      <c r="N508" s="84"/>
      <c r="O508" s="10"/>
      <c r="P508" s="10"/>
      <c r="Q508" s="10"/>
      <c r="R508" s="10"/>
      <c r="S508" s="10" t="s">
        <v>53</v>
      </c>
      <c r="T508" s="10"/>
      <c r="U508" s="10" t="s">
        <v>49</v>
      </c>
      <c r="V508" s="10" t="s">
        <v>49</v>
      </c>
      <c r="W508" s="10" t="s">
        <v>50</v>
      </c>
      <c r="X508" s="11" t="str">
        <f t="shared" si="253"/>
        <v>N</v>
      </c>
      <c r="Y508" s="11"/>
      <c r="Z508" s="11">
        <f t="shared" si="251"/>
        <v>0</v>
      </c>
      <c r="AA508" s="11" t="str">
        <f t="shared" si="215"/>
        <v>N</v>
      </c>
      <c r="AB508" s="11"/>
      <c r="AC508" s="11">
        <f t="shared" si="216"/>
        <v>0</v>
      </c>
      <c r="AD508" s="10"/>
      <c r="AE508" s="10"/>
      <c r="AF508" s="11"/>
      <c r="AG508" s="10"/>
      <c r="AH508" s="10"/>
      <c r="AI508" s="11">
        <f t="shared" si="254"/>
        <v>248</v>
      </c>
      <c r="AJ508" s="11" t="str">
        <f t="shared" si="255"/>
        <v/>
      </c>
      <c r="AK508" s="11">
        <f t="shared" si="256"/>
        <v>253</v>
      </c>
      <c r="AL508" s="11" t="str">
        <f t="shared" si="257"/>
        <v/>
      </c>
      <c r="AM508" s="11">
        <f t="shared" si="258"/>
        <v>-1</v>
      </c>
      <c r="AN508" s="11" t="str">
        <f t="shared" si="259"/>
        <v/>
      </c>
      <c r="AO508" s="11">
        <f t="shared" si="260"/>
        <v>-1</v>
      </c>
      <c r="AP508" s="11" t="str">
        <f t="shared" si="261"/>
        <v/>
      </c>
      <c r="AQ508" s="11"/>
      <c r="AR508" s="11">
        <f t="shared" si="217"/>
        <v>0</v>
      </c>
      <c r="AS508" s="11"/>
      <c r="AT508" s="9"/>
      <c r="AU508" t="str">
        <f t="shared" si="252"/>
        <v>RW</v>
      </c>
      <c r="AV508" s="7">
        <f>SUM(Z$7:Z508)/2</f>
        <v>248</v>
      </c>
      <c r="AW508" s="7">
        <f>SUM(AC$7:AC508)/2</f>
        <v>0</v>
      </c>
    </row>
    <row r="509" spans="2:49" outlineLevel="1">
      <c r="B509" s="36"/>
      <c r="C509" s="9"/>
      <c r="D509" s="9"/>
      <c r="E509" s="10" t="s">
        <v>562</v>
      </c>
      <c r="F509" s="10" t="s">
        <v>563</v>
      </c>
      <c r="G509" s="10"/>
      <c r="H509" s="10"/>
      <c r="I509" s="10"/>
      <c r="J509" s="10"/>
      <c r="K509" s="10"/>
      <c r="L509" s="10"/>
      <c r="M509" s="10"/>
      <c r="N509" s="84"/>
      <c r="O509" s="10"/>
      <c r="P509" s="10"/>
      <c r="Q509" s="10"/>
      <c r="R509" s="10"/>
      <c r="S509" s="10" t="s">
        <v>53</v>
      </c>
      <c r="T509" s="10"/>
      <c r="U509" s="10" t="s">
        <v>49</v>
      </c>
      <c r="V509" s="10" t="s">
        <v>49</v>
      </c>
      <c r="W509" s="10" t="s">
        <v>50</v>
      </c>
      <c r="X509" s="11" t="str">
        <f t="shared" si="253"/>
        <v>N</v>
      </c>
      <c r="Y509" s="11"/>
      <c r="Z509" s="11">
        <f t="shared" si="251"/>
        <v>0</v>
      </c>
      <c r="AA509" s="11" t="str">
        <f t="shared" si="215"/>
        <v>N</v>
      </c>
      <c r="AB509" s="11"/>
      <c r="AC509" s="11">
        <f t="shared" si="216"/>
        <v>0</v>
      </c>
      <c r="AD509" s="10"/>
      <c r="AE509" s="10"/>
      <c r="AF509" s="11"/>
      <c r="AG509" s="10"/>
      <c r="AH509" s="10"/>
      <c r="AI509" s="11">
        <f t="shared" si="254"/>
        <v>248</v>
      </c>
      <c r="AJ509" s="11" t="str">
        <f t="shared" si="255"/>
        <v/>
      </c>
      <c r="AK509" s="11">
        <f t="shared" si="256"/>
        <v>253</v>
      </c>
      <c r="AL509" s="11" t="str">
        <f t="shared" si="257"/>
        <v/>
      </c>
      <c r="AM509" s="11">
        <f t="shared" si="258"/>
        <v>-1</v>
      </c>
      <c r="AN509" s="11" t="str">
        <f t="shared" si="259"/>
        <v/>
      </c>
      <c r="AO509" s="11">
        <f t="shared" si="260"/>
        <v>-1</v>
      </c>
      <c r="AP509" s="11" t="str">
        <f t="shared" si="261"/>
        <v/>
      </c>
      <c r="AQ509" s="11"/>
      <c r="AR509" s="11">
        <f t="shared" si="217"/>
        <v>0</v>
      </c>
      <c r="AS509" s="11"/>
      <c r="AT509" s="9"/>
      <c r="AU509" t="str">
        <f t="shared" si="252"/>
        <v>RW</v>
      </c>
      <c r="AV509" s="7">
        <f>SUM(Z$7:Z509)/2</f>
        <v>248</v>
      </c>
      <c r="AW509" s="7">
        <f>SUM(AC$7:AC509)/2</f>
        <v>0</v>
      </c>
    </row>
    <row r="510" spans="2:49" outlineLevel="1">
      <c r="B510" s="36"/>
      <c r="C510" s="9"/>
      <c r="D510" s="9"/>
      <c r="E510" s="10" t="s">
        <v>562</v>
      </c>
      <c r="F510" s="10" t="s">
        <v>563</v>
      </c>
      <c r="G510" s="10"/>
      <c r="H510" s="10"/>
      <c r="I510" s="10"/>
      <c r="J510" s="10"/>
      <c r="K510" s="10"/>
      <c r="L510" s="10"/>
      <c r="M510" s="10"/>
      <c r="N510" s="84"/>
      <c r="O510" s="10"/>
      <c r="P510" s="10"/>
      <c r="Q510" s="10"/>
      <c r="R510" s="10"/>
      <c r="S510" s="10" t="s">
        <v>53</v>
      </c>
      <c r="T510" s="10"/>
      <c r="U510" s="10" t="s">
        <v>49</v>
      </c>
      <c r="V510" s="10" t="s">
        <v>49</v>
      </c>
      <c r="W510" s="10" t="s">
        <v>50</v>
      </c>
      <c r="X510" s="11" t="str">
        <f t="shared" si="253"/>
        <v>N</v>
      </c>
      <c r="Y510" s="11"/>
      <c r="Z510" s="11">
        <f t="shared" si="251"/>
        <v>0</v>
      </c>
      <c r="AA510" s="11" t="str">
        <f t="shared" si="215"/>
        <v>N</v>
      </c>
      <c r="AB510" s="11"/>
      <c r="AC510" s="11">
        <f t="shared" si="216"/>
        <v>0</v>
      </c>
      <c r="AD510" s="10"/>
      <c r="AE510" s="10"/>
      <c r="AF510" s="11"/>
      <c r="AG510" s="10"/>
      <c r="AH510" s="10"/>
      <c r="AI510" s="11">
        <f t="shared" si="254"/>
        <v>248</v>
      </c>
      <c r="AJ510" s="11" t="str">
        <f t="shared" si="255"/>
        <v/>
      </c>
      <c r="AK510" s="11">
        <f t="shared" si="256"/>
        <v>253</v>
      </c>
      <c r="AL510" s="11" t="str">
        <f t="shared" si="257"/>
        <v/>
      </c>
      <c r="AM510" s="11">
        <f t="shared" si="258"/>
        <v>-1</v>
      </c>
      <c r="AN510" s="11" t="str">
        <f t="shared" si="259"/>
        <v/>
      </c>
      <c r="AO510" s="11">
        <f t="shared" si="260"/>
        <v>-1</v>
      </c>
      <c r="AP510" s="11" t="str">
        <f t="shared" si="261"/>
        <v/>
      </c>
      <c r="AQ510" s="11"/>
      <c r="AR510" s="11">
        <f t="shared" si="217"/>
        <v>0</v>
      </c>
      <c r="AS510" s="11"/>
      <c r="AT510" s="9"/>
      <c r="AU510" t="str">
        <f t="shared" si="252"/>
        <v>RW</v>
      </c>
      <c r="AV510" s="7">
        <f>SUM(Z$7:Z510)/2</f>
        <v>248</v>
      </c>
      <c r="AW510" s="7">
        <f>SUM(AC$7:AC510)/2</f>
        <v>0</v>
      </c>
    </row>
    <row r="511" spans="2:49" outlineLevel="1">
      <c r="B511" s="36"/>
      <c r="C511" s="9"/>
      <c r="D511" s="9"/>
      <c r="E511" s="10" t="s">
        <v>562</v>
      </c>
      <c r="F511" s="10" t="s">
        <v>563</v>
      </c>
      <c r="G511" s="10"/>
      <c r="H511" s="10"/>
      <c r="I511" s="10"/>
      <c r="J511" s="10"/>
      <c r="K511" s="10"/>
      <c r="L511" s="10"/>
      <c r="M511" s="10"/>
      <c r="N511" s="84"/>
      <c r="O511" s="10"/>
      <c r="P511" s="10"/>
      <c r="Q511" s="10"/>
      <c r="R511" s="10"/>
      <c r="S511" s="10" t="s">
        <v>53</v>
      </c>
      <c r="T511" s="10"/>
      <c r="U511" s="10" t="s">
        <v>49</v>
      </c>
      <c r="V511" s="10" t="s">
        <v>49</v>
      </c>
      <c r="W511" s="10" t="s">
        <v>50</v>
      </c>
      <c r="X511" s="11" t="str">
        <f t="shared" si="253"/>
        <v>N</v>
      </c>
      <c r="Y511" s="11"/>
      <c r="Z511" s="11">
        <f t="shared" si="251"/>
        <v>0</v>
      </c>
      <c r="AA511" s="11" t="str">
        <f t="shared" si="215"/>
        <v>N</v>
      </c>
      <c r="AB511" s="11"/>
      <c r="AC511" s="11">
        <f t="shared" si="216"/>
        <v>0</v>
      </c>
      <c r="AD511" s="10"/>
      <c r="AE511" s="10"/>
      <c r="AF511" s="11"/>
      <c r="AG511" s="10"/>
      <c r="AH511" s="10"/>
      <c r="AI511" s="11">
        <f t="shared" si="254"/>
        <v>248</v>
      </c>
      <c r="AJ511" s="11" t="str">
        <f t="shared" si="255"/>
        <v/>
      </c>
      <c r="AK511" s="11">
        <f t="shared" si="256"/>
        <v>253</v>
      </c>
      <c r="AL511" s="11" t="str">
        <f t="shared" si="257"/>
        <v/>
      </c>
      <c r="AM511" s="11">
        <f t="shared" si="258"/>
        <v>-1</v>
      </c>
      <c r="AN511" s="11" t="str">
        <f t="shared" si="259"/>
        <v/>
      </c>
      <c r="AO511" s="11">
        <f t="shared" si="260"/>
        <v>-1</v>
      </c>
      <c r="AP511" s="11" t="str">
        <f t="shared" si="261"/>
        <v/>
      </c>
      <c r="AQ511" s="11"/>
      <c r="AR511" s="11">
        <f t="shared" si="217"/>
        <v>0</v>
      </c>
      <c r="AS511" s="11"/>
      <c r="AT511" s="9"/>
      <c r="AU511" t="str">
        <f t="shared" si="252"/>
        <v>RW</v>
      </c>
      <c r="AV511" s="7">
        <f>SUM(Z$7:Z511)/2</f>
        <v>248</v>
      </c>
      <c r="AW511" s="7">
        <f>SUM(AC$7:AC511)/2</f>
        <v>0</v>
      </c>
    </row>
    <row r="512" spans="2:49" outlineLevel="1">
      <c r="B512" s="36"/>
      <c r="C512" s="9"/>
      <c r="D512" s="9"/>
      <c r="E512" s="10" t="s">
        <v>562</v>
      </c>
      <c r="F512" s="10" t="s">
        <v>563</v>
      </c>
      <c r="G512" s="10"/>
      <c r="H512" s="10"/>
      <c r="I512" s="10"/>
      <c r="J512" s="10"/>
      <c r="K512" s="10"/>
      <c r="L512" s="10"/>
      <c r="M512" s="10"/>
      <c r="N512" s="84"/>
      <c r="O512" s="10"/>
      <c r="P512" s="10"/>
      <c r="Q512" s="10"/>
      <c r="R512" s="10"/>
      <c r="S512" s="10" t="s">
        <v>53</v>
      </c>
      <c r="T512" s="10"/>
      <c r="U512" s="10" t="s">
        <v>49</v>
      </c>
      <c r="V512" s="10" t="s">
        <v>49</v>
      </c>
      <c r="W512" s="10" t="s">
        <v>50</v>
      </c>
      <c r="X512" s="11" t="str">
        <f t="shared" si="253"/>
        <v>N</v>
      </c>
      <c r="Y512" s="11"/>
      <c r="Z512" s="11">
        <f t="shared" si="251"/>
        <v>0</v>
      </c>
      <c r="AA512" s="11" t="str">
        <f t="shared" si="215"/>
        <v>N</v>
      </c>
      <c r="AB512" s="11"/>
      <c r="AC512" s="11">
        <f t="shared" si="216"/>
        <v>0</v>
      </c>
      <c r="AD512" s="10"/>
      <c r="AE512" s="10"/>
      <c r="AF512" s="11"/>
      <c r="AG512" s="10"/>
      <c r="AH512" s="10"/>
      <c r="AI512" s="11">
        <f t="shared" si="254"/>
        <v>248</v>
      </c>
      <c r="AJ512" s="11" t="str">
        <f t="shared" si="255"/>
        <v/>
      </c>
      <c r="AK512" s="11">
        <f t="shared" si="256"/>
        <v>253</v>
      </c>
      <c r="AL512" s="11" t="str">
        <f t="shared" si="257"/>
        <v/>
      </c>
      <c r="AM512" s="11">
        <f t="shared" si="258"/>
        <v>-1</v>
      </c>
      <c r="AN512" s="11" t="str">
        <f t="shared" si="259"/>
        <v/>
      </c>
      <c r="AO512" s="11">
        <f t="shared" si="260"/>
        <v>-1</v>
      </c>
      <c r="AP512" s="11" t="str">
        <f t="shared" si="261"/>
        <v/>
      </c>
      <c r="AQ512" s="11"/>
      <c r="AR512" s="11">
        <f t="shared" si="217"/>
        <v>0</v>
      </c>
      <c r="AS512" s="11"/>
      <c r="AT512" s="9"/>
      <c r="AU512" t="str">
        <f t="shared" si="252"/>
        <v>RW</v>
      </c>
      <c r="AV512" s="7">
        <f>SUM(Z$7:Z512)/2</f>
        <v>248</v>
      </c>
      <c r="AW512" s="7">
        <f>SUM(AC$7:AC512)/2</f>
        <v>0</v>
      </c>
    </row>
    <row r="513" spans="2:67" outlineLevel="1">
      <c r="B513" s="36"/>
      <c r="C513" s="9"/>
      <c r="D513" s="9"/>
      <c r="E513" s="10" t="s">
        <v>562</v>
      </c>
      <c r="F513" s="10" t="s">
        <v>563</v>
      </c>
      <c r="G513" s="10"/>
      <c r="H513" s="10"/>
      <c r="I513" s="10"/>
      <c r="J513" s="10"/>
      <c r="K513" s="10"/>
      <c r="L513" s="10"/>
      <c r="M513" s="10"/>
      <c r="N513" s="84"/>
      <c r="O513" s="10"/>
      <c r="P513" s="10"/>
      <c r="Q513" s="10"/>
      <c r="R513" s="10"/>
      <c r="S513" s="10" t="s">
        <v>53</v>
      </c>
      <c r="T513" s="10"/>
      <c r="U513" s="10" t="s">
        <v>49</v>
      </c>
      <c r="V513" s="10" t="s">
        <v>49</v>
      </c>
      <c r="W513" s="10" t="s">
        <v>50</v>
      </c>
      <c r="X513" s="11" t="str">
        <f t="shared" si="253"/>
        <v>N</v>
      </c>
      <c r="Y513" s="11"/>
      <c r="Z513" s="11">
        <f t="shared" si="251"/>
        <v>0</v>
      </c>
      <c r="AA513" s="11" t="str">
        <f t="shared" si="215"/>
        <v>N</v>
      </c>
      <c r="AB513" s="11"/>
      <c r="AC513" s="11">
        <f t="shared" si="216"/>
        <v>0</v>
      </c>
      <c r="AD513" s="10"/>
      <c r="AE513" s="10"/>
      <c r="AF513" s="11"/>
      <c r="AG513" s="10"/>
      <c r="AH513" s="10"/>
      <c r="AI513" s="11">
        <f t="shared" si="254"/>
        <v>248</v>
      </c>
      <c r="AJ513" s="11" t="str">
        <f t="shared" si="255"/>
        <v/>
      </c>
      <c r="AK513" s="11">
        <f t="shared" si="256"/>
        <v>253</v>
      </c>
      <c r="AL513" s="11" t="str">
        <f t="shared" si="257"/>
        <v/>
      </c>
      <c r="AM513" s="11">
        <f t="shared" si="258"/>
        <v>-1</v>
      </c>
      <c r="AN513" s="11" t="str">
        <f t="shared" si="259"/>
        <v/>
      </c>
      <c r="AO513" s="11">
        <f t="shared" si="260"/>
        <v>-1</v>
      </c>
      <c r="AP513" s="11" t="str">
        <f t="shared" si="261"/>
        <v/>
      </c>
      <c r="AQ513" s="11"/>
      <c r="AR513" s="11">
        <f t="shared" si="217"/>
        <v>0</v>
      </c>
      <c r="AS513" s="11"/>
      <c r="AT513" s="9"/>
      <c r="AU513" t="str">
        <f t="shared" si="252"/>
        <v>RW</v>
      </c>
      <c r="AV513" s="7">
        <f>SUM(Z$7:Z513)/2</f>
        <v>248</v>
      </c>
      <c r="AW513" s="7">
        <f>SUM(AC$7:AC513)/2</f>
        <v>0</v>
      </c>
    </row>
    <row r="514" spans="2:67" outlineLevel="1">
      <c r="B514" s="36"/>
      <c r="C514" s="9"/>
      <c r="D514" s="9"/>
      <c r="E514" s="10" t="s">
        <v>562</v>
      </c>
      <c r="F514" s="10" t="s">
        <v>563</v>
      </c>
      <c r="G514" s="10"/>
      <c r="H514" s="10"/>
      <c r="I514" s="10"/>
      <c r="J514" s="10"/>
      <c r="K514" s="10"/>
      <c r="L514" s="10"/>
      <c r="M514" s="10"/>
      <c r="N514" s="84"/>
      <c r="O514" s="10"/>
      <c r="P514" s="10"/>
      <c r="Q514" s="10"/>
      <c r="R514" s="10"/>
      <c r="S514" s="10" t="s">
        <v>53</v>
      </c>
      <c r="T514" s="10"/>
      <c r="U514" s="10" t="s">
        <v>49</v>
      </c>
      <c r="V514" s="10" t="s">
        <v>49</v>
      </c>
      <c r="W514" s="10" t="s">
        <v>50</v>
      </c>
      <c r="X514" s="11" t="str">
        <f t="shared" si="253"/>
        <v>N</v>
      </c>
      <c r="Y514" s="11"/>
      <c r="Z514" s="11">
        <f t="shared" si="251"/>
        <v>0</v>
      </c>
      <c r="AA514" s="11" t="str">
        <f t="shared" si="215"/>
        <v>N</v>
      </c>
      <c r="AB514" s="11"/>
      <c r="AC514" s="11">
        <f t="shared" si="216"/>
        <v>0</v>
      </c>
      <c r="AD514" s="10"/>
      <c r="AE514" s="10"/>
      <c r="AF514" s="11"/>
      <c r="AG514" s="10"/>
      <c r="AH514" s="10"/>
      <c r="AI514" s="11">
        <f t="shared" si="254"/>
        <v>248</v>
      </c>
      <c r="AJ514" s="11" t="str">
        <f t="shared" si="255"/>
        <v/>
      </c>
      <c r="AK514" s="11">
        <f t="shared" si="256"/>
        <v>253</v>
      </c>
      <c r="AL514" s="11" t="str">
        <f t="shared" si="257"/>
        <v/>
      </c>
      <c r="AM514" s="11">
        <f t="shared" si="258"/>
        <v>-1</v>
      </c>
      <c r="AN514" s="11" t="str">
        <f t="shared" si="259"/>
        <v/>
      </c>
      <c r="AO514" s="11">
        <f t="shared" si="260"/>
        <v>-1</v>
      </c>
      <c r="AP514" s="11" t="str">
        <f t="shared" si="261"/>
        <v/>
      </c>
      <c r="AQ514" s="11"/>
      <c r="AR514" s="11">
        <f t="shared" si="217"/>
        <v>0</v>
      </c>
      <c r="AS514" s="11"/>
      <c r="AT514" s="9"/>
      <c r="AU514" t="str">
        <f t="shared" si="252"/>
        <v>RW</v>
      </c>
      <c r="AV514" s="7">
        <f>SUM(Z$7:Z514)/2</f>
        <v>248</v>
      </c>
      <c r="AW514" s="7">
        <f>SUM(AC$7:AC514)/2</f>
        <v>0</v>
      </c>
    </row>
    <row r="515" spans="2:67" outlineLevel="1">
      <c r="B515" s="36"/>
      <c r="C515" s="9"/>
      <c r="D515" s="9"/>
      <c r="E515" s="10" t="s">
        <v>562</v>
      </c>
      <c r="F515" s="10" t="s">
        <v>563</v>
      </c>
      <c r="G515" s="10"/>
      <c r="H515" s="10"/>
      <c r="I515" s="10"/>
      <c r="J515" s="10"/>
      <c r="K515" s="10"/>
      <c r="L515" s="10"/>
      <c r="M515" s="10"/>
      <c r="N515" s="84"/>
      <c r="O515" s="10"/>
      <c r="P515" s="10"/>
      <c r="Q515" s="10"/>
      <c r="R515" s="10"/>
      <c r="S515" s="10" t="s">
        <v>53</v>
      </c>
      <c r="T515" s="10"/>
      <c r="U515" s="10" t="s">
        <v>49</v>
      </c>
      <c r="V515" s="10" t="s">
        <v>49</v>
      </c>
      <c r="W515" s="10" t="s">
        <v>50</v>
      </c>
      <c r="X515" s="11" t="str">
        <f t="shared" si="253"/>
        <v>N</v>
      </c>
      <c r="Y515" s="11"/>
      <c r="Z515" s="11">
        <f t="shared" si="251"/>
        <v>0</v>
      </c>
      <c r="AA515" s="11" t="str">
        <f t="shared" si="215"/>
        <v>N</v>
      </c>
      <c r="AB515" s="11"/>
      <c r="AC515" s="11">
        <f t="shared" si="216"/>
        <v>0</v>
      </c>
      <c r="AD515" s="10"/>
      <c r="AE515" s="10"/>
      <c r="AF515" s="11"/>
      <c r="AG515" s="10"/>
      <c r="AH515" s="10"/>
      <c r="AI515" s="11">
        <f t="shared" si="254"/>
        <v>248</v>
      </c>
      <c r="AJ515" s="11" t="str">
        <f t="shared" si="255"/>
        <v/>
      </c>
      <c r="AK515" s="11">
        <f t="shared" si="256"/>
        <v>253</v>
      </c>
      <c r="AL515" s="11" t="str">
        <f t="shared" si="257"/>
        <v/>
      </c>
      <c r="AM515" s="11">
        <f t="shared" si="258"/>
        <v>-1</v>
      </c>
      <c r="AN515" s="11" t="str">
        <f t="shared" si="259"/>
        <v/>
      </c>
      <c r="AO515" s="11">
        <f t="shared" si="260"/>
        <v>-1</v>
      </c>
      <c r="AP515" s="11" t="str">
        <f t="shared" si="261"/>
        <v/>
      </c>
      <c r="AQ515" s="11"/>
      <c r="AR515" s="11">
        <f t="shared" si="217"/>
        <v>0</v>
      </c>
      <c r="AS515" s="11"/>
      <c r="AT515" s="9"/>
      <c r="AU515" t="str">
        <f t="shared" si="252"/>
        <v>RW</v>
      </c>
      <c r="AV515" s="7">
        <f>SUM(Z$7:Z515)/2</f>
        <v>248</v>
      </c>
      <c r="AW515" s="7">
        <f>SUM(AC$7:AC515)/2</f>
        <v>0</v>
      </c>
    </row>
    <row r="516" spans="2:67" outlineLevel="1">
      <c r="B516" s="36"/>
      <c r="C516" s="9"/>
      <c r="D516" s="9"/>
      <c r="E516" s="10" t="s">
        <v>562</v>
      </c>
      <c r="F516" s="10" t="s">
        <v>563</v>
      </c>
      <c r="G516" s="10"/>
      <c r="H516" s="10"/>
      <c r="I516" s="10"/>
      <c r="J516" s="10"/>
      <c r="K516" s="10"/>
      <c r="L516" s="10"/>
      <c r="M516" s="10"/>
      <c r="N516" s="84"/>
      <c r="O516" s="10"/>
      <c r="P516" s="10"/>
      <c r="Q516" s="10"/>
      <c r="R516" s="10"/>
      <c r="S516" s="10" t="s">
        <v>53</v>
      </c>
      <c r="T516" s="10"/>
      <c r="U516" s="10" t="s">
        <v>49</v>
      </c>
      <c r="V516" s="10" t="s">
        <v>49</v>
      </c>
      <c r="W516" s="10" t="s">
        <v>50</v>
      </c>
      <c r="X516" s="11" t="str">
        <f t="shared" si="253"/>
        <v>N</v>
      </c>
      <c r="Y516" s="11"/>
      <c r="Z516" s="11">
        <f t="shared" si="251"/>
        <v>0</v>
      </c>
      <c r="AA516" s="11" t="str">
        <f t="shared" si="215"/>
        <v>N</v>
      </c>
      <c r="AB516" s="11"/>
      <c r="AC516" s="11">
        <f t="shared" si="216"/>
        <v>0</v>
      </c>
      <c r="AD516" s="10"/>
      <c r="AE516" s="10"/>
      <c r="AF516" s="11"/>
      <c r="AG516" s="10"/>
      <c r="AH516" s="10"/>
      <c r="AI516" s="11">
        <f t="shared" si="254"/>
        <v>248</v>
      </c>
      <c r="AJ516" s="11" t="str">
        <f t="shared" si="255"/>
        <v/>
      </c>
      <c r="AK516" s="11">
        <f t="shared" si="256"/>
        <v>253</v>
      </c>
      <c r="AL516" s="11" t="str">
        <f t="shared" si="257"/>
        <v/>
      </c>
      <c r="AM516" s="11">
        <f t="shared" si="258"/>
        <v>-1</v>
      </c>
      <c r="AN516" s="11" t="str">
        <f t="shared" si="259"/>
        <v/>
      </c>
      <c r="AO516" s="11">
        <f t="shared" si="260"/>
        <v>-1</v>
      </c>
      <c r="AP516" s="11" t="str">
        <f t="shared" si="261"/>
        <v/>
      </c>
      <c r="AQ516" s="11"/>
      <c r="AR516" s="11">
        <f t="shared" si="217"/>
        <v>0</v>
      </c>
      <c r="AS516" s="11"/>
      <c r="AT516" s="9"/>
      <c r="AU516" t="str">
        <f t="shared" si="252"/>
        <v>RW</v>
      </c>
      <c r="AV516" s="7">
        <f>SUM(Z$7:Z516)/2</f>
        <v>248</v>
      </c>
      <c r="AW516" s="7">
        <f>SUM(AC$7:AC516)/2</f>
        <v>0</v>
      </c>
    </row>
    <row r="517" spans="2:67" outlineLevel="1">
      <c r="B517" s="36"/>
      <c r="C517" s="9"/>
      <c r="D517" s="9"/>
      <c r="E517" s="10" t="s">
        <v>562</v>
      </c>
      <c r="F517" s="10" t="s">
        <v>563</v>
      </c>
      <c r="G517" s="10"/>
      <c r="H517" s="10"/>
      <c r="I517" s="10"/>
      <c r="J517" s="10"/>
      <c r="K517" s="10"/>
      <c r="L517" s="10"/>
      <c r="M517" s="10"/>
      <c r="N517" s="84"/>
      <c r="O517" s="10"/>
      <c r="P517" s="10"/>
      <c r="Q517" s="10"/>
      <c r="R517" s="10"/>
      <c r="S517" s="10" t="s">
        <v>53</v>
      </c>
      <c r="T517" s="10"/>
      <c r="U517" s="10" t="s">
        <v>49</v>
      </c>
      <c r="V517" s="10" t="s">
        <v>49</v>
      </c>
      <c r="W517" s="10" t="s">
        <v>50</v>
      </c>
      <c r="X517" s="11" t="str">
        <f t="shared" si="253"/>
        <v>N</v>
      </c>
      <c r="Y517" s="11"/>
      <c r="Z517" s="11">
        <f t="shared" si="251"/>
        <v>0</v>
      </c>
      <c r="AA517" s="11" t="str">
        <f t="shared" si="215"/>
        <v>N</v>
      </c>
      <c r="AB517" s="11"/>
      <c r="AC517" s="11">
        <f t="shared" si="216"/>
        <v>0</v>
      </c>
      <c r="AD517" s="10"/>
      <c r="AE517" s="10"/>
      <c r="AF517" s="11"/>
      <c r="AG517" s="10"/>
      <c r="AH517" s="10"/>
      <c r="AI517" s="11">
        <f t="shared" si="254"/>
        <v>248</v>
      </c>
      <c r="AJ517" s="11" t="str">
        <f t="shared" si="255"/>
        <v/>
      </c>
      <c r="AK517" s="11">
        <f t="shared" si="256"/>
        <v>253</v>
      </c>
      <c r="AL517" s="11" t="str">
        <f t="shared" si="257"/>
        <v/>
      </c>
      <c r="AM517" s="11">
        <f t="shared" si="258"/>
        <v>-1</v>
      </c>
      <c r="AN517" s="11" t="str">
        <f t="shared" si="259"/>
        <v/>
      </c>
      <c r="AO517" s="11">
        <f t="shared" si="260"/>
        <v>-1</v>
      </c>
      <c r="AP517" s="11" t="str">
        <f t="shared" si="261"/>
        <v/>
      </c>
      <c r="AQ517" s="11"/>
      <c r="AR517" s="11">
        <f t="shared" si="217"/>
        <v>0</v>
      </c>
      <c r="AS517" s="11"/>
      <c r="AT517" s="9"/>
      <c r="AU517" t="str">
        <f t="shared" si="252"/>
        <v>RW</v>
      </c>
      <c r="AV517" s="7">
        <f>SUM(Z$7:Z517)/2</f>
        <v>248</v>
      </c>
      <c r="AW517" s="7">
        <f>SUM(AC$7:AC517)/2</f>
        <v>0</v>
      </c>
    </row>
    <row r="518" spans="2:67" outlineLevel="1">
      <c r="B518" s="36"/>
      <c r="C518" s="9"/>
      <c r="D518" s="9"/>
      <c r="E518" s="10" t="s">
        <v>562</v>
      </c>
      <c r="F518" s="10" t="s">
        <v>563</v>
      </c>
      <c r="G518" s="10"/>
      <c r="H518" s="10"/>
      <c r="I518" s="10"/>
      <c r="J518" s="10"/>
      <c r="K518" s="10"/>
      <c r="L518" s="10"/>
      <c r="M518" s="10"/>
      <c r="N518" s="84"/>
      <c r="O518" s="10"/>
      <c r="P518" s="10"/>
      <c r="Q518" s="10"/>
      <c r="R518" s="10"/>
      <c r="S518" s="10" t="s">
        <v>53</v>
      </c>
      <c r="T518" s="10"/>
      <c r="U518" s="10" t="s">
        <v>49</v>
      </c>
      <c r="V518" s="10" t="s">
        <v>49</v>
      </c>
      <c r="W518" s="10" t="s">
        <v>50</v>
      </c>
      <c r="X518" s="11" t="str">
        <f t="shared" si="253"/>
        <v>N</v>
      </c>
      <c r="Y518" s="11"/>
      <c r="Z518" s="11">
        <f t="shared" si="251"/>
        <v>0</v>
      </c>
      <c r="AA518" s="11" t="str">
        <f t="shared" si="215"/>
        <v>N</v>
      </c>
      <c r="AB518" s="11"/>
      <c r="AC518" s="11">
        <f t="shared" si="216"/>
        <v>0</v>
      </c>
      <c r="AD518" s="10"/>
      <c r="AE518" s="10"/>
      <c r="AF518" s="11"/>
      <c r="AG518" s="10"/>
      <c r="AH518" s="10"/>
      <c r="AI518" s="11">
        <f t="shared" si="254"/>
        <v>248</v>
      </c>
      <c r="AJ518" s="11" t="str">
        <f t="shared" si="255"/>
        <v/>
      </c>
      <c r="AK518" s="11">
        <f t="shared" si="256"/>
        <v>253</v>
      </c>
      <c r="AL518" s="11" t="str">
        <f t="shared" si="257"/>
        <v/>
      </c>
      <c r="AM518" s="11">
        <f t="shared" si="258"/>
        <v>-1</v>
      </c>
      <c r="AN518" s="11" t="str">
        <f t="shared" si="259"/>
        <v/>
      </c>
      <c r="AO518" s="11">
        <f t="shared" si="260"/>
        <v>-1</v>
      </c>
      <c r="AP518" s="11" t="str">
        <f t="shared" si="261"/>
        <v/>
      </c>
      <c r="AQ518" s="11"/>
      <c r="AR518" s="11">
        <f t="shared" si="217"/>
        <v>0</v>
      </c>
      <c r="AS518" s="11"/>
      <c r="AT518" s="9"/>
      <c r="AU518" t="str">
        <f t="shared" si="252"/>
        <v>RW</v>
      </c>
      <c r="AV518" s="7">
        <f>SUM(Z$7:Z518)/2</f>
        <v>248</v>
      </c>
      <c r="AW518" s="7">
        <f>SUM(AC$7:AC518)/2</f>
        <v>0</v>
      </c>
    </row>
    <row r="519" spans="2:67" outlineLevel="1">
      <c r="B519" s="36"/>
      <c r="C519" s="9"/>
      <c r="D519" s="9"/>
      <c r="E519" s="10" t="s">
        <v>562</v>
      </c>
      <c r="F519" s="10" t="s">
        <v>563</v>
      </c>
      <c r="G519" s="10"/>
      <c r="H519" s="10"/>
      <c r="I519" s="10"/>
      <c r="J519" s="10"/>
      <c r="K519" s="10"/>
      <c r="L519" s="10"/>
      <c r="M519" s="10"/>
      <c r="N519" s="84"/>
      <c r="O519" s="10"/>
      <c r="P519" s="10"/>
      <c r="Q519" s="10"/>
      <c r="R519" s="10"/>
      <c r="S519" s="10" t="s">
        <v>53</v>
      </c>
      <c r="T519" s="10"/>
      <c r="U519" s="10" t="s">
        <v>49</v>
      </c>
      <c r="V519" s="10" t="s">
        <v>49</v>
      </c>
      <c r="W519" s="10" t="s">
        <v>50</v>
      </c>
      <c r="X519" s="11" t="str">
        <f t="shared" si="253"/>
        <v>N</v>
      </c>
      <c r="Y519" s="11"/>
      <c r="Z519" s="11">
        <f t="shared" si="251"/>
        <v>0</v>
      </c>
      <c r="AA519" s="11" t="str">
        <f t="shared" si="215"/>
        <v>N</v>
      </c>
      <c r="AB519" s="11"/>
      <c r="AC519" s="11">
        <f t="shared" si="216"/>
        <v>0</v>
      </c>
      <c r="AD519" s="10"/>
      <c r="AE519" s="10"/>
      <c r="AF519" s="11"/>
      <c r="AG519" s="10"/>
      <c r="AH519" s="10"/>
      <c r="AI519" s="11">
        <f t="shared" si="254"/>
        <v>248</v>
      </c>
      <c r="AJ519" s="11" t="str">
        <f t="shared" si="255"/>
        <v/>
      </c>
      <c r="AK519" s="11">
        <f t="shared" si="256"/>
        <v>253</v>
      </c>
      <c r="AL519" s="11" t="str">
        <f t="shared" si="257"/>
        <v/>
      </c>
      <c r="AM519" s="11">
        <f t="shared" si="258"/>
        <v>-1</v>
      </c>
      <c r="AN519" s="11" t="str">
        <f t="shared" si="259"/>
        <v/>
      </c>
      <c r="AO519" s="11">
        <f t="shared" si="260"/>
        <v>-1</v>
      </c>
      <c r="AP519" s="11" t="str">
        <f t="shared" si="261"/>
        <v/>
      </c>
      <c r="AQ519" s="11"/>
      <c r="AR519" s="11">
        <f t="shared" si="217"/>
        <v>0</v>
      </c>
      <c r="AS519" s="11"/>
      <c r="AT519" s="9"/>
      <c r="AU519" t="str">
        <f t="shared" si="252"/>
        <v>RW</v>
      </c>
      <c r="AV519" s="7">
        <f>SUM(Z$7:Z519)/2</f>
        <v>248</v>
      </c>
      <c r="AW519" s="7">
        <f>SUM(AC$7:AC519)/2</f>
        <v>0</v>
      </c>
    </row>
    <row r="520" spans="2:67" outlineLevel="1">
      <c r="B520" s="36"/>
      <c r="C520" s="9"/>
      <c r="D520" s="9"/>
      <c r="E520" s="10" t="s">
        <v>562</v>
      </c>
      <c r="F520" s="10" t="s">
        <v>563</v>
      </c>
      <c r="G520" s="10"/>
      <c r="N520" s="84"/>
      <c r="O520" s="10"/>
      <c r="P520" s="10"/>
      <c r="Q520" s="10"/>
      <c r="R520" s="10"/>
      <c r="S520" s="10" t="s">
        <v>53</v>
      </c>
      <c r="T520" s="10"/>
      <c r="U520" s="10" t="s">
        <v>49</v>
      </c>
      <c r="V520" s="10" t="s">
        <v>49</v>
      </c>
      <c r="W520" s="10" t="s">
        <v>50</v>
      </c>
      <c r="X520" s="11" t="str">
        <f t="shared" si="253"/>
        <v>N</v>
      </c>
      <c r="Y520" s="11"/>
      <c r="Z520" s="11">
        <f t="shared" si="251"/>
        <v>0</v>
      </c>
      <c r="AA520" s="11" t="str">
        <f t="shared" si="215"/>
        <v>N</v>
      </c>
      <c r="AB520" s="11"/>
      <c r="AC520" s="11">
        <f t="shared" si="216"/>
        <v>0</v>
      </c>
      <c r="AD520" s="10"/>
      <c r="AE520" s="10"/>
      <c r="AF520" s="11"/>
      <c r="AG520" s="10"/>
      <c r="AH520" s="10"/>
      <c r="AI520" s="11">
        <f t="shared" si="254"/>
        <v>248</v>
      </c>
      <c r="AJ520" s="11" t="str">
        <f t="shared" si="255"/>
        <v/>
      </c>
      <c r="AK520" s="11">
        <f t="shared" si="256"/>
        <v>253</v>
      </c>
      <c r="AL520" s="11" t="str">
        <f t="shared" si="257"/>
        <v/>
      </c>
      <c r="AM520" s="11">
        <f t="shared" si="258"/>
        <v>-1</v>
      </c>
      <c r="AN520" s="11" t="str">
        <f t="shared" si="259"/>
        <v/>
      </c>
      <c r="AO520" s="11">
        <f t="shared" si="260"/>
        <v>-1</v>
      </c>
      <c r="AP520" s="11" t="str">
        <f t="shared" si="261"/>
        <v/>
      </c>
      <c r="AQ520" s="11"/>
      <c r="AR520" s="11">
        <f t="shared" si="217"/>
        <v>0</v>
      </c>
      <c r="AS520" s="11"/>
      <c r="AT520" s="9"/>
      <c r="AU520" t="str">
        <f t="shared" si="252"/>
        <v>RW</v>
      </c>
      <c r="AV520" s="7">
        <f>SUM(Z$7:Z520)/2</f>
        <v>248</v>
      </c>
      <c r="AW520" s="7">
        <f>SUM(AC$7:AC520)/2</f>
        <v>0</v>
      </c>
    </row>
    <row r="521" spans="2:67" outlineLevel="1">
      <c r="B521" s="36"/>
      <c r="C521" s="9"/>
      <c r="D521" s="9"/>
      <c r="E521" s="10" t="s">
        <v>562</v>
      </c>
      <c r="F521" s="10" t="s">
        <v>563</v>
      </c>
      <c r="G521" s="10"/>
      <c r="H521" s="10"/>
      <c r="I521" s="10"/>
      <c r="J521" s="10"/>
      <c r="K521" s="10"/>
      <c r="L521" s="10"/>
      <c r="M521" s="10"/>
      <c r="N521" s="84"/>
      <c r="O521" s="10"/>
      <c r="P521" s="10"/>
      <c r="Q521" s="10"/>
      <c r="R521" s="10"/>
      <c r="S521" s="10" t="s">
        <v>53</v>
      </c>
      <c r="T521" s="10"/>
      <c r="U521" s="10" t="s">
        <v>49</v>
      </c>
      <c r="V521" s="10" t="s">
        <v>49</v>
      </c>
      <c r="W521" s="10" t="s">
        <v>50</v>
      </c>
      <c r="X521" s="11" t="str">
        <f t="shared" si="253"/>
        <v>N</v>
      </c>
      <c r="Y521" s="11"/>
      <c r="Z521" s="11">
        <f t="shared" si="251"/>
        <v>0</v>
      </c>
      <c r="AA521" s="11" t="str">
        <f t="shared" si="215"/>
        <v>N</v>
      </c>
      <c r="AB521" s="11"/>
      <c r="AC521" s="11">
        <f t="shared" si="216"/>
        <v>0</v>
      </c>
      <c r="AD521" s="10"/>
      <c r="AE521" s="10"/>
      <c r="AF521" s="11"/>
      <c r="AG521" s="10"/>
      <c r="AH521" s="10"/>
      <c r="AI521" s="11">
        <f t="shared" si="254"/>
        <v>248</v>
      </c>
      <c r="AJ521" s="11" t="str">
        <f t="shared" si="255"/>
        <v/>
      </c>
      <c r="AK521" s="11">
        <f t="shared" si="256"/>
        <v>253</v>
      </c>
      <c r="AL521" s="11" t="str">
        <f t="shared" si="257"/>
        <v/>
      </c>
      <c r="AM521" s="11">
        <f t="shared" si="258"/>
        <v>-1</v>
      </c>
      <c r="AN521" s="11" t="str">
        <f t="shared" si="259"/>
        <v/>
      </c>
      <c r="AO521" s="11">
        <f t="shared" si="260"/>
        <v>-1</v>
      </c>
      <c r="AP521" s="11" t="str">
        <f t="shared" si="261"/>
        <v/>
      </c>
      <c r="AQ521" s="11"/>
      <c r="AR521" s="11">
        <f t="shared" si="217"/>
        <v>0</v>
      </c>
      <c r="AS521" s="11"/>
      <c r="AT521" s="9"/>
      <c r="AU521" t="str">
        <f t="shared" si="252"/>
        <v>RW</v>
      </c>
      <c r="AV521" s="7">
        <f>SUM(Z$7:Z521)/2</f>
        <v>248</v>
      </c>
      <c r="AW521" s="7">
        <f>SUM(AC$7:AC521)/2</f>
        <v>0</v>
      </c>
    </row>
    <row r="522" spans="2:67" outlineLevel="1">
      <c r="B522" s="36"/>
      <c r="C522" s="9"/>
      <c r="D522" s="9"/>
      <c r="E522" s="10" t="s">
        <v>562</v>
      </c>
      <c r="F522" s="10" t="s">
        <v>563</v>
      </c>
      <c r="G522" s="10"/>
      <c r="H522" s="10"/>
      <c r="I522" s="10"/>
      <c r="J522" s="10"/>
      <c r="K522" s="10"/>
      <c r="L522" s="10"/>
      <c r="M522" s="10"/>
      <c r="N522" s="84"/>
      <c r="O522" s="10"/>
      <c r="P522" s="10"/>
      <c r="Q522" s="10"/>
      <c r="R522" s="10"/>
      <c r="S522" s="10" t="s">
        <v>53</v>
      </c>
      <c r="T522" s="10"/>
      <c r="U522" s="10" t="s">
        <v>49</v>
      </c>
      <c r="V522" s="10" t="s">
        <v>49</v>
      </c>
      <c r="W522" s="10" t="s">
        <v>50</v>
      </c>
      <c r="X522" s="11" t="str">
        <f t="shared" si="253"/>
        <v>N</v>
      </c>
      <c r="Y522" s="11"/>
      <c r="Z522" s="11">
        <f t="shared" si="251"/>
        <v>0</v>
      </c>
      <c r="AA522" s="11" t="str">
        <f t="shared" si="215"/>
        <v>N</v>
      </c>
      <c r="AB522" s="11"/>
      <c r="AC522" s="11">
        <f t="shared" si="216"/>
        <v>0</v>
      </c>
      <c r="AD522" s="10"/>
      <c r="AE522" s="10"/>
      <c r="AF522" s="11"/>
      <c r="AG522" s="10"/>
      <c r="AH522" s="10"/>
      <c r="AI522" s="11">
        <f t="shared" si="254"/>
        <v>248</v>
      </c>
      <c r="AJ522" s="11" t="str">
        <f t="shared" si="255"/>
        <v/>
      </c>
      <c r="AK522" s="11">
        <f t="shared" si="256"/>
        <v>253</v>
      </c>
      <c r="AL522" s="11" t="str">
        <f t="shared" si="257"/>
        <v/>
      </c>
      <c r="AM522" s="11">
        <f t="shared" si="258"/>
        <v>-1</v>
      </c>
      <c r="AN522" s="11" t="str">
        <f t="shared" si="259"/>
        <v/>
      </c>
      <c r="AO522" s="11">
        <f t="shared" si="260"/>
        <v>-1</v>
      </c>
      <c r="AP522" s="11" t="str">
        <f t="shared" si="261"/>
        <v/>
      </c>
      <c r="AQ522" s="11"/>
      <c r="AR522" s="11">
        <f t="shared" si="217"/>
        <v>0</v>
      </c>
      <c r="AS522" s="11"/>
      <c r="AT522" s="9"/>
      <c r="AU522" t="str">
        <f t="shared" si="252"/>
        <v>RW</v>
      </c>
      <c r="AV522" s="7">
        <f>SUM(Z$7:Z522)/2</f>
        <v>248</v>
      </c>
      <c r="AW522" s="7">
        <f>SUM(AC$7:AC522)/2</f>
        <v>0</v>
      </c>
    </row>
    <row r="523" spans="2:67" outlineLevel="1">
      <c r="B523" s="36"/>
      <c r="C523" s="9"/>
      <c r="D523" s="9"/>
      <c r="E523" s="10" t="s">
        <v>562</v>
      </c>
      <c r="F523" s="10" t="s">
        <v>563</v>
      </c>
      <c r="G523" s="10"/>
      <c r="H523" s="10"/>
      <c r="I523" s="10"/>
      <c r="J523" s="10"/>
      <c r="K523" s="10"/>
      <c r="L523" s="10"/>
      <c r="M523" s="10"/>
      <c r="N523" s="84"/>
      <c r="O523" s="10"/>
      <c r="P523" s="10"/>
      <c r="Q523" s="10"/>
      <c r="R523" s="10"/>
      <c r="S523" s="10" t="s">
        <v>53</v>
      </c>
      <c r="T523" s="10"/>
      <c r="U523" s="10" t="s">
        <v>49</v>
      </c>
      <c r="V523" s="10" t="s">
        <v>49</v>
      </c>
      <c r="W523" s="10" t="s">
        <v>50</v>
      </c>
      <c r="X523" s="11" t="str">
        <f t="shared" si="253"/>
        <v>N</v>
      </c>
      <c r="Y523" s="11"/>
      <c r="Z523" s="11">
        <f t="shared" si="251"/>
        <v>0</v>
      </c>
      <c r="AA523" s="11" t="str">
        <f t="shared" si="215"/>
        <v>N</v>
      </c>
      <c r="AB523" s="11"/>
      <c r="AC523" s="11">
        <f t="shared" si="216"/>
        <v>0</v>
      </c>
      <c r="AD523" s="10"/>
      <c r="AE523" s="10"/>
      <c r="AF523" s="11"/>
      <c r="AG523" s="10"/>
      <c r="AH523" s="10"/>
      <c r="AI523" s="11">
        <f t="shared" si="254"/>
        <v>248</v>
      </c>
      <c r="AJ523" s="11" t="str">
        <f t="shared" si="255"/>
        <v/>
      </c>
      <c r="AK523" s="11">
        <f t="shared" si="256"/>
        <v>253</v>
      </c>
      <c r="AL523" s="11" t="str">
        <f t="shared" si="257"/>
        <v/>
      </c>
      <c r="AM523" s="11">
        <f t="shared" si="258"/>
        <v>-1</v>
      </c>
      <c r="AN523" s="11" t="str">
        <f t="shared" si="259"/>
        <v/>
      </c>
      <c r="AO523" s="11">
        <f t="shared" si="260"/>
        <v>-1</v>
      </c>
      <c r="AP523" s="11" t="str">
        <f t="shared" si="261"/>
        <v/>
      </c>
      <c r="AQ523" s="11"/>
      <c r="AR523" s="11">
        <f t="shared" si="217"/>
        <v>0</v>
      </c>
      <c r="AS523" s="11"/>
      <c r="AT523" s="9"/>
      <c r="AU523" t="str">
        <f t="shared" si="252"/>
        <v>RW</v>
      </c>
      <c r="AV523" s="7">
        <f>SUM(Z$7:Z523)/2</f>
        <v>248</v>
      </c>
      <c r="AW523" s="7">
        <f>SUM(AC$7:AC523)/2</f>
        <v>0</v>
      </c>
    </row>
    <row r="524" spans="2:67" outlineLevel="1">
      <c r="B524" s="36"/>
      <c r="C524" s="9"/>
      <c r="D524" s="9"/>
      <c r="E524" s="10" t="s">
        <v>562</v>
      </c>
      <c r="F524" s="10" t="s">
        <v>563</v>
      </c>
      <c r="G524" s="10"/>
      <c r="H524" s="10"/>
      <c r="I524" s="10"/>
      <c r="J524" s="10"/>
      <c r="K524" s="10"/>
      <c r="L524" s="10"/>
      <c r="M524" s="10"/>
      <c r="N524" s="84"/>
      <c r="O524" s="10"/>
      <c r="P524" s="10"/>
      <c r="Q524" s="10"/>
      <c r="R524" s="10"/>
      <c r="S524" s="10" t="s">
        <v>53</v>
      </c>
      <c r="T524" s="10"/>
      <c r="U524" s="10" t="s">
        <v>49</v>
      </c>
      <c r="V524" s="10" t="s">
        <v>49</v>
      </c>
      <c r="W524" s="10" t="s">
        <v>50</v>
      </c>
      <c r="X524" s="11" t="str">
        <f t="shared" si="253"/>
        <v>N</v>
      </c>
      <c r="Y524" s="11"/>
      <c r="Z524" s="11">
        <f t="shared" si="251"/>
        <v>0</v>
      </c>
      <c r="AA524" s="11" t="str">
        <f t="shared" si="215"/>
        <v>N</v>
      </c>
      <c r="AB524" s="11"/>
      <c r="AC524" s="11">
        <f t="shared" si="216"/>
        <v>0</v>
      </c>
      <c r="AD524" s="10"/>
      <c r="AE524" s="10"/>
      <c r="AF524" s="11"/>
      <c r="AG524" s="10"/>
      <c r="AH524" s="10"/>
      <c r="AI524" s="11">
        <f t="shared" si="254"/>
        <v>248</v>
      </c>
      <c r="AJ524" s="11" t="str">
        <f t="shared" si="255"/>
        <v/>
      </c>
      <c r="AK524" s="11">
        <f t="shared" si="256"/>
        <v>253</v>
      </c>
      <c r="AL524" s="11" t="str">
        <f t="shared" si="257"/>
        <v/>
      </c>
      <c r="AM524" s="11">
        <f t="shared" si="258"/>
        <v>-1</v>
      </c>
      <c r="AN524" s="11" t="str">
        <f t="shared" si="259"/>
        <v/>
      </c>
      <c r="AO524" s="11">
        <f t="shared" si="260"/>
        <v>-1</v>
      </c>
      <c r="AP524" s="11" t="str">
        <f t="shared" si="261"/>
        <v/>
      </c>
      <c r="AQ524" s="11"/>
      <c r="AR524" s="11">
        <f t="shared" si="217"/>
        <v>0</v>
      </c>
      <c r="AS524" s="11"/>
      <c r="AT524" s="9"/>
      <c r="AU524" t="str">
        <f t="shared" si="252"/>
        <v>RW</v>
      </c>
      <c r="AV524" s="7">
        <f>SUM(Z$7:Z524)/2</f>
        <v>248</v>
      </c>
      <c r="AW524" s="7">
        <f>SUM(AC$7:AC524)/2</f>
        <v>0</v>
      </c>
    </row>
    <row r="525" spans="2:67" outlineLevel="1">
      <c r="B525" s="36"/>
      <c r="C525" s="9"/>
      <c r="D525" s="9"/>
      <c r="E525" s="10" t="s">
        <v>562</v>
      </c>
      <c r="F525" s="10" t="s">
        <v>563</v>
      </c>
      <c r="G525" s="10"/>
      <c r="H525" s="10"/>
      <c r="I525" s="10"/>
      <c r="J525" s="10"/>
      <c r="K525" s="10"/>
      <c r="L525" s="10"/>
      <c r="M525" s="10"/>
      <c r="N525" s="84"/>
      <c r="O525" s="10"/>
      <c r="P525" s="10"/>
      <c r="Q525" s="10"/>
      <c r="R525" s="10"/>
      <c r="S525" s="10" t="s">
        <v>53</v>
      </c>
      <c r="T525" s="10"/>
      <c r="U525" s="10" t="s">
        <v>49</v>
      </c>
      <c r="V525" s="10" t="s">
        <v>49</v>
      </c>
      <c r="W525" s="10" t="s">
        <v>50</v>
      </c>
      <c r="X525" s="11" t="str">
        <f t="shared" si="253"/>
        <v>N</v>
      </c>
      <c r="Y525" s="11"/>
      <c r="Z525" s="11">
        <f t="shared" si="251"/>
        <v>0</v>
      </c>
      <c r="AA525" s="11" t="str">
        <f t="shared" si="215"/>
        <v>N</v>
      </c>
      <c r="AB525" s="11"/>
      <c r="AC525" s="11">
        <f t="shared" si="216"/>
        <v>0</v>
      </c>
      <c r="AD525" s="10"/>
      <c r="AE525" s="10"/>
      <c r="AF525" s="11"/>
      <c r="AG525" s="10"/>
      <c r="AH525" s="10"/>
      <c r="AI525" s="11">
        <f t="shared" si="254"/>
        <v>248</v>
      </c>
      <c r="AJ525" s="11" t="str">
        <f t="shared" si="255"/>
        <v/>
      </c>
      <c r="AK525" s="11">
        <f t="shared" si="256"/>
        <v>253</v>
      </c>
      <c r="AL525" s="11" t="str">
        <f t="shared" si="257"/>
        <v/>
      </c>
      <c r="AM525" s="11">
        <f t="shared" si="258"/>
        <v>-1</v>
      </c>
      <c r="AN525" s="11" t="str">
        <f t="shared" si="259"/>
        <v/>
      </c>
      <c r="AO525" s="11">
        <f t="shared" si="260"/>
        <v>-1</v>
      </c>
      <c r="AP525" s="11" t="str">
        <f t="shared" si="261"/>
        <v/>
      </c>
      <c r="AQ525" s="11"/>
      <c r="AR525" s="11">
        <f t="shared" si="217"/>
        <v>0</v>
      </c>
      <c r="AS525" s="11"/>
      <c r="AT525" s="9"/>
      <c r="AU525" t="str">
        <f t="shared" si="252"/>
        <v>RW</v>
      </c>
      <c r="AV525" s="7">
        <f>SUM(Z$7:Z525)/2</f>
        <v>248</v>
      </c>
      <c r="AW525" s="7">
        <f>SUM(AC$7:AC525)/2</f>
        <v>0</v>
      </c>
    </row>
    <row r="526" spans="2:67" ht="14.65" customHeight="1" outlineLevel="1">
      <c r="B526" s="97" t="s">
        <v>565</v>
      </c>
      <c r="C526" s="9"/>
      <c r="D526" s="9"/>
      <c r="E526" s="10" t="s">
        <v>562</v>
      </c>
      <c r="F526" s="10" t="s">
        <v>563</v>
      </c>
      <c r="G526" s="10" t="s">
        <v>566</v>
      </c>
      <c r="H526" s="10" t="s">
        <v>566</v>
      </c>
      <c r="I526" s="80"/>
      <c r="J526" s="80"/>
      <c r="K526" s="80"/>
      <c r="L526" s="80"/>
      <c r="M526" s="80"/>
      <c r="N526" s="86" t="s">
        <v>567</v>
      </c>
      <c r="O526" s="10"/>
      <c r="P526" s="10"/>
      <c r="Q526" s="10"/>
      <c r="R526" s="10"/>
      <c r="S526" s="10" t="s">
        <v>53</v>
      </c>
      <c r="T526" s="10"/>
      <c r="U526" s="10" t="s">
        <v>49</v>
      </c>
      <c r="V526" s="10" t="s">
        <v>49</v>
      </c>
      <c r="W526" s="10" t="s">
        <v>50</v>
      </c>
      <c r="X526" s="11" t="str">
        <f t="shared" si="253"/>
        <v>Y</v>
      </c>
      <c r="Y526" s="11">
        <v>1</v>
      </c>
      <c r="Z526" s="11">
        <f t="shared" ref="Z526:Z529" si="262">IF(V526="N",Y526,Y526*$T$1)</f>
        <v>2</v>
      </c>
      <c r="AA526" s="11" t="str">
        <f t="shared" si="215"/>
        <v>N</v>
      </c>
      <c r="AB526" s="11"/>
      <c r="AC526" s="11">
        <f t="shared" si="216"/>
        <v>0</v>
      </c>
      <c r="AD526" s="10">
        <v>0</v>
      </c>
      <c r="AE526" s="10">
        <v>0</v>
      </c>
      <c r="AF526" s="11"/>
      <c r="AG526" s="10"/>
      <c r="AH526" s="10"/>
      <c r="AI526" s="11">
        <f t="shared" si="254"/>
        <v>247</v>
      </c>
      <c r="AJ526" s="11" t="str">
        <f t="shared" si="255"/>
        <v>MTP[247]</v>
      </c>
      <c r="AK526" s="11">
        <f t="shared" si="256"/>
        <v>252</v>
      </c>
      <c r="AL526" s="11" t="str">
        <f t="shared" si="257"/>
        <v>MTP[252]</v>
      </c>
      <c r="AM526" s="11">
        <f t="shared" si="258"/>
        <v>-1</v>
      </c>
      <c r="AN526" s="11" t="str">
        <f t="shared" si="259"/>
        <v/>
      </c>
      <c r="AO526" s="11">
        <f t="shared" si="260"/>
        <v>-1</v>
      </c>
      <c r="AP526" s="11" t="str">
        <f t="shared" si="261"/>
        <v/>
      </c>
      <c r="AQ526" s="11"/>
      <c r="AR526" s="11">
        <f t="shared" si="217"/>
        <v>0</v>
      </c>
      <c r="AS526" s="11"/>
      <c r="AT526" s="9"/>
      <c r="AU526" t="str">
        <f t="shared" si="252"/>
        <v>RW</v>
      </c>
      <c r="AV526" s="7">
        <f>SUM(Z$7:Z526)/2</f>
        <v>249</v>
      </c>
      <c r="AW526" s="7">
        <f>SUM(AC$7:AC526)/2</f>
        <v>0</v>
      </c>
      <c r="BF526" s="2">
        <v>0</v>
      </c>
      <c r="BG526" s="2">
        <v>0</v>
      </c>
      <c r="BH526" s="2">
        <v>0</v>
      </c>
      <c r="BI526" s="2">
        <v>0</v>
      </c>
      <c r="BJ526" s="2">
        <v>0</v>
      </c>
      <c r="BK526" s="2">
        <v>0</v>
      </c>
      <c r="BL526" s="2">
        <v>0</v>
      </c>
      <c r="BM526" s="2">
        <v>0</v>
      </c>
      <c r="BN526" s="2">
        <v>0</v>
      </c>
      <c r="BO526" s="2">
        <v>0</v>
      </c>
    </row>
    <row r="527" spans="2:67" ht="14.65" customHeight="1" outlineLevel="1">
      <c r="B527" s="97"/>
      <c r="C527" s="9"/>
      <c r="D527" s="9"/>
      <c r="E527" s="10" t="s">
        <v>562</v>
      </c>
      <c r="F527" s="10" t="s">
        <v>563</v>
      </c>
      <c r="G527" s="10" t="s">
        <v>568</v>
      </c>
      <c r="H527" s="10" t="s">
        <v>568</v>
      </c>
      <c r="I527" s="54"/>
      <c r="J527" s="54"/>
      <c r="K527" s="54"/>
      <c r="L527" s="54"/>
      <c r="M527" s="54"/>
      <c r="N527" s="87"/>
      <c r="O527" s="10"/>
      <c r="P527" s="10"/>
      <c r="Q527" s="10"/>
      <c r="R527" s="10"/>
      <c r="S527" s="10" t="s">
        <v>53</v>
      </c>
      <c r="T527" s="10"/>
      <c r="U527" s="10" t="s">
        <v>49</v>
      </c>
      <c r="V527" s="10" t="s">
        <v>49</v>
      </c>
      <c r="W527" s="10" t="s">
        <v>50</v>
      </c>
      <c r="X527" s="11" t="str">
        <f t="shared" si="253"/>
        <v>Y</v>
      </c>
      <c r="Y527" s="11">
        <v>1</v>
      </c>
      <c r="Z527" s="11">
        <f t="shared" si="262"/>
        <v>2</v>
      </c>
      <c r="AA527" s="11" t="str">
        <f t="shared" si="215"/>
        <v>N</v>
      </c>
      <c r="AB527" s="11"/>
      <c r="AC527" s="11">
        <f t="shared" si="216"/>
        <v>0</v>
      </c>
      <c r="AD527" s="10">
        <v>0</v>
      </c>
      <c r="AE527" s="10">
        <v>0</v>
      </c>
      <c r="AF527" s="11"/>
      <c r="AG527" s="10"/>
      <c r="AH527" s="10"/>
      <c r="AI527" s="11">
        <f t="shared" si="254"/>
        <v>246</v>
      </c>
      <c r="AJ527" s="11" t="str">
        <f t="shared" si="255"/>
        <v>MTP[246]</v>
      </c>
      <c r="AK527" s="11">
        <f t="shared" si="256"/>
        <v>251</v>
      </c>
      <c r="AL527" s="11" t="str">
        <f t="shared" si="257"/>
        <v>MTP[251]</v>
      </c>
      <c r="AM527" s="11">
        <f t="shared" si="258"/>
        <v>-1</v>
      </c>
      <c r="AN527" s="11" t="str">
        <f t="shared" si="259"/>
        <v/>
      </c>
      <c r="AO527" s="11">
        <f t="shared" si="260"/>
        <v>-1</v>
      </c>
      <c r="AP527" s="11" t="str">
        <f t="shared" si="261"/>
        <v/>
      </c>
      <c r="AQ527" s="11"/>
      <c r="AR527" s="11">
        <f t="shared" si="217"/>
        <v>0</v>
      </c>
      <c r="AS527" s="11"/>
      <c r="AT527" s="9"/>
      <c r="AU527" t="str">
        <f t="shared" si="252"/>
        <v>RW</v>
      </c>
      <c r="AV527" s="7">
        <f>SUM(Z$7:Z527)/2</f>
        <v>250</v>
      </c>
      <c r="AW527" s="7">
        <f>SUM(AC$7:AC527)/2</f>
        <v>0</v>
      </c>
      <c r="BF527" s="2">
        <v>0</v>
      </c>
      <c r="BG527" s="2">
        <v>0</v>
      </c>
      <c r="BH527" s="2">
        <v>0</v>
      </c>
      <c r="BI527" s="2">
        <v>0</v>
      </c>
      <c r="BJ527" s="2">
        <v>0</v>
      </c>
      <c r="BK527" s="2">
        <v>0</v>
      </c>
      <c r="BL527" s="2">
        <v>0</v>
      </c>
      <c r="BM527" s="2">
        <v>0</v>
      </c>
      <c r="BN527" s="2">
        <v>0</v>
      </c>
      <c r="BO527" s="2">
        <v>0</v>
      </c>
    </row>
    <row r="528" spans="2:67" ht="14.65" customHeight="1" outlineLevel="1">
      <c r="B528" s="97"/>
      <c r="C528" s="9"/>
      <c r="D528" s="9"/>
      <c r="E528" s="10" t="s">
        <v>562</v>
      </c>
      <c r="F528" s="10" t="s">
        <v>563</v>
      </c>
      <c r="G528" s="10" t="s">
        <v>569</v>
      </c>
      <c r="H528" s="10" t="s">
        <v>569</v>
      </c>
      <c r="I528" s="54"/>
      <c r="J528" s="54"/>
      <c r="K528" s="54"/>
      <c r="L528" s="54"/>
      <c r="M528" s="54"/>
      <c r="N528" s="87"/>
      <c r="O528" s="10"/>
      <c r="P528" s="10"/>
      <c r="Q528" s="10"/>
      <c r="R528" s="10"/>
      <c r="S528" s="10" t="s">
        <v>53</v>
      </c>
      <c r="T528" s="10"/>
      <c r="U528" s="10" t="s">
        <v>49</v>
      </c>
      <c r="V528" s="10" t="s">
        <v>49</v>
      </c>
      <c r="W528" s="10" t="s">
        <v>50</v>
      </c>
      <c r="X528" s="11" t="str">
        <f t="shared" si="253"/>
        <v>Y</v>
      </c>
      <c r="Y528" s="11">
        <v>1</v>
      </c>
      <c r="Z528" s="11">
        <f t="shared" si="262"/>
        <v>2</v>
      </c>
      <c r="AA528" s="11" t="str">
        <f t="shared" si="215"/>
        <v>N</v>
      </c>
      <c r="AB528" s="11"/>
      <c r="AC528" s="11">
        <f t="shared" si="216"/>
        <v>0</v>
      </c>
      <c r="AD528" s="10">
        <v>0</v>
      </c>
      <c r="AE528" s="10">
        <v>0</v>
      </c>
      <c r="AF528" s="11"/>
      <c r="AG528" s="10"/>
      <c r="AH528" s="10"/>
      <c r="AI528" s="11">
        <f t="shared" si="254"/>
        <v>245</v>
      </c>
      <c r="AJ528" s="11" t="str">
        <f t="shared" si="255"/>
        <v>MTP[245]</v>
      </c>
      <c r="AK528" s="11">
        <f t="shared" si="256"/>
        <v>250</v>
      </c>
      <c r="AL528" s="11" t="str">
        <f t="shared" si="257"/>
        <v>MTP[250]</v>
      </c>
      <c r="AM528" s="11">
        <f t="shared" si="258"/>
        <v>-1</v>
      </c>
      <c r="AN528" s="11" t="str">
        <f t="shared" si="259"/>
        <v/>
      </c>
      <c r="AO528" s="11">
        <f t="shared" si="260"/>
        <v>-1</v>
      </c>
      <c r="AP528" s="11" t="str">
        <f t="shared" si="261"/>
        <v/>
      </c>
      <c r="AQ528" s="11"/>
      <c r="AR528" s="11">
        <f t="shared" si="217"/>
        <v>0</v>
      </c>
      <c r="AS528" s="11"/>
      <c r="AT528" s="9"/>
      <c r="AU528" t="str">
        <f t="shared" si="252"/>
        <v>RW</v>
      </c>
      <c r="AV528" s="7">
        <f>SUM(Z$7:Z528)/2</f>
        <v>251</v>
      </c>
      <c r="AW528" s="7">
        <f>SUM(AC$7:AC528)/2</f>
        <v>0</v>
      </c>
      <c r="BF528" s="2">
        <v>0</v>
      </c>
      <c r="BG528" s="2">
        <v>0</v>
      </c>
      <c r="BH528" s="2">
        <v>0</v>
      </c>
      <c r="BI528" s="2">
        <v>0</v>
      </c>
      <c r="BJ528" s="2">
        <v>0</v>
      </c>
      <c r="BK528" s="2">
        <v>0</v>
      </c>
      <c r="BL528" s="2">
        <v>0</v>
      </c>
      <c r="BM528" s="2">
        <v>0</v>
      </c>
      <c r="BN528" s="2">
        <v>0</v>
      </c>
      <c r="BO528" s="2">
        <v>0</v>
      </c>
    </row>
    <row r="529" spans="2:67" ht="14.65" customHeight="1" outlineLevel="1">
      <c r="B529" s="97"/>
      <c r="C529" s="9"/>
      <c r="D529" s="9"/>
      <c r="E529" s="10" t="s">
        <v>562</v>
      </c>
      <c r="F529" s="10" t="s">
        <v>563</v>
      </c>
      <c r="G529" s="10" t="s">
        <v>570</v>
      </c>
      <c r="H529" s="10" t="s">
        <v>570</v>
      </c>
      <c r="I529" s="54"/>
      <c r="J529" s="54"/>
      <c r="K529" s="54"/>
      <c r="L529" s="54"/>
      <c r="M529" s="54"/>
      <c r="N529" s="87"/>
      <c r="O529" s="10"/>
      <c r="P529" s="10"/>
      <c r="Q529" s="10"/>
      <c r="R529" s="10"/>
      <c r="S529" s="10" t="s">
        <v>53</v>
      </c>
      <c r="T529" s="10"/>
      <c r="U529" s="10" t="s">
        <v>49</v>
      </c>
      <c r="V529" s="10" t="s">
        <v>49</v>
      </c>
      <c r="W529" s="10" t="s">
        <v>50</v>
      </c>
      <c r="X529" s="11" t="str">
        <f t="shared" si="253"/>
        <v>Y</v>
      </c>
      <c r="Y529" s="11">
        <v>1</v>
      </c>
      <c r="Z529" s="11">
        <f t="shared" si="262"/>
        <v>2</v>
      </c>
      <c r="AA529" s="11" t="str">
        <f t="shared" si="215"/>
        <v>N</v>
      </c>
      <c r="AB529" s="11"/>
      <c r="AC529" s="11">
        <f t="shared" si="216"/>
        <v>0</v>
      </c>
      <c r="AD529" s="10">
        <v>0</v>
      </c>
      <c r="AE529" s="10">
        <v>0</v>
      </c>
      <c r="AF529" s="11"/>
      <c r="AG529" s="10"/>
      <c r="AH529" s="10"/>
      <c r="AI529" s="11">
        <f t="shared" si="254"/>
        <v>244</v>
      </c>
      <c r="AJ529" s="11" t="str">
        <f t="shared" si="255"/>
        <v>MTP[244]</v>
      </c>
      <c r="AK529" s="11">
        <f t="shared" si="256"/>
        <v>249</v>
      </c>
      <c r="AL529" s="11" t="str">
        <f t="shared" si="257"/>
        <v>MTP[249]</v>
      </c>
      <c r="AM529" s="11">
        <f t="shared" si="258"/>
        <v>-1</v>
      </c>
      <c r="AN529" s="11" t="str">
        <f t="shared" si="259"/>
        <v/>
      </c>
      <c r="AO529" s="11">
        <f t="shared" si="260"/>
        <v>-1</v>
      </c>
      <c r="AP529" s="11" t="str">
        <f t="shared" si="261"/>
        <v/>
      </c>
      <c r="AQ529" s="11"/>
      <c r="AR529" s="11">
        <f t="shared" si="217"/>
        <v>0</v>
      </c>
      <c r="AS529" s="11"/>
      <c r="AT529" s="9"/>
      <c r="AU529" t="str">
        <f t="shared" si="252"/>
        <v>RW</v>
      </c>
      <c r="AV529" s="7">
        <f>SUM(Z$7:Z529)/2</f>
        <v>252</v>
      </c>
      <c r="AW529" s="7">
        <f>SUM(AC$7:AC529)/2</f>
        <v>0</v>
      </c>
      <c r="BF529" s="2">
        <v>0</v>
      </c>
      <c r="BG529" s="2">
        <v>0</v>
      </c>
      <c r="BH529" s="2">
        <v>0</v>
      </c>
      <c r="BI529" s="2">
        <v>0</v>
      </c>
      <c r="BJ529" s="2">
        <v>0</v>
      </c>
      <c r="BK529" s="2">
        <v>0</v>
      </c>
      <c r="BL529" s="2">
        <v>0</v>
      </c>
      <c r="BM529" s="2">
        <v>0</v>
      </c>
      <c r="BN529" s="2">
        <v>0</v>
      </c>
      <c r="BO529" s="2">
        <v>0</v>
      </c>
    </row>
    <row r="530" spans="2:67" ht="14.65" customHeight="1" outlineLevel="1">
      <c r="B530" s="97"/>
      <c r="C530" s="9"/>
      <c r="D530" s="9"/>
      <c r="E530" s="10" t="s">
        <v>562</v>
      </c>
      <c r="F530" s="10" t="s">
        <v>563</v>
      </c>
      <c r="G530" s="10" t="s">
        <v>571</v>
      </c>
      <c r="H530" s="10" t="s">
        <v>571</v>
      </c>
      <c r="I530" s="81"/>
      <c r="J530" s="81"/>
      <c r="K530" s="81"/>
      <c r="L530" s="81"/>
      <c r="M530" s="81"/>
      <c r="N530" s="88"/>
      <c r="O530" s="10"/>
      <c r="P530" s="10"/>
      <c r="Q530" s="10"/>
      <c r="R530" s="10"/>
      <c r="S530" s="10" t="s">
        <v>53</v>
      </c>
      <c r="T530" s="10"/>
      <c r="U530" s="10" t="s">
        <v>49</v>
      </c>
      <c r="V530" s="10" t="s">
        <v>49</v>
      </c>
      <c r="W530" s="10" t="s">
        <v>50</v>
      </c>
      <c r="X530" s="11" t="str">
        <f t="shared" si="253"/>
        <v>Y</v>
      </c>
      <c r="Y530" s="11">
        <v>1</v>
      </c>
      <c r="Z530" s="11">
        <f t="shared" ref="Z530" si="263">IF(V530="N",Y530,Y530*$T$1)</f>
        <v>2</v>
      </c>
      <c r="AA530" s="11" t="str">
        <f t="shared" si="215"/>
        <v>N</v>
      </c>
      <c r="AB530" s="11"/>
      <c r="AC530" s="11">
        <f t="shared" si="216"/>
        <v>0</v>
      </c>
      <c r="AD530" s="10">
        <v>0</v>
      </c>
      <c r="AE530" s="10">
        <v>0</v>
      </c>
      <c r="AF530" s="11"/>
      <c r="AG530" s="10"/>
      <c r="AH530" s="10"/>
      <c r="AI530" s="11">
        <f>IF(Y530&gt;0,AK337,AK337- 1)</f>
        <v>243</v>
      </c>
      <c r="AJ530" s="11" t="str">
        <f t="shared" si="255"/>
        <v>MTP[243]</v>
      </c>
      <c r="AK530" s="11">
        <f>IF(AND(V530="Y", Y530&gt;0),AI434,AI434- 1)</f>
        <v>248</v>
      </c>
      <c r="AL530" s="11" t="str">
        <f t="shared" si="257"/>
        <v>MTP[248]</v>
      </c>
      <c r="AM530" s="11">
        <f>IF(AB530&gt;0,AO337,AO337- 1)</f>
        <v>-1</v>
      </c>
      <c r="AN530" s="11" t="str">
        <f t="shared" si="259"/>
        <v/>
      </c>
      <c r="AO530" s="11">
        <f>IF(AND(V530="Y", AB530&gt;0),AM434,AM434- 1)</f>
        <v>-1</v>
      </c>
      <c r="AP530" s="11" t="str">
        <f t="shared" si="261"/>
        <v/>
      </c>
      <c r="AQ530" s="11"/>
      <c r="AR530" s="11">
        <f t="shared" si="217"/>
        <v>0</v>
      </c>
      <c r="AS530" s="11"/>
      <c r="AT530" s="9"/>
      <c r="AU530" t="str">
        <f t="shared" ref="AU530:AU593" si="264">S530</f>
        <v>RW</v>
      </c>
      <c r="AV530" s="7">
        <f>SUM(Z$7:Z530)/2</f>
        <v>253</v>
      </c>
      <c r="AW530" s="7">
        <f>SUM(AC$7:AC530)/2</f>
        <v>0</v>
      </c>
      <c r="BF530" s="2">
        <v>0</v>
      </c>
      <c r="BG530" s="2">
        <v>0</v>
      </c>
      <c r="BH530" s="2">
        <v>0</v>
      </c>
      <c r="BI530" s="2">
        <v>0</v>
      </c>
      <c r="BJ530" s="2">
        <v>0</v>
      </c>
      <c r="BK530" s="2">
        <v>0</v>
      </c>
      <c r="BL530" s="2">
        <v>0</v>
      </c>
      <c r="BM530" s="2">
        <v>0</v>
      </c>
      <c r="BN530" s="2">
        <v>0</v>
      </c>
      <c r="BO530" s="2">
        <v>0</v>
      </c>
    </row>
    <row r="531" spans="2:67" hidden="1">
      <c r="B531" s="36"/>
      <c r="C531" s="9"/>
      <c r="D531" s="9"/>
      <c r="E531" s="10" t="s">
        <v>572</v>
      </c>
      <c r="F531" s="10" t="s">
        <v>573</v>
      </c>
      <c r="G531" s="10"/>
      <c r="H531" s="10"/>
      <c r="I531" s="10"/>
      <c r="J531" s="10"/>
      <c r="K531" s="10"/>
      <c r="L531" s="10"/>
      <c r="M531" s="10"/>
      <c r="N531" s="84" t="s">
        <v>121</v>
      </c>
      <c r="O531" s="10"/>
      <c r="P531" s="10"/>
      <c r="Q531" s="10" t="s">
        <v>47</v>
      </c>
      <c r="R531" s="10" t="s">
        <v>48</v>
      </c>
      <c r="S531" s="10" t="str">
        <f t="shared" si="14"/>
        <v>RW</v>
      </c>
      <c r="T531" s="10">
        <v>1</v>
      </c>
      <c r="U531" s="10" t="s">
        <v>50</v>
      </c>
      <c r="V531" s="10" t="s">
        <v>50</v>
      </c>
      <c r="W531" s="10" t="s">
        <v>50</v>
      </c>
      <c r="X531" s="11" t="str">
        <f t="shared" si="253"/>
        <v>N</v>
      </c>
      <c r="Y531" s="11"/>
      <c r="Z531" s="11">
        <f t="shared" ref="Z531:Z802" si="265">IF(V531="N",Y531,Y531*$T$1)</f>
        <v>0</v>
      </c>
      <c r="AA531" s="11" t="str">
        <f t="shared" si="215"/>
        <v>N</v>
      </c>
      <c r="AB531" s="11"/>
      <c r="AC531" s="11">
        <f t="shared" si="216"/>
        <v>0</v>
      </c>
      <c r="AD531" s="10"/>
      <c r="AE531" s="10"/>
      <c r="AF531" s="11"/>
      <c r="AG531" s="10"/>
      <c r="AH531" s="10"/>
      <c r="AI531" s="11">
        <f>AK434+Y531</f>
        <v>253</v>
      </c>
      <c r="AJ531" s="11"/>
      <c r="AK531" s="11">
        <f t="shared" si="16"/>
        <v>253</v>
      </c>
      <c r="AL531" s="11"/>
      <c r="AM531" s="11">
        <f>AO434+AB531</f>
        <v>0</v>
      </c>
      <c r="AN531" s="11"/>
      <c r="AO531" s="11">
        <f t="shared" si="17"/>
        <v>0</v>
      </c>
      <c r="AP531" s="11"/>
      <c r="AQ531" s="11" t="str">
        <f t="shared" si="214"/>
        <v/>
      </c>
      <c r="AR531" s="11" t="str">
        <f t="shared" si="217"/>
        <v/>
      </c>
      <c r="AS531" s="11"/>
      <c r="AT531" s="9"/>
      <c r="AU531" t="str">
        <f t="shared" si="264"/>
        <v>RW</v>
      </c>
      <c r="AV531" s="7">
        <f>SUM(Z$7:Z531)/2</f>
        <v>253</v>
      </c>
      <c r="AW531" s="7">
        <f>SUM(AC$7:AC531)/2</f>
        <v>0</v>
      </c>
    </row>
    <row r="532" spans="2:67" hidden="1">
      <c r="B532" s="36"/>
      <c r="C532" s="9"/>
      <c r="D532" s="9"/>
      <c r="E532" s="10" t="s">
        <v>574</v>
      </c>
      <c r="F532" s="10" t="s">
        <v>575</v>
      </c>
      <c r="G532" s="10"/>
      <c r="H532" s="10"/>
      <c r="I532" s="10"/>
      <c r="J532" s="10"/>
      <c r="K532" s="10"/>
      <c r="L532" s="10"/>
      <c r="M532" s="10"/>
      <c r="N532" s="84" t="s">
        <v>121</v>
      </c>
      <c r="O532" s="10"/>
      <c r="P532" s="10"/>
      <c r="Q532" s="10" t="s">
        <v>171</v>
      </c>
      <c r="R532" s="10" t="s">
        <v>285</v>
      </c>
      <c r="S532" s="10" t="str">
        <f t="shared" si="14"/>
        <v>RW</v>
      </c>
      <c r="T532" s="10">
        <v>2</v>
      </c>
      <c r="U532" s="10" t="s">
        <v>50</v>
      </c>
      <c r="V532" s="10" t="s">
        <v>50</v>
      </c>
      <c r="W532" s="10" t="s">
        <v>50</v>
      </c>
      <c r="X532" s="11" t="str">
        <f t="shared" si="253"/>
        <v>N</v>
      </c>
      <c r="Y532" s="11"/>
      <c r="Z532" s="11">
        <f t="shared" si="265"/>
        <v>0</v>
      </c>
      <c r="AA532" s="11" t="str">
        <f t="shared" si="215"/>
        <v>N</v>
      </c>
      <c r="AB532" s="11"/>
      <c r="AC532" s="11">
        <f t="shared" si="216"/>
        <v>0</v>
      </c>
      <c r="AD532" s="10"/>
      <c r="AE532" s="10"/>
      <c r="AF532" s="11"/>
      <c r="AG532" s="10"/>
      <c r="AH532" s="10"/>
      <c r="AI532" s="11">
        <f t="shared" si="34"/>
        <v>253</v>
      </c>
      <c r="AJ532" s="11"/>
      <c r="AK532" s="11">
        <f t="shared" si="16"/>
        <v>253</v>
      </c>
      <c r="AL532" s="11"/>
      <c r="AM532" s="11">
        <f t="shared" si="35"/>
        <v>0</v>
      </c>
      <c r="AN532" s="11"/>
      <c r="AO532" s="11">
        <f t="shared" si="17"/>
        <v>0</v>
      </c>
      <c r="AP532" s="11"/>
      <c r="AQ532" s="11" t="str">
        <f t="shared" si="214"/>
        <v/>
      </c>
      <c r="AR532" s="11" t="str">
        <f t="shared" si="217"/>
        <v/>
      </c>
      <c r="AS532" s="11"/>
      <c r="AT532" s="9"/>
      <c r="AU532" t="str">
        <f t="shared" si="264"/>
        <v>RW</v>
      </c>
      <c r="AV532" s="7">
        <f>SUM(Z$7:Z532)/2</f>
        <v>253</v>
      </c>
      <c r="AW532" s="7">
        <f>SUM(AC$7:AC532)/2</f>
        <v>0</v>
      </c>
    </row>
    <row r="533" spans="2:67" hidden="1">
      <c r="B533" s="36"/>
      <c r="C533" s="9"/>
      <c r="D533" s="9"/>
      <c r="E533" s="10" t="s">
        <v>576</v>
      </c>
      <c r="F533" s="10" t="s">
        <v>577</v>
      </c>
      <c r="G533" s="10"/>
      <c r="H533" s="10"/>
      <c r="I533" s="10"/>
      <c r="J533" s="10"/>
      <c r="K533" s="10"/>
      <c r="L533" s="10"/>
      <c r="M533" s="10"/>
      <c r="N533" s="84" t="s">
        <v>121</v>
      </c>
      <c r="O533" s="10"/>
      <c r="P533" s="10"/>
      <c r="Q533" s="10" t="s">
        <v>171</v>
      </c>
      <c r="R533" s="10" t="s">
        <v>285</v>
      </c>
      <c r="S533" s="10" t="str">
        <f t="shared" si="14"/>
        <v>RW</v>
      </c>
      <c r="T533" s="10">
        <v>2</v>
      </c>
      <c r="U533" s="10" t="s">
        <v>50</v>
      </c>
      <c r="V533" s="10" t="s">
        <v>50</v>
      </c>
      <c r="W533" s="10" t="s">
        <v>50</v>
      </c>
      <c r="X533" s="11" t="str">
        <f t="shared" si="253"/>
        <v>N</v>
      </c>
      <c r="Y533" s="11"/>
      <c r="Z533" s="11">
        <f t="shared" si="265"/>
        <v>0</v>
      </c>
      <c r="AA533" s="11" t="str">
        <f t="shared" si="215"/>
        <v>N</v>
      </c>
      <c r="AB533" s="11"/>
      <c r="AC533" s="11">
        <f t="shared" si="216"/>
        <v>0</v>
      </c>
      <c r="AD533" s="10"/>
      <c r="AE533" s="10"/>
      <c r="AF533" s="11"/>
      <c r="AG533" s="10"/>
      <c r="AH533" s="10"/>
      <c r="AI533" s="11">
        <f t="shared" si="34"/>
        <v>253</v>
      </c>
      <c r="AJ533" s="11"/>
      <c r="AK533" s="11">
        <f t="shared" si="16"/>
        <v>253</v>
      </c>
      <c r="AL533" s="11"/>
      <c r="AM533" s="11">
        <f t="shared" si="35"/>
        <v>0</v>
      </c>
      <c r="AN533" s="11"/>
      <c r="AO533" s="11">
        <f t="shared" si="17"/>
        <v>0</v>
      </c>
      <c r="AP533" s="11"/>
      <c r="AQ533" s="11" t="str">
        <f t="shared" si="214"/>
        <v/>
      </c>
      <c r="AR533" s="11" t="str">
        <f t="shared" si="217"/>
        <v/>
      </c>
      <c r="AS533" s="11"/>
      <c r="AT533" s="9"/>
      <c r="AU533" t="str">
        <f t="shared" si="264"/>
        <v>RW</v>
      </c>
      <c r="AV533" s="7">
        <f>SUM(Z$7:Z533)/2</f>
        <v>253</v>
      </c>
      <c r="AW533" s="7">
        <f>SUM(AC$7:AC533)/2</f>
        <v>0</v>
      </c>
    </row>
    <row r="534" spans="2:67" hidden="1">
      <c r="B534" s="36"/>
      <c r="C534" s="9"/>
      <c r="D534" s="9"/>
      <c r="E534" s="10" t="s">
        <v>578</v>
      </c>
      <c r="F534" s="10" t="s">
        <v>579</v>
      </c>
      <c r="G534" s="10"/>
      <c r="H534" s="10"/>
      <c r="I534" s="10"/>
      <c r="J534" s="10"/>
      <c r="K534" s="10"/>
      <c r="L534" s="10"/>
      <c r="M534" s="10"/>
      <c r="N534" s="84" t="s">
        <v>121</v>
      </c>
      <c r="O534" s="10"/>
      <c r="P534" s="10"/>
      <c r="Q534" s="10" t="s">
        <v>47</v>
      </c>
      <c r="R534" s="10" t="s">
        <v>48</v>
      </c>
      <c r="S534" s="10" t="str">
        <f t="shared" si="14"/>
        <v>RW</v>
      </c>
      <c r="T534" s="10">
        <v>1</v>
      </c>
      <c r="U534" s="10" t="s">
        <v>50</v>
      </c>
      <c r="V534" s="10" t="s">
        <v>50</v>
      </c>
      <c r="W534" s="10" t="s">
        <v>50</v>
      </c>
      <c r="X534" s="11" t="str">
        <f t="shared" si="253"/>
        <v>N</v>
      </c>
      <c r="Y534" s="11"/>
      <c r="Z534" s="11">
        <f t="shared" si="265"/>
        <v>0</v>
      </c>
      <c r="AA534" s="11" t="str">
        <f t="shared" si="215"/>
        <v>N</v>
      </c>
      <c r="AB534" s="11"/>
      <c r="AC534" s="11">
        <f t="shared" si="216"/>
        <v>0</v>
      </c>
      <c r="AD534" s="10"/>
      <c r="AE534" s="10"/>
      <c r="AF534" s="11"/>
      <c r="AG534" s="10"/>
      <c r="AH534" s="10"/>
      <c r="AI534" s="11">
        <f t="shared" si="34"/>
        <v>253</v>
      </c>
      <c r="AJ534" s="11"/>
      <c r="AK534" s="11">
        <f t="shared" si="16"/>
        <v>253</v>
      </c>
      <c r="AL534" s="11"/>
      <c r="AM534" s="11">
        <f t="shared" si="35"/>
        <v>0</v>
      </c>
      <c r="AN534" s="11"/>
      <c r="AO534" s="11">
        <f t="shared" si="17"/>
        <v>0</v>
      </c>
      <c r="AP534" s="11"/>
      <c r="AQ534" s="11" t="str">
        <f t="shared" si="214"/>
        <v/>
      </c>
      <c r="AR534" s="11" t="str">
        <f t="shared" si="217"/>
        <v/>
      </c>
      <c r="AS534" s="11"/>
      <c r="AT534" s="9"/>
      <c r="AU534" t="str">
        <f t="shared" si="264"/>
        <v>RW</v>
      </c>
      <c r="AV534" s="7">
        <f>SUM(Z$7:Z534)/2</f>
        <v>253</v>
      </c>
      <c r="AW534" s="7">
        <f>SUM(AC$7:AC534)/2</f>
        <v>0</v>
      </c>
    </row>
    <row r="535" spans="2:67" hidden="1">
      <c r="B535" s="36"/>
      <c r="C535" s="9"/>
      <c r="D535" s="9"/>
      <c r="E535" s="10" t="s">
        <v>580</v>
      </c>
      <c r="F535" s="10" t="s">
        <v>581</v>
      </c>
      <c r="G535" s="10"/>
      <c r="H535" s="10"/>
      <c r="I535" s="10"/>
      <c r="J535" s="10"/>
      <c r="K535" s="10"/>
      <c r="L535" s="10"/>
      <c r="M535" s="10"/>
      <c r="N535" s="84" t="s">
        <v>121</v>
      </c>
      <c r="O535" s="10"/>
      <c r="P535" s="10"/>
      <c r="Q535" s="10" t="s">
        <v>171</v>
      </c>
      <c r="R535" s="10" t="s">
        <v>285</v>
      </c>
      <c r="S535" s="10" t="str">
        <f t="shared" si="14"/>
        <v>RW</v>
      </c>
      <c r="T535" s="10">
        <v>2</v>
      </c>
      <c r="U535" s="10" t="s">
        <v>50</v>
      </c>
      <c r="V535" s="10" t="s">
        <v>50</v>
      </c>
      <c r="W535" s="10" t="s">
        <v>50</v>
      </c>
      <c r="X535" s="11" t="str">
        <f t="shared" si="253"/>
        <v>N</v>
      </c>
      <c r="Y535" s="11"/>
      <c r="Z535" s="11">
        <f t="shared" si="265"/>
        <v>0</v>
      </c>
      <c r="AA535" s="11" t="str">
        <f t="shared" si="215"/>
        <v>N</v>
      </c>
      <c r="AB535" s="11"/>
      <c r="AC535" s="11">
        <f t="shared" si="216"/>
        <v>0</v>
      </c>
      <c r="AD535" s="10"/>
      <c r="AE535" s="10"/>
      <c r="AF535" s="11"/>
      <c r="AG535" s="10"/>
      <c r="AH535" s="10"/>
      <c r="AI535" s="11">
        <f t="shared" si="34"/>
        <v>253</v>
      </c>
      <c r="AJ535" s="11"/>
      <c r="AK535" s="11">
        <f t="shared" si="16"/>
        <v>253</v>
      </c>
      <c r="AL535" s="11"/>
      <c r="AM535" s="11">
        <f t="shared" si="35"/>
        <v>0</v>
      </c>
      <c r="AN535" s="11"/>
      <c r="AO535" s="11">
        <f t="shared" si="17"/>
        <v>0</v>
      </c>
      <c r="AP535" s="11"/>
      <c r="AQ535" s="11" t="str">
        <f t="shared" si="214"/>
        <v/>
      </c>
      <c r="AR535" s="11" t="str">
        <f t="shared" si="217"/>
        <v/>
      </c>
      <c r="AS535" s="11"/>
      <c r="AT535" s="9"/>
      <c r="AU535" t="str">
        <f t="shared" si="264"/>
        <v>RW</v>
      </c>
      <c r="AV535" s="7">
        <f>SUM(Z$7:Z535)/2</f>
        <v>253</v>
      </c>
      <c r="AW535" s="7">
        <f>SUM(AC$7:AC535)/2</f>
        <v>0</v>
      </c>
    </row>
    <row r="536" spans="2:67" hidden="1">
      <c r="B536" s="36"/>
      <c r="C536" s="9"/>
      <c r="D536" s="9"/>
      <c r="E536" s="10" t="s">
        <v>582</v>
      </c>
      <c r="F536" s="10" t="s">
        <v>583</v>
      </c>
      <c r="G536" s="10"/>
      <c r="H536" s="10"/>
      <c r="I536" s="10"/>
      <c r="J536" s="10"/>
      <c r="K536" s="10"/>
      <c r="L536" s="10"/>
      <c r="M536" s="10"/>
      <c r="N536" s="84" t="s">
        <v>121</v>
      </c>
      <c r="O536" s="10"/>
      <c r="P536" s="10"/>
      <c r="Q536" s="10" t="s">
        <v>171</v>
      </c>
      <c r="R536" s="10" t="s">
        <v>285</v>
      </c>
      <c r="S536" s="10" t="str">
        <f t="shared" si="14"/>
        <v>RW</v>
      </c>
      <c r="T536" s="10">
        <v>2</v>
      </c>
      <c r="U536" s="10" t="s">
        <v>50</v>
      </c>
      <c r="V536" s="10" t="s">
        <v>50</v>
      </c>
      <c r="W536" s="10" t="s">
        <v>50</v>
      </c>
      <c r="X536" s="11" t="str">
        <f t="shared" si="253"/>
        <v>N</v>
      </c>
      <c r="Y536" s="11"/>
      <c r="Z536" s="11">
        <f t="shared" si="265"/>
        <v>0</v>
      </c>
      <c r="AA536" s="11" t="str">
        <f t="shared" si="215"/>
        <v>N</v>
      </c>
      <c r="AB536" s="11"/>
      <c r="AC536" s="11">
        <f t="shared" si="216"/>
        <v>0</v>
      </c>
      <c r="AD536" s="10"/>
      <c r="AE536" s="10"/>
      <c r="AF536" s="11"/>
      <c r="AG536" s="10"/>
      <c r="AH536" s="10"/>
      <c r="AI536" s="11">
        <f t="shared" si="34"/>
        <v>253</v>
      </c>
      <c r="AJ536" s="11"/>
      <c r="AK536" s="11">
        <f t="shared" si="16"/>
        <v>253</v>
      </c>
      <c r="AL536" s="11"/>
      <c r="AM536" s="11">
        <f t="shared" si="35"/>
        <v>0</v>
      </c>
      <c r="AN536" s="11"/>
      <c r="AO536" s="11">
        <f t="shared" si="17"/>
        <v>0</v>
      </c>
      <c r="AP536" s="11"/>
      <c r="AQ536" s="11" t="str">
        <f t="shared" si="214"/>
        <v/>
      </c>
      <c r="AR536" s="11" t="str">
        <f t="shared" si="217"/>
        <v/>
      </c>
      <c r="AS536" s="11"/>
      <c r="AT536" s="9"/>
      <c r="AU536" t="str">
        <f t="shared" si="264"/>
        <v>RW</v>
      </c>
      <c r="AV536" s="7">
        <f>SUM(Z$7:Z536)/2</f>
        <v>253</v>
      </c>
      <c r="AW536" s="7">
        <f>SUM(AC$7:AC536)/2</f>
        <v>0</v>
      </c>
    </row>
    <row r="537" spans="2:67">
      <c r="B537" s="36"/>
      <c r="C537" s="9"/>
      <c r="D537" s="9"/>
      <c r="E537" s="10" t="s">
        <v>584</v>
      </c>
      <c r="F537" s="10" t="s">
        <v>585</v>
      </c>
      <c r="G537" s="10"/>
      <c r="H537" s="10"/>
      <c r="I537" s="10"/>
      <c r="J537" s="10"/>
      <c r="K537" s="10"/>
      <c r="L537" s="10"/>
      <c r="M537" s="10"/>
      <c r="N537" s="84"/>
      <c r="O537" s="10"/>
      <c r="P537" s="10"/>
      <c r="Q537" s="10" t="s">
        <v>171</v>
      </c>
      <c r="R537" s="10" t="s">
        <v>285</v>
      </c>
      <c r="S537" s="10" t="str">
        <f t="shared" si="14"/>
        <v>RW</v>
      </c>
      <c r="T537" s="10">
        <v>2</v>
      </c>
      <c r="U537" s="10" t="s">
        <v>49</v>
      </c>
      <c r="V537" s="10" t="s">
        <v>49</v>
      </c>
      <c r="W537" s="10" t="s">
        <v>50</v>
      </c>
      <c r="X537" s="11" t="str">
        <f t="shared" ref="X537:X791" si="266">IF(Y537&gt;0,"Y","N")</f>
        <v>Y</v>
      </c>
      <c r="Y537" s="11">
        <v>3</v>
      </c>
      <c r="Z537" s="11">
        <f t="shared" si="265"/>
        <v>6</v>
      </c>
      <c r="AA537" s="11" t="str">
        <f t="shared" si="215"/>
        <v>N</v>
      </c>
      <c r="AB537" s="11"/>
      <c r="AC537" s="11">
        <f t="shared" si="216"/>
        <v>0</v>
      </c>
      <c r="AD537" s="10" t="str">
        <f>(AD538 &amp; AD539 &amp; AD540 &amp; AD541 &amp; AD542 &amp; AD543 &amp; AD544 &amp; AD545) &amp; (AD546 &amp; AD547 &amp; AD548 &amp; AD549 &amp; AD550 &amp; AD551 &amp; AD552 &amp; AD553)</f>
        <v>000</v>
      </c>
      <c r="AE537" s="10" t="str">
        <f>(AE538 &amp; AE539 &amp; AE540 &amp; AE541 &amp; AE542 &amp; AE543 &amp; AE544 &amp; AE545) &amp; (AE546 &amp; AE547 &amp; AE548 &amp; AE549 &amp; AE550 &amp; AE551 &amp; AE552 &amp; AE553)</f>
        <v>000</v>
      </c>
      <c r="AF537" s="11"/>
      <c r="AG537" s="10"/>
      <c r="AH537" s="10"/>
      <c r="AI537" s="11">
        <f t="shared" si="34"/>
        <v>256</v>
      </c>
      <c r="AJ537" s="11"/>
      <c r="AK537" s="11">
        <f t="shared" si="16"/>
        <v>259</v>
      </c>
      <c r="AL537" s="11"/>
      <c r="AM537" s="11">
        <f t="shared" si="35"/>
        <v>0</v>
      </c>
      <c r="AN537" s="11"/>
      <c r="AO537" s="11">
        <f t="shared" si="17"/>
        <v>0</v>
      </c>
      <c r="AP537" s="11"/>
      <c r="AQ537" s="11">
        <v>3</v>
      </c>
      <c r="AR537" s="11">
        <f t="shared" si="217"/>
        <v>6</v>
      </c>
      <c r="AS537" s="11"/>
      <c r="AT537" s="9"/>
      <c r="AU537" t="str">
        <f t="shared" si="264"/>
        <v>RW</v>
      </c>
      <c r="AV537" s="7">
        <f>SUM(Z$7:Z537)/2</f>
        <v>256</v>
      </c>
      <c r="AW537" s="7">
        <f>SUM(AC$7:AC537)/2</f>
        <v>0</v>
      </c>
      <c r="BF537" s="2" t="s">
        <v>135</v>
      </c>
      <c r="BG537" s="2" t="s">
        <v>135</v>
      </c>
      <c r="BH537" s="2" t="s">
        <v>135</v>
      </c>
      <c r="BI537" s="2" t="s">
        <v>135</v>
      </c>
      <c r="BJ537" s="2" t="s">
        <v>135</v>
      </c>
      <c r="BK537" s="2" t="s">
        <v>135</v>
      </c>
      <c r="BL537" s="2" t="s">
        <v>135</v>
      </c>
      <c r="BM537" s="2" t="s">
        <v>135</v>
      </c>
      <c r="BN537" s="2" t="s">
        <v>135</v>
      </c>
      <c r="BO537" s="2" t="s">
        <v>135</v>
      </c>
    </row>
    <row r="538" spans="2:67" outlineLevel="1">
      <c r="B538" s="36"/>
      <c r="C538" s="9"/>
      <c r="D538" s="9"/>
      <c r="E538" s="10" t="s">
        <v>584</v>
      </c>
      <c r="F538" s="10" t="s">
        <v>585</v>
      </c>
      <c r="G538" s="10" t="s">
        <v>586</v>
      </c>
      <c r="H538" s="10" t="s">
        <v>586</v>
      </c>
      <c r="I538" s="80"/>
      <c r="J538" s="80"/>
      <c r="K538" s="80"/>
      <c r="L538" s="80"/>
      <c r="M538" s="80"/>
      <c r="N538" s="86" t="s">
        <v>587</v>
      </c>
      <c r="O538" s="10"/>
      <c r="P538" s="10"/>
      <c r="Q538" s="10"/>
      <c r="R538" s="10"/>
      <c r="S538" s="10" t="s">
        <v>53</v>
      </c>
      <c r="T538" s="10"/>
      <c r="U538" s="10" t="s">
        <v>49</v>
      </c>
      <c r="V538" s="10" t="s">
        <v>49</v>
      </c>
      <c r="W538" s="10" t="s">
        <v>50</v>
      </c>
      <c r="X538" s="11" t="str">
        <f t="shared" si="266"/>
        <v>N</v>
      </c>
      <c r="Y538" s="11"/>
      <c r="Z538" s="11">
        <f t="shared" si="265"/>
        <v>0</v>
      </c>
      <c r="AA538" s="11" t="str">
        <f t="shared" si="215"/>
        <v>N</v>
      </c>
      <c r="AB538" s="11"/>
      <c r="AC538" s="11">
        <f t="shared" si="216"/>
        <v>0</v>
      </c>
      <c r="AD538" s="10"/>
      <c r="AE538" s="10"/>
      <c r="AF538" s="11"/>
      <c r="AG538" s="10"/>
      <c r="AH538" s="10"/>
      <c r="AI538" s="11">
        <f t="shared" ref="AI538:AI552" si="267">AI539+Y539</f>
        <v>256</v>
      </c>
      <c r="AJ538" s="11" t="str">
        <f t="shared" ref="AJ538:AJ553" si="268">IF(Y538&gt;1,"MTP[" &amp; AI538-1+Y538&amp; ":" &amp; AI538 &amp; "]",(IF(Y538&gt;0,"MTP[" &amp; AI538 &amp; "]","")))</f>
        <v/>
      </c>
      <c r="AK538" s="11">
        <f t="shared" ref="AK538:AK552" si="269">AK539+Y539</f>
        <v>259</v>
      </c>
      <c r="AL538" s="11" t="str">
        <f t="shared" ref="AL538:AL553" si="270">IF(AND(V538="Y", Y538&gt;1),"MTP[" &amp; AK538-1+Y538&amp; ":" &amp; AK538 &amp; "]",(IF(AND(V538="Y", Y538&gt;0),"MTP[" &amp; AK538 &amp; "]","")))</f>
        <v/>
      </c>
      <c r="AM538" s="11">
        <f t="shared" ref="AM538:AM552" si="271">AM539+AB539</f>
        <v>-1</v>
      </c>
      <c r="AN538" s="11" t="str">
        <f t="shared" ref="AN538:AN553" si="272">IF(AB538&gt;1,"OTP[" &amp; AM538-1+AB538&amp; ":" &amp; AM538 &amp; "]",(IF(AB538&gt;0,"OTP[" &amp; AM538 &amp; "]","")))</f>
        <v/>
      </c>
      <c r="AO538" s="11">
        <f t="shared" ref="AO538:AO552" si="273">AO539+AB539</f>
        <v>-1</v>
      </c>
      <c r="AP538" s="11" t="str">
        <f t="shared" ref="AP538:AP553" si="274">IF(AND(V538="Y", AB538&gt;1),"OTP[" &amp; AO538-1+AB538&amp; ":" &amp; AO538 &amp; "]",(IF(AND(V538="Y", AB538&gt;0),"OTP[" &amp; AO538 &amp; "]","")))</f>
        <v/>
      </c>
      <c r="AQ538" s="11"/>
      <c r="AR538" s="11">
        <f t="shared" si="217"/>
        <v>0</v>
      </c>
      <c r="AS538" s="11"/>
      <c r="AT538" s="9"/>
      <c r="AU538" t="str">
        <f t="shared" si="264"/>
        <v>RW</v>
      </c>
      <c r="AV538" s="7">
        <f>SUM(Z$7:Z538)/2</f>
        <v>256</v>
      </c>
      <c r="AW538" s="7">
        <f>SUM(AC$7:AC538)/2</f>
        <v>0</v>
      </c>
    </row>
    <row r="539" spans="2:67" outlineLevel="1">
      <c r="B539" s="36"/>
      <c r="C539" s="9"/>
      <c r="D539" s="9"/>
      <c r="E539" s="10" t="s">
        <v>584</v>
      </c>
      <c r="F539" s="10" t="s">
        <v>585</v>
      </c>
      <c r="G539" s="10" t="s">
        <v>588</v>
      </c>
      <c r="H539" s="10" t="s">
        <v>588</v>
      </c>
      <c r="I539" s="54"/>
      <c r="J539" s="54"/>
      <c r="K539" s="54"/>
      <c r="L539" s="54"/>
      <c r="M539" s="54"/>
      <c r="N539" s="87"/>
      <c r="O539" s="10"/>
      <c r="P539" s="10"/>
      <c r="Q539" s="10"/>
      <c r="R539" s="10"/>
      <c r="S539" s="10" t="s">
        <v>53</v>
      </c>
      <c r="T539" s="10"/>
      <c r="U539" s="10" t="s">
        <v>49</v>
      </c>
      <c r="V539" s="10" t="s">
        <v>49</v>
      </c>
      <c r="W539" s="10" t="s">
        <v>50</v>
      </c>
      <c r="X539" s="11" t="str">
        <f t="shared" si="266"/>
        <v>N</v>
      </c>
      <c r="Y539" s="11"/>
      <c r="Z539" s="11">
        <f t="shared" si="265"/>
        <v>0</v>
      </c>
      <c r="AA539" s="11" t="str">
        <f t="shared" si="215"/>
        <v>N</v>
      </c>
      <c r="AB539" s="11"/>
      <c r="AC539" s="11">
        <f t="shared" si="216"/>
        <v>0</v>
      </c>
      <c r="AD539" s="10"/>
      <c r="AE539" s="10"/>
      <c r="AF539" s="11"/>
      <c r="AG539" s="10"/>
      <c r="AH539" s="10"/>
      <c r="AI539" s="11">
        <f t="shared" si="267"/>
        <v>256</v>
      </c>
      <c r="AJ539" s="11" t="str">
        <f t="shared" si="268"/>
        <v/>
      </c>
      <c r="AK539" s="11">
        <f t="shared" si="269"/>
        <v>259</v>
      </c>
      <c r="AL539" s="11" t="str">
        <f t="shared" si="270"/>
        <v/>
      </c>
      <c r="AM539" s="11">
        <f t="shared" si="271"/>
        <v>-1</v>
      </c>
      <c r="AN539" s="11" t="str">
        <f t="shared" si="272"/>
        <v/>
      </c>
      <c r="AO539" s="11">
        <f t="shared" si="273"/>
        <v>-1</v>
      </c>
      <c r="AP539" s="11" t="str">
        <f t="shared" si="274"/>
        <v/>
      </c>
      <c r="AQ539" s="11"/>
      <c r="AR539" s="11">
        <f t="shared" si="217"/>
        <v>0</v>
      </c>
      <c r="AS539" s="11"/>
      <c r="AT539" s="9"/>
      <c r="AU539" t="str">
        <f t="shared" si="264"/>
        <v>RW</v>
      </c>
      <c r="AV539" s="7">
        <f>SUM(Z$7:Z539)/2</f>
        <v>256</v>
      </c>
      <c r="AW539" s="7">
        <f>SUM(AC$7:AC539)/2</f>
        <v>0</v>
      </c>
    </row>
    <row r="540" spans="2:67" outlineLevel="1">
      <c r="B540" s="36"/>
      <c r="C540" s="9"/>
      <c r="D540" s="9"/>
      <c r="E540" s="10" t="s">
        <v>584</v>
      </c>
      <c r="F540" s="10" t="s">
        <v>585</v>
      </c>
      <c r="G540" s="10" t="s">
        <v>589</v>
      </c>
      <c r="H540" s="10" t="s">
        <v>589</v>
      </c>
      <c r="I540" s="54"/>
      <c r="J540" s="54"/>
      <c r="K540" s="54"/>
      <c r="L540" s="54"/>
      <c r="M540" s="54"/>
      <c r="N540" s="87"/>
      <c r="O540" s="10"/>
      <c r="P540" s="10"/>
      <c r="Q540" s="10"/>
      <c r="R540" s="10"/>
      <c r="S540" s="10" t="s">
        <v>53</v>
      </c>
      <c r="T540" s="10"/>
      <c r="U540" s="10" t="s">
        <v>49</v>
      </c>
      <c r="V540" s="10" t="s">
        <v>49</v>
      </c>
      <c r="W540" s="10" t="s">
        <v>50</v>
      </c>
      <c r="X540" s="11" t="str">
        <f t="shared" si="266"/>
        <v>N</v>
      </c>
      <c r="Y540" s="11"/>
      <c r="Z540" s="11">
        <f t="shared" si="265"/>
        <v>0</v>
      </c>
      <c r="AA540" s="11" t="str">
        <f t="shared" si="215"/>
        <v>N</v>
      </c>
      <c r="AB540" s="11"/>
      <c r="AC540" s="11">
        <f t="shared" si="216"/>
        <v>0</v>
      </c>
      <c r="AD540" s="10"/>
      <c r="AE540" s="10"/>
      <c r="AF540" s="11"/>
      <c r="AG540" s="10"/>
      <c r="AH540" s="10"/>
      <c r="AI540" s="11">
        <f t="shared" si="267"/>
        <v>256</v>
      </c>
      <c r="AJ540" s="11" t="str">
        <f t="shared" si="268"/>
        <v/>
      </c>
      <c r="AK540" s="11">
        <f t="shared" si="269"/>
        <v>259</v>
      </c>
      <c r="AL540" s="11" t="str">
        <f t="shared" si="270"/>
        <v/>
      </c>
      <c r="AM540" s="11">
        <f t="shared" si="271"/>
        <v>-1</v>
      </c>
      <c r="AN540" s="11" t="str">
        <f t="shared" si="272"/>
        <v/>
      </c>
      <c r="AO540" s="11">
        <f t="shared" si="273"/>
        <v>-1</v>
      </c>
      <c r="AP540" s="11" t="str">
        <f t="shared" si="274"/>
        <v/>
      </c>
      <c r="AQ540" s="11"/>
      <c r="AR540" s="11">
        <f t="shared" si="217"/>
        <v>0</v>
      </c>
      <c r="AS540" s="11"/>
      <c r="AT540" s="9"/>
      <c r="AU540" t="str">
        <f t="shared" si="264"/>
        <v>RW</v>
      </c>
      <c r="AV540" s="7">
        <f>SUM(Z$7:Z540)/2</f>
        <v>256</v>
      </c>
      <c r="AW540" s="7">
        <f>SUM(AC$7:AC540)/2</f>
        <v>0</v>
      </c>
    </row>
    <row r="541" spans="2:67" outlineLevel="1">
      <c r="B541" s="36"/>
      <c r="C541" s="9"/>
      <c r="D541" s="9"/>
      <c r="E541" s="10" t="s">
        <v>584</v>
      </c>
      <c r="F541" s="10" t="s">
        <v>585</v>
      </c>
      <c r="G541" s="10" t="s">
        <v>590</v>
      </c>
      <c r="H541" s="10" t="s">
        <v>590</v>
      </c>
      <c r="I541" s="54"/>
      <c r="J541" s="54"/>
      <c r="K541" s="54"/>
      <c r="L541" s="54"/>
      <c r="M541" s="54"/>
      <c r="N541" s="87"/>
      <c r="O541" s="10"/>
      <c r="P541" s="10"/>
      <c r="Q541" s="10"/>
      <c r="R541" s="10"/>
      <c r="S541" s="10" t="s">
        <v>53</v>
      </c>
      <c r="T541" s="10"/>
      <c r="U541" s="10" t="s">
        <v>49</v>
      </c>
      <c r="V541" s="10" t="s">
        <v>49</v>
      </c>
      <c r="W541" s="10" t="s">
        <v>50</v>
      </c>
      <c r="X541" s="11" t="str">
        <f t="shared" si="266"/>
        <v>N</v>
      </c>
      <c r="Y541" s="11"/>
      <c r="Z541" s="11">
        <f t="shared" si="265"/>
        <v>0</v>
      </c>
      <c r="AA541" s="11" t="str">
        <f t="shared" si="215"/>
        <v>N</v>
      </c>
      <c r="AB541" s="11"/>
      <c r="AC541" s="11">
        <f t="shared" si="216"/>
        <v>0</v>
      </c>
      <c r="AD541" s="10"/>
      <c r="AE541" s="10"/>
      <c r="AF541" s="11"/>
      <c r="AG541" s="10"/>
      <c r="AH541" s="10"/>
      <c r="AI541" s="11">
        <f t="shared" si="267"/>
        <v>256</v>
      </c>
      <c r="AJ541" s="11" t="str">
        <f t="shared" si="268"/>
        <v/>
      </c>
      <c r="AK541" s="11">
        <f t="shared" si="269"/>
        <v>259</v>
      </c>
      <c r="AL541" s="11" t="str">
        <f t="shared" si="270"/>
        <v/>
      </c>
      <c r="AM541" s="11">
        <f t="shared" si="271"/>
        <v>-1</v>
      </c>
      <c r="AN541" s="11" t="str">
        <f t="shared" si="272"/>
        <v/>
      </c>
      <c r="AO541" s="11">
        <f t="shared" si="273"/>
        <v>-1</v>
      </c>
      <c r="AP541" s="11" t="str">
        <f t="shared" si="274"/>
        <v/>
      </c>
      <c r="AQ541" s="11"/>
      <c r="AR541" s="11">
        <f t="shared" si="217"/>
        <v>0</v>
      </c>
      <c r="AS541" s="11"/>
      <c r="AT541" s="9"/>
      <c r="AU541" t="str">
        <f t="shared" si="264"/>
        <v>RW</v>
      </c>
      <c r="AV541" s="7">
        <f>SUM(Z$7:Z541)/2</f>
        <v>256</v>
      </c>
      <c r="AW541" s="7">
        <f>SUM(AC$7:AC541)/2</f>
        <v>0</v>
      </c>
    </row>
    <row r="542" spans="2:67" outlineLevel="1">
      <c r="B542" s="36"/>
      <c r="C542" s="9"/>
      <c r="D542" s="9"/>
      <c r="E542" s="10" t="s">
        <v>584</v>
      </c>
      <c r="F542" s="10" t="s">
        <v>585</v>
      </c>
      <c r="G542" s="10" t="s">
        <v>591</v>
      </c>
      <c r="H542" s="10" t="s">
        <v>591</v>
      </c>
      <c r="I542" s="54"/>
      <c r="J542" s="54"/>
      <c r="K542" s="54"/>
      <c r="L542" s="54"/>
      <c r="M542" s="54"/>
      <c r="N542" s="87"/>
      <c r="O542" s="10"/>
      <c r="P542" s="10"/>
      <c r="Q542" s="10"/>
      <c r="R542" s="10"/>
      <c r="S542" s="10" t="s">
        <v>53</v>
      </c>
      <c r="T542" s="10"/>
      <c r="U542" s="10" t="s">
        <v>49</v>
      </c>
      <c r="V542" s="10" t="s">
        <v>49</v>
      </c>
      <c r="W542" s="10" t="s">
        <v>50</v>
      </c>
      <c r="X542" s="11" t="str">
        <f t="shared" si="266"/>
        <v>N</v>
      </c>
      <c r="Y542" s="11"/>
      <c r="Z542" s="11">
        <f t="shared" si="265"/>
        <v>0</v>
      </c>
      <c r="AA542" s="11" t="str">
        <f t="shared" si="215"/>
        <v>N</v>
      </c>
      <c r="AB542" s="11"/>
      <c r="AC542" s="11">
        <f t="shared" si="216"/>
        <v>0</v>
      </c>
      <c r="AD542" s="10"/>
      <c r="AE542" s="10"/>
      <c r="AF542" s="11"/>
      <c r="AG542" s="10"/>
      <c r="AH542" s="10"/>
      <c r="AI542" s="11">
        <f t="shared" si="267"/>
        <v>256</v>
      </c>
      <c r="AJ542" s="11" t="str">
        <f t="shared" si="268"/>
        <v/>
      </c>
      <c r="AK542" s="11">
        <f t="shared" si="269"/>
        <v>259</v>
      </c>
      <c r="AL542" s="11" t="str">
        <f t="shared" si="270"/>
        <v/>
      </c>
      <c r="AM542" s="11">
        <f t="shared" si="271"/>
        <v>-1</v>
      </c>
      <c r="AN542" s="11" t="str">
        <f t="shared" si="272"/>
        <v/>
      </c>
      <c r="AO542" s="11">
        <f t="shared" si="273"/>
        <v>-1</v>
      </c>
      <c r="AP542" s="11" t="str">
        <f t="shared" si="274"/>
        <v/>
      </c>
      <c r="AQ542" s="11"/>
      <c r="AR542" s="11">
        <f t="shared" si="217"/>
        <v>0</v>
      </c>
      <c r="AS542" s="11"/>
      <c r="AT542" s="9"/>
      <c r="AU542" t="str">
        <f t="shared" si="264"/>
        <v>RW</v>
      </c>
      <c r="AV542" s="7">
        <f>SUM(Z$7:Z542)/2</f>
        <v>256</v>
      </c>
      <c r="AW542" s="7">
        <f>SUM(AC$7:AC542)/2</f>
        <v>0</v>
      </c>
    </row>
    <row r="543" spans="2:67" outlineLevel="1">
      <c r="B543" s="36"/>
      <c r="C543" s="9"/>
      <c r="D543" s="9"/>
      <c r="E543" s="10" t="s">
        <v>584</v>
      </c>
      <c r="F543" s="10" t="s">
        <v>585</v>
      </c>
      <c r="G543" s="10" t="s">
        <v>592</v>
      </c>
      <c r="H543" s="10" t="s">
        <v>592</v>
      </c>
      <c r="I543" s="54"/>
      <c r="J543" s="54"/>
      <c r="K543" s="54"/>
      <c r="L543" s="54"/>
      <c r="M543" s="54"/>
      <c r="N543" s="87"/>
      <c r="O543" s="10"/>
      <c r="P543" s="10"/>
      <c r="Q543" s="10"/>
      <c r="R543" s="10"/>
      <c r="S543" s="10" t="s">
        <v>53</v>
      </c>
      <c r="T543" s="10"/>
      <c r="U543" s="10" t="s">
        <v>49</v>
      </c>
      <c r="V543" s="10" t="s">
        <v>49</v>
      </c>
      <c r="W543" s="10" t="s">
        <v>50</v>
      </c>
      <c r="X543" s="11" t="str">
        <f t="shared" si="266"/>
        <v>N</v>
      </c>
      <c r="Y543" s="11"/>
      <c r="Z543" s="11">
        <f t="shared" si="265"/>
        <v>0</v>
      </c>
      <c r="AA543" s="11" t="str">
        <f t="shared" si="215"/>
        <v>N</v>
      </c>
      <c r="AB543" s="11"/>
      <c r="AC543" s="11">
        <f t="shared" si="216"/>
        <v>0</v>
      </c>
      <c r="AD543" s="10"/>
      <c r="AE543" s="10"/>
      <c r="AF543" s="11"/>
      <c r="AG543" s="10"/>
      <c r="AH543" s="10"/>
      <c r="AI543" s="11">
        <f t="shared" si="267"/>
        <v>256</v>
      </c>
      <c r="AJ543" s="11" t="str">
        <f t="shared" si="268"/>
        <v/>
      </c>
      <c r="AK543" s="11">
        <f t="shared" si="269"/>
        <v>259</v>
      </c>
      <c r="AL543" s="11" t="str">
        <f t="shared" si="270"/>
        <v/>
      </c>
      <c r="AM543" s="11">
        <f t="shared" si="271"/>
        <v>-1</v>
      </c>
      <c r="AN543" s="11" t="str">
        <f t="shared" si="272"/>
        <v/>
      </c>
      <c r="AO543" s="11">
        <f t="shared" si="273"/>
        <v>-1</v>
      </c>
      <c r="AP543" s="11" t="str">
        <f t="shared" si="274"/>
        <v/>
      </c>
      <c r="AQ543" s="11"/>
      <c r="AR543" s="11">
        <f t="shared" si="217"/>
        <v>0</v>
      </c>
      <c r="AS543" s="11"/>
      <c r="AT543" s="9"/>
      <c r="AU543" t="str">
        <f t="shared" si="264"/>
        <v>RW</v>
      </c>
      <c r="AV543" s="7">
        <f>SUM(Z$7:Z543)/2</f>
        <v>256</v>
      </c>
      <c r="AW543" s="7">
        <f>SUM(AC$7:AC543)/2</f>
        <v>0</v>
      </c>
    </row>
    <row r="544" spans="2:67" outlineLevel="1">
      <c r="B544" s="36"/>
      <c r="C544" s="9"/>
      <c r="D544" s="9"/>
      <c r="E544" s="10" t="s">
        <v>584</v>
      </c>
      <c r="F544" s="10" t="s">
        <v>585</v>
      </c>
      <c r="G544" s="10" t="s">
        <v>593</v>
      </c>
      <c r="H544" s="10" t="s">
        <v>593</v>
      </c>
      <c r="I544" s="54"/>
      <c r="J544" s="54"/>
      <c r="K544" s="54"/>
      <c r="L544" s="54"/>
      <c r="M544" s="54"/>
      <c r="N544" s="87"/>
      <c r="O544" s="10"/>
      <c r="P544" s="10"/>
      <c r="Q544" s="10"/>
      <c r="R544" s="10"/>
      <c r="S544" s="10" t="s">
        <v>53</v>
      </c>
      <c r="T544" s="10"/>
      <c r="U544" s="10" t="s">
        <v>49</v>
      </c>
      <c r="V544" s="10" t="s">
        <v>49</v>
      </c>
      <c r="W544" s="10" t="s">
        <v>50</v>
      </c>
      <c r="X544" s="11" t="str">
        <f t="shared" si="266"/>
        <v>N</v>
      </c>
      <c r="Y544" s="11"/>
      <c r="Z544" s="11">
        <f t="shared" si="265"/>
        <v>0</v>
      </c>
      <c r="AA544" s="11" t="str">
        <f t="shared" si="215"/>
        <v>N</v>
      </c>
      <c r="AB544" s="11"/>
      <c r="AC544" s="11">
        <f t="shared" si="216"/>
        <v>0</v>
      </c>
      <c r="AD544" s="10"/>
      <c r="AE544" s="10"/>
      <c r="AF544" s="11"/>
      <c r="AG544" s="10"/>
      <c r="AH544" s="10"/>
      <c r="AI544" s="11">
        <f t="shared" si="267"/>
        <v>256</v>
      </c>
      <c r="AJ544" s="11" t="str">
        <f t="shared" si="268"/>
        <v/>
      </c>
      <c r="AK544" s="11">
        <f t="shared" si="269"/>
        <v>259</v>
      </c>
      <c r="AL544" s="11" t="str">
        <f t="shared" si="270"/>
        <v/>
      </c>
      <c r="AM544" s="11">
        <f t="shared" si="271"/>
        <v>-1</v>
      </c>
      <c r="AN544" s="11" t="str">
        <f t="shared" si="272"/>
        <v/>
      </c>
      <c r="AO544" s="11">
        <f t="shared" si="273"/>
        <v>-1</v>
      </c>
      <c r="AP544" s="11" t="str">
        <f t="shared" si="274"/>
        <v/>
      </c>
      <c r="AQ544" s="11"/>
      <c r="AR544" s="11">
        <f t="shared" si="217"/>
        <v>0</v>
      </c>
      <c r="AS544" s="11"/>
      <c r="AT544" s="9"/>
      <c r="AU544" t="str">
        <f t="shared" si="264"/>
        <v>RW</v>
      </c>
      <c r="AV544" s="7">
        <f>SUM(Z$7:Z544)/2</f>
        <v>256</v>
      </c>
      <c r="AW544" s="7">
        <f>SUM(AC$7:AC544)/2</f>
        <v>0</v>
      </c>
    </row>
    <row r="545" spans="2:67" outlineLevel="1">
      <c r="B545" s="36"/>
      <c r="C545" s="9"/>
      <c r="D545" s="9"/>
      <c r="E545" s="10" t="s">
        <v>584</v>
      </c>
      <c r="F545" s="10" t="s">
        <v>585</v>
      </c>
      <c r="G545" s="10" t="s">
        <v>594</v>
      </c>
      <c r="H545" s="10" t="s">
        <v>594</v>
      </c>
      <c r="I545" s="54"/>
      <c r="J545" s="54"/>
      <c r="K545" s="54"/>
      <c r="L545" s="54"/>
      <c r="M545" s="54"/>
      <c r="N545" s="87"/>
      <c r="O545" s="10"/>
      <c r="P545" s="10"/>
      <c r="Q545" s="10"/>
      <c r="R545" s="10"/>
      <c r="S545" s="10" t="s">
        <v>53</v>
      </c>
      <c r="T545" s="10"/>
      <c r="U545" s="10" t="s">
        <v>49</v>
      </c>
      <c r="V545" s="10" t="s">
        <v>49</v>
      </c>
      <c r="W545" s="10" t="s">
        <v>50</v>
      </c>
      <c r="X545" s="11" t="str">
        <f t="shared" si="266"/>
        <v>N</v>
      </c>
      <c r="Y545" s="11"/>
      <c r="Z545" s="11">
        <f t="shared" si="265"/>
        <v>0</v>
      </c>
      <c r="AA545" s="11" t="str">
        <f t="shared" si="215"/>
        <v>N</v>
      </c>
      <c r="AB545" s="11"/>
      <c r="AC545" s="11">
        <f t="shared" si="216"/>
        <v>0</v>
      </c>
      <c r="AD545" s="10"/>
      <c r="AE545" s="10"/>
      <c r="AF545" s="11"/>
      <c r="AG545" s="10"/>
      <c r="AH545" s="10"/>
      <c r="AI545" s="11">
        <f t="shared" si="267"/>
        <v>256</v>
      </c>
      <c r="AJ545" s="11" t="str">
        <f t="shared" si="268"/>
        <v/>
      </c>
      <c r="AK545" s="11">
        <f t="shared" si="269"/>
        <v>259</v>
      </c>
      <c r="AL545" s="11" t="str">
        <f t="shared" si="270"/>
        <v/>
      </c>
      <c r="AM545" s="11">
        <f t="shared" si="271"/>
        <v>-1</v>
      </c>
      <c r="AN545" s="11" t="str">
        <f t="shared" si="272"/>
        <v/>
      </c>
      <c r="AO545" s="11">
        <f t="shared" si="273"/>
        <v>-1</v>
      </c>
      <c r="AP545" s="11" t="str">
        <f t="shared" si="274"/>
        <v/>
      </c>
      <c r="AQ545" s="11"/>
      <c r="AR545" s="11">
        <f t="shared" si="217"/>
        <v>0</v>
      </c>
      <c r="AS545" s="11"/>
      <c r="AT545" s="9"/>
      <c r="AU545" t="str">
        <f t="shared" si="264"/>
        <v>RW</v>
      </c>
      <c r="AV545" s="7">
        <f>SUM(Z$7:Z545)/2</f>
        <v>256</v>
      </c>
      <c r="AW545" s="7">
        <f>SUM(AC$7:AC545)/2</f>
        <v>0</v>
      </c>
    </row>
    <row r="546" spans="2:67" outlineLevel="1">
      <c r="B546" s="36"/>
      <c r="C546" s="9"/>
      <c r="D546" s="9"/>
      <c r="E546" s="10" t="s">
        <v>584</v>
      </c>
      <c r="F546" s="10" t="s">
        <v>585</v>
      </c>
      <c r="G546" s="10" t="s">
        <v>595</v>
      </c>
      <c r="H546" s="10" t="s">
        <v>595</v>
      </c>
      <c r="I546" s="54"/>
      <c r="J546" s="54"/>
      <c r="K546" s="54"/>
      <c r="L546" s="54"/>
      <c r="M546" s="54"/>
      <c r="N546" s="87"/>
      <c r="O546" s="10"/>
      <c r="P546" s="10"/>
      <c r="Q546" s="10"/>
      <c r="R546" s="10"/>
      <c r="S546" s="10" t="s">
        <v>53</v>
      </c>
      <c r="T546" s="10"/>
      <c r="U546" s="10" t="s">
        <v>49</v>
      </c>
      <c r="V546" s="10" t="s">
        <v>49</v>
      </c>
      <c r="W546" s="10" t="s">
        <v>50</v>
      </c>
      <c r="X546" s="11" t="str">
        <f t="shared" si="266"/>
        <v>N</v>
      </c>
      <c r="Y546" s="11"/>
      <c r="Z546" s="11">
        <f t="shared" si="265"/>
        <v>0</v>
      </c>
      <c r="AA546" s="11" t="str">
        <f t="shared" si="215"/>
        <v>N</v>
      </c>
      <c r="AB546" s="11"/>
      <c r="AC546" s="11">
        <f t="shared" si="216"/>
        <v>0</v>
      </c>
      <c r="AD546" s="10"/>
      <c r="AE546" s="10"/>
      <c r="AF546" s="11"/>
      <c r="AG546" s="10"/>
      <c r="AH546" s="10"/>
      <c r="AI546" s="11">
        <f t="shared" si="267"/>
        <v>256</v>
      </c>
      <c r="AJ546" s="11" t="str">
        <f t="shared" si="268"/>
        <v/>
      </c>
      <c r="AK546" s="11">
        <f t="shared" si="269"/>
        <v>259</v>
      </c>
      <c r="AL546" s="11" t="str">
        <f t="shared" si="270"/>
        <v/>
      </c>
      <c r="AM546" s="11">
        <f t="shared" si="271"/>
        <v>-1</v>
      </c>
      <c r="AN546" s="11" t="str">
        <f t="shared" si="272"/>
        <v/>
      </c>
      <c r="AO546" s="11">
        <f t="shared" si="273"/>
        <v>-1</v>
      </c>
      <c r="AP546" s="11" t="str">
        <f t="shared" si="274"/>
        <v/>
      </c>
      <c r="AQ546" s="11"/>
      <c r="AR546" s="11">
        <f t="shared" si="217"/>
        <v>0</v>
      </c>
      <c r="AS546" s="11"/>
      <c r="AT546" s="9"/>
      <c r="AU546" t="str">
        <f t="shared" si="264"/>
        <v>RW</v>
      </c>
      <c r="AV546" s="7">
        <f>SUM(Z$7:Z546)/2</f>
        <v>256</v>
      </c>
      <c r="AW546" s="7">
        <f>SUM(AC$7:AC546)/2</f>
        <v>0</v>
      </c>
    </row>
    <row r="547" spans="2:67" outlineLevel="1">
      <c r="B547" s="36"/>
      <c r="C547" s="9"/>
      <c r="D547" s="9"/>
      <c r="E547" s="10" t="s">
        <v>584</v>
      </c>
      <c r="F547" s="10" t="s">
        <v>585</v>
      </c>
      <c r="G547" s="10" t="s">
        <v>596</v>
      </c>
      <c r="H547" s="10" t="s">
        <v>596</v>
      </c>
      <c r="I547" s="54"/>
      <c r="J547" s="54"/>
      <c r="K547" s="54"/>
      <c r="L547" s="54"/>
      <c r="M547" s="54"/>
      <c r="N547" s="87"/>
      <c r="O547" s="10"/>
      <c r="P547" s="10"/>
      <c r="Q547" s="10"/>
      <c r="R547" s="10"/>
      <c r="S547" s="10" t="s">
        <v>53</v>
      </c>
      <c r="T547" s="10"/>
      <c r="U547" s="10" t="s">
        <v>49</v>
      </c>
      <c r="V547" s="10" t="s">
        <v>49</v>
      </c>
      <c r="W547" s="10" t="s">
        <v>50</v>
      </c>
      <c r="X547" s="11" t="str">
        <f t="shared" si="266"/>
        <v>N</v>
      </c>
      <c r="Y547" s="11"/>
      <c r="Z547" s="11">
        <f t="shared" si="265"/>
        <v>0</v>
      </c>
      <c r="AA547" s="11" t="str">
        <f t="shared" si="215"/>
        <v>N</v>
      </c>
      <c r="AB547" s="11"/>
      <c r="AC547" s="11">
        <f t="shared" si="216"/>
        <v>0</v>
      </c>
      <c r="AD547" s="10"/>
      <c r="AE547" s="10"/>
      <c r="AF547" s="11"/>
      <c r="AG547" s="10"/>
      <c r="AH547" s="10"/>
      <c r="AI547" s="11">
        <f t="shared" si="267"/>
        <v>256</v>
      </c>
      <c r="AJ547" s="11" t="str">
        <f t="shared" si="268"/>
        <v/>
      </c>
      <c r="AK547" s="11">
        <f t="shared" si="269"/>
        <v>259</v>
      </c>
      <c r="AL547" s="11" t="str">
        <f t="shared" si="270"/>
        <v/>
      </c>
      <c r="AM547" s="11">
        <f t="shared" si="271"/>
        <v>-1</v>
      </c>
      <c r="AN547" s="11" t="str">
        <f t="shared" si="272"/>
        <v/>
      </c>
      <c r="AO547" s="11">
        <f t="shared" si="273"/>
        <v>-1</v>
      </c>
      <c r="AP547" s="11" t="str">
        <f t="shared" si="274"/>
        <v/>
      </c>
      <c r="AQ547" s="11"/>
      <c r="AR547" s="11">
        <f t="shared" si="217"/>
        <v>0</v>
      </c>
      <c r="AS547" s="11"/>
      <c r="AT547" s="9"/>
      <c r="AU547" t="str">
        <f t="shared" si="264"/>
        <v>RW</v>
      </c>
      <c r="AV547" s="7">
        <f>SUM(Z$7:Z547)/2</f>
        <v>256</v>
      </c>
      <c r="AW547" s="7">
        <f>SUM(AC$7:AC547)/2</f>
        <v>0</v>
      </c>
    </row>
    <row r="548" spans="2:67" outlineLevel="1">
      <c r="B548" s="36"/>
      <c r="C548" s="9"/>
      <c r="D548" s="9"/>
      <c r="E548" s="10" t="s">
        <v>584</v>
      </c>
      <c r="F548" s="10" t="s">
        <v>585</v>
      </c>
      <c r="G548" s="10" t="s">
        <v>597</v>
      </c>
      <c r="H548" s="10" t="s">
        <v>597</v>
      </c>
      <c r="I548" s="54"/>
      <c r="J548" s="54"/>
      <c r="K548" s="54"/>
      <c r="L548" s="54"/>
      <c r="M548" s="54"/>
      <c r="N548" s="87"/>
      <c r="O548" s="10"/>
      <c r="P548" s="10"/>
      <c r="Q548" s="10"/>
      <c r="R548" s="10"/>
      <c r="S548" s="10" t="s">
        <v>53</v>
      </c>
      <c r="T548" s="10"/>
      <c r="U548" s="10" t="s">
        <v>49</v>
      </c>
      <c r="V548" s="10" t="s">
        <v>49</v>
      </c>
      <c r="W548" s="10" t="s">
        <v>50</v>
      </c>
      <c r="X548" s="11" t="str">
        <f t="shared" si="266"/>
        <v>N</v>
      </c>
      <c r="Y548" s="11"/>
      <c r="Z548" s="11">
        <f t="shared" si="265"/>
        <v>0</v>
      </c>
      <c r="AA548" s="11" t="str">
        <f t="shared" si="215"/>
        <v>N</v>
      </c>
      <c r="AB548" s="11"/>
      <c r="AC548" s="11">
        <f t="shared" si="216"/>
        <v>0</v>
      </c>
      <c r="AD548" s="10"/>
      <c r="AE548" s="10"/>
      <c r="AF548" s="11"/>
      <c r="AG548" s="10"/>
      <c r="AH548" s="10"/>
      <c r="AI548" s="11">
        <f t="shared" si="267"/>
        <v>256</v>
      </c>
      <c r="AJ548" s="11" t="str">
        <f t="shared" si="268"/>
        <v/>
      </c>
      <c r="AK548" s="11">
        <f t="shared" si="269"/>
        <v>259</v>
      </c>
      <c r="AL548" s="11" t="str">
        <f t="shared" si="270"/>
        <v/>
      </c>
      <c r="AM548" s="11">
        <f t="shared" si="271"/>
        <v>-1</v>
      </c>
      <c r="AN548" s="11" t="str">
        <f t="shared" si="272"/>
        <v/>
      </c>
      <c r="AO548" s="11">
        <f t="shared" si="273"/>
        <v>-1</v>
      </c>
      <c r="AP548" s="11" t="str">
        <f t="shared" si="274"/>
        <v/>
      </c>
      <c r="AQ548" s="11"/>
      <c r="AR548" s="11">
        <f t="shared" si="217"/>
        <v>0</v>
      </c>
      <c r="AS548" s="11"/>
      <c r="AT548" s="9"/>
      <c r="AU548" t="str">
        <f t="shared" si="264"/>
        <v>RW</v>
      </c>
      <c r="AV548" s="7">
        <f>SUM(Z$7:Z548)/2</f>
        <v>256</v>
      </c>
      <c r="AW548" s="7">
        <f>SUM(AC$7:AC548)/2</f>
        <v>0</v>
      </c>
    </row>
    <row r="549" spans="2:67" outlineLevel="1">
      <c r="B549" s="36"/>
      <c r="C549" s="9"/>
      <c r="D549" s="9"/>
      <c r="E549" s="10" t="s">
        <v>584</v>
      </c>
      <c r="F549" s="10" t="s">
        <v>585</v>
      </c>
      <c r="G549" s="10" t="s">
        <v>598</v>
      </c>
      <c r="H549" s="10" t="s">
        <v>598</v>
      </c>
      <c r="I549" s="54"/>
      <c r="J549" s="54"/>
      <c r="K549" s="54"/>
      <c r="L549" s="54"/>
      <c r="M549" s="54"/>
      <c r="N549" s="87"/>
      <c r="O549" s="10"/>
      <c r="P549" s="10"/>
      <c r="Q549" s="10"/>
      <c r="R549" s="10"/>
      <c r="S549" s="10" t="s">
        <v>53</v>
      </c>
      <c r="T549" s="10"/>
      <c r="U549" s="10" t="s">
        <v>49</v>
      </c>
      <c r="V549" s="10" t="s">
        <v>49</v>
      </c>
      <c r="W549" s="10" t="s">
        <v>50</v>
      </c>
      <c r="X549" s="11" t="str">
        <f t="shared" si="266"/>
        <v>N</v>
      </c>
      <c r="Y549" s="11"/>
      <c r="Z549" s="11">
        <f t="shared" si="265"/>
        <v>0</v>
      </c>
      <c r="AA549" s="11" t="str">
        <f t="shared" si="215"/>
        <v>N</v>
      </c>
      <c r="AB549" s="11"/>
      <c r="AC549" s="11">
        <f t="shared" si="216"/>
        <v>0</v>
      </c>
      <c r="AD549" s="10"/>
      <c r="AE549" s="10"/>
      <c r="AF549" s="11"/>
      <c r="AG549" s="10"/>
      <c r="AH549" s="10"/>
      <c r="AI549" s="11">
        <f t="shared" si="267"/>
        <v>256</v>
      </c>
      <c r="AJ549" s="11" t="str">
        <f t="shared" si="268"/>
        <v/>
      </c>
      <c r="AK549" s="11">
        <f t="shared" si="269"/>
        <v>259</v>
      </c>
      <c r="AL549" s="11" t="str">
        <f t="shared" si="270"/>
        <v/>
      </c>
      <c r="AM549" s="11">
        <f t="shared" si="271"/>
        <v>-1</v>
      </c>
      <c r="AN549" s="11" t="str">
        <f t="shared" si="272"/>
        <v/>
      </c>
      <c r="AO549" s="11">
        <f t="shared" si="273"/>
        <v>-1</v>
      </c>
      <c r="AP549" s="11" t="str">
        <f t="shared" si="274"/>
        <v/>
      </c>
      <c r="AQ549" s="11"/>
      <c r="AR549" s="11">
        <f t="shared" si="217"/>
        <v>0</v>
      </c>
      <c r="AS549" s="11"/>
      <c r="AT549" s="9"/>
      <c r="AU549" t="str">
        <f t="shared" si="264"/>
        <v>RW</v>
      </c>
      <c r="AV549" s="7">
        <f>SUM(Z$7:Z549)/2</f>
        <v>256</v>
      </c>
      <c r="AW549" s="7">
        <f>SUM(AC$7:AC549)/2</f>
        <v>0</v>
      </c>
    </row>
    <row r="550" spans="2:67" outlineLevel="1">
      <c r="B550" s="36"/>
      <c r="C550" s="9"/>
      <c r="D550" s="9"/>
      <c r="E550" s="10" t="s">
        <v>584</v>
      </c>
      <c r="F550" s="10" t="s">
        <v>585</v>
      </c>
      <c r="G550" s="10" t="s">
        <v>599</v>
      </c>
      <c r="H550" s="10" t="s">
        <v>599</v>
      </c>
      <c r="I550" s="54"/>
      <c r="J550" s="54"/>
      <c r="K550" s="54"/>
      <c r="L550" s="54"/>
      <c r="M550" s="54"/>
      <c r="N550" s="87"/>
      <c r="O550" s="10"/>
      <c r="P550" s="10"/>
      <c r="Q550" s="10"/>
      <c r="R550" s="10"/>
      <c r="S550" s="10" t="s">
        <v>53</v>
      </c>
      <c r="T550" s="10"/>
      <c r="U550" s="10" t="s">
        <v>49</v>
      </c>
      <c r="V550" s="10" t="s">
        <v>49</v>
      </c>
      <c r="W550" s="10" t="s">
        <v>50</v>
      </c>
      <c r="X550" s="11" t="str">
        <f t="shared" si="266"/>
        <v>N</v>
      </c>
      <c r="Y550" s="11"/>
      <c r="Z550" s="11">
        <f t="shared" si="265"/>
        <v>0</v>
      </c>
      <c r="AA550" s="11" t="str">
        <f t="shared" si="215"/>
        <v>N</v>
      </c>
      <c r="AB550" s="11"/>
      <c r="AC550" s="11">
        <f t="shared" si="216"/>
        <v>0</v>
      </c>
      <c r="AD550" s="10"/>
      <c r="AE550" s="10"/>
      <c r="AF550" s="11"/>
      <c r="AG550" s="10"/>
      <c r="AH550" s="10"/>
      <c r="AI550" s="11">
        <f t="shared" si="267"/>
        <v>256</v>
      </c>
      <c r="AJ550" s="11" t="str">
        <f t="shared" si="268"/>
        <v/>
      </c>
      <c r="AK550" s="11">
        <f t="shared" si="269"/>
        <v>259</v>
      </c>
      <c r="AL550" s="11" t="str">
        <f t="shared" si="270"/>
        <v/>
      </c>
      <c r="AM550" s="11">
        <f t="shared" si="271"/>
        <v>-1</v>
      </c>
      <c r="AN550" s="11" t="str">
        <f t="shared" si="272"/>
        <v/>
      </c>
      <c r="AO550" s="11">
        <f t="shared" si="273"/>
        <v>-1</v>
      </c>
      <c r="AP550" s="11" t="str">
        <f t="shared" si="274"/>
        <v/>
      </c>
      <c r="AQ550" s="11"/>
      <c r="AR550" s="11">
        <f t="shared" si="217"/>
        <v>0</v>
      </c>
      <c r="AS550" s="11"/>
      <c r="AT550" s="9"/>
      <c r="AU550" t="str">
        <f t="shared" si="264"/>
        <v>RW</v>
      </c>
      <c r="AV550" s="7">
        <f>SUM(Z$7:Z550)/2</f>
        <v>256</v>
      </c>
      <c r="AW550" s="7">
        <f>SUM(AC$7:AC550)/2</f>
        <v>0</v>
      </c>
    </row>
    <row r="551" spans="2:67" outlineLevel="1">
      <c r="B551" s="36"/>
      <c r="C551" s="9"/>
      <c r="D551" s="9"/>
      <c r="E551" s="10" t="s">
        <v>584</v>
      </c>
      <c r="F551" s="10" t="s">
        <v>585</v>
      </c>
      <c r="G551" s="10" t="s">
        <v>600</v>
      </c>
      <c r="H551" s="10" t="s">
        <v>600</v>
      </c>
      <c r="I551" s="54"/>
      <c r="J551" s="54"/>
      <c r="K551" s="54"/>
      <c r="L551" s="54"/>
      <c r="M551" s="54"/>
      <c r="N551" s="87"/>
      <c r="O551" s="10"/>
      <c r="P551" s="10"/>
      <c r="Q551" s="10"/>
      <c r="R551" s="10"/>
      <c r="S551" s="10" t="s">
        <v>53</v>
      </c>
      <c r="T551" s="10"/>
      <c r="U551" s="10" t="s">
        <v>49</v>
      </c>
      <c r="V551" s="10" t="s">
        <v>49</v>
      </c>
      <c r="W551" s="10" t="s">
        <v>50</v>
      </c>
      <c r="X551" s="11" t="str">
        <f t="shared" si="266"/>
        <v>Y</v>
      </c>
      <c r="Y551" s="11">
        <v>1</v>
      </c>
      <c r="Z551" s="11">
        <f t="shared" si="265"/>
        <v>2</v>
      </c>
      <c r="AA551" s="11" t="str">
        <f t="shared" si="215"/>
        <v>N</v>
      </c>
      <c r="AB551" s="11"/>
      <c r="AC551" s="11">
        <f t="shared" si="216"/>
        <v>0</v>
      </c>
      <c r="AD551" s="10">
        <v>0</v>
      </c>
      <c r="AE551" s="10">
        <v>0</v>
      </c>
      <c r="AF551" s="11"/>
      <c r="AG551" s="10"/>
      <c r="AH551" s="10"/>
      <c r="AI551" s="11">
        <f t="shared" si="267"/>
        <v>255</v>
      </c>
      <c r="AJ551" s="11" t="str">
        <f t="shared" si="268"/>
        <v>MTP[255]</v>
      </c>
      <c r="AK551" s="11">
        <f t="shared" si="269"/>
        <v>258</v>
      </c>
      <c r="AL551" s="11" t="str">
        <f t="shared" si="270"/>
        <v>MTP[258]</v>
      </c>
      <c r="AM551" s="11">
        <f t="shared" si="271"/>
        <v>-1</v>
      </c>
      <c r="AN551" s="11" t="str">
        <f t="shared" si="272"/>
        <v/>
      </c>
      <c r="AO551" s="11">
        <f t="shared" si="273"/>
        <v>-1</v>
      </c>
      <c r="AP551" s="11" t="str">
        <f t="shared" si="274"/>
        <v/>
      </c>
      <c r="AQ551" s="11"/>
      <c r="AR551" s="11">
        <f t="shared" si="217"/>
        <v>0</v>
      </c>
      <c r="AS551" s="11"/>
      <c r="AT551" s="9"/>
      <c r="AU551" t="str">
        <f t="shared" si="264"/>
        <v>RW</v>
      </c>
      <c r="AV551" s="7">
        <f>SUM(Z$7:Z551)/2</f>
        <v>257</v>
      </c>
      <c r="AW551" s="7">
        <f>SUM(AC$7:AC551)/2</f>
        <v>0</v>
      </c>
      <c r="BF551" s="2">
        <v>0</v>
      </c>
      <c r="BG551" s="2">
        <v>0</v>
      </c>
      <c r="BH551" s="2">
        <v>0</v>
      </c>
      <c r="BI551" s="2">
        <v>0</v>
      </c>
      <c r="BJ551" s="2">
        <v>0</v>
      </c>
      <c r="BK551" s="2">
        <v>0</v>
      </c>
      <c r="BL551" s="2">
        <v>0</v>
      </c>
      <c r="BM551" s="2">
        <v>0</v>
      </c>
      <c r="BN551" s="2">
        <v>0</v>
      </c>
      <c r="BO551" s="2">
        <v>0</v>
      </c>
    </row>
    <row r="552" spans="2:67" outlineLevel="1">
      <c r="B552" s="36"/>
      <c r="C552" s="9"/>
      <c r="D552" s="9"/>
      <c r="E552" s="10" t="s">
        <v>584</v>
      </c>
      <c r="F552" s="10" t="s">
        <v>585</v>
      </c>
      <c r="G552" s="10" t="s">
        <v>601</v>
      </c>
      <c r="H552" s="10" t="s">
        <v>601</v>
      </c>
      <c r="I552" s="54"/>
      <c r="J552" s="54"/>
      <c r="K552" s="54"/>
      <c r="L552" s="54"/>
      <c r="M552" s="54"/>
      <c r="N552" s="87"/>
      <c r="O552" s="10"/>
      <c r="P552" s="10"/>
      <c r="Q552" s="10"/>
      <c r="R552" s="10"/>
      <c r="S552" s="10" t="s">
        <v>53</v>
      </c>
      <c r="T552" s="10"/>
      <c r="U552" s="10" t="s">
        <v>49</v>
      </c>
      <c r="V552" s="10" t="s">
        <v>49</v>
      </c>
      <c r="W552" s="10" t="s">
        <v>50</v>
      </c>
      <c r="X552" s="11" t="str">
        <f t="shared" si="266"/>
        <v>Y</v>
      </c>
      <c r="Y552" s="11">
        <v>1</v>
      </c>
      <c r="Z552" s="11">
        <f t="shared" si="265"/>
        <v>2</v>
      </c>
      <c r="AA552" s="11" t="str">
        <f t="shared" si="215"/>
        <v>N</v>
      </c>
      <c r="AB552" s="11"/>
      <c r="AC552" s="11">
        <f t="shared" si="216"/>
        <v>0</v>
      </c>
      <c r="AD552" s="10">
        <v>0</v>
      </c>
      <c r="AE552" s="10">
        <v>0</v>
      </c>
      <c r="AF552" s="11"/>
      <c r="AG552" s="10"/>
      <c r="AH552" s="10"/>
      <c r="AI552" s="11">
        <f t="shared" si="267"/>
        <v>254</v>
      </c>
      <c r="AJ552" s="11" t="str">
        <f t="shared" si="268"/>
        <v>MTP[254]</v>
      </c>
      <c r="AK552" s="11">
        <f t="shared" si="269"/>
        <v>257</v>
      </c>
      <c r="AL552" s="11" t="str">
        <f t="shared" si="270"/>
        <v>MTP[257]</v>
      </c>
      <c r="AM552" s="11">
        <f t="shared" si="271"/>
        <v>-1</v>
      </c>
      <c r="AN552" s="11" t="str">
        <f t="shared" si="272"/>
        <v/>
      </c>
      <c r="AO552" s="11">
        <f t="shared" si="273"/>
        <v>-1</v>
      </c>
      <c r="AP552" s="11" t="str">
        <f t="shared" si="274"/>
        <v/>
      </c>
      <c r="AQ552" s="11"/>
      <c r="AR552" s="11">
        <f t="shared" si="217"/>
        <v>0</v>
      </c>
      <c r="AS552" s="11"/>
      <c r="AT552" s="9"/>
      <c r="AU552" t="str">
        <f t="shared" si="264"/>
        <v>RW</v>
      </c>
      <c r="AV552" s="7">
        <f>SUM(Z$7:Z552)/2</f>
        <v>258</v>
      </c>
      <c r="AW552" s="7">
        <f>SUM(AC$7:AC552)/2</f>
        <v>0</v>
      </c>
      <c r="BF552" s="2">
        <v>0</v>
      </c>
      <c r="BG552" s="2">
        <v>0</v>
      </c>
      <c r="BH552" s="2">
        <v>0</v>
      </c>
      <c r="BI552" s="2">
        <v>0</v>
      </c>
      <c r="BJ552" s="2">
        <v>0</v>
      </c>
      <c r="BK552" s="2">
        <v>0</v>
      </c>
      <c r="BL552" s="2">
        <v>0</v>
      </c>
      <c r="BM552" s="2">
        <v>0</v>
      </c>
      <c r="BN552" s="2">
        <v>0</v>
      </c>
      <c r="BO552" s="2">
        <v>0</v>
      </c>
    </row>
    <row r="553" spans="2:67" outlineLevel="1">
      <c r="B553" s="36"/>
      <c r="C553" s="9"/>
      <c r="D553" s="9"/>
      <c r="E553" s="10" t="s">
        <v>584</v>
      </c>
      <c r="F553" s="10" t="s">
        <v>585</v>
      </c>
      <c r="G553" s="10" t="s">
        <v>602</v>
      </c>
      <c r="H553" s="10" t="s">
        <v>602</v>
      </c>
      <c r="I553" s="81"/>
      <c r="J553" s="81"/>
      <c r="K553" s="81"/>
      <c r="L553" s="81"/>
      <c r="M553" s="81"/>
      <c r="N553" s="88"/>
      <c r="O553" s="10"/>
      <c r="P553" s="10"/>
      <c r="Q553" s="10"/>
      <c r="R553" s="10"/>
      <c r="S553" s="10" t="s">
        <v>53</v>
      </c>
      <c r="T553" s="10"/>
      <c r="U553" s="10" t="s">
        <v>49</v>
      </c>
      <c r="V553" s="10" t="s">
        <v>49</v>
      </c>
      <c r="W553" s="10" t="s">
        <v>50</v>
      </c>
      <c r="X553" s="11" t="str">
        <f t="shared" si="266"/>
        <v>Y</v>
      </c>
      <c r="Y553" s="11">
        <v>1</v>
      </c>
      <c r="Z553" s="11">
        <f t="shared" si="265"/>
        <v>2</v>
      </c>
      <c r="AA553" s="11" t="str">
        <f t="shared" si="215"/>
        <v>N</v>
      </c>
      <c r="AB553" s="11"/>
      <c r="AC553" s="11">
        <f t="shared" si="216"/>
        <v>0</v>
      </c>
      <c r="AD553" s="10">
        <v>0</v>
      </c>
      <c r="AE553" s="10">
        <v>0</v>
      </c>
      <c r="AF553" s="11"/>
      <c r="AG553" s="10"/>
      <c r="AH553" s="10"/>
      <c r="AI553" s="11">
        <f>IF(Y553&gt;0,AK434,AK434- 1)</f>
        <v>253</v>
      </c>
      <c r="AJ553" s="11" t="str">
        <f t="shared" si="268"/>
        <v>MTP[253]</v>
      </c>
      <c r="AK553" s="11">
        <f>IF(AND(V553="Y", Y553&gt;0),AI537,AI537- 1)</f>
        <v>256</v>
      </c>
      <c r="AL553" s="11" t="str">
        <f t="shared" si="270"/>
        <v>MTP[256]</v>
      </c>
      <c r="AM553" s="11">
        <f>IF(AB553&gt;0,AO434,AO434- 1)</f>
        <v>-1</v>
      </c>
      <c r="AN553" s="11" t="str">
        <f t="shared" si="272"/>
        <v/>
      </c>
      <c r="AO553" s="11">
        <f>IF(AND(V553="Y", AB553&gt;0),AM537,AM537- 1)</f>
        <v>-1</v>
      </c>
      <c r="AP553" s="11" t="str">
        <f t="shared" si="274"/>
        <v/>
      </c>
      <c r="AQ553" s="11"/>
      <c r="AR553" s="11">
        <f t="shared" si="217"/>
        <v>0</v>
      </c>
      <c r="AS553" s="11"/>
      <c r="AT553" s="9"/>
      <c r="AU553" t="str">
        <f t="shared" si="264"/>
        <v>RW</v>
      </c>
      <c r="AV553" s="7">
        <f>SUM(Z$7:Z553)/2</f>
        <v>259</v>
      </c>
      <c r="AW553" s="7">
        <f>SUM(AC$7:AC553)/2</f>
        <v>0</v>
      </c>
      <c r="BF553" s="2">
        <v>0</v>
      </c>
      <c r="BG553" s="2">
        <v>0</v>
      </c>
      <c r="BH553" s="2">
        <v>0</v>
      </c>
      <c r="BI553" s="2">
        <v>0</v>
      </c>
      <c r="BJ553" s="2">
        <v>0</v>
      </c>
      <c r="BK553" s="2">
        <v>0</v>
      </c>
      <c r="BL553" s="2">
        <v>0</v>
      </c>
      <c r="BM553" s="2">
        <v>0</v>
      </c>
      <c r="BN553" s="2">
        <v>0</v>
      </c>
      <c r="BO553" s="2">
        <v>0</v>
      </c>
    </row>
    <row r="554" spans="2:67" ht="28.9">
      <c r="B554" s="36"/>
      <c r="C554" s="9"/>
      <c r="D554" s="9"/>
      <c r="E554" s="10" t="s">
        <v>603</v>
      </c>
      <c r="F554" s="10" t="s">
        <v>604</v>
      </c>
      <c r="G554" s="10"/>
      <c r="H554" s="10"/>
      <c r="I554" s="10"/>
      <c r="J554" s="10"/>
      <c r="K554" s="10"/>
      <c r="L554" s="10"/>
      <c r="M554" s="10"/>
      <c r="N554" s="84"/>
      <c r="O554" s="10"/>
      <c r="P554" s="10"/>
      <c r="Q554" s="10" t="s">
        <v>47</v>
      </c>
      <c r="R554" s="10" t="s">
        <v>48</v>
      </c>
      <c r="S554" s="10" t="str">
        <f t="shared" ref="S554:S865" si="275">IF(AND((Q554=""),(R554="")),"",IF(AND((Q554&lt;&gt;"N/A"),(R554&lt;&gt;"N/A")),"RW",IF(R554="N/A",IF(Q554="N/A","", "WO"),"RO")))</f>
        <v>RW</v>
      </c>
      <c r="T554" s="10">
        <v>1</v>
      </c>
      <c r="U554" s="10" t="s">
        <v>49</v>
      </c>
      <c r="V554" s="10" t="s">
        <v>49</v>
      </c>
      <c r="W554" s="10" t="s">
        <v>50</v>
      </c>
      <c r="X554" s="11" t="str">
        <f t="shared" si="266"/>
        <v>Y</v>
      </c>
      <c r="Y554" s="11">
        <v>8</v>
      </c>
      <c r="Z554" s="11">
        <f t="shared" si="265"/>
        <v>16</v>
      </c>
      <c r="AA554" s="11" t="str">
        <f t="shared" si="215"/>
        <v>N</v>
      </c>
      <c r="AB554" s="11"/>
      <c r="AC554" s="11">
        <f t="shared" si="216"/>
        <v>0</v>
      </c>
      <c r="AD554" s="10" t="str">
        <f>(AD555 &amp; AD556 &amp; AD557 &amp; AD558 &amp; AD559 &amp; AD560 &amp; AD561 &amp; AD562)</f>
        <v>00000000</v>
      </c>
      <c r="AE554" s="10" t="str">
        <f>(AE555 &amp; AE556 &amp; AE557 &amp; AE558 &amp; AE559 &amp; AE560 &amp; AE561 &amp; AE562)</f>
        <v>00000000</v>
      </c>
      <c r="AF554" s="11"/>
      <c r="AG554" s="10"/>
      <c r="AH554" s="10"/>
      <c r="AI554" s="11">
        <f>AK537+Y554</f>
        <v>267</v>
      </c>
      <c r="AJ554" s="11"/>
      <c r="AK554" s="11">
        <f t="shared" ref="AK554:AK865" si="276">IF(V554="N",AI554,AI554+Y554)</f>
        <v>275</v>
      </c>
      <c r="AL554" s="11"/>
      <c r="AM554" s="11">
        <f>AO537+AB554</f>
        <v>0</v>
      </c>
      <c r="AN554" s="11"/>
      <c r="AO554" s="11">
        <f t="shared" ref="AO554:AO865" si="277">IF(V554="N",AM554,AM554+AB554)</f>
        <v>0</v>
      </c>
      <c r="AP554" s="11"/>
      <c r="AQ554" s="11">
        <f t="shared" si="214"/>
        <v>8</v>
      </c>
      <c r="AR554" s="11">
        <f t="shared" si="217"/>
        <v>16</v>
      </c>
      <c r="AS554" s="11"/>
      <c r="AT554" s="9"/>
      <c r="AU554" t="str">
        <f t="shared" si="264"/>
        <v>RW</v>
      </c>
      <c r="AV554" s="7">
        <f>SUM(Z$7:Z554)/2</f>
        <v>267</v>
      </c>
      <c r="AW554" s="7">
        <f>SUM(AC$7:AC554)/2</f>
        <v>0</v>
      </c>
      <c r="BF554" s="2" t="s">
        <v>272</v>
      </c>
      <c r="BG554" s="2" t="s">
        <v>272</v>
      </c>
      <c r="BH554" s="2" t="s">
        <v>272</v>
      </c>
      <c r="BI554" s="2" t="s">
        <v>272</v>
      </c>
      <c r="BJ554" s="2" t="s">
        <v>272</v>
      </c>
      <c r="BK554" s="2" t="s">
        <v>272</v>
      </c>
      <c r="BL554" s="2" t="s">
        <v>272</v>
      </c>
      <c r="BM554" s="2" t="s">
        <v>272</v>
      </c>
      <c r="BN554" s="2" t="s">
        <v>272</v>
      </c>
      <c r="BO554" s="2" t="s">
        <v>272</v>
      </c>
    </row>
    <row r="555" spans="2:67" ht="28.9" outlineLevel="1">
      <c r="B555" s="36"/>
      <c r="C555" s="9"/>
      <c r="D555" s="9"/>
      <c r="E555" s="10" t="s">
        <v>603</v>
      </c>
      <c r="F555" s="10" t="s">
        <v>604</v>
      </c>
      <c r="G555" s="10" t="s">
        <v>605</v>
      </c>
      <c r="H555" s="10" t="s">
        <v>605</v>
      </c>
      <c r="I555" s="80"/>
      <c r="J555" s="80"/>
      <c r="K555" s="80"/>
      <c r="L555" s="80"/>
      <c r="M555" s="80"/>
      <c r="N555" s="86" t="s">
        <v>606</v>
      </c>
      <c r="O555" s="10"/>
      <c r="P555" s="10"/>
      <c r="Q555" s="10"/>
      <c r="R555" s="10"/>
      <c r="S555" s="10" t="s">
        <v>53</v>
      </c>
      <c r="T555" s="10"/>
      <c r="U555" s="10" t="s">
        <v>49</v>
      </c>
      <c r="V555" s="10" t="s">
        <v>49</v>
      </c>
      <c r="W555" s="10" t="s">
        <v>50</v>
      </c>
      <c r="X555" s="11" t="str">
        <f t="shared" si="266"/>
        <v>Y</v>
      </c>
      <c r="Y555" s="11">
        <v>1</v>
      </c>
      <c r="Z555" s="11">
        <f t="shared" si="265"/>
        <v>2</v>
      </c>
      <c r="AA555" s="11" t="str">
        <f t="shared" si="215"/>
        <v>N</v>
      </c>
      <c r="AB555" s="11"/>
      <c r="AC555" s="11">
        <f t="shared" si="216"/>
        <v>0</v>
      </c>
      <c r="AD555" s="10">
        <v>0</v>
      </c>
      <c r="AE555" s="10">
        <v>0</v>
      </c>
      <c r="AF555" s="11"/>
      <c r="AG555" s="10"/>
      <c r="AH555" s="10"/>
      <c r="AI555" s="11">
        <f t="shared" ref="AI555:AI561" si="278">AI556+Y556</f>
        <v>266</v>
      </c>
      <c r="AJ555" s="11" t="str">
        <f t="shared" ref="AJ555:AJ562" si="279">IF(Y555&gt;1,"MTP[" &amp; AI555-1+Y555&amp; ":" &amp; AI555 &amp; "]",(IF(Y555&gt;0,"MTP[" &amp; AI555 &amp; "]","")))</f>
        <v>MTP[266]</v>
      </c>
      <c r="AK555" s="11">
        <f t="shared" ref="AK555:AK561" si="280">AK556+Y556</f>
        <v>274</v>
      </c>
      <c r="AL555" s="11" t="str">
        <f t="shared" ref="AL555:AL562" si="281">IF(AND(V555="Y", Y555&gt;1),"MTP[" &amp; AK555-1+Y555&amp; ":" &amp; AK555 &amp; "]",(IF(AND(V555="Y", Y555&gt;0),"MTP[" &amp; AK555 &amp; "]","")))</f>
        <v>MTP[274]</v>
      </c>
      <c r="AM555" s="11">
        <f t="shared" ref="AM555:AM561" si="282">AM556+AB556</f>
        <v>-1</v>
      </c>
      <c r="AN555" s="11" t="str">
        <f t="shared" ref="AN555:AN562" si="283">IF(AB555&gt;1,"OTP[" &amp; AM555-1+AB555&amp; ":" &amp; AM555 &amp; "]",(IF(AB555&gt;0,"OTP[" &amp; AM555 &amp; "]","")))</f>
        <v/>
      </c>
      <c r="AO555" s="11">
        <f t="shared" ref="AO555:AO561" si="284">AO556+AB556</f>
        <v>-1</v>
      </c>
      <c r="AP555" s="11" t="str">
        <f t="shared" ref="AP555:AP562" si="285">IF(AND(V555="Y", AB555&gt;1),"OTP[" &amp; AO555-1+AB555&amp; ":" &amp; AO555 &amp; "]",(IF(AND(V555="Y", AB555&gt;0),"OTP[" &amp; AO555 &amp; "]","")))</f>
        <v/>
      </c>
      <c r="AQ555" s="11"/>
      <c r="AR555" s="11">
        <f t="shared" si="217"/>
        <v>0</v>
      </c>
      <c r="AS555" s="11"/>
      <c r="AT555" s="9"/>
      <c r="AU555" t="str">
        <f t="shared" si="264"/>
        <v>RW</v>
      </c>
      <c r="AV555" s="7">
        <f>SUM(Z$7:Z555)/2</f>
        <v>268</v>
      </c>
      <c r="AW555" s="7">
        <f>SUM(AC$7:AC555)/2</f>
        <v>0</v>
      </c>
      <c r="BF555" s="2">
        <v>0</v>
      </c>
      <c r="BG555" s="2">
        <v>0</v>
      </c>
      <c r="BH555" s="2">
        <v>0</v>
      </c>
      <c r="BI555" s="2">
        <v>0</v>
      </c>
      <c r="BJ555" s="2">
        <v>0</v>
      </c>
      <c r="BK555" s="2">
        <v>0</v>
      </c>
      <c r="BL555" s="2">
        <v>0</v>
      </c>
      <c r="BM555" s="2">
        <v>0</v>
      </c>
      <c r="BN555" s="2">
        <v>0</v>
      </c>
      <c r="BO555" s="2">
        <v>0</v>
      </c>
    </row>
    <row r="556" spans="2:67" ht="28.9" outlineLevel="1">
      <c r="B556" s="36"/>
      <c r="C556" s="9"/>
      <c r="D556" s="9"/>
      <c r="E556" s="10" t="s">
        <v>603</v>
      </c>
      <c r="F556" s="10" t="s">
        <v>604</v>
      </c>
      <c r="G556" s="10" t="s">
        <v>607</v>
      </c>
      <c r="H556" s="10" t="s">
        <v>607</v>
      </c>
      <c r="I556" s="81"/>
      <c r="J556" s="81"/>
      <c r="K556" s="81"/>
      <c r="L556" s="81"/>
      <c r="M556" s="81"/>
      <c r="N556" s="88"/>
      <c r="O556" s="10"/>
      <c r="P556" s="10"/>
      <c r="Q556" s="10"/>
      <c r="R556" s="10"/>
      <c r="S556" s="10" t="s">
        <v>53</v>
      </c>
      <c r="T556" s="10"/>
      <c r="U556" s="10" t="s">
        <v>49</v>
      </c>
      <c r="V556" s="10" t="s">
        <v>49</v>
      </c>
      <c r="W556" s="10" t="s">
        <v>50</v>
      </c>
      <c r="X556" s="11" t="str">
        <f t="shared" si="266"/>
        <v>Y</v>
      </c>
      <c r="Y556" s="11">
        <v>1</v>
      </c>
      <c r="Z556" s="11">
        <f t="shared" si="265"/>
        <v>2</v>
      </c>
      <c r="AA556" s="11" t="str">
        <f t="shared" si="215"/>
        <v>N</v>
      </c>
      <c r="AB556" s="11"/>
      <c r="AC556" s="11">
        <f t="shared" si="216"/>
        <v>0</v>
      </c>
      <c r="AD556" s="10">
        <v>0</v>
      </c>
      <c r="AE556" s="10">
        <v>0</v>
      </c>
      <c r="AF556" s="11"/>
      <c r="AG556" s="10"/>
      <c r="AH556" s="10"/>
      <c r="AI556" s="11">
        <f t="shared" si="278"/>
        <v>265</v>
      </c>
      <c r="AJ556" s="11" t="str">
        <f t="shared" si="279"/>
        <v>MTP[265]</v>
      </c>
      <c r="AK556" s="11">
        <f t="shared" si="280"/>
        <v>273</v>
      </c>
      <c r="AL556" s="11" t="str">
        <f t="shared" si="281"/>
        <v>MTP[273]</v>
      </c>
      <c r="AM556" s="11">
        <f t="shared" si="282"/>
        <v>-1</v>
      </c>
      <c r="AN556" s="11" t="str">
        <f t="shared" si="283"/>
        <v/>
      </c>
      <c r="AO556" s="11">
        <f t="shared" si="284"/>
        <v>-1</v>
      </c>
      <c r="AP556" s="11" t="str">
        <f t="shared" si="285"/>
        <v/>
      </c>
      <c r="AQ556" s="11"/>
      <c r="AR556" s="11">
        <f t="shared" si="217"/>
        <v>0</v>
      </c>
      <c r="AS556" s="11"/>
      <c r="AT556" s="9"/>
      <c r="AU556" t="str">
        <f t="shared" si="264"/>
        <v>RW</v>
      </c>
      <c r="AV556" s="7">
        <f>SUM(Z$7:Z556)/2</f>
        <v>269</v>
      </c>
      <c r="AW556" s="7">
        <f>SUM(AC$7:AC556)/2</f>
        <v>0</v>
      </c>
      <c r="BF556" s="2">
        <v>0</v>
      </c>
      <c r="BG556" s="2">
        <v>0</v>
      </c>
      <c r="BH556" s="2">
        <v>0</v>
      </c>
      <c r="BI556" s="2">
        <v>0</v>
      </c>
      <c r="BJ556" s="2">
        <v>0</v>
      </c>
      <c r="BK556" s="2">
        <v>0</v>
      </c>
      <c r="BL556" s="2">
        <v>0</v>
      </c>
      <c r="BM556" s="2">
        <v>0</v>
      </c>
      <c r="BN556" s="2">
        <v>0</v>
      </c>
      <c r="BO556" s="2">
        <v>0</v>
      </c>
    </row>
    <row r="557" spans="2:67" ht="28.9" outlineLevel="1">
      <c r="B557" s="36"/>
      <c r="C557" s="9"/>
      <c r="D557" s="9"/>
      <c r="E557" s="10" t="s">
        <v>603</v>
      </c>
      <c r="F557" s="10" t="s">
        <v>604</v>
      </c>
      <c r="G557" s="10" t="s">
        <v>608</v>
      </c>
      <c r="H557" s="10" t="s">
        <v>608</v>
      </c>
      <c r="I557" s="80"/>
      <c r="J557" s="80"/>
      <c r="K557" s="80"/>
      <c r="L557" s="80"/>
      <c r="M557" s="80"/>
      <c r="N557" s="86" t="s">
        <v>609</v>
      </c>
      <c r="O557" s="10"/>
      <c r="P557" s="10"/>
      <c r="Q557" s="10"/>
      <c r="R557" s="10"/>
      <c r="S557" s="10" t="s">
        <v>53</v>
      </c>
      <c r="T557" s="10"/>
      <c r="U557" s="10" t="s">
        <v>49</v>
      </c>
      <c r="V557" s="10" t="s">
        <v>49</v>
      </c>
      <c r="W557" s="10" t="s">
        <v>50</v>
      </c>
      <c r="X557" s="11" t="str">
        <f t="shared" si="266"/>
        <v>Y</v>
      </c>
      <c r="Y557" s="11">
        <v>1</v>
      </c>
      <c r="Z557" s="11">
        <f t="shared" si="265"/>
        <v>2</v>
      </c>
      <c r="AA557" s="11" t="str">
        <f t="shared" si="215"/>
        <v>N</v>
      </c>
      <c r="AB557" s="11"/>
      <c r="AC557" s="11">
        <f t="shared" si="216"/>
        <v>0</v>
      </c>
      <c r="AD557" s="10">
        <v>0</v>
      </c>
      <c r="AE557" s="10">
        <v>0</v>
      </c>
      <c r="AF557" s="11"/>
      <c r="AG557" s="10"/>
      <c r="AH557" s="10"/>
      <c r="AI557" s="11">
        <f t="shared" si="278"/>
        <v>264</v>
      </c>
      <c r="AJ557" s="11" t="str">
        <f t="shared" si="279"/>
        <v>MTP[264]</v>
      </c>
      <c r="AK557" s="11">
        <f t="shared" si="280"/>
        <v>272</v>
      </c>
      <c r="AL557" s="11" t="str">
        <f t="shared" si="281"/>
        <v>MTP[272]</v>
      </c>
      <c r="AM557" s="11">
        <f t="shared" si="282"/>
        <v>-1</v>
      </c>
      <c r="AN557" s="11" t="str">
        <f t="shared" si="283"/>
        <v/>
      </c>
      <c r="AO557" s="11">
        <f t="shared" si="284"/>
        <v>-1</v>
      </c>
      <c r="AP557" s="11" t="str">
        <f t="shared" si="285"/>
        <v/>
      </c>
      <c r="AQ557" s="11"/>
      <c r="AR557" s="11">
        <f t="shared" si="217"/>
        <v>0</v>
      </c>
      <c r="AS557" s="11"/>
      <c r="AT557" s="9"/>
      <c r="AU557" t="str">
        <f t="shared" si="264"/>
        <v>RW</v>
      </c>
      <c r="AV557" s="7">
        <f>SUM(Z$7:Z557)/2</f>
        <v>270</v>
      </c>
      <c r="AW557" s="7">
        <f>SUM(AC$7:AC557)/2</f>
        <v>0</v>
      </c>
      <c r="BF557" s="2">
        <v>0</v>
      </c>
      <c r="BG557" s="2">
        <v>0</v>
      </c>
      <c r="BH557" s="2">
        <v>0</v>
      </c>
      <c r="BI557" s="2">
        <v>0</v>
      </c>
      <c r="BJ557" s="2">
        <v>0</v>
      </c>
      <c r="BK557" s="2">
        <v>0</v>
      </c>
      <c r="BL557" s="2">
        <v>0</v>
      </c>
      <c r="BM557" s="2">
        <v>0</v>
      </c>
      <c r="BN557" s="2">
        <v>0</v>
      </c>
      <c r="BO557" s="2">
        <v>0</v>
      </c>
    </row>
    <row r="558" spans="2:67" ht="28.9" outlineLevel="1">
      <c r="B558" s="36"/>
      <c r="C558" s="9"/>
      <c r="D558" s="9"/>
      <c r="E558" s="10" t="s">
        <v>603</v>
      </c>
      <c r="F558" s="10" t="s">
        <v>604</v>
      </c>
      <c r="G558" s="10" t="s">
        <v>610</v>
      </c>
      <c r="H558" s="10" t="s">
        <v>610</v>
      </c>
      <c r="I558" s="54"/>
      <c r="J558" s="54"/>
      <c r="K558" s="54"/>
      <c r="L558" s="54"/>
      <c r="M558" s="54"/>
      <c r="N558" s="87"/>
      <c r="O558" s="10"/>
      <c r="P558" s="10"/>
      <c r="Q558" s="10"/>
      <c r="R558" s="10"/>
      <c r="S558" s="10" t="s">
        <v>53</v>
      </c>
      <c r="T558" s="10"/>
      <c r="U558" s="10" t="s">
        <v>49</v>
      </c>
      <c r="V558" s="10" t="s">
        <v>49</v>
      </c>
      <c r="W558" s="10" t="s">
        <v>50</v>
      </c>
      <c r="X558" s="11" t="str">
        <f t="shared" si="266"/>
        <v>Y</v>
      </c>
      <c r="Y558" s="11">
        <v>1</v>
      </c>
      <c r="Z558" s="11">
        <f t="shared" si="265"/>
        <v>2</v>
      </c>
      <c r="AA558" s="11" t="str">
        <f t="shared" si="215"/>
        <v>N</v>
      </c>
      <c r="AB558" s="11"/>
      <c r="AC558" s="11">
        <f t="shared" si="216"/>
        <v>0</v>
      </c>
      <c r="AD558" s="10">
        <v>0</v>
      </c>
      <c r="AE558" s="10">
        <v>0</v>
      </c>
      <c r="AF558" s="11"/>
      <c r="AG558" s="10"/>
      <c r="AH558" s="10"/>
      <c r="AI558" s="11">
        <f t="shared" si="278"/>
        <v>263</v>
      </c>
      <c r="AJ558" s="11" t="str">
        <f t="shared" si="279"/>
        <v>MTP[263]</v>
      </c>
      <c r="AK558" s="11">
        <f t="shared" si="280"/>
        <v>271</v>
      </c>
      <c r="AL558" s="11" t="str">
        <f t="shared" si="281"/>
        <v>MTP[271]</v>
      </c>
      <c r="AM558" s="11">
        <f t="shared" si="282"/>
        <v>-1</v>
      </c>
      <c r="AN558" s="11" t="str">
        <f t="shared" si="283"/>
        <v/>
      </c>
      <c r="AO558" s="11">
        <f t="shared" si="284"/>
        <v>-1</v>
      </c>
      <c r="AP558" s="11" t="str">
        <f t="shared" si="285"/>
        <v/>
      </c>
      <c r="AQ558" s="11"/>
      <c r="AR558" s="11">
        <f t="shared" si="217"/>
        <v>0</v>
      </c>
      <c r="AS558" s="11"/>
      <c r="AT558" s="9"/>
      <c r="AU558" t="str">
        <f t="shared" si="264"/>
        <v>RW</v>
      </c>
      <c r="AV558" s="7">
        <f>SUM(Z$7:Z558)/2</f>
        <v>271</v>
      </c>
      <c r="AW558" s="7">
        <f>SUM(AC$7:AC558)/2</f>
        <v>0</v>
      </c>
      <c r="BF558" s="2">
        <v>0</v>
      </c>
      <c r="BG558" s="2">
        <v>0</v>
      </c>
      <c r="BH558" s="2">
        <v>0</v>
      </c>
      <c r="BI558" s="2">
        <v>0</v>
      </c>
      <c r="BJ558" s="2">
        <v>0</v>
      </c>
      <c r="BK558" s="2">
        <v>0</v>
      </c>
      <c r="BL558" s="2">
        <v>0</v>
      </c>
      <c r="BM558" s="2">
        <v>0</v>
      </c>
      <c r="BN558" s="2">
        <v>0</v>
      </c>
      <c r="BO558" s="2">
        <v>0</v>
      </c>
    </row>
    <row r="559" spans="2:67" ht="28.9" outlineLevel="1">
      <c r="B559" s="36"/>
      <c r="C559" s="9"/>
      <c r="D559" s="9"/>
      <c r="E559" s="10" t="s">
        <v>603</v>
      </c>
      <c r="F559" s="10" t="s">
        <v>604</v>
      </c>
      <c r="G559" s="10" t="s">
        <v>611</v>
      </c>
      <c r="H559" s="10" t="s">
        <v>611</v>
      </c>
      <c r="I559" s="81"/>
      <c r="J559" s="81"/>
      <c r="K559" s="81"/>
      <c r="L559" s="81"/>
      <c r="M559" s="81"/>
      <c r="N559" s="88"/>
      <c r="O559" s="10"/>
      <c r="P559" s="10"/>
      <c r="Q559" s="10"/>
      <c r="R559" s="10"/>
      <c r="S559" s="10" t="s">
        <v>53</v>
      </c>
      <c r="T559" s="10"/>
      <c r="U559" s="10" t="s">
        <v>49</v>
      </c>
      <c r="V559" s="10" t="s">
        <v>49</v>
      </c>
      <c r="W559" s="10" t="s">
        <v>50</v>
      </c>
      <c r="X559" s="11" t="str">
        <f t="shared" si="266"/>
        <v>Y</v>
      </c>
      <c r="Y559" s="11">
        <v>1</v>
      </c>
      <c r="Z559" s="11">
        <f t="shared" si="265"/>
        <v>2</v>
      </c>
      <c r="AA559" s="11" t="str">
        <f t="shared" si="215"/>
        <v>N</v>
      </c>
      <c r="AB559" s="11"/>
      <c r="AC559" s="11">
        <f t="shared" si="216"/>
        <v>0</v>
      </c>
      <c r="AD559" s="10">
        <v>0</v>
      </c>
      <c r="AE559" s="10">
        <v>0</v>
      </c>
      <c r="AF559" s="11"/>
      <c r="AG559" s="10"/>
      <c r="AH559" s="10"/>
      <c r="AI559" s="11">
        <f t="shared" si="278"/>
        <v>262</v>
      </c>
      <c r="AJ559" s="11" t="str">
        <f t="shared" si="279"/>
        <v>MTP[262]</v>
      </c>
      <c r="AK559" s="11">
        <f t="shared" si="280"/>
        <v>270</v>
      </c>
      <c r="AL559" s="11" t="str">
        <f t="shared" si="281"/>
        <v>MTP[270]</v>
      </c>
      <c r="AM559" s="11">
        <f t="shared" si="282"/>
        <v>-1</v>
      </c>
      <c r="AN559" s="11" t="str">
        <f t="shared" si="283"/>
        <v/>
      </c>
      <c r="AO559" s="11">
        <f t="shared" si="284"/>
        <v>-1</v>
      </c>
      <c r="AP559" s="11" t="str">
        <f t="shared" si="285"/>
        <v/>
      </c>
      <c r="AQ559" s="11"/>
      <c r="AR559" s="11">
        <f t="shared" si="217"/>
        <v>0</v>
      </c>
      <c r="AS559" s="11"/>
      <c r="AT559" s="9"/>
      <c r="AU559" t="str">
        <f t="shared" si="264"/>
        <v>RW</v>
      </c>
      <c r="AV559" s="7">
        <f>SUM(Z$7:Z559)/2</f>
        <v>272</v>
      </c>
      <c r="AW559" s="7">
        <f>SUM(AC$7:AC559)/2</f>
        <v>0</v>
      </c>
      <c r="BF559" s="2">
        <v>0</v>
      </c>
      <c r="BG559" s="2">
        <v>0</v>
      </c>
      <c r="BH559" s="2">
        <v>0</v>
      </c>
      <c r="BI559" s="2">
        <v>0</v>
      </c>
      <c r="BJ559" s="2">
        <v>0</v>
      </c>
      <c r="BK559" s="2">
        <v>0</v>
      </c>
      <c r="BL559" s="2">
        <v>0</v>
      </c>
      <c r="BM559" s="2">
        <v>0</v>
      </c>
      <c r="BN559" s="2">
        <v>0</v>
      </c>
      <c r="BO559" s="2">
        <v>0</v>
      </c>
    </row>
    <row r="560" spans="2:67" ht="14.65" customHeight="1" outlineLevel="1">
      <c r="B560" s="95" t="s">
        <v>612</v>
      </c>
      <c r="C560" s="9"/>
      <c r="D560" s="9"/>
      <c r="E560" s="10" t="s">
        <v>603</v>
      </c>
      <c r="F560" s="10" t="s">
        <v>604</v>
      </c>
      <c r="G560" s="10" t="s">
        <v>613</v>
      </c>
      <c r="H560" s="10" t="s">
        <v>613</v>
      </c>
      <c r="I560" s="80"/>
      <c r="J560" s="80"/>
      <c r="K560" s="80"/>
      <c r="L560" s="80"/>
      <c r="M560" s="80"/>
      <c r="N560" s="86" t="s">
        <v>614</v>
      </c>
      <c r="O560" s="10"/>
      <c r="P560" s="10"/>
      <c r="Q560" s="10"/>
      <c r="R560" s="10"/>
      <c r="S560" s="10" t="s">
        <v>53</v>
      </c>
      <c r="T560" s="10"/>
      <c r="U560" s="10" t="s">
        <v>49</v>
      </c>
      <c r="V560" s="10" t="s">
        <v>49</v>
      </c>
      <c r="W560" s="10" t="s">
        <v>50</v>
      </c>
      <c r="X560" s="11" t="str">
        <f t="shared" si="266"/>
        <v>Y</v>
      </c>
      <c r="Y560" s="11">
        <v>1</v>
      </c>
      <c r="Z560" s="11">
        <f t="shared" si="265"/>
        <v>2</v>
      </c>
      <c r="AA560" s="11" t="str">
        <f t="shared" si="215"/>
        <v>N</v>
      </c>
      <c r="AB560" s="11"/>
      <c r="AC560" s="11">
        <f t="shared" si="216"/>
        <v>0</v>
      </c>
      <c r="AD560" s="10">
        <v>0</v>
      </c>
      <c r="AE560" s="10">
        <v>0</v>
      </c>
      <c r="AF560" s="11"/>
      <c r="AG560" s="10"/>
      <c r="AH560" s="10"/>
      <c r="AI560" s="11">
        <f t="shared" si="278"/>
        <v>261</v>
      </c>
      <c r="AJ560" s="11" t="str">
        <f t="shared" si="279"/>
        <v>MTP[261]</v>
      </c>
      <c r="AK560" s="11">
        <f t="shared" si="280"/>
        <v>269</v>
      </c>
      <c r="AL560" s="11" t="str">
        <f t="shared" si="281"/>
        <v>MTP[269]</v>
      </c>
      <c r="AM560" s="11">
        <f t="shared" si="282"/>
        <v>-1</v>
      </c>
      <c r="AN560" s="11" t="str">
        <f t="shared" si="283"/>
        <v/>
      </c>
      <c r="AO560" s="11">
        <f t="shared" si="284"/>
        <v>-1</v>
      </c>
      <c r="AP560" s="11" t="str">
        <f t="shared" si="285"/>
        <v/>
      </c>
      <c r="AQ560" s="11"/>
      <c r="AR560" s="11">
        <f t="shared" si="217"/>
        <v>0</v>
      </c>
      <c r="AS560" s="11"/>
      <c r="AT560" s="9"/>
      <c r="AU560" t="str">
        <f t="shared" si="264"/>
        <v>RW</v>
      </c>
      <c r="AV560" s="7">
        <f>SUM(Z$7:Z560)/2</f>
        <v>273</v>
      </c>
      <c r="AW560" s="7">
        <f>SUM(AC$7:AC560)/2</f>
        <v>0</v>
      </c>
      <c r="BF560" s="2">
        <v>0</v>
      </c>
      <c r="BG560" s="2">
        <v>0</v>
      </c>
      <c r="BH560" s="2">
        <v>0</v>
      </c>
      <c r="BI560" s="2">
        <v>0</v>
      </c>
      <c r="BJ560" s="2">
        <v>0</v>
      </c>
      <c r="BK560" s="2">
        <v>0</v>
      </c>
      <c r="BL560" s="2">
        <v>0</v>
      </c>
      <c r="BM560" s="2">
        <v>0</v>
      </c>
      <c r="BN560" s="2">
        <v>0</v>
      </c>
      <c r="BO560" s="2">
        <v>0</v>
      </c>
    </row>
    <row r="561" spans="2:67" ht="14.65" customHeight="1" outlineLevel="1">
      <c r="B561" s="95"/>
      <c r="C561" s="9"/>
      <c r="D561" s="9"/>
      <c r="E561" s="10" t="s">
        <v>603</v>
      </c>
      <c r="F561" s="10" t="s">
        <v>604</v>
      </c>
      <c r="G561" s="10" t="s">
        <v>615</v>
      </c>
      <c r="H561" s="10" t="s">
        <v>615</v>
      </c>
      <c r="I561" s="54"/>
      <c r="J561" s="54"/>
      <c r="K561" s="54"/>
      <c r="L561" s="54"/>
      <c r="M561" s="54"/>
      <c r="N561" s="87"/>
      <c r="O561" s="10"/>
      <c r="P561" s="10"/>
      <c r="Q561" s="10"/>
      <c r="R561" s="10"/>
      <c r="S561" s="10" t="s">
        <v>53</v>
      </c>
      <c r="T561" s="10"/>
      <c r="U561" s="10" t="s">
        <v>49</v>
      </c>
      <c r="V561" s="10" t="s">
        <v>49</v>
      </c>
      <c r="W561" s="10" t="s">
        <v>50</v>
      </c>
      <c r="X561" s="11" t="str">
        <f t="shared" si="266"/>
        <v>Y</v>
      </c>
      <c r="Y561" s="11">
        <v>1</v>
      </c>
      <c r="Z561" s="11">
        <f t="shared" si="265"/>
        <v>2</v>
      </c>
      <c r="AA561" s="11" t="str">
        <f t="shared" si="215"/>
        <v>N</v>
      </c>
      <c r="AB561" s="11"/>
      <c r="AC561" s="11">
        <f t="shared" si="216"/>
        <v>0</v>
      </c>
      <c r="AD561" s="10">
        <v>0</v>
      </c>
      <c r="AE561" s="10">
        <v>0</v>
      </c>
      <c r="AF561" s="11"/>
      <c r="AG561" s="10"/>
      <c r="AH561" s="10"/>
      <c r="AI561" s="11">
        <f t="shared" si="278"/>
        <v>260</v>
      </c>
      <c r="AJ561" s="11" t="str">
        <f t="shared" si="279"/>
        <v>MTP[260]</v>
      </c>
      <c r="AK561" s="11">
        <f t="shared" si="280"/>
        <v>268</v>
      </c>
      <c r="AL561" s="11" t="str">
        <f t="shared" si="281"/>
        <v>MTP[268]</v>
      </c>
      <c r="AM561" s="11">
        <f t="shared" si="282"/>
        <v>-1</v>
      </c>
      <c r="AN561" s="11" t="str">
        <f t="shared" si="283"/>
        <v/>
      </c>
      <c r="AO561" s="11">
        <f t="shared" si="284"/>
        <v>-1</v>
      </c>
      <c r="AP561" s="11" t="str">
        <f t="shared" si="285"/>
        <v/>
      </c>
      <c r="AQ561" s="11"/>
      <c r="AR561" s="11">
        <f t="shared" si="217"/>
        <v>0</v>
      </c>
      <c r="AS561" s="11"/>
      <c r="AT561" s="9"/>
      <c r="AU561" t="str">
        <f t="shared" si="264"/>
        <v>RW</v>
      </c>
      <c r="AV561" s="7">
        <f>SUM(Z$7:Z561)/2</f>
        <v>274</v>
      </c>
      <c r="AW561" s="7">
        <f>SUM(AC$7:AC561)/2</f>
        <v>0</v>
      </c>
      <c r="BF561" s="2">
        <v>0</v>
      </c>
      <c r="BG561" s="2">
        <v>0</v>
      </c>
      <c r="BH561" s="2">
        <v>0</v>
      </c>
      <c r="BI561" s="2">
        <v>0</v>
      </c>
      <c r="BJ561" s="2">
        <v>0</v>
      </c>
      <c r="BK561" s="2">
        <v>0</v>
      </c>
      <c r="BL561" s="2">
        <v>0</v>
      </c>
      <c r="BM561" s="2">
        <v>0</v>
      </c>
      <c r="BN561" s="2">
        <v>0</v>
      </c>
      <c r="BO561" s="2">
        <v>0</v>
      </c>
    </row>
    <row r="562" spans="2:67" ht="14.65" customHeight="1" outlineLevel="1">
      <c r="B562" s="95"/>
      <c r="C562" s="9"/>
      <c r="D562" s="9"/>
      <c r="E562" s="10" t="s">
        <v>603</v>
      </c>
      <c r="F562" s="10" t="s">
        <v>604</v>
      </c>
      <c r="G562" s="10" t="s">
        <v>616</v>
      </c>
      <c r="H562" s="10" t="s">
        <v>616</v>
      </c>
      <c r="I562" s="81"/>
      <c r="J562" s="81"/>
      <c r="K562" s="81"/>
      <c r="L562" s="81"/>
      <c r="M562" s="81"/>
      <c r="N562" s="88"/>
      <c r="O562" s="10"/>
      <c r="P562" s="10"/>
      <c r="Q562" s="10"/>
      <c r="R562" s="10"/>
      <c r="S562" s="10" t="s">
        <v>53</v>
      </c>
      <c r="T562" s="10"/>
      <c r="U562" s="10" t="s">
        <v>49</v>
      </c>
      <c r="V562" s="10" t="s">
        <v>49</v>
      </c>
      <c r="W562" s="10" t="s">
        <v>50</v>
      </c>
      <c r="X562" s="11" t="str">
        <f t="shared" si="266"/>
        <v>Y</v>
      </c>
      <c r="Y562" s="11">
        <v>1</v>
      </c>
      <c r="Z562" s="11">
        <f t="shared" si="265"/>
        <v>2</v>
      </c>
      <c r="AA562" s="11" t="str">
        <f t="shared" si="215"/>
        <v>N</v>
      </c>
      <c r="AB562" s="11"/>
      <c r="AC562" s="11">
        <f t="shared" si="216"/>
        <v>0</v>
      </c>
      <c r="AD562" s="10">
        <v>0</v>
      </c>
      <c r="AE562" s="10">
        <v>0</v>
      </c>
      <c r="AF562" s="11"/>
      <c r="AG562" s="10"/>
      <c r="AH562" s="10"/>
      <c r="AI562" s="11">
        <f>IF(Y562&gt;0,AK537,AK537- 1)</f>
        <v>259</v>
      </c>
      <c r="AJ562" s="11" t="str">
        <f t="shared" si="279"/>
        <v>MTP[259]</v>
      </c>
      <c r="AK562" s="11">
        <f>IF(AND(V562="Y", Y562&gt;0),AI554,AI554- 1)</f>
        <v>267</v>
      </c>
      <c r="AL562" s="11" t="str">
        <f t="shared" si="281"/>
        <v>MTP[267]</v>
      </c>
      <c r="AM562" s="11">
        <f>IF(AB562&gt;0,AO537,AO537- 1)</f>
        <v>-1</v>
      </c>
      <c r="AN562" s="11" t="str">
        <f t="shared" si="283"/>
        <v/>
      </c>
      <c r="AO562" s="11">
        <f>IF(AND(V562="Y", AB562&gt;0),AM554,AM554- 1)</f>
        <v>-1</v>
      </c>
      <c r="AP562" s="11" t="str">
        <f t="shared" si="285"/>
        <v/>
      </c>
      <c r="AQ562" s="11"/>
      <c r="AR562" s="11">
        <f t="shared" si="217"/>
        <v>0</v>
      </c>
      <c r="AS562" s="11"/>
      <c r="AT562" s="9"/>
      <c r="AU562" t="str">
        <f t="shared" si="264"/>
        <v>RW</v>
      </c>
      <c r="AV562" s="7">
        <f>SUM(Z$7:Z562)/2</f>
        <v>275</v>
      </c>
      <c r="AW562" s="7">
        <f>SUM(AC$7:AC562)/2</f>
        <v>0</v>
      </c>
      <c r="BF562" s="2">
        <v>0</v>
      </c>
      <c r="BG562" s="2">
        <v>0</v>
      </c>
      <c r="BH562" s="2">
        <v>0</v>
      </c>
      <c r="BI562" s="2">
        <v>0</v>
      </c>
      <c r="BJ562" s="2">
        <v>0</v>
      </c>
      <c r="BK562" s="2">
        <v>0</v>
      </c>
      <c r="BL562" s="2">
        <v>0</v>
      </c>
      <c r="BM562" s="2">
        <v>0</v>
      </c>
      <c r="BN562" s="2">
        <v>0</v>
      </c>
      <c r="BO562" s="2">
        <v>0</v>
      </c>
    </row>
    <row r="563" spans="2:67" hidden="1">
      <c r="B563" s="37"/>
      <c r="C563" s="9"/>
      <c r="D563" s="9"/>
      <c r="E563" s="10" t="s">
        <v>617</v>
      </c>
      <c r="F563" s="10" t="s">
        <v>618</v>
      </c>
      <c r="G563" s="10"/>
      <c r="H563" s="10"/>
      <c r="I563" s="10"/>
      <c r="J563" s="10"/>
      <c r="K563" s="10"/>
      <c r="L563" s="10"/>
      <c r="M563" s="10"/>
      <c r="N563" s="84"/>
      <c r="O563" s="10"/>
      <c r="P563" s="10"/>
      <c r="Q563" s="10" t="s">
        <v>171</v>
      </c>
      <c r="R563" s="10" t="s">
        <v>285</v>
      </c>
      <c r="S563" s="10" t="str">
        <f t="shared" si="275"/>
        <v>RW</v>
      </c>
      <c r="T563" s="10">
        <v>2</v>
      </c>
      <c r="U563" s="10" t="s">
        <v>50</v>
      </c>
      <c r="V563" s="10" t="s">
        <v>49</v>
      </c>
      <c r="W563" s="10" t="s">
        <v>50</v>
      </c>
      <c r="X563" s="11" t="str">
        <f t="shared" si="266"/>
        <v>N</v>
      </c>
      <c r="Y563" s="11"/>
      <c r="Z563" s="11">
        <f t="shared" si="265"/>
        <v>0</v>
      </c>
      <c r="AA563" s="11" t="str">
        <f t="shared" si="215"/>
        <v>N</v>
      </c>
      <c r="AB563" s="11"/>
      <c r="AC563" s="11">
        <f t="shared" si="216"/>
        <v>0</v>
      </c>
      <c r="AD563" s="10"/>
      <c r="AE563" s="10"/>
      <c r="AF563" s="11"/>
      <c r="AG563" s="10"/>
      <c r="AH563" s="10"/>
      <c r="AI563" s="11">
        <f>AK554+Y563</f>
        <v>275</v>
      </c>
      <c r="AJ563" s="11"/>
      <c r="AK563" s="11">
        <f t="shared" si="276"/>
        <v>275</v>
      </c>
      <c r="AL563" s="11"/>
      <c r="AM563" s="11">
        <f>AO554+AB563</f>
        <v>0</v>
      </c>
      <c r="AN563" s="11"/>
      <c r="AO563" s="11">
        <f t="shared" si="277"/>
        <v>0</v>
      </c>
      <c r="AP563" s="11"/>
      <c r="AQ563" s="11"/>
      <c r="AR563" s="11">
        <f t="shared" si="217"/>
        <v>0</v>
      </c>
      <c r="AS563" s="11"/>
      <c r="AT563" s="9"/>
      <c r="AU563" t="str">
        <f t="shared" si="264"/>
        <v>RW</v>
      </c>
      <c r="AV563" s="7">
        <f>SUM(Z$7:Z563)/2</f>
        <v>275</v>
      </c>
      <c r="AW563" s="7">
        <f>SUM(AC$7:AC563)/2</f>
        <v>0</v>
      </c>
    </row>
    <row r="564" spans="2:67" hidden="1">
      <c r="B564" s="37"/>
      <c r="C564" s="9"/>
      <c r="D564" s="9"/>
      <c r="E564" s="10" t="s">
        <v>619</v>
      </c>
      <c r="F564" s="10" t="s">
        <v>620</v>
      </c>
      <c r="G564" s="10"/>
      <c r="H564" s="10"/>
      <c r="I564" s="10"/>
      <c r="J564" s="10"/>
      <c r="K564" s="10"/>
      <c r="L564" s="10"/>
      <c r="M564" s="10"/>
      <c r="N564" s="84"/>
      <c r="O564" s="10"/>
      <c r="P564" s="10"/>
      <c r="Q564" s="10" t="s">
        <v>171</v>
      </c>
      <c r="R564" s="10" t="s">
        <v>285</v>
      </c>
      <c r="S564" s="10" t="str">
        <f t="shared" si="275"/>
        <v>RW</v>
      </c>
      <c r="T564" s="10">
        <v>2</v>
      </c>
      <c r="U564" s="10" t="s">
        <v>50</v>
      </c>
      <c r="V564" s="10" t="s">
        <v>49</v>
      </c>
      <c r="W564" s="10" t="s">
        <v>50</v>
      </c>
      <c r="X564" s="11" t="str">
        <f t="shared" si="266"/>
        <v>N</v>
      </c>
      <c r="Y564" s="11"/>
      <c r="Z564" s="11">
        <f t="shared" si="265"/>
        <v>0</v>
      </c>
      <c r="AA564" s="11" t="str">
        <f t="shared" si="215"/>
        <v>N</v>
      </c>
      <c r="AB564" s="11"/>
      <c r="AC564" s="11">
        <f t="shared" si="216"/>
        <v>0</v>
      </c>
      <c r="AD564" s="10"/>
      <c r="AE564" s="10"/>
      <c r="AF564" s="11"/>
      <c r="AG564" s="10"/>
      <c r="AH564" s="10"/>
      <c r="AI564" s="11">
        <f t="shared" si="34"/>
        <v>275</v>
      </c>
      <c r="AJ564" s="11"/>
      <c r="AK564" s="11">
        <f t="shared" si="276"/>
        <v>275</v>
      </c>
      <c r="AL564" s="11"/>
      <c r="AM564" s="11">
        <f t="shared" ref="AM564:AM785" si="286">AO563+AB564</f>
        <v>0</v>
      </c>
      <c r="AN564" s="11"/>
      <c r="AO564" s="11">
        <f t="shared" si="277"/>
        <v>0</v>
      </c>
      <c r="AP564" s="11"/>
      <c r="AQ564" s="11"/>
      <c r="AR564" s="11">
        <f t="shared" si="217"/>
        <v>0</v>
      </c>
      <c r="AS564" s="11"/>
      <c r="AT564" s="9"/>
      <c r="AU564" t="str">
        <f t="shared" si="264"/>
        <v>RW</v>
      </c>
      <c r="AV564" s="7">
        <f>SUM(Z$7:Z564)/2</f>
        <v>275</v>
      </c>
      <c r="AW564" s="7">
        <f>SUM(AC$7:AC564)/2</f>
        <v>0</v>
      </c>
    </row>
    <row r="565" spans="2:67">
      <c r="B565" s="37"/>
      <c r="C565" s="9"/>
      <c r="D565" s="9"/>
      <c r="E565" s="10" t="s">
        <v>621</v>
      </c>
      <c r="F565" s="10" t="s">
        <v>622</v>
      </c>
      <c r="G565" s="10"/>
      <c r="H565" s="10"/>
      <c r="I565" s="10"/>
      <c r="J565" s="10"/>
      <c r="K565" s="10"/>
      <c r="L565" s="10"/>
      <c r="M565" s="10"/>
      <c r="N565" s="84"/>
      <c r="O565" s="10"/>
      <c r="P565" s="10"/>
      <c r="Q565" s="10" t="s">
        <v>171</v>
      </c>
      <c r="R565" s="10" t="s">
        <v>285</v>
      </c>
      <c r="S565" s="10" t="str">
        <f t="shared" si="275"/>
        <v>RW</v>
      </c>
      <c r="T565" s="10">
        <v>2</v>
      </c>
      <c r="U565" s="10" t="s">
        <v>49</v>
      </c>
      <c r="V565" s="10" t="s">
        <v>49</v>
      </c>
      <c r="W565" s="10" t="s">
        <v>50</v>
      </c>
      <c r="X565" s="11" t="str">
        <f t="shared" si="266"/>
        <v>Y</v>
      </c>
      <c r="Y565" s="11">
        <v>3</v>
      </c>
      <c r="Z565" s="11">
        <f t="shared" si="265"/>
        <v>6</v>
      </c>
      <c r="AA565" s="11" t="str">
        <f t="shared" si="215"/>
        <v>N</v>
      </c>
      <c r="AB565" s="11"/>
      <c r="AC565" s="11">
        <f t="shared" si="216"/>
        <v>0</v>
      </c>
      <c r="AD565" s="10" t="str">
        <f>(AD566 &amp; AD567 &amp; AD568 &amp; AD569 &amp; AD570 &amp; AD571 &amp; AD572 &amp; AD573) &amp; (AD574 &amp; AD575 &amp; AD576 &amp; AD577 &amp; AD578 &amp; AD579 &amp; AD580 &amp; AD581)</f>
        <v>000</v>
      </c>
      <c r="AE565" s="10" t="str">
        <f>(AE566 &amp; AE567 &amp; AE568 &amp; AE569 &amp; AE570 &amp; AE571 &amp; AE572 &amp; AE573) &amp; (AE574 &amp; AE575 &amp; AE576 &amp; AE577 &amp; AE578 &amp; AE579 &amp; AE580 &amp; AE581)</f>
        <v>000</v>
      </c>
      <c r="AF565" s="11"/>
      <c r="AG565" s="10"/>
      <c r="AH565" s="10"/>
      <c r="AI565" s="11">
        <f t="shared" ref="AI565:AI876" si="287">AK564+Y565</f>
        <v>278</v>
      </c>
      <c r="AJ565" s="11"/>
      <c r="AK565" s="11">
        <f t="shared" si="276"/>
        <v>281</v>
      </c>
      <c r="AL565" s="11"/>
      <c r="AM565" s="11">
        <f t="shared" si="286"/>
        <v>0</v>
      </c>
      <c r="AN565" s="11"/>
      <c r="AO565" s="11">
        <f t="shared" si="277"/>
        <v>0</v>
      </c>
      <c r="AP565" s="11"/>
      <c r="AQ565" s="11">
        <v>3</v>
      </c>
      <c r="AR565" s="11">
        <f t="shared" si="217"/>
        <v>6</v>
      </c>
      <c r="AS565" s="11"/>
      <c r="AT565" s="9"/>
      <c r="AU565" t="str">
        <f t="shared" si="264"/>
        <v>RW</v>
      </c>
      <c r="AV565" s="7">
        <f>SUM(Z$7:Z565)/2</f>
        <v>278</v>
      </c>
      <c r="AW565" s="7">
        <f>SUM(AC$7:AC565)/2</f>
        <v>0</v>
      </c>
      <c r="BF565" s="2" t="s">
        <v>135</v>
      </c>
      <c r="BG565" s="2" t="s">
        <v>135</v>
      </c>
      <c r="BH565" s="2" t="s">
        <v>135</v>
      </c>
      <c r="BI565" s="2" t="s">
        <v>135</v>
      </c>
      <c r="BJ565" s="2" t="s">
        <v>135</v>
      </c>
      <c r="BK565" s="2" t="s">
        <v>135</v>
      </c>
      <c r="BL565" s="2" t="s">
        <v>135</v>
      </c>
      <c r="BM565" s="2" t="s">
        <v>135</v>
      </c>
      <c r="BN565" s="2" t="s">
        <v>135</v>
      </c>
      <c r="BO565" s="2" t="s">
        <v>135</v>
      </c>
    </row>
    <row r="566" spans="2:67" outlineLevel="1">
      <c r="B566" s="37"/>
      <c r="C566" s="9"/>
      <c r="D566" s="9"/>
      <c r="E566" s="10" t="s">
        <v>621</v>
      </c>
      <c r="F566" s="10" t="s">
        <v>622</v>
      </c>
      <c r="G566" s="10" t="s">
        <v>623</v>
      </c>
      <c r="H566" s="10" t="s">
        <v>623</v>
      </c>
      <c r="I566" s="80"/>
      <c r="J566" s="80"/>
      <c r="K566" s="80"/>
      <c r="L566" s="80"/>
      <c r="M566" s="80"/>
      <c r="N566" s="86" t="s">
        <v>624</v>
      </c>
      <c r="O566" s="10"/>
      <c r="P566" s="10"/>
      <c r="Q566" s="10"/>
      <c r="R566" s="10"/>
      <c r="S566" s="10" t="s">
        <v>53</v>
      </c>
      <c r="T566" s="10"/>
      <c r="U566" s="10" t="s">
        <v>49</v>
      </c>
      <c r="V566" s="10" t="s">
        <v>49</v>
      </c>
      <c r="W566" s="10" t="s">
        <v>50</v>
      </c>
      <c r="X566" s="11" t="str">
        <f t="shared" si="266"/>
        <v>N</v>
      </c>
      <c r="Y566" s="11"/>
      <c r="Z566" s="11">
        <f t="shared" si="265"/>
        <v>0</v>
      </c>
      <c r="AA566" s="11" t="str">
        <f t="shared" si="215"/>
        <v>N</v>
      </c>
      <c r="AB566" s="11"/>
      <c r="AC566" s="11">
        <f t="shared" si="216"/>
        <v>0</v>
      </c>
      <c r="AD566" s="10"/>
      <c r="AE566" s="10"/>
      <c r="AF566" s="11"/>
      <c r="AG566" s="10"/>
      <c r="AH566" s="10"/>
      <c r="AI566" s="11">
        <f t="shared" ref="AI566:AI580" si="288">AI567+Y567</f>
        <v>278</v>
      </c>
      <c r="AJ566" s="11" t="str">
        <f t="shared" ref="AJ566:AJ581" si="289">IF(Y566&gt;1,"MTP[" &amp; AI566-1+Y566&amp; ":" &amp; AI566 &amp; "]",(IF(Y566&gt;0,"MTP[" &amp; AI566 &amp; "]","")))</f>
        <v/>
      </c>
      <c r="AK566" s="11">
        <f t="shared" ref="AK566:AK580" si="290">AK567+Y567</f>
        <v>281</v>
      </c>
      <c r="AL566" s="11" t="str">
        <f t="shared" ref="AL566:AL581" si="291">IF(AND(V566="Y", Y566&gt;1),"MTP[" &amp; AK566-1+Y566&amp; ":" &amp; AK566 &amp; "]",(IF(AND(V566="Y", Y566&gt;0),"MTP[" &amp; AK566 &amp; "]","")))</f>
        <v/>
      </c>
      <c r="AM566" s="11">
        <f t="shared" ref="AM566:AM580" si="292">AM567+AB567</f>
        <v>-1</v>
      </c>
      <c r="AN566" s="11" t="str">
        <f t="shared" ref="AN566:AN581" si="293">IF(AB566&gt;1,"OTP[" &amp; AM566-1+AB566&amp; ":" &amp; AM566 &amp; "]",(IF(AB566&gt;0,"OTP[" &amp; AM566 &amp; "]","")))</f>
        <v/>
      </c>
      <c r="AO566" s="11">
        <f t="shared" ref="AO566:AO580" si="294">AO567+AB567</f>
        <v>-1</v>
      </c>
      <c r="AP566" s="11" t="str">
        <f t="shared" ref="AP566:AP581" si="295">IF(AND(V566="Y", AB566&gt;1),"OTP[" &amp; AO566-1+AB566&amp; ":" &amp; AO566 &amp; "]",(IF(AND(V566="Y", AB566&gt;0),"OTP[" &amp; AO566 &amp; "]","")))</f>
        <v/>
      </c>
      <c r="AQ566" s="11"/>
      <c r="AR566" s="11">
        <f t="shared" si="217"/>
        <v>0</v>
      </c>
      <c r="AS566" s="11"/>
      <c r="AT566" s="9"/>
      <c r="AU566" t="str">
        <f t="shared" si="264"/>
        <v>RW</v>
      </c>
      <c r="AV566" s="7">
        <f>SUM(Z$7:Z566)/2</f>
        <v>278</v>
      </c>
      <c r="AW566" s="7">
        <f>SUM(AC$7:AC566)/2</f>
        <v>0</v>
      </c>
    </row>
    <row r="567" spans="2:67" outlineLevel="1">
      <c r="B567" s="37"/>
      <c r="C567" s="9"/>
      <c r="D567" s="9"/>
      <c r="E567" s="10" t="s">
        <v>621</v>
      </c>
      <c r="F567" s="10" t="s">
        <v>622</v>
      </c>
      <c r="G567" s="10" t="s">
        <v>625</v>
      </c>
      <c r="H567" s="10" t="s">
        <v>625</v>
      </c>
      <c r="I567" s="54"/>
      <c r="J567" s="54"/>
      <c r="K567" s="54"/>
      <c r="L567" s="54"/>
      <c r="M567" s="54"/>
      <c r="N567" s="87"/>
      <c r="O567" s="10"/>
      <c r="P567" s="10"/>
      <c r="Q567" s="10"/>
      <c r="R567" s="10"/>
      <c r="S567" s="10" t="s">
        <v>53</v>
      </c>
      <c r="T567" s="10"/>
      <c r="U567" s="10" t="s">
        <v>49</v>
      </c>
      <c r="V567" s="10" t="s">
        <v>49</v>
      </c>
      <c r="W567" s="10" t="s">
        <v>50</v>
      </c>
      <c r="X567" s="11" t="str">
        <f t="shared" si="266"/>
        <v>N</v>
      </c>
      <c r="Y567" s="11"/>
      <c r="Z567" s="11">
        <f t="shared" si="265"/>
        <v>0</v>
      </c>
      <c r="AA567" s="11" t="str">
        <f t="shared" si="215"/>
        <v>N</v>
      </c>
      <c r="AB567" s="11"/>
      <c r="AC567" s="11">
        <f t="shared" si="216"/>
        <v>0</v>
      </c>
      <c r="AD567" s="10"/>
      <c r="AE567" s="10"/>
      <c r="AF567" s="11"/>
      <c r="AG567" s="10"/>
      <c r="AH567" s="10"/>
      <c r="AI567" s="11">
        <f t="shared" si="288"/>
        <v>278</v>
      </c>
      <c r="AJ567" s="11" t="str">
        <f t="shared" si="289"/>
        <v/>
      </c>
      <c r="AK567" s="11">
        <f t="shared" si="290"/>
        <v>281</v>
      </c>
      <c r="AL567" s="11" t="str">
        <f t="shared" si="291"/>
        <v/>
      </c>
      <c r="AM567" s="11">
        <f t="shared" si="292"/>
        <v>-1</v>
      </c>
      <c r="AN567" s="11" t="str">
        <f t="shared" si="293"/>
        <v/>
      </c>
      <c r="AO567" s="11">
        <f t="shared" si="294"/>
        <v>-1</v>
      </c>
      <c r="AP567" s="11" t="str">
        <f t="shared" si="295"/>
        <v/>
      </c>
      <c r="AQ567" s="11"/>
      <c r="AR567" s="11">
        <f t="shared" si="217"/>
        <v>0</v>
      </c>
      <c r="AS567" s="11"/>
      <c r="AT567" s="9"/>
      <c r="AU567" t="str">
        <f t="shared" si="264"/>
        <v>RW</v>
      </c>
      <c r="AV567" s="7">
        <f>SUM(Z$7:Z567)/2</f>
        <v>278</v>
      </c>
      <c r="AW567" s="7">
        <f>SUM(AC$7:AC567)/2</f>
        <v>0</v>
      </c>
    </row>
    <row r="568" spans="2:67" outlineLevel="1">
      <c r="B568" s="37"/>
      <c r="C568" s="9"/>
      <c r="D568" s="9"/>
      <c r="E568" s="10" t="s">
        <v>621</v>
      </c>
      <c r="F568" s="10" t="s">
        <v>622</v>
      </c>
      <c r="G568" s="10" t="s">
        <v>626</v>
      </c>
      <c r="H568" s="10" t="s">
        <v>626</v>
      </c>
      <c r="I568" s="54"/>
      <c r="J568" s="54"/>
      <c r="K568" s="54"/>
      <c r="L568" s="54"/>
      <c r="M568" s="54"/>
      <c r="N568" s="87"/>
      <c r="O568" s="10"/>
      <c r="P568" s="10"/>
      <c r="Q568" s="10"/>
      <c r="R568" s="10"/>
      <c r="S568" s="10" t="s">
        <v>53</v>
      </c>
      <c r="T568" s="10"/>
      <c r="U568" s="10" t="s">
        <v>49</v>
      </c>
      <c r="V568" s="10" t="s">
        <v>49</v>
      </c>
      <c r="W568" s="10" t="s">
        <v>50</v>
      </c>
      <c r="X568" s="11" t="str">
        <f t="shared" si="266"/>
        <v>N</v>
      </c>
      <c r="Y568" s="11"/>
      <c r="Z568" s="11">
        <f t="shared" si="265"/>
        <v>0</v>
      </c>
      <c r="AA568" s="11" t="str">
        <f t="shared" si="215"/>
        <v>N</v>
      </c>
      <c r="AB568" s="11"/>
      <c r="AC568" s="11">
        <f t="shared" si="216"/>
        <v>0</v>
      </c>
      <c r="AD568" s="10"/>
      <c r="AE568" s="10"/>
      <c r="AF568" s="11"/>
      <c r="AG568" s="10"/>
      <c r="AH568" s="10"/>
      <c r="AI568" s="11">
        <f t="shared" si="288"/>
        <v>278</v>
      </c>
      <c r="AJ568" s="11" t="str">
        <f t="shared" si="289"/>
        <v/>
      </c>
      <c r="AK568" s="11">
        <f t="shared" si="290"/>
        <v>281</v>
      </c>
      <c r="AL568" s="11" t="str">
        <f t="shared" si="291"/>
        <v/>
      </c>
      <c r="AM568" s="11">
        <f t="shared" si="292"/>
        <v>-1</v>
      </c>
      <c r="AN568" s="11" t="str">
        <f t="shared" si="293"/>
        <v/>
      </c>
      <c r="AO568" s="11">
        <f t="shared" si="294"/>
        <v>-1</v>
      </c>
      <c r="AP568" s="11" t="str">
        <f t="shared" si="295"/>
        <v/>
      </c>
      <c r="AQ568" s="11"/>
      <c r="AR568" s="11">
        <f t="shared" si="217"/>
        <v>0</v>
      </c>
      <c r="AS568" s="11"/>
      <c r="AT568" s="9"/>
      <c r="AU568" t="str">
        <f t="shared" si="264"/>
        <v>RW</v>
      </c>
      <c r="AV568" s="7">
        <f>SUM(Z$7:Z568)/2</f>
        <v>278</v>
      </c>
      <c r="AW568" s="7">
        <f>SUM(AC$7:AC568)/2</f>
        <v>0</v>
      </c>
    </row>
    <row r="569" spans="2:67" outlineLevel="1">
      <c r="B569" s="37"/>
      <c r="C569" s="9"/>
      <c r="D569" s="9"/>
      <c r="E569" s="10" t="s">
        <v>621</v>
      </c>
      <c r="F569" s="10" t="s">
        <v>622</v>
      </c>
      <c r="G569" s="10" t="s">
        <v>627</v>
      </c>
      <c r="H569" s="10" t="s">
        <v>627</v>
      </c>
      <c r="I569" s="54"/>
      <c r="J569" s="54"/>
      <c r="K569" s="54"/>
      <c r="L569" s="54"/>
      <c r="M569" s="54"/>
      <c r="N569" s="87"/>
      <c r="O569" s="10"/>
      <c r="P569" s="10"/>
      <c r="Q569" s="10"/>
      <c r="R569" s="10"/>
      <c r="S569" s="10" t="s">
        <v>53</v>
      </c>
      <c r="T569" s="10"/>
      <c r="U569" s="10" t="s">
        <v>49</v>
      </c>
      <c r="V569" s="10" t="s">
        <v>49</v>
      </c>
      <c r="W569" s="10" t="s">
        <v>50</v>
      </c>
      <c r="X569" s="11" t="str">
        <f t="shared" si="266"/>
        <v>N</v>
      </c>
      <c r="Y569" s="11"/>
      <c r="Z569" s="11">
        <f t="shared" si="265"/>
        <v>0</v>
      </c>
      <c r="AA569" s="11" t="str">
        <f t="shared" si="215"/>
        <v>N</v>
      </c>
      <c r="AB569" s="11"/>
      <c r="AC569" s="11">
        <f t="shared" si="216"/>
        <v>0</v>
      </c>
      <c r="AD569" s="10"/>
      <c r="AE569" s="10"/>
      <c r="AF569" s="11"/>
      <c r="AG569" s="10"/>
      <c r="AH569" s="10"/>
      <c r="AI569" s="11">
        <f t="shared" si="288"/>
        <v>278</v>
      </c>
      <c r="AJ569" s="11" t="str">
        <f t="shared" si="289"/>
        <v/>
      </c>
      <c r="AK569" s="11">
        <f t="shared" si="290"/>
        <v>281</v>
      </c>
      <c r="AL569" s="11" t="str">
        <f t="shared" si="291"/>
        <v/>
      </c>
      <c r="AM569" s="11">
        <f t="shared" si="292"/>
        <v>-1</v>
      </c>
      <c r="AN569" s="11" t="str">
        <f t="shared" si="293"/>
        <v/>
      </c>
      <c r="AO569" s="11">
        <f t="shared" si="294"/>
        <v>-1</v>
      </c>
      <c r="AP569" s="11" t="str">
        <f t="shared" si="295"/>
        <v/>
      </c>
      <c r="AQ569" s="11"/>
      <c r="AR569" s="11">
        <f t="shared" si="217"/>
        <v>0</v>
      </c>
      <c r="AS569" s="11"/>
      <c r="AT569" s="9"/>
      <c r="AU569" t="str">
        <f t="shared" si="264"/>
        <v>RW</v>
      </c>
      <c r="AV569" s="7">
        <f>SUM(Z$7:Z569)/2</f>
        <v>278</v>
      </c>
      <c r="AW569" s="7">
        <f>SUM(AC$7:AC569)/2</f>
        <v>0</v>
      </c>
    </row>
    <row r="570" spans="2:67" outlineLevel="1">
      <c r="B570" s="37"/>
      <c r="C570" s="9"/>
      <c r="D570" s="9"/>
      <c r="E570" s="10" t="s">
        <v>621</v>
      </c>
      <c r="F570" s="10" t="s">
        <v>622</v>
      </c>
      <c r="G570" s="10" t="s">
        <v>628</v>
      </c>
      <c r="H570" s="10" t="s">
        <v>628</v>
      </c>
      <c r="I570" s="54"/>
      <c r="J570" s="54"/>
      <c r="K570" s="54"/>
      <c r="L570" s="54"/>
      <c r="M570" s="54"/>
      <c r="N570" s="87"/>
      <c r="O570" s="10"/>
      <c r="P570" s="10"/>
      <c r="Q570" s="10"/>
      <c r="R570" s="10"/>
      <c r="S570" s="10" t="s">
        <v>53</v>
      </c>
      <c r="T570" s="10"/>
      <c r="U570" s="10" t="s">
        <v>49</v>
      </c>
      <c r="V570" s="10" t="s">
        <v>49</v>
      </c>
      <c r="W570" s="10" t="s">
        <v>50</v>
      </c>
      <c r="X570" s="11" t="str">
        <f t="shared" si="266"/>
        <v>N</v>
      </c>
      <c r="Y570" s="11"/>
      <c r="Z570" s="11">
        <f t="shared" si="265"/>
        <v>0</v>
      </c>
      <c r="AA570" s="11" t="str">
        <f t="shared" si="215"/>
        <v>N</v>
      </c>
      <c r="AB570" s="11"/>
      <c r="AC570" s="11">
        <f t="shared" si="216"/>
        <v>0</v>
      </c>
      <c r="AD570" s="10"/>
      <c r="AE570" s="10"/>
      <c r="AF570" s="11"/>
      <c r="AG570" s="10"/>
      <c r="AH570" s="10"/>
      <c r="AI570" s="11">
        <f t="shared" si="288"/>
        <v>278</v>
      </c>
      <c r="AJ570" s="11" t="str">
        <f t="shared" si="289"/>
        <v/>
      </c>
      <c r="AK570" s="11">
        <f t="shared" si="290"/>
        <v>281</v>
      </c>
      <c r="AL570" s="11" t="str">
        <f t="shared" si="291"/>
        <v/>
      </c>
      <c r="AM570" s="11">
        <f t="shared" si="292"/>
        <v>-1</v>
      </c>
      <c r="AN570" s="11" t="str">
        <f t="shared" si="293"/>
        <v/>
      </c>
      <c r="AO570" s="11">
        <f t="shared" si="294"/>
        <v>-1</v>
      </c>
      <c r="AP570" s="11" t="str">
        <f t="shared" si="295"/>
        <v/>
      </c>
      <c r="AQ570" s="11"/>
      <c r="AR570" s="11">
        <f t="shared" si="217"/>
        <v>0</v>
      </c>
      <c r="AS570" s="11"/>
      <c r="AT570" s="9"/>
      <c r="AU570" t="str">
        <f t="shared" si="264"/>
        <v>RW</v>
      </c>
      <c r="AV570" s="7">
        <f>SUM(Z$7:Z570)/2</f>
        <v>278</v>
      </c>
      <c r="AW570" s="7">
        <f>SUM(AC$7:AC570)/2</f>
        <v>0</v>
      </c>
    </row>
    <row r="571" spans="2:67" outlineLevel="1">
      <c r="B571" s="37"/>
      <c r="C571" s="9"/>
      <c r="D571" s="9"/>
      <c r="E571" s="10" t="s">
        <v>621</v>
      </c>
      <c r="F571" s="10" t="s">
        <v>622</v>
      </c>
      <c r="G571" s="10" t="s">
        <v>629</v>
      </c>
      <c r="H571" s="10" t="s">
        <v>629</v>
      </c>
      <c r="I571" s="54"/>
      <c r="J571" s="54"/>
      <c r="K571" s="54"/>
      <c r="L571" s="54"/>
      <c r="M571" s="54"/>
      <c r="N571" s="87"/>
      <c r="O571" s="10"/>
      <c r="P571" s="10"/>
      <c r="Q571" s="10"/>
      <c r="R571" s="10"/>
      <c r="S571" s="10" t="s">
        <v>53</v>
      </c>
      <c r="T571" s="10"/>
      <c r="U571" s="10" t="s">
        <v>49</v>
      </c>
      <c r="V571" s="10" t="s">
        <v>49</v>
      </c>
      <c r="W571" s="10" t="s">
        <v>50</v>
      </c>
      <c r="X571" s="11" t="str">
        <f t="shared" si="266"/>
        <v>N</v>
      </c>
      <c r="Y571" s="11"/>
      <c r="Z571" s="11">
        <f t="shared" si="265"/>
        <v>0</v>
      </c>
      <c r="AA571" s="11" t="str">
        <f t="shared" si="215"/>
        <v>N</v>
      </c>
      <c r="AB571" s="11"/>
      <c r="AC571" s="11">
        <f t="shared" si="216"/>
        <v>0</v>
      </c>
      <c r="AD571" s="10"/>
      <c r="AE571" s="10"/>
      <c r="AF571" s="11"/>
      <c r="AG571" s="10"/>
      <c r="AH571" s="10"/>
      <c r="AI571" s="11">
        <f t="shared" si="288"/>
        <v>278</v>
      </c>
      <c r="AJ571" s="11" t="str">
        <f t="shared" si="289"/>
        <v/>
      </c>
      <c r="AK571" s="11">
        <f t="shared" si="290"/>
        <v>281</v>
      </c>
      <c r="AL571" s="11" t="str">
        <f t="shared" si="291"/>
        <v/>
      </c>
      <c r="AM571" s="11">
        <f t="shared" si="292"/>
        <v>-1</v>
      </c>
      <c r="AN571" s="11" t="str">
        <f t="shared" si="293"/>
        <v/>
      </c>
      <c r="AO571" s="11">
        <f t="shared" si="294"/>
        <v>-1</v>
      </c>
      <c r="AP571" s="11" t="str">
        <f t="shared" si="295"/>
        <v/>
      </c>
      <c r="AQ571" s="11"/>
      <c r="AR571" s="11">
        <f t="shared" si="217"/>
        <v>0</v>
      </c>
      <c r="AS571" s="11"/>
      <c r="AT571" s="9"/>
      <c r="AU571" t="str">
        <f t="shared" si="264"/>
        <v>RW</v>
      </c>
      <c r="AV571" s="7">
        <f>SUM(Z$7:Z571)/2</f>
        <v>278</v>
      </c>
      <c r="AW571" s="7">
        <f>SUM(AC$7:AC571)/2</f>
        <v>0</v>
      </c>
    </row>
    <row r="572" spans="2:67" outlineLevel="1">
      <c r="B572" s="37"/>
      <c r="C572" s="9"/>
      <c r="D572" s="9"/>
      <c r="E572" s="10" t="s">
        <v>621</v>
      </c>
      <c r="F572" s="10" t="s">
        <v>622</v>
      </c>
      <c r="G572" s="10" t="s">
        <v>630</v>
      </c>
      <c r="H572" s="10" t="s">
        <v>630</v>
      </c>
      <c r="I572" s="54"/>
      <c r="J572" s="54"/>
      <c r="K572" s="54"/>
      <c r="L572" s="54"/>
      <c r="M572" s="54"/>
      <c r="N572" s="87"/>
      <c r="O572" s="10"/>
      <c r="P572" s="10"/>
      <c r="Q572" s="10"/>
      <c r="R572" s="10"/>
      <c r="S572" s="10" t="s">
        <v>53</v>
      </c>
      <c r="T572" s="10"/>
      <c r="U572" s="10" t="s">
        <v>49</v>
      </c>
      <c r="V572" s="10" t="s">
        <v>49</v>
      </c>
      <c r="W572" s="10" t="s">
        <v>50</v>
      </c>
      <c r="X572" s="11" t="str">
        <f t="shared" si="266"/>
        <v>N</v>
      </c>
      <c r="Y572" s="11"/>
      <c r="Z572" s="11">
        <f t="shared" si="265"/>
        <v>0</v>
      </c>
      <c r="AA572" s="11" t="str">
        <f t="shared" si="215"/>
        <v>N</v>
      </c>
      <c r="AB572" s="11"/>
      <c r="AC572" s="11">
        <f t="shared" si="216"/>
        <v>0</v>
      </c>
      <c r="AD572" s="10"/>
      <c r="AE572" s="10"/>
      <c r="AF572" s="11"/>
      <c r="AG572" s="10"/>
      <c r="AH572" s="10"/>
      <c r="AI572" s="11">
        <f t="shared" si="288"/>
        <v>278</v>
      </c>
      <c r="AJ572" s="11" t="str">
        <f t="shared" si="289"/>
        <v/>
      </c>
      <c r="AK572" s="11">
        <f t="shared" si="290"/>
        <v>281</v>
      </c>
      <c r="AL572" s="11" t="str">
        <f t="shared" si="291"/>
        <v/>
      </c>
      <c r="AM572" s="11">
        <f t="shared" si="292"/>
        <v>-1</v>
      </c>
      <c r="AN572" s="11" t="str">
        <f t="shared" si="293"/>
        <v/>
      </c>
      <c r="AO572" s="11">
        <f t="shared" si="294"/>
        <v>-1</v>
      </c>
      <c r="AP572" s="11" t="str">
        <f t="shared" si="295"/>
        <v/>
      </c>
      <c r="AQ572" s="11"/>
      <c r="AR572" s="11">
        <f t="shared" si="217"/>
        <v>0</v>
      </c>
      <c r="AS572" s="11"/>
      <c r="AT572" s="9"/>
      <c r="AU572" t="str">
        <f t="shared" si="264"/>
        <v>RW</v>
      </c>
      <c r="AV572" s="7">
        <f>SUM(Z$7:Z572)/2</f>
        <v>278</v>
      </c>
      <c r="AW572" s="7">
        <f>SUM(AC$7:AC572)/2</f>
        <v>0</v>
      </c>
    </row>
    <row r="573" spans="2:67" outlineLevel="1">
      <c r="B573" s="37"/>
      <c r="C573" s="9"/>
      <c r="D573" s="9"/>
      <c r="E573" s="10" t="s">
        <v>621</v>
      </c>
      <c r="F573" s="10" t="s">
        <v>622</v>
      </c>
      <c r="G573" s="10" t="s">
        <v>631</v>
      </c>
      <c r="H573" s="10" t="s">
        <v>631</v>
      </c>
      <c r="I573" s="54"/>
      <c r="J573" s="54"/>
      <c r="K573" s="54"/>
      <c r="L573" s="54"/>
      <c r="M573" s="54"/>
      <c r="N573" s="87"/>
      <c r="O573" s="10"/>
      <c r="P573" s="10"/>
      <c r="Q573" s="10"/>
      <c r="R573" s="10"/>
      <c r="S573" s="10" t="s">
        <v>53</v>
      </c>
      <c r="T573" s="10"/>
      <c r="U573" s="10" t="s">
        <v>49</v>
      </c>
      <c r="V573" s="10" t="s">
        <v>49</v>
      </c>
      <c r="W573" s="10" t="s">
        <v>50</v>
      </c>
      <c r="X573" s="11" t="str">
        <f t="shared" si="266"/>
        <v>N</v>
      </c>
      <c r="Y573" s="11"/>
      <c r="Z573" s="11">
        <f t="shared" si="265"/>
        <v>0</v>
      </c>
      <c r="AA573" s="11" t="str">
        <f t="shared" si="215"/>
        <v>N</v>
      </c>
      <c r="AB573" s="11"/>
      <c r="AC573" s="11">
        <f t="shared" si="216"/>
        <v>0</v>
      </c>
      <c r="AD573" s="10"/>
      <c r="AE573" s="10"/>
      <c r="AF573" s="11"/>
      <c r="AG573" s="10"/>
      <c r="AH573" s="10"/>
      <c r="AI573" s="11">
        <f t="shared" si="288"/>
        <v>278</v>
      </c>
      <c r="AJ573" s="11" t="str">
        <f t="shared" si="289"/>
        <v/>
      </c>
      <c r="AK573" s="11">
        <f t="shared" si="290"/>
        <v>281</v>
      </c>
      <c r="AL573" s="11" t="str">
        <f t="shared" si="291"/>
        <v/>
      </c>
      <c r="AM573" s="11">
        <f t="shared" si="292"/>
        <v>-1</v>
      </c>
      <c r="AN573" s="11" t="str">
        <f t="shared" si="293"/>
        <v/>
      </c>
      <c r="AO573" s="11">
        <f t="shared" si="294"/>
        <v>-1</v>
      </c>
      <c r="AP573" s="11" t="str">
        <f t="shared" si="295"/>
        <v/>
      </c>
      <c r="AQ573" s="11"/>
      <c r="AR573" s="11">
        <f t="shared" si="217"/>
        <v>0</v>
      </c>
      <c r="AS573" s="11"/>
      <c r="AT573" s="9"/>
      <c r="AU573" t="str">
        <f t="shared" si="264"/>
        <v>RW</v>
      </c>
      <c r="AV573" s="7">
        <f>SUM(Z$7:Z573)/2</f>
        <v>278</v>
      </c>
      <c r="AW573" s="7">
        <f>SUM(AC$7:AC573)/2</f>
        <v>0</v>
      </c>
    </row>
    <row r="574" spans="2:67" outlineLevel="1">
      <c r="B574" s="37"/>
      <c r="C574" s="9"/>
      <c r="D574" s="9"/>
      <c r="E574" s="10" t="s">
        <v>621</v>
      </c>
      <c r="F574" s="10" t="s">
        <v>622</v>
      </c>
      <c r="G574" s="10" t="s">
        <v>632</v>
      </c>
      <c r="H574" s="10" t="s">
        <v>632</v>
      </c>
      <c r="I574" s="54"/>
      <c r="J574" s="54"/>
      <c r="K574" s="54"/>
      <c r="L574" s="54"/>
      <c r="M574" s="54"/>
      <c r="N574" s="87"/>
      <c r="O574" s="10"/>
      <c r="P574" s="10"/>
      <c r="Q574" s="10"/>
      <c r="R574" s="10"/>
      <c r="S574" s="10" t="s">
        <v>53</v>
      </c>
      <c r="T574" s="10"/>
      <c r="U574" s="10" t="s">
        <v>49</v>
      </c>
      <c r="V574" s="10" t="s">
        <v>49</v>
      </c>
      <c r="W574" s="10" t="s">
        <v>50</v>
      </c>
      <c r="X574" s="11" t="str">
        <f t="shared" si="266"/>
        <v>N</v>
      </c>
      <c r="Y574" s="11"/>
      <c r="Z574" s="11">
        <f t="shared" si="265"/>
        <v>0</v>
      </c>
      <c r="AA574" s="11" t="str">
        <f t="shared" si="215"/>
        <v>N</v>
      </c>
      <c r="AB574" s="11"/>
      <c r="AC574" s="11">
        <f t="shared" si="216"/>
        <v>0</v>
      </c>
      <c r="AD574" s="10"/>
      <c r="AE574" s="10"/>
      <c r="AF574" s="11"/>
      <c r="AG574" s="10"/>
      <c r="AH574" s="10"/>
      <c r="AI574" s="11">
        <f t="shared" si="288"/>
        <v>278</v>
      </c>
      <c r="AJ574" s="11" t="str">
        <f t="shared" si="289"/>
        <v/>
      </c>
      <c r="AK574" s="11">
        <f t="shared" si="290"/>
        <v>281</v>
      </c>
      <c r="AL574" s="11" t="str">
        <f t="shared" si="291"/>
        <v/>
      </c>
      <c r="AM574" s="11">
        <f t="shared" si="292"/>
        <v>-1</v>
      </c>
      <c r="AN574" s="11" t="str">
        <f t="shared" si="293"/>
        <v/>
      </c>
      <c r="AO574" s="11">
        <f t="shared" si="294"/>
        <v>-1</v>
      </c>
      <c r="AP574" s="11" t="str">
        <f t="shared" si="295"/>
        <v/>
      </c>
      <c r="AQ574" s="11"/>
      <c r="AR574" s="11">
        <f t="shared" si="217"/>
        <v>0</v>
      </c>
      <c r="AS574" s="11"/>
      <c r="AT574" s="9"/>
      <c r="AU574" t="str">
        <f t="shared" si="264"/>
        <v>RW</v>
      </c>
      <c r="AV574" s="7">
        <f>SUM(Z$7:Z574)/2</f>
        <v>278</v>
      </c>
      <c r="AW574" s="7">
        <f>SUM(AC$7:AC574)/2</f>
        <v>0</v>
      </c>
    </row>
    <row r="575" spans="2:67" outlineLevel="1">
      <c r="B575" s="37"/>
      <c r="C575" s="9"/>
      <c r="D575" s="9"/>
      <c r="E575" s="10" t="s">
        <v>621</v>
      </c>
      <c r="F575" s="10" t="s">
        <v>622</v>
      </c>
      <c r="G575" s="10" t="s">
        <v>633</v>
      </c>
      <c r="H575" s="10" t="s">
        <v>633</v>
      </c>
      <c r="I575" s="54"/>
      <c r="J575" s="54"/>
      <c r="K575" s="54"/>
      <c r="L575" s="54"/>
      <c r="M575" s="54"/>
      <c r="N575" s="87"/>
      <c r="O575" s="10"/>
      <c r="P575" s="10"/>
      <c r="Q575" s="10"/>
      <c r="R575" s="10"/>
      <c r="S575" s="10" t="s">
        <v>53</v>
      </c>
      <c r="T575" s="10"/>
      <c r="U575" s="10" t="s">
        <v>49</v>
      </c>
      <c r="V575" s="10" t="s">
        <v>49</v>
      </c>
      <c r="W575" s="10" t="s">
        <v>50</v>
      </c>
      <c r="X575" s="11" t="str">
        <f t="shared" si="266"/>
        <v>N</v>
      </c>
      <c r="Y575" s="11"/>
      <c r="Z575" s="11">
        <f t="shared" si="265"/>
        <v>0</v>
      </c>
      <c r="AA575" s="11" t="str">
        <f t="shared" si="215"/>
        <v>N</v>
      </c>
      <c r="AB575" s="11"/>
      <c r="AC575" s="11">
        <f t="shared" si="216"/>
        <v>0</v>
      </c>
      <c r="AD575" s="10"/>
      <c r="AE575" s="10"/>
      <c r="AF575" s="11"/>
      <c r="AG575" s="10"/>
      <c r="AH575" s="10"/>
      <c r="AI575" s="11">
        <f t="shared" si="288"/>
        <v>278</v>
      </c>
      <c r="AJ575" s="11" t="str">
        <f t="shared" si="289"/>
        <v/>
      </c>
      <c r="AK575" s="11">
        <f t="shared" si="290"/>
        <v>281</v>
      </c>
      <c r="AL575" s="11" t="str">
        <f t="shared" si="291"/>
        <v/>
      </c>
      <c r="AM575" s="11">
        <f t="shared" si="292"/>
        <v>-1</v>
      </c>
      <c r="AN575" s="11" t="str">
        <f t="shared" si="293"/>
        <v/>
      </c>
      <c r="AO575" s="11">
        <f t="shared" si="294"/>
        <v>-1</v>
      </c>
      <c r="AP575" s="11" t="str">
        <f t="shared" si="295"/>
        <v/>
      </c>
      <c r="AQ575" s="11"/>
      <c r="AR575" s="11">
        <f t="shared" si="217"/>
        <v>0</v>
      </c>
      <c r="AS575" s="11"/>
      <c r="AT575" s="9"/>
      <c r="AU575" t="str">
        <f t="shared" si="264"/>
        <v>RW</v>
      </c>
      <c r="AV575" s="7">
        <f>SUM(Z$7:Z575)/2</f>
        <v>278</v>
      </c>
      <c r="AW575" s="7">
        <f>SUM(AC$7:AC575)/2</f>
        <v>0</v>
      </c>
    </row>
    <row r="576" spans="2:67" outlineLevel="1">
      <c r="B576" s="37"/>
      <c r="C576" s="9"/>
      <c r="D576" s="9"/>
      <c r="E576" s="10" t="s">
        <v>621</v>
      </c>
      <c r="F576" s="10" t="s">
        <v>622</v>
      </c>
      <c r="G576" s="10" t="s">
        <v>634</v>
      </c>
      <c r="H576" s="10" t="s">
        <v>634</v>
      </c>
      <c r="I576" s="54"/>
      <c r="J576" s="54"/>
      <c r="K576" s="54"/>
      <c r="L576" s="54"/>
      <c r="M576" s="54"/>
      <c r="N576" s="87"/>
      <c r="O576" s="10"/>
      <c r="P576" s="10"/>
      <c r="Q576" s="10"/>
      <c r="R576" s="10"/>
      <c r="S576" s="10" t="s">
        <v>53</v>
      </c>
      <c r="T576" s="10"/>
      <c r="U576" s="10" t="s">
        <v>49</v>
      </c>
      <c r="V576" s="10" t="s">
        <v>49</v>
      </c>
      <c r="W576" s="10" t="s">
        <v>50</v>
      </c>
      <c r="X576" s="11" t="str">
        <f t="shared" si="266"/>
        <v>N</v>
      </c>
      <c r="Y576" s="11"/>
      <c r="Z576" s="11">
        <f t="shared" si="265"/>
        <v>0</v>
      </c>
      <c r="AA576" s="11" t="str">
        <f t="shared" si="215"/>
        <v>N</v>
      </c>
      <c r="AB576" s="11"/>
      <c r="AC576" s="11">
        <f t="shared" si="216"/>
        <v>0</v>
      </c>
      <c r="AD576" s="10"/>
      <c r="AE576" s="10"/>
      <c r="AF576" s="11"/>
      <c r="AG576" s="10"/>
      <c r="AH576" s="10"/>
      <c r="AI576" s="11">
        <f t="shared" si="288"/>
        <v>278</v>
      </c>
      <c r="AJ576" s="11" t="str">
        <f t="shared" si="289"/>
        <v/>
      </c>
      <c r="AK576" s="11">
        <f t="shared" si="290"/>
        <v>281</v>
      </c>
      <c r="AL576" s="11" t="str">
        <f t="shared" si="291"/>
        <v/>
      </c>
      <c r="AM576" s="11">
        <f t="shared" si="292"/>
        <v>-1</v>
      </c>
      <c r="AN576" s="11" t="str">
        <f t="shared" si="293"/>
        <v/>
      </c>
      <c r="AO576" s="11">
        <f t="shared" si="294"/>
        <v>-1</v>
      </c>
      <c r="AP576" s="11" t="str">
        <f t="shared" si="295"/>
        <v/>
      </c>
      <c r="AQ576" s="11"/>
      <c r="AR576" s="11">
        <f t="shared" si="217"/>
        <v>0</v>
      </c>
      <c r="AS576" s="11"/>
      <c r="AT576" s="9"/>
      <c r="AU576" t="str">
        <f t="shared" si="264"/>
        <v>RW</v>
      </c>
      <c r="AV576" s="7">
        <f>SUM(Z$7:Z576)/2</f>
        <v>278</v>
      </c>
      <c r="AW576" s="7">
        <f>SUM(AC$7:AC576)/2</f>
        <v>0</v>
      </c>
    </row>
    <row r="577" spans="2:67" outlineLevel="1">
      <c r="B577" s="37"/>
      <c r="C577" s="9"/>
      <c r="D577" s="9"/>
      <c r="E577" s="10" t="s">
        <v>621</v>
      </c>
      <c r="F577" s="10" t="s">
        <v>622</v>
      </c>
      <c r="G577" s="10" t="s">
        <v>635</v>
      </c>
      <c r="H577" s="10" t="s">
        <v>635</v>
      </c>
      <c r="I577" s="54"/>
      <c r="J577" s="54"/>
      <c r="K577" s="54"/>
      <c r="L577" s="54"/>
      <c r="M577" s="54"/>
      <c r="N577" s="87"/>
      <c r="O577" s="10"/>
      <c r="P577" s="10"/>
      <c r="Q577" s="10"/>
      <c r="R577" s="10"/>
      <c r="S577" s="10" t="s">
        <v>53</v>
      </c>
      <c r="T577" s="10"/>
      <c r="U577" s="10" t="s">
        <v>49</v>
      </c>
      <c r="V577" s="10" t="s">
        <v>49</v>
      </c>
      <c r="W577" s="10" t="s">
        <v>50</v>
      </c>
      <c r="X577" s="11" t="str">
        <f t="shared" si="266"/>
        <v>N</v>
      </c>
      <c r="Y577" s="11"/>
      <c r="Z577" s="11">
        <f t="shared" si="265"/>
        <v>0</v>
      </c>
      <c r="AA577" s="11" t="str">
        <f t="shared" si="215"/>
        <v>N</v>
      </c>
      <c r="AB577" s="11"/>
      <c r="AC577" s="11">
        <f t="shared" si="216"/>
        <v>0</v>
      </c>
      <c r="AD577" s="10"/>
      <c r="AE577" s="10"/>
      <c r="AF577" s="11"/>
      <c r="AG577" s="10"/>
      <c r="AH577" s="10"/>
      <c r="AI577" s="11">
        <f t="shared" si="288"/>
        <v>278</v>
      </c>
      <c r="AJ577" s="11" t="str">
        <f t="shared" si="289"/>
        <v/>
      </c>
      <c r="AK577" s="11">
        <f t="shared" si="290"/>
        <v>281</v>
      </c>
      <c r="AL577" s="11" t="str">
        <f t="shared" si="291"/>
        <v/>
      </c>
      <c r="AM577" s="11">
        <f t="shared" si="292"/>
        <v>-1</v>
      </c>
      <c r="AN577" s="11" t="str">
        <f t="shared" si="293"/>
        <v/>
      </c>
      <c r="AO577" s="11">
        <f t="shared" si="294"/>
        <v>-1</v>
      </c>
      <c r="AP577" s="11" t="str">
        <f t="shared" si="295"/>
        <v/>
      </c>
      <c r="AQ577" s="11"/>
      <c r="AR577" s="11">
        <f t="shared" si="217"/>
        <v>0</v>
      </c>
      <c r="AS577" s="11"/>
      <c r="AT577" s="9"/>
      <c r="AU577" t="str">
        <f t="shared" si="264"/>
        <v>RW</v>
      </c>
      <c r="AV577" s="7">
        <f>SUM(Z$7:Z577)/2</f>
        <v>278</v>
      </c>
      <c r="AW577" s="7">
        <f>SUM(AC$7:AC577)/2</f>
        <v>0</v>
      </c>
    </row>
    <row r="578" spans="2:67" outlineLevel="1">
      <c r="B578" s="37"/>
      <c r="C578" s="9"/>
      <c r="D578" s="9"/>
      <c r="E578" s="10" t="s">
        <v>621</v>
      </c>
      <c r="F578" s="10" t="s">
        <v>622</v>
      </c>
      <c r="G578" s="10" t="s">
        <v>636</v>
      </c>
      <c r="H578" s="10" t="s">
        <v>636</v>
      </c>
      <c r="I578" s="54"/>
      <c r="J578" s="54"/>
      <c r="K578" s="54"/>
      <c r="L578" s="54"/>
      <c r="M578" s="54"/>
      <c r="N578" s="87"/>
      <c r="O578" s="10"/>
      <c r="P578" s="10"/>
      <c r="Q578" s="10"/>
      <c r="R578" s="10"/>
      <c r="S578" s="10" t="s">
        <v>53</v>
      </c>
      <c r="T578" s="10"/>
      <c r="U578" s="10" t="s">
        <v>49</v>
      </c>
      <c r="V578" s="10" t="s">
        <v>49</v>
      </c>
      <c r="W578" s="10" t="s">
        <v>50</v>
      </c>
      <c r="X578" s="11" t="str">
        <f t="shared" si="266"/>
        <v>N</v>
      </c>
      <c r="Y578" s="11"/>
      <c r="Z578" s="11">
        <f t="shared" si="265"/>
        <v>0</v>
      </c>
      <c r="AA578" s="11" t="str">
        <f t="shared" si="215"/>
        <v>N</v>
      </c>
      <c r="AB578" s="11"/>
      <c r="AC578" s="11">
        <f t="shared" si="216"/>
        <v>0</v>
      </c>
      <c r="AD578" s="10"/>
      <c r="AE578" s="10"/>
      <c r="AF578" s="11"/>
      <c r="AG578" s="10"/>
      <c r="AH578" s="10"/>
      <c r="AI578" s="11">
        <f t="shared" si="288"/>
        <v>278</v>
      </c>
      <c r="AJ578" s="11" t="str">
        <f t="shared" si="289"/>
        <v/>
      </c>
      <c r="AK578" s="11">
        <f t="shared" si="290"/>
        <v>281</v>
      </c>
      <c r="AL578" s="11" t="str">
        <f t="shared" si="291"/>
        <v/>
      </c>
      <c r="AM578" s="11">
        <f t="shared" si="292"/>
        <v>-1</v>
      </c>
      <c r="AN578" s="11" t="str">
        <f t="shared" si="293"/>
        <v/>
      </c>
      <c r="AO578" s="11">
        <f t="shared" si="294"/>
        <v>-1</v>
      </c>
      <c r="AP578" s="11" t="str">
        <f t="shared" si="295"/>
        <v/>
      </c>
      <c r="AQ578" s="11"/>
      <c r="AR578" s="11">
        <f t="shared" si="217"/>
        <v>0</v>
      </c>
      <c r="AS578" s="11"/>
      <c r="AT578" s="9"/>
      <c r="AU578" t="str">
        <f t="shared" si="264"/>
        <v>RW</v>
      </c>
      <c r="AV578" s="7">
        <f>SUM(Z$7:Z578)/2</f>
        <v>278</v>
      </c>
      <c r="AW578" s="7">
        <f>SUM(AC$7:AC578)/2</f>
        <v>0</v>
      </c>
    </row>
    <row r="579" spans="2:67" outlineLevel="1">
      <c r="B579" s="37"/>
      <c r="C579" s="9"/>
      <c r="D579" s="9"/>
      <c r="E579" s="10" t="s">
        <v>621</v>
      </c>
      <c r="F579" s="10" t="s">
        <v>622</v>
      </c>
      <c r="G579" s="10" t="s">
        <v>637</v>
      </c>
      <c r="H579" s="10" t="s">
        <v>637</v>
      </c>
      <c r="I579" s="54"/>
      <c r="J579" s="54"/>
      <c r="K579" s="54"/>
      <c r="L579" s="54"/>
      <c r="M579" s="54"/>
      <c r="N579" s="87"/>
      <c r="O579" s="10"/>
      <c r="P579" s="10"/>
      <c r="Q579" s="10"/>
      <c r="R579" s="10"/>
      <c r="S579" s="10" t="s">
        <v>53</v>
      </c>
      <c r="T579" s="10"/>
      <c r="U579" s="10" t="s">
        <v>49</v>
      </c>
      <c r="V579" s="10" t="s">
        <v>49</v>
      </c>
      <c r="W579" s="10" t="s">
        <v>50</v>
      </c>
      <c r="X579" s="11" t="str">
        <f t="shared" si="266"/>
        <v>Y</v>
      </c>
      <c r="Y579" s="11">
        <v>1</v>
      </c>
      <c r="Z579" s="11">
        <f t="shared" si="265"/>
        <v>2</v>
      </c>
      <c r="AA579" s="11" t="str">
        <f t="shared" si="215"/>
        <v>N</v>
      </c>
      <c r="AB579" s="11"/>
      <c r="AC579" s="11">
        <f t="shared" si="216"/>
        <v>0</v>
      </c>
      <c r="AD579" s="10">
        <v>0</v>
      </c>
      <c r="AE579" s="10">
        <v>0</v>
      </c>
      <c r="AF579" s="11"/>
      <c r="AG579" s="10"/>
      <c r="AH579" s="10"/>
      <c r="AI579" s="11">
        <f t="shared" si="288"/>
        <v>277</v>
      </c>
      <c r="AJ579" s="11" t="str">
        <f t="shared" si="289"/>
        <v>MTP[277]</v>
      </c>
      <c r="AK579" s="11">
        <f t="shared" si="290"/>
        <v>280</v>
      </c>
      <c r="AL579" s="11" t="str">
        <f t="shared" si="291"/>
        <v>MTP[280]</v>
      </c>
      <c r="AM579" s="11">
        <f t="shared" si="292"/>
        <v>-1</v>
      </c>
      <c r="AN579" s="11" t="str">
        <f t="shared" si="293"/>
        <v/>
      </c>
      <c r="AO579" s="11">
        <f t="shared" si="294"/>
        <v>-1</v>
      </c>
      <c r="AP579" s="11" t="str">
        <f t="shared" si="295"/>
        <v/>
      </c>
      <c r="AQ579" s="11"/>
      <c r="AR579" s="11">
        <f t="shared" si="217"/>
        <v>0</v>
      </c>
      <c r="AS579" s="11"/>
      <c r="AT579" s="9"/>
      <c r="AU579" t="str">
        <f t="shared" si="264"/>
        <v>RW</v>
      </c>
      <c r="AV579" s="7">
        <f>SUM(Z$7:Z579)/2</f>
        <v>279</v>
      </c>
      <c r="AW579" s="7">
        <f>SUM(AC$7:AC579)/2</f>
        <v>0</v>
      </c>
      <c r="BF579" s="2">
        <v>0</v>
      </c>
      <c r="BG579" s="2">
        <v>0</v>
      </c>
      <c r="BH579" s="2">
        <v>0</v>
      </c>
      <c r="BI579" s="2">
        <v>0</v>
      </c>
      <c r="BJ579" s="2">
        <v>0</v>
      </c>
      <c r="BK579" s="2">
        <v>0</v>
      </c>
      <c r="BL579" s="2">
        <v>0</v>
      </c>
      <c r="BM579" s="2">
        <v>0</v>
      </c>
      <c r="BN579" s="2">
        <v>0</v>
      </c>
      <c r="BO579" s="2">
        <v>0</v>
      </c>
    </row>
    <row r="580" spans="2:67" outlineLevel="1">
      <c r="B580" s="37"/>
      <c r="C580" s="9"/>
      <c r="D580" s="9"/>
      <c r="E580" s="10" t="s">
        <v>621</v>
      </c>
      <c r="F580" s="10" t="s">
        <v>622</v>
      </c>
      <c r="G580" s="10" t="s">
        <v>638</v>
      </c>
      <c r="H580" s="10" t="s">
        <v>638</v>
      </c>
      <c r="I580" s="54"/>
      <c r="J580" s="54"/>
      <c r="K580" s="54"/>
      <c r="L580" s="54"/>
      <c r="M580" s="54"/>
      <c r="N580" s="87"/>
      <c r="O580" s="10"/>
      <c r="P580" s="10"/>
      <c r="Q580" s="10"/>
      <c r="R580" s="10"/>
      <c r="S580" s="10" t="s">
        <v>53</v>
      </c>
      <c r="T580" s="10"/>
      <c r="U580" s="10" t="s">
        <v>49</v>
      </c>
      <c r="V580" s="10" t="s">
        <v>49</v>
      </c>
      <c r="W580" s="10" t="s">
        <v>50</v>
      </c>
      <c r="X580" s="11" t="str">
        <f t="shared" si="266"/>
        <v>Y</v>
      </c>
      <c r="Y580" s="11">
        <v>1</v>
      </c>
      <c r="Z580" s="11">
        <f t="shared" si="265"/>
        <v>2</v>
      </c>
      <c r="AA580" s="11" t="str">
        <f t="shared" si="215"/>
        <v>N</v>
      </c>
      <c r="AB580" s="11"/>
      <c r="AC580" s="11">
        <f t="shared" si="216"/>
        <v>0</v>
      </c>
      <c r="AD580" s="10">
        <v>0</v>
      </c>
      <c r="AE580" s="10">
        <v>0</v>
      </c>
      <c r="AF580" s="11"/>
      <c r="AG580" s="10"/>
      <c r="AH580" s="10"/>
      <c r="AI580" s="11">
        <f t="shared" si="288"/>
        <v>276</v>
      </c>
      <c r="AJ580" s="11" t="str">
        <f t="shared" si="289"/>
        <v>MTP[276]</v>
      </c>
      <c r="AK580" s="11">
        <f t="shared" si="290"/>
        <v>279</v>
      </c>
      <c r="AL580" s="11" t="str">
        <f t="shared" si="291"/>
        <v>MTP[279]</v>
      </c>
      <c r="AM580" s="11">
        <f t="shared" si="292"/>
        <v>-1</v>
      </c>
      <c r="AN580" s="11" t="str">
        <f t="shared" si="293"/>
        <v/>
      </c>
      <c r="AO580" s="11">
        <f t="shared" si="294"/>
        <v>-1</v>
      </c>
      <c r="AP580" s="11" t="str">
        <f t="shared" si="295"/>
        <v/>
      </c>
      <c r="AQ580" s="11"/>
      <c r="AR580" s="11">
        <f t="shared" si="217"/>
        <v>0</v>
      </c>
      <c r="AS580" s="11"/>
      <c r="AT580" s="9"/>
      <c r="AU580" t="str">
        <f t="shared" si="264"/>
        <v>RW</v>
      </c>
      <c r="AV580" s="7">
        <f>SUM(Z$7:Z580)/2</f>
        <v>280</v>
      </c>
      <c r="AW580" s="7">
        <f>SUM(AC$7:AC580)/2</f>
        <v>0</v>
      </c>
      <c r="BF580" s="2">
        <v>0</v>
      </c>
      <c r="BG580" s="2">
        <v>0</v>
      </c>
      <c r="BH580" s="2">
        <v>0</v>
      </c>
      <c r="BI580" s="2">
        <v>0</v>
      </c>
      <c r="BJ580" s="2">
        <v>0</v>
      </c>
      <c r="BK580" s="2">
        <v>0</v>
      </c>
      <c r="BL580" s="2">
        <v>0</v>
      </c>
      <c r="BM580" s="2">
        <v>0</v>
      </c>
      <c r="BN580" s="2">
        <v>0</v>
      </c>
      <c r="BO580" s="2">
        <v>0</v>
      </c>
    </row>
    <row r="581" spans="2:67" outlineLevel="1">
      <c r="B581" s="37"/>
      <c r="C581" s="9"/>
      <c r="D581" s="9"/>
      <c r="E581" s="10" t="s">
        <v>621</v>
      </c>
      <c r="F581" s="10" t="s">
        <v>622</v>
      </c>
      <c r="G581" s="10" t="s">
        <v>639</v>
      </c>
      <c r="H581" s="10" t="s">
        <v>639</v>
      </c>
      <c r="I581" s="81"/>
      <c r="J581" s="81"/>
      <c r="K581" s="81"/>
      <c r="L581" s="81"/>
      <c r="M581" s="81"/>
      <c r="N581" s="88"/>
      <c r="O581" s="10"/>
      <c r="P581" s="10"/>
      <c r="Q581" s="10"/>
      <c r="R581" s="10"/>
      <c r="S581" s="10" t="s">
        <v>53</v>
      </c>
      <c r="T581" s="10"/>
      <c r="U581" s="10" t="s">
        <v>49</v>
      </c>
      <c r="V581" s="10" t="s">
        <v>49</v>
      </c>
      <c r="W581" s="10" t="s">
        <v>50</v>
      </c>
      <c r="X581" s="11" t="str">
        <f t="shared" si="266"/>
        <v>Y</v>
      </c>
      <c r="Y581" s="11">
        <v>1</v>
      </c>
      <c r="Z581" s="11">
        <f t="shared" si="265"/>
        <v>2</v>
      </c>
      <c r="AA581" s="11" t="str">
        <f t="shared" si="215"/>
        <v>N</v>
      </c>
      <c r="AB581" s="11"/>
      <c r="AC581" s="11">
        <f t="shared" si="216"/>
        <v>0</v>
      </c>
      <c r="AD581" s="10">
        <v>0</v>
      </c>
      <c r="AE581" s="10">
        <v>0</v>
      </c>
      <c r="AF581" s="11"/>
      <c r="AG581" s="10"/>
      <c r="AH581" s="10"/>
      <c r="AI581" s="11">
        <f>IF(Y581&gt;0,AK554,AK554- 1)</f>
        <v>275</v>
      </c>
      <c r="AJ581" s="11" t="str">
        <f t="shared" si="289"/>
        <v>MTP[275]</v>
      </c>
      <c r="AK581" s="11">
        <f>IF(AND(V581="Y", Y581&gt;0),AI565,AI565- 1)</f>
        <v>278</v>
      </c>
      <c r="AL581" s="11" t="str">
        <f t="shared" si="291"/>
        <v>MTP[278]</v>
      </c>
      <c r="AM581" s="11">
        <f>IF(AB581&gt;0,AO554,AO554- 1)</f>
        <v>-1</v>
      </c>
      <c r="AN581" s="11" t="str">
        <f t="shared" si="293"/>
        <v/>
      </c>
      <c r="AO581" s="11">
        <f>IF(AND(V581="Y", AB581&gt;0),AM565,AM565- 1)</f>
        <v>-1</v>
      </c>
      <c r="AP581" s="11" t="str">
        <f t="shared" si="295"/>
        <v/>
      </c>
      <c r="AQ581" s="11"/>
      <c r="AR581" s="11">
        <f t="shared" si="217"/>
        <v>0</v>
      </c>
      <c r="AS581" s="11"/>
      <c r="AT581" s="9"/>
      <c r="AU581" t="str">
        <f t="shared" si="264"/>
        <v>RW</v>
      </c>
      <c r="AV581" s="7">
        <f>SUM(Z$7:Z581)/2</f>
        <v>281</v>
      </c>
      <c r="AW581" s="7">
        <f>SUM(AC$7:AC581)/2</f>
        <v>0</v>
      </c>
      <c r="BF581" s="2">
        <v>0</v>
      </c>
      <c r="BG581" s="2">
        <v>0</v>
      </c>
      <c r="BH581" s="2">
        <v>0</v>
      </c>
      <c r="BI581" s="2">
        <v>0</v>
      </c>
      <c r="BJ581" s="2">
        <v>0</v>
      </c>
      <c r="BK581" s="2">
        <v>0</v>
      </c>
      <c r="BL581" s="2">
        <v>0</v>
      </c>
      <c r="BM581" s="2">
        <v>0</v>
      </c>
      <c r="BN581" s="2">
        <v>0</v>
      </c>
      <c r="BO581" s="2">
        <v>0</v>
      </c>
    </row>
    <row r="582" spans="2:67" ht="28.9">
      <c r="B582" s="37"/>
      <c r="C582" s="9"/>
      <c r="D582" s="9"/>
      <c r="E582" s="10" t="s">
        <v>640</v>
      </c>
      <c r="F582" s="10" t="s">
        <v>641</v>
      </c>
      <c r="G582" s="10"/>
      <c r="H582" s="10"/>
      <c r="I582" s="10"/>
      <c r="J582" s="10"/>
      <c r="K582" s="10"/>
      <c r="L582" s="10"/>
      <c r="M582" s="10"/>
      <c r="N582" s="84"/>
      <c r="O582" s="10"/>
      <c r="P582" s="10"/>
      <c r="Q582" s="10" t="s">
        <v>47</v>
      </c>
      <c r="R582" s="10" t="s">
        <v>48</v>
      </c>
      <c r="S582" s="10" t="str">
        <f t="shared" si="275"/>
        <v>RW</v>
      </c>
      <c r="T582" s="10">
        <v>1</v>
      </c>
      <c r="U582" s="10" t="s">
        <v>49</v>
      </c>
      <c r="V582" s="10" t="s">
        <v>49</v>
      </c>
      <c r="W582" s="10" t="s">
        <v>50</v>
      </c>
      <c r="X582" s="11" t="str">
        <f t="shared" si="266"/>
        <v>Y</v>
      </c>
      <c r="Y582" s="11">
        <v>8</v>
      </c>
      <c r="Z582" s="11">
        <f t="shared" si="265"/>
        <v>16</v>
      </c>
      <c r="AA582" s="11" t="str">
        <f t="shared" si="215"/>
        <v>N</v>
      </c>
      <c r="AB582" s="11"/>
      <c r="AC582" s="11">
        <f t="shared" si="216"/>
        <v>0</v>
      </c>
      <c r="AD582" s="10" t="str">
        <f>(AD583 &amp; AD584 &amp; AD585 &amp; AD586 &amp; AD587 &amp; AD588 &amp; AD589 &amp; AD590)</f>
        <v>00000000</v>
      </c>
      <c r="AE582" s="10" t="str">
        <f>(AE583 &amp; AE584 &amp; AE585 &amp; AE586 &amp; AE587 &amp; AE588 &amp; AE589 &amp; AE590)</f>
        <v>00000000</v>
      </c>
      <c r="AF582" s="11"/>
      <c r="AG582" s="10"/>
      <c r="AH582" s="10"/>
      <c r="AI582" s="11">
        <f>AK565+Y582</f>
        <v>289</v>
      </c>
      <c r="AJ582" s="11"/>
      <c r="AK582" s="11">
        <f t="shared" si="276"/>
        <v>297</v>
      </c>
      <c r="AL582" s="11"/>
      <c r="AM582" s="11">
        <f>AO565+AB582</f>
        <v>0</v>
      </c>
      <c r="AN582" s="11"/>
      <c r="AO582" s="11">
        <f t="shared" si="277"/>
        <v>0</v>
      </c>
      <c r="AP582" s="11"/>
      <c r="AQ582" s="11">
        <f t="shared" si="214"/>
        <v>8</v>
      </c>
      <c r="AR582" s="11">
        <f t="shared" si="217"/>
        <v>16</v>
      </c>
      <c r="AS582" s="11"/>
      <c r="AT582" s="9"/>
      <c r="AU582" t="str">
        <f t="shared" si="264"/>
        <v>RW</v>
      </c>
      <c r="AV582" s="7">
        <f>SUM(Z$7:Z582)/2</f>
        <v>289</v>
      </c>
      <c r="AW582" s="7">
        <f>SUM(AC$7:AC582)/2</f>
        <v>0</v>
      </c>
      <c r="BF582" s="2" t="s">
        <v>272</v>
      </c>
      <c r="BG582" s="2" t="s">
        <v>272</v>
      </c>
      <c r="BH582" s="2" t="s">
        <v>272</v>
      </c>
      <c r="BI582" s="2" t="s">
        <v>272</v>
      </c>
      <c r="BJ582" s="2" t="s">
        <v>272</v>
      </c>
      <c r="BK582" s="2" t="s">
        <v>272</v>
      </c>
      <c r="BL582" s="2" t="s">
        <v>272</v>
      </c>
      <c r="BM582" s="2" t="s">
        <v>272</v>
      </c>
      <c r="BN582" s="2" t="s">
        <v>272</v>
      </c>
      <c r="BO582" s="2" t="s">
        <v>272</v>
      </c>
    </row>
    <row r="583" spans="2:67" ht="28.9" outlineLevel="1">
      <c r="B583" s="37"/>
      <c r="C583" s="9"/>
      <c r="D583" s="9"/>
      <c r="E583" s="10" t="s">
        <v>640</v>
      </c>
      <c r="F583" s="10" t="s">
        <v>641</v>
      </c>
      <c r="G583" s="10" t="s">
        <v>642</v>
      </c>
      <c r="H583" s="10" t="s">
        <v>642</v>
      </c>
      <c r="I583" s="80"/>
      <c r="J583" s="80"/>
      <c r="K583" s="80"/>
      <c r="L583" s="80"/>
      <c r="M583" s="80"/>
      <c r="N583" s="86" t="s">
        <v>606</v>
      </c>
      <c r="O583" s="10"/>
      <c r="P583" s="10"/>
      <c r="Q583" s="10"/>
      <c r="R583" s="10"/>
      <c r="S583" s="10" t="s">
        <v>53</v>
      </c>
      <c r="T583" s="10"/>
      <c r="U583" s="10" t="s">
        <v>49</v>
      </c>
      <c r="V583" s="10" t="s">
        <v>49</v>
      </c>
      <c r="W583" s="10" t="s">
        <v>50</v>
      </c>
      <c r="X583" s="11" t="str">
        <f t="shared" si="266"/>
        <v>Y</v>
      </c>
      <c r="Y583" s="11">
        <v>1</v>
      </c>
      <c r="Z583" s="11">
        <f t="shared" si="265"/>
        <v>2</v>
      </c>
      <c r="AA583" s="11" t="str">
        <f t="shared" si="215"/>
        <v>N</v>
      </c>
      <c r="AB583" s="11"/>
      <c r="AC583" s="11">
        <f t="shared" si="216"/>
        <v>0</v>
      </c>
      <c r="AD583" s="10">
        <v>0</v>
      </c>
      <c r="AE583" s="10">
        <v>0</v>
      </c>
      <c r="AF583" s="11"/>
      <c r="AG583" s="10"/>
      <c r="AH583" s="10"/>
      <c r="AI583" s="11">
        <f t="shared" ref="AI583:AI589" si="296">AI584+Y584</f>
        <v>288</v>
      </c>
      <c r="AJ583" s="11" t="str">
        <f t="shared" ref="AJ583:AJ590" si="297">IF(Y583&gt;1,"MTP[" &amp; AI583-1+Y583&amp; ":" &amp; AI583 &amp; "]",(IF(Y583&gt;0,"MTP[" &amp; AI583 &amp; "]","")))</f>
        <v>MTP[288]</v>
      </c>
      <c r="AK583" s="11">
        <f t="shared" ref="AK583:AK589" si="298">AK584+Y584</f>
        <v>296</v>
      </c>
      <c r="AL583" s="11" t="str">
        <f t="shared" ref="AL583:AL590" si="299">IF(AND(V583="Y", Y583&gt;1),"MTP[" &amp; AK583-1+Y583&amp; ":" &amp; AK583 &amp; "]",(IF(AND(V583="Y", Y583&gt;0),"MTP[" &amp; AK583 &amp; "]","")))</f>
        <v>MTP[296]</v>
      </c>
      <c r="AM583" s="11">
        <f t="shared" ref="AM583:AM589" si="300">AM584+AB584</f>
        <v>-1</v>
      </c>
      <c r="AN583" s="11" t="str">
        <f t="shared" ref="AN583:AN590" si="301">IF(AB583&gt;1,"OTP[" &amp; AM583-1+AB583&amp; ":" &amp; AM583 &amp; "]",(IF(AB583&gt;0,"OTP[" &amp; AM583 &amp; "]","")))</f>
        <v/>
      </c>
      <c r="AO583" s="11">
        <f t="shared" ref="AO583:AO589" si="302">AO584+AB584</f>
        <v>-1</v>
      </c>
      <c r="AP583" s="11" t="str">
        <f t="shared" ref="AP583:AP590" si="303">IF(AND(V583="Y", AB583&gt;1),"OTP[" &amp; AO583-1+AB583&amp; ":" &amp; AO583 &amp; "]",(IF(AND(V583="Y", AB583&gt;0),"OTP[" &amp; AO583 &amp; "]","")))</f>
        <v/>
      </c>
      <c r="AQ583" s="11"/>
      <c r="AR583" s="11">
        <f t="shared" si="217"/>
        <v>0</v>
      </c>
      <c r="AS583" s="11"/>
      <c r="AT583" s="9"/>
      <c r="AU583" t="str">
        <f t="shared" si="264"/>
        <v>RW</v>
      </c>
      <c r="AV583" s="7">
        <f>SUM(Z$7:Z583)/2</f>
        <v>290</v>
      </c>
      <c r="AW583" s="7">
        <f>SUM(AC$7:AC583)/2</f>
        <v>0</v>
      </c>
      <c r="BF583" s="2">
        <v>0</v>
      </c>
      <c r="BG583" s="2">
        <v>0</v>
      </c>
      <c r="BH583" s="2">
        <v>0</v>
      </c>
      <c r="BI583" s="2">
        <v>0</v>
      </c>
      <c r="BJ583" s="2">
        <v>0</v>
      </c>
      <c r="BK583" s="2">
        <v>0</v>
      </c>
      <c r="BL583" s="2">
        <v>0</v>
      </c>
      <c r="BM583" s="2">
        <v>0</v>
      </c>
      <c r="BN583" s="2">
        <v>0</v>
      </c>
      <c r="BO583" s="2">
        <v>0</v>
      </c>
    </row>
    <row r="584" spans="2:67" ht="28.9" outlineLevel="1">
      <c r="B584" s="37"/>
      <c r="C584" s="9"/>
      <c r="D584" s="9"/>
      <c r="E584" s="10" t="s">
        <v>640</v>
      </c>
      <c r="F584" s="10" t="s">
        <v>641</v>
      </c>
      <c r="G584" s="10" t="s">
        <v>643</v>
      </c>
      <c r="H584" s="10" t="s">
        <v>643</v>
      </c>
      <c r="I584" s="81"/>
      <c r="J584" s="81"/>
      <c r="K584" s="81"/>
      <c r="L584" s="81"/>
      <c r="M584" s="81"/>
      <c r="N584" s="88"/>
      <c r="O584" s="10"/>
      <c r="P584" s="10"/>
      <c r="Q584" s="10"/>
      <c r="R584" s="10"/>
      <c r="S584" s="10" t="s">
        <v>53</v>
      </c>
      <c r="T584" s="10"/>
      <c r="U584" s="10" t="s">
        <v>49</v>
      </c>
      <c r="V584" s="10" t="s">
        <v>49</v>
      </c>
      <c r="W584" s="10" t="s">
        <v>50</v>
      </c>
      <c r="X584" s="11" t="str">
        <f t="shared" si="266"/>
        <v>Y</v>
      </c>
      <c r="Y584" s="11">
        <v>1</v>
      </c>
      <c r="Z584" s="11">
        <f t="shared" si="265"/>
        <v>2</v>
      </c>
      <c r="AA584" s="11" t="str">
        <f t="shared" si="215"/>
        <v>N</v>
      </c>
      <c r="AB584" s="11"/>
      <c r="AC584" s="11">
        <f t="shared" si="216"/>
        <v>0</v>
      </c>
      <c r="AD584" s="10">
        <v>0</v>
      </c>
      <c r="AE584" s="10">
        <v>0</v>
      </c>
      <c r="AF584" s="11"/>
      <c r="AG584" s="10"/>
      <c r="AH584" s="10"/>
      <c r="AI584" s="11">
        <f t="shared" si="296"/>
        <v>287</v>
      </c>
      <c r="AJ584" s="11" t="str">
        <f t="shared" si="297"/>
        <v>MTP[287]</v>
      </c>
      <c r="AK584" s="11">
        <f t="shared" si="298"/>
        <v>295</v>
      </c>
      <c r="AL584" s="11" t="str">
        <f t="shared" si="299"/>
        <v>MTP[295]</v>
      </c>
      <c r="AM584" s="11">
        <f t="shared" si="300"/>
        <v>-1</v>
      </c>
      <c r="AN584" s="11" t="str">
        <f t="shared" si="301"/>
        <v/>
      </c>
      <c r="AO584" s="11">
        <f t="shared" si="302"/>
        <v>-1</v>
      </c>
      <c r="AP584" s="11" t="str">
        <f t="shared" si="303"/>
        <v/>
      </c>
      <c r="AQ584" s="11"/>
      <c r="AR584" s="11">
        <f t="shared" si="217"/>
        <v>0</v>
      </c>
      <c r="AS584" s="11"/>
      <c r="AT584" s="9"/>
      <c r="AU584" t="str">
        <f t="shared" si="264"/>
        <v>RW</v>
      </c>
      <c r="AV584" s="7">
        <f>SUM(Z$7:Z584)/2</f>
        <v>291</v>
      </c>
      <c r="AW584" s="7">
        <f>SUM(AC$7:AC584)/2</f>
        <v>0</v>
      </c>
      <c r="BF584" s="2">
        <v>0</v>
      </c>
      <c r="BG584" s="2">
        <v>0</v>
      </c>
      <c r="BH584" s="2">
        <v>0</v>
      </c>
      <c r="BI584" s="2">
        <v>0</v>
      </c>
      <c r="BJ584" s="2">
        <v>0</v>
      </c>
      <c r="BK584" s="2">
        <v>0</v>
      </c>
      <c r="BL584" s="2">
        <v>0</v>
      </c>
      <c r="BM584" s="2">
        <v>0</v>
      </c>
      <c r="BN584" s="2">
        <v>0</v>
      </c>
      <c r="BO584" s="2">
        <v>0</v>
      </c>
    </row>
    <row r="585" spans="2:67" ht="28.9" outlineLevel="1">
      <c r="B585" s="37"/>
      <c r="C585" s="9"/>
      <c r="D585" s="9"/>
      <c r="E585" s="10" t="s">
        <v>640</v>
      </c>
      <c r="F585" s="10" t="s">
        <v>641</v>
      </c>
      <c r="G585" s="10" t="s">
        <v>644</v>
      </c>
      <c r="H585" s="10" t="s">
        <v>644</v>
      </c>
      <c r="I585" s="80"/>
      <c r="J585" s="80"/>
      <c r="K585" s="80"/>
      <c r="L585" s="80"/>
      <c r="M585" s="80"/>
      <c r="N585" s="86" t="s">
        <v>609</v>
      </c>
      <c r="O585" s="10"/>
      <c r="P585" s="10"/>
      <c r="Q585" s="10"/>
      <c r="R585" s="10"/>
      <c r="S585" s="10" t="s">
        <v>53</v>
      </c>
      <c r="T585" s="10"/>
      <c r="U585" s="10" t="s">
        <v>49</v>
      </c>
      <c r="V585" s="10" t="s">
        <v>49</v>
      </c>
      <c r="W585" s="10" t="s">
        <v>50</v>
      </c>
      <c r="X585" s="11" t="str">
        <f t="shared" si="266"/>
        <v>Y</v>
      </c>
      <c r="Y585" s="11">
        <v>1</v>
      </c>
      <c r="Z585" s="11">
        <f t="shared" si="265"/>
        <v>2</v>
      </c>
      <c r="AA585" s="11" t="str">
        <f t="shared" si="215"/>
        <v>N</v>
      </c>
      <c r="AB585" s="11"/>
      <c r="AC585" s="11">
        <f t="shared" si="216"/>
        <v>0</v>
      </c>
      <c r="AD585" s="10">
        <v>0</v>
      </c>
      <c r="AE585" s="10">
        <v>0</v>
      </c>
      <c r="AF585" s="11"/>
      <c r="AG585" s="10"/>
      <c r="AH585" s="10"/>
      <c r="AI585" s="11">
        <f t="shared" si="296"/>
        <v>286</v>
      </c>
      <c r="AJ585" s="11" t="str">
        <f t="shared" si="297"/>
        <v>MTP[286]</v>
      </c>
      <c r="AK585" s="11">
        <f t="shared" si="298"/>
        <v>294</v>
      </c>
      <c r="AL585" s="11" t="str">
        <f t="shared" si="299"/>
        <v>MTP[294]</v>
      </c>
      <c r="AM585" s="11">
        <f t="shared" si="300"/>
        <v>-1</v>
      </c>
      <c r="AN585" s="11" t="str">
        <f t="shared" si="301"/>
        <v/>
      </c>
      <c r="AO585" s="11">
        <f t="shared" si="302"/>
        <v>-1</v>
      </c>
      <c r="AP585" s="11" t="str">
        <f t="shared" si="303"/>
        <v/>
      </c>
      <c r="AQ585" s="11"/>
      <c r="AR585" s="11">
        <f t="shared" si="217"/>
        <v>0</v>
      </c>
      <c r="AS585" s="11"/>
      <c r="AT585" s="9"/>
      <c r="AU585" t="str">
        <f t="shared" si="264"/>
        <v>RW</v>
      </c>
      <c r="AV585" s="7">
        <f>SUM(Z$7:Z585)/2</f>
        <v>292</v>
      </c>
      <c r="AW585" s="7">
        <f>SUM(AC$7:AC585)/2</f>
        <v>0</v>
      </c>
      <c r="BF585" s="2">
        <v>0</v>
      </c>
      <c r="BG585" s="2">
        <v>0</v>
      </c>
      <c r="BH585" s="2">
        <v>0</v>
      </c>
      <c r="BI585" s="2">
        <v>0</v>
      </c>
      <c r="BJ585" s="2">
        <v>0</v>
      </c>
      <c r="BK585" s="2">
        <v>0</v>
      </c>
      <c r="BL585" s="2">
        <v>0</v>
      </c>
      <c r="BM585" s="2">
        <v>0</v>
      </c>
      <c r="BN585" s="2">
        <v>0</v>
      </c>
      <c r="BO585" s="2">
        <v>0</v>
      </c>
    </row>
    <row r="586" spans="2:67" ht="28.9" outlineLevel="1">
      <c r="B586" s="37"/>
      <c r="C586" s="9"/>
      <c r="D586" s="9"/>
      <c r="E586" s="10" t="s">
        <v>640</v>
      </c>
      <c r="F586" s="10" t="s">
        <v>641</v>
      </c>
      <c r="G586" s="10" t="s">
        <v>645</v>
      </c>
      <c r="H586" s="10" t="s">
        <v>645</v>
      </c>
      <c r="I586" s="54"/>
      <c r="J586" s="54"/>
      <c r="K586" s="54"/>
      <c r="L586" s="54"/>
      <c r="M586" s="54"/>
      <c r="N586" s="87"/>
      <c r="O586" s="10"/>
      <c r="P586" s="10"/>
      <c r="Q586" s="10"/>
      <c r="R586" s="10"/>
      <c r="S586" s="10" t="s">
        <v>53</v>
      </c>
      <c r="T586" s="10"/>
      <c r="U586" s="10" t="s">
        <v>49</v>
      </c>
      <c r="V586" s="10" t="s">
        <v>49</v>
      </c>
      <c r="W586" s="10" t="s">
        <v>50</v>
      </c>
      <c r="X586" s="11" t="str">
        <f t="shared" si="266"/>
        <v>Y</v>
      </c>
      <c r="Y586" s="11">
        <v>1</v>
      </c>
      <c r="Z586" s="11">
        <f t="shared" si="265"/>
        <v>2</v>
      </c>
      <c r="AA586" s="11" t="str">
        <f t="shared" si="215"/>
        <v>N</v>
      </c>
      <c r="AB586" s="11"/>
      <c r="AC586" s="11">
        <f t="shared" si="216"/>
        <v>0</v>
      </c>
      <c r="AD586" s="10">
        <v>0</v>
      </c>
      <c r="AE586" s="10">
        <v>0</v>
      </c>
      <c r="AF586" s="11"/>
      <c r="AG586" s="10"/>
      <c r="AH586" s="10"/>
      <c r="AI586" s="11">
        <f t="shared" si="296"/>
        <v>285</v>
      </c>
      <c r="AJ586" s="11" t="str">
        <f t="shared" si="297"/>
        <v>MTP[285]</v>
      </c>
      <c r="AK586" s="11">
        <f t="shared" si="298"/>
        <v>293</v>
      </c>
      <c r="AL586" s="11" t="str">
        <f t="shared" si="299"/>
        <v>MTP[293]</v>
      </c>
      <c r="AM586" s="11">
        <f t="shared" si="300"/>
        <v>-1</v>
      </c>
      <c r="AN586" s="11" t="str">
        <f t="shared" si="301"/>
        <v/>
      </c>
      <c r="AO586" s="11">
        <f t="shared" si="302"/>
        <v>-1</v>
      </c>
      <c r="AP586" s="11" t="str">
        <f t="shared" si="303"/>
        <v/>
      </c>
      <c r="AQ586" s="11"/>
      <c r="AR586" s="11">
        <f t="shared" si="217"/>
        <v>0</v>
      </c>
      <c r="AS586" s="11"/>
      <c r="AT586" s="9"/>
      <c r="AU586" t="str">
        <f t="shared" si="264"/>
        <v>RW</v>
      </c>
      <c r="AV586" s="7">
        <f>SUM(Z$7:Z586)/2</f>
        <v>293</v>
      </c>
      <c r="AW586" s="7">
        <f>SUM(AC$7:AC586)/2</f>
        <v>0</v>
      </c>
      <c r="BF586" s="2">
        <v>0</v>
      </c>
      <c r="BG586" s="2">
        <v>0</v>
      </c>
      <c r="BH586" s="2">
        <v>0</v>
      </c>
      <c r="BI586" s="2">
        <v>0</v>
      </c>
      <c r="BJ586" s="2">
        <v>0</v>
      </c>
      <c r="BK586" s="2">
        <v>0</v>
      </c>
      <c r="BL586" s="2">
        <v>0</v>
      </c>
      <c r="BM586" s="2">
        <v>0</v>
      </c>
      <c r="BN586" s="2">
        <v>0</v>
      </c>
      <c r="BO586" s="2">
        <v>0</v>
      </c>
    </row>
    <row r="587" spans="2:67" ht="28.9" outlineLevel="1">
      <c r="B587" s="37"/>
      <c r="C587" s="9"/>
      <c r="D587" s="9"/>
      <c r="E587" s="10" t="s">
        <v>640</v>
      </c>
      <c r="F587" s="10" t="s">
        <v>641</v>
      </c>
      <c r="G587" s="10" t="s">
        <v>646</v>
      </c>
      <c r="H587" s="10" t="s">
        <v>646</v>
      </c>
      <c r="I587" s="81"/>
      <c r="J587" s="81"/>
      <c r="K587" s="81"/>
      <c r="L587" s="81"/>
      <c r="M587" s="81"/>
      <c r="N587" s="88"/>
      <c r="O587" s="10"/>
      <c r="P587" s="10"/>
      <c r="Q587" s="10"/>
      <c r="R587" s="10"/>
      <c r="S587" s="10" t="s">
        <v>53</v>
      </c>
      <c r="T587" s="10"/>
      <c r="U587" s="10" t="s">
        <v>49</v>
      </c>
      <c r="V587" s="10" t="s">
        <v>49</v>
      </c>
      <c r="W587" s="10" t="s">
        <v>50</v>
      </c>
      <c r="X587" s="11" t="str">
        <f t="shared" si="266"/>
        <v>Y</v>
      </c>
      <c r="Y587" s="11">
        <v>1</v>
      </c>
      <c r="Z587" s="11">
        <f t="shared" si="265"/>
        <v>2</v>
      </c>
      <c r="AA587" s="11" t="str">
        <f t="shared" si="215"/>
        <v>N</v>
      </c>
      <c r="AB587" s="11"/>
      <c r="AC587" s="11">
        <f t="shared" si="216"/>
        <v>0</v>
      </c>
      <c r="AD587" s="10">
        <v>0</v>
      </c>
      <c r="AE587" s="10">
        <v>0</v>
      </c>
      <c r="AF587" s="11"/>
      <c r="AG587" s="10"/>
      <c r="AH587" s="10"/>
      <c r="AI587" s="11">
        <f t="shared" si="296"/>
        <v>284</v>
      </c>
      <c r="AJ587" s="11" t="str">
        <f t="shared" si="297"/>
        <v>MTP[284]</v>
      </c>
      <c r="AK587" s="11">
        <f t="shared" si="298"/>
        <v>292</v>
      </c>
      <c r="AL587" s="11" t="str">
        <f t="shared" si="299"/>
        <v>MTP[292]</v>
      </c>
      <c r="AM587" s="11">
        <f t="shared" si="300"/>
        <v>-1</v>
      </c>
      <c r="AN587" s="11" t="str">
        <f t="shared" si="301"/>
        <v/>
      </c>
      <c r="AO587" s="11">
        <f t="shared" si="302"/>
        <v>-1</v>
      </c>
      <c r="AP587" s="11" t="str">
        <f t="shared" si="303"/>
        <v/>
      </c>
      <c r="AQ587" s="11"/>
      <c r="AR587" s="11">
        <f t="shared" si="217"/>
        <v>0</v>
      </c>
      <c r="AS587" s="11"/>
      <c r="AT587" s="9"/>
      <c r="AU587" t="str">
        <f t="shared" si="264"/>
        <v>RW</v>
      </c>
      <c r="AV587" s="7">
        <f>SUM(Z$7:Z587)/2</f>
        <v>294</v>
      </c>
      <c r="AW587" s="7">
        <f>SUM(AC$7:AC587)/2</f>
        <v>0</v>
      </c>
      <c r="BF587" s="2">
        <v>0</v>
      </c>
      <c r="BG587" s="2">
        <v>0</v>
      </c>
      <c r="BH587" s="2">
        <v>0</v>
      </c>
      <c r="BI587" s="2">
        <v>0</v>
      </c>
      <c r="BJ587" s="2">
        <v>0</v>
      </c>
      <c r="BK587" s="2">
        <v>0</v>
      </c>
      <c r="BL587" s="2">
        <v>0</v>
      </c>
      <c r="BM587" s="2">
        <v>0</v>
      </c>
      <c r="BN587" s="2">
        <v>0</v>
      </c>
      <c r="BO587" s="2">
        <v>0</v>
      </c>
    </row>
    <row r="588" spans="2:67" ht="14.65" customHeight="1" outlineLevel="1">
      <c r="B588" s="98" t="s">
        <v>612</v>
      </c>
      <c r="C588" s="9"/>
      <c r="D588" s="9"/>
      <c r="E588" s="10" t="s">
        <v>640</v>
      </c>
      <c r="F588" s="10" t="s">
        <v>641</v>
      </c>
      <c r="G588" s="10" t="s">
        <v>647</v>
      </c>
      <c r="H588" s="10" t="s">
        <v>647</v>
      </c>
      <c r="I588" s="80"/>
      <c r="J588" s="80"/>
      <c r="K588" s="80"/>
      <c r="L588" s="80"/>
      <c r="M588" s="80"/>
      <c r="N588" s="86" t="s">
        <v>614</v>
      </c>
      <c r="O588" s="10"/>
      <c r="P588" s="10"/>
      <c r="Q588" s="10"/>
      <c r="R588" s="10"/>
      <c r="S588" s="10" t="s">
        <v>53</v>
      </c>
      <c r="T588" s="10"/>
      <c r="U588" s="10" t="s">
        <v>49</v>
      </c>
      <c r="V588" s="10" t="s">
        <v>49</v>
      </c>
      <c r="W588" s="10" t="s">
        <v>50</v>
      </c>
      <c r="X588" s="11" t="str">
        <f t="shared" si="266"/>
        <v>Y</v>
      </c>
      <c r="Y588" s="11">
        <v>1</v>
      </c>
      <c r="Z588" s="11">
        <f t="shared" si="265"/>
        <v>2</v>
      </c>
      <c r="AA588" s="11" t="str">
        <f t="shared" si="215"/>
        <v>N</v>
      </c>
      <c r="AB588" s="11"/>
      <c r="AC588" s="11">
        <f t="shared" si="216"/>
        <v>0</v>
      </c>
      <c r="AD588" s="10">
        <v>0</v>
      </c>
      <c r="AE588" s="10">
        <v>0</v>
      </c>
      <c r="AF588" s="11"/>
      <c r="AG588" s="10"/>
      <c r="AH588" s="10"/>
      <c r="AI588" s="11">
        <f t="shared" si="296"/>
        <v>283</v>
      </c>
      <c r="AJ588" s="11" t="str">
        <f t="shared" si="297"/>
        <v>MTP[283]</v>
      </c>
      <c r="AK588" s="11">
        <f t="shared" si="298"/>
        <v>291</v>
      </c>
      <c r="AL588" s="11" t="str">
        <f t="shared" si="299"/>
        <v>MTP[291]</v>
      </c>
      <c r="AM588" s="11">
        <f t="shared" si="300"/>
        <v>-1</v>
      </c>
      <c r="AN588" s="11" t="str">
        <f t="shared" si="301"/>
        <v/>
      </c>
      <c r="AO588" s="11">
        <f t="shared" si="302"/>
        <v>-1</v>
      </c>
      <c r="AP588" s="11" t="str">
        <f t="shared" si="303"/>
        <v/>
      </c>
      <c r="AQ588" s="11"/>
      <c r="AR588" s="11">
        <f t="shared" si="217"/>
        <v>0</v>
      </c>
      <c r="AS588" s="11"/>
      <c r="AT588" s="9"/>
      <c r="AU588" t="str">
        <f t="shared" si="264"/>
        <v>RW</v>
      </c>
      <c r="AV588" s="7">
        <f>SUM(Z$7:Z588)/2</f>
        <v>295</v>
      </c>
      <c r="AW588" s="7">
        <f>SUM(AC$7:AC588)/2</f>
        <v>0</v>
      </c>
      <c r="BF588" s="2">
        <v>0</v>
      </c>
      <c r="BG588" s="2">
        <v>0</v>
      </c>
      <c r="BH588" s="2">
        <v>0</v>
      </c>
      <c r="BI588" s="2">
        <v>0</v>
      </c>
      <c r="BJ588" s="2">
        <v>0</v>
      </c>
      <c r="BK588" s="2">
        <v>0</v>
      </c>
      <c r="BL588" s="2">
        <v>0</v>
      </c>
      <c r="BM588" s="2">
        <v>0</v>
      </c>
      <c r="BN588" s="2">
        <v>0</v>
      </c>
      <c r="BO588" s="2">
        <v>0</v>
      </c>
    </row>
    <row r="589" spans="2:67" ht="14.65" customHeight="1" outlineLevel="1">
      <c r="B589" s="98"/>
      <c r="C589" s="9"/>
      <c r="D589" s="9"/>
      <c r="E589" s="10" t="s">
        <v>640</v>
      </c>
      <c r="F589" s="10" t="s">
        <v>641</v>
      </c>
      <c r="G589" s="10" t="s">
        <v>648</v>
      </c>
      <c r="H589" s="10" t="s">
        <v>648</v>
      </c>
      <c r="I589" s="54"/>
      <c r="J589" s="54"/>
      <c r="K589" s="54"/>
      <c r="L589" s="54"/>
      <c r="M589" s="54"/>
      <c r="N589" s="87"/>
      <c r="O589" s="10"/>
      <c r="P589" s="10"/>
      <c r="Q589" s="10"/>
      <c r="R589" s="10"/>
      <c r="S589" s="10" t="s">
        <v>53</v>
      </c>
      <c r="T589" s="10"/>
      <c r="U589" s="10" t="s">
        <v>49</v>
      </c>
      <c r="V589" s="10" t="s">
        <v>49</v>
      </c>
      <c r="W589" s="10" t="s">
        <v>50</v>
      </c>
      <c r="X589" s="11" t="str">
        <f t="shared" si="266"/>
        <v>Y</v>
      </c>
      <c r="Y589" s="11">
        <v>1</v>
      </c>
      <c r="Z589" s="11">
        <f t="shared" si="265"/>
        <v>2</v>
      </c>
      <c r="AA589" s="11" t="str">
        <f t="shared" si="215"/>
        <v>N</v>
      </c>
      <c r="AB589" s="11"/>
      <c r="AC589" s="11">
        <f t="shared" si="216"/>
        <v>0</v>
      </c>
      <c r="AD589" s="10">
        <v>0</v>
      </c>
      <c r="AE589" s="10">
        <v>0</v>
      </c>
      <c r="AF589" s="11"/>
      <c r="AG589" s="10"/>
      <c r="AH589" s="10"/>
      <c r="AI589" s="11">
        <f t="shared" si="296"/>
        <v>282</v>
      </c>
      <c r="AJ589" s="11" t="str">
        <f t="shared" si="297"/>
        <v>MTP[282]</v>
      </c>
      <c r="AK589" s="11">
        <f t="shared" si="298"/>
        <v>290</v>
      </c>
      <c r="AL589" s="11" t="str">
        <f t="shared" si="299"/>
        <v>MTP[290]</v>
      </c>
      <c r="AM589" s="11">
        <f t="shared" si="300"/>
        <v>-1</v>
      </c>
      <c r="AN589" s="11" t="str">
        <f t="shared" si="301"/>
        <v/>
      </c>
      <c r="AO589" s="11">
        <f t="shared" si="302"/>
        <v>-1</v>
      </c>
      <c r="AP589" s="11" t="str">
        <f t="shared" si="303"/>
        <v/>
      </c>
      <c r="AQ589" s="11"/>
      <c r="AR589" s="11">
        <f t="shared" si="217"/>
        <v>0</v>
      </c>
      <c r="AS589" s="11"/>
      <c r="AT589" s="9"/>
      <c r="AU589" t="str">
        <f t="shared" si="264"/>
        <v>RW</v>
      </c>
      <c r="AV589" s="7">
        <f>SUM(Z$7:Z589)/2</f>
        <v>296</v>
      </c>
      <c r="AW589" s="7">
        <f>SUM(AC$7:AC589)/2</f>
        <v>0</v>
      </c>
      <c r="BF589" s="2">
        <v>0</v>
      </c>
      <c r="BG589" s="2">
        <v>0</v>
      </c>
      <c r="BH589" s="2">
        <v>0</v>
      </c>
      <c r="BI589" s="2">
        <v>0</v>
      </c>
      <c r="BJ589" s="2">
        <v>0</v>
      </c>
      <c r="BK589" s="2">
        <v>0</v>
      </c>
      <c r="BL589" s="2">
        <v>0</v>
      </c>
      <c r="BM589" s="2">
        <v>0</v>
      </c>
      <c r="BN589" s="2">
        <v>0</v>
      </c>
      <c r="BO589" s="2">
        <v>0</v>
      </c>
    </row>
    <row r="590" spans="2:67" ht="14.65" customHeight="1" outlineLevel="1">
      <c r="B590" s="98"/>
      <c r="C590" s="9"/>
      <c r="D590" s="9"/>
      <c r="E590" s="10" t="s">
        <v>640</v>
      </c>
      <c r="F590" s="10" t="s">
        <v>641</v>
      </c>
      <c r="G590" s="10" t="s">
        <v>649</v>
      </c>
      <c r="H590" s="10" t="s">
        <v>649</v>
      </c>
      <c r="I590" s="81"/>
      <c r="J590" s="81"/>
      <c r="K590" s="81"/>
      <c r="L590" s="81"/>
      <c r="M590" s="81"/>
      <c r="N590" s="88"/>
      <c r="O590" s="10"/>
      <c r="P590" s="10"/>
      <c r="Q590" s="10"/>
      <c r="R590" s="10"/>
      <c r="S590" s="10" t="s">
        <v>53</v>
      </c>
      <c r="T590" s="10"/>
      <c r="U590" s="10" t="s">
        <v>49</v>
      </c>
      <c r="V590" s="10" t="s">
        <v>49</v>
      </c>
      <c r="W590" s="10" t="s">
        <v>50</v>
      </c>
      <c r="X590" s="11" t="str">
        <f t="shared" si="266"/>
        <v>Y</v>
      </c>
      <c r="Y590" s="11">
        <v>1</v>
      </c>
      <c r="Z590" s="11">
        <f t="shared" si="265"/>
        <v>2</v>
      </c>
      <c r="AA590" s="11" t="str">
        <f t="shared" si="215"/>
        <v>N</v>
      </c>
      <c r="AB590" s="11"/>
      <c r="AC590" s="11">
        <f t="shared" si="216"/>
        <v>0</v>
      </c>
      <c r="AD590" s="10">
        <v>0</v>
      </c>
      <c r="AE590" s="10">
        <v>0</v>
      </c>
      <c r="AF590" s="11"/>
      <c r="AG590" s="10"/>
      <c r="AH590" s="10"/>
      <c r="AI590" s="11">
        <f>IF(Y590&gt;0,AK565,AK565- 1)</f>
        <v>281</v>
      </c>
      <c r="AJ590" s="11" t="str">
        <f t="shared" si="297"/>
        <v>MTP[281]</v>
      </c>
      <c r="AK590" s="11">
        <f>IF(AND(V590="Y", Y590&gt;0),AI582,AI582- 1)</f>
        <v>289</v>
      </c>
      <c r="AL590" s="11" t="str">
        <f t="shared" si="299"/>
        <v>MTP[289]</v>
      </c>
      <c r="AM590" s="11">
        <f>IF(AB590&gt;0,AO565,AO565- 1)</f>
        <v>-1</v>
      </c>
      <c r="AN590" s="11" t="str">
        <f t="shared" si="301"/>
        <v/>
      </c>
      <c r="AO590" s="11">
        <f>IF(AND(V590="Y", AB590&gt;0),AM582,AM582- 1)</f>
        <v>-1</v>
      </c>
      <c r="AP590" s="11" t="str">
        <f t="shared" si="303"/>
        <v/>
      </c>
      <c r="AQ590" s="11"/>
      <c r="AR590" s="11">
        <f t="shared" si="217"/>
        <v>0</v>
      </c>
      <c r="AS590" s="11"/>
      <c r="AT590" s="9"/>
      <c r="AU590" t="str">
        <f t="shared" si="264"/>
        <v>RW</v>
      </c>
      <c r="AV590" s="7">
        <f>SUM(Z$7:Z590)/2</f>
        <v>297</v>
      </c>
      <c r="AW590" s="7">
        <f>SUM(AC$7:AC590)/2</f>
        <v>0</v>
      </c>
      <c r="BF590" s="2">
        <v>0</v>
      </c>
      <c r="BG590" s="2">
        <v>0</v>
      </c>
      <c r="BH590" s="2">
        <v>0</v>
      </c>
      <c r="BI590" s="2">
        <v>0</v>
      </c>
      <c r="BJ590" s="2">
        <v>0</v>
      </c>
      <c r="BK590" s="2">
        <v>0</v>
      </c>
      <c r="BL590" s="2">
        <v>0</v>
      </c>
      <c r="BM590" s="2">
        <v>0</v>
      </c>
      <c r="BN590" s="2">
        <v>0</v>
      </c>
      <c r="BO590" s="2">
        <v>0</v>
      </c>
    </row>
    <row r="591" spans="2:67" ht="43.15">
      <c r="B591" s="39" t="s">
        <v>650</v>
      </c>
      <c r="C591" s="9"/>
      <c r="D591" s="9"/>
      <c r="E591" s="10" t="s">
        <v>651</v>
      </c>
      <c r="F591" s="10" t="s">
        <v>652</v>
      </c>
      <c r="G591" s="10"/>
      <c r="H591" s="10"/>
      <c r="I591" s="10"/>
      <c r="J591" s="10"/>
      <c r="K591" s="10"/>
      <c r="L591" s="10"/>
      <c r="M591" s="10"/>
      <c r="N591" s="84"/>
      <c r="O591" s="10"/>
      <c r="P591" s="10"/>
      <c r="Q591" s="10" t="s">
        <v>171</v>
      </c>
      <c r="R591" s="10" t="s">
        <v>285</v>
      </c>
      <c r="S591" s="10" t="s">
        <v>172</v>
      </c>
      <c r="T591" s="10">
        <v>2</v>
      </c>
      <c r="U591" s="10" t="s">
        <v>49</v>
      </c>
      <c r="V591" s="10" t="s">
        <v>49</v>
      </c>
      <c r="W591" s="10" t="s">
        <v>50</v>
      </c>
      <c r="X591" s="11" t="str">
        <f t="shared" si="266"/>
        <v>N</v>
      </c>
      <c r="Y591" s="11"/>
      <c r="Z591" s="11">
        <f t="shared" si="265"/>
        <v>0</v>
      </c>
      <c r="AA591" s="11" t="str">
        <f t="shared" ref="AA591:AA845" si="304">IF(AB591&gt;0,"Y","N")</f>
        <v>N</v>
      </c>
      <c r="AB591" s="11"/>
      <c r="AC591" s="11">
        <f t="shared" ref="AC591:AC845" si="305">IF(V591="N",AB591,AB591*$T$1)</f>
        <v>0</v>
      </c>
      <c r="AD591" s="10"/>
      <c r="AE591" s="10"/>
      <c r="AF591" s="11"/>
      <c r="AG591" s="10"/>
      <c r="AH591" s="10"/>
      <c r="AI591" s="11">
        <f>AK582+Y591</f>
        <v>297</v>
      </c>
      <c r="AJ591" s="11"/>
      <c r="AK591" s="11">
        <f t="shared" si="276"/>
        <v>297</v>
      </c>
      <c r="AL591" s="11"/>
      <c r="AM591" s="11">
        <f>AO582+AB591</f>
        <v>0</v>
      </c>
      <c r="AN591" s="11"/>
      <c r="AO591" s="11">
        <f t="shared" si="277"/>
        <v>0</v>
      </c>
      <c r="AP591" s="11"/>
      <c r="AQ591" s="11"/>
      <c r="AR591" s="11">
        <f t="shared" ref="AR591:AR845" si="306">IF(V591="N",AQ591,AQ591*$T$1)</f>
        <v>0</v>
      </c>
      <c r="AS591" s="11"/>
      <c r="AT591" s="9"/>
      <c r="AU591" t="str">
        <f t="shared" si="264"/>
        <v>RO</v>
      </c>
      <c r="AV591" s="7">
        <f>SUM(Z$7:Z591)/2</f>
        <v>297</v>
      </c>
      <c r="AW591" s="7">
        <f>SUM(AC$7:AC591)/2</f>
        <v>0</v>
      </c>
    </row>
    <row r="592" spans="2:67" ht="28.9">
      <c r="B592" s="37"/>
      <c r="C592" s="9"/>
      <c r="D592" s="9"/>
      <c r="E592" s="10" t="s">
        <v>653</v>
      </c>
      <c r="F592" s="10" t="s">
        <v>654</v>
      </c>
      <c r="G592" s="10"/>
      <c r="H592" s="10"/>
      <c r="I592" s="10"/>
      <c r="J592" s="10"/>
      <c r="K592" s="10"/>
      <c r="L592" s="10"/>
      <c r="M592" s="10"/>
      <c r="N592" s="84"/>
      <c r="O592" s="10"/>
      <c r="P592" s="10"/>
      <c r="Q592" s="10" t="s">
        <v>47</v>
      </c>
      <c r="R592" s="10" t="s">
        <v>48</v>
      </c>
      <c r="S592" s="10" t="str">
        <f t="shared" si="275"/>
        <v>RW</v>
      </c>
      <c r="T592" s="10">
        <v>1</v>
      </c>
      <c r="U592" s="10" t="s">
        <v>49</v>
      </c>
      <c r="V592" s="10" t="s">
        <v>49</v>
      </c>
      <c r="W592" s="10" t="s">
        <v>50</v>
      </c>
      <c r="X592" s="11" t="str">
        <f t="shared" si="266"/>
        <v>Y</v>
      </c>
      <c r="Y592" s="11">
        <v>8</v>
      </c>
      <c r="Z592" s="11">
        <f t="shared" si="265"/>
        <v>16</v>
      </c>
      <c r="AA592" s="11" t="str">
        <f t="shared" si="304"/>
        <v>N</v>
      </c>
      <c r="AB592" s="11"/>
      <c r="AC592" s="11">
        <f t="shared" si="305"/>
        <v>0</v>
      </c>
      <c r="AD592" s="10" t="str">
        <f>(AD593 &amp; AD594 &amp; AD595 &amp; AD596 &amp; AD597 &amp; AD598 &amp; AD599 &amp; AD600)</f>
        <v>00000000</v>
      </c>
      <c r="AE592" s="10" t="str">
        <f>(AE593 &amp; AE594 &amp; AE595 &amp; AE596 &amp; AE597 &amp; AE598 &amp; AE599 &amp; AE600)</f>
        <v>00000000</v>
      </c>
      <c r="AF592" s="11"/>
      <c r="AG592" s="10"/>
      <c r="AH592" s="10"/>
      <c r="AI592" s="11">
        <f t="shared" si="287"/>
        <v>305</v>
      </c>
      <c r="AJ592" s="11"/>
      <c r="AK592" s="11">
        <f t="shared" si="276"/>
        <v>313</v>
      </c>
      <c r="AL592" s="11"/>
      <c r="AM592" s="11">
        <f t="shared" si="286"/>
        <v>0</v>
      </c>
      <c r="AN592" s="11"/>
      <c r="AO592" s="11">
        <f t="shared" si="277"/>
        <v>0</v>
      </c>
      <c r="AP592" s="11"/>
      <c r="AQ592" s="11">
        <f t="shared" si="214"/>
        <v>8</v>
      </c>
      <c r="AR592" s="11">
        <f t="shared" si="306"/>
        <v>16</v>
      </c>
      <c r="AS592" s="11"/>
      <c r="AT592" s="9"/>
      <c r="AU592" t="str">
        <f t="shared" si="264"/>
        <v>RW</v>
      </c>
      <c r="AV592" s="7">
        <f>SUM(Z$7:Z592)/2</f>
        <v>305</v>
      </c>
      <c r="AW592" s="7">
        <f>SUM(AC$7:AC592)/2</f>
        <v>0</v>
      </c>
      <c r="BF592" s="2" t="s">
        <v>272</v>
      </c>
      <c r="BG592" s="2" t="s">
        <v>272</v>
      </c>
      <c r="BH592" s="2" t="s">
        <v>272</v>
      </c>
      <c r="BI592" s="2" t="s">
        <v>272</v>
      </c>
      <c r="BJ592" s="32" t="s">
        <v>655</v>
      </c>
      <c r="BK592" s="32" t="s">
        <v>655</v>
      </c>
      <c r="BL592" s="2" t="s">
        <v>272</v>
      </c>
      <c r="BM592" s="2" t="s">
        <v>272</v>
      </c>
      <c r="BN592" s="2" t="s">
        <v>272</v>
      </c>
      <c r="BO592" s="2" t="s">
        <v>272</v>
      </c>
    </row>
    <row r="593" spans="2:67" ht="28.9" outlineLevel="1">
      <c r="B593" s="37"/>
      <c r="C593" s="9"/>
      <c r="D593" s="9"/>
      <c r="E593" s="10" t="s">
        <v>653</v>
      </c>
      <c r="F593" s="10" t="s">
        <v>654</v>
      </c>
      <c r="G593" s="10" t="s">
        <v>656</v>
      </c>
      <c r="H593" s="10" t="s">
        <v>656</v>
      </c>
      <c r="I593" s="80"/>
      <c r="J593" s="80"/>
      <c r="K593" s="80"/>
      <c r="L593" s="80"/>
      <c r="M593" s="80"/>
      <c r="N593" s="86" t="s">
        <v>657</v>
      </c>
      <c r="O593" s="10"/>
      <c r="P593" s="10"/>
      <c r="Q593" s="10"/>
      <c r="R593" s="10"/>
      <c r="S593" s="10" t="s">
        <v>53</v>
      </c>
      <c r="T593" s="10"/>
      <c r="U593" s="10" t="s">
        <v>49</v>
      </c>
      <c r="V593" s="10" t="s">
        <v>49</v>
      </c>
      <c r="W593" s="10" t="s">
        <v>50</v>
      </c>
      <c r="X593" s="11" t="str">
        <f t="shared" si="266"/>
        <v>Y</v>
      </c>
      <c r="Y593" s="11">
        <v>1</v>
      </c>
      <c r="Z593" s="11">
        <f t="shared" si="265"/>
        <v>2</v>
      </c>
      <c r="AA593" s="11" t="str">
        <f t="shared" si="304"/>
        <v>N</v>
      </c>
      <c r="AB593" s="11"/>
      <c r="AC593" s="11">
        <f t="shared" si="305"/>
        <v>0</v>
      </c>
      <c r="AD593" s="10">
        <v>0</v>
      </c>
      <c r="AE593" s="10">
        <v>0</v>
      </c>
      <c r="AF593" s="11"/>
      <c r="AG593" s="10"/>
      <c r="AH593" s="10"/>
      <c r="AI593" s="11">
        <f t="shared" ref="AI593:AI599" si="307">AI594+Y594</f>
        <v>304</v>
      </c>
      <c r="AJ593" s="11" t="str">
        <f t="shared" ref="AJ593:AJ600" si="308">IF(Y593&gt;1,"MTP[" &amp; AI593-1+Y593&amp; ":" &amp; AI593 &amp; "]",(IF(Y593&gt;0,"MTP[" &amp; AI593 &amp; "]","")))</f>
        <v>MTP[304]</v>
      </c>
      <c r="AK593" s="11">
        <f t="shared" ref="AK593:AK599" si="309">AK594+Y594</f>
        <v>312</v>
      </c>
      <c r="AL593" s="11" t="str">
        <f t="shared" ref="AL593:AL600" si="310">IF(AND(V593="Y", Y593&gt;1),"MTP[" &amp; AK593-1+Y593&amp; ":" &amp; AK593 &amp; "]",(IF(AND(V593="Y", Y593&gt;0),"MTP[" &amp; AK593 &amp; "]","")))</f>
        <v>MTP[312]</v>
      </c>
      <c r="AM593" s="11">
        <f t="shared" ref="AM593:AM599" si="311">AM594+AB594</f>
        <v>-1</v>
      </c>
      <c r="AN593" s="11" t="str">
        <f t="shared" ref="AN593:AN600" si="312">IF(AB593&gt;1,"OTP[" &amp; AM593-1+AB593&amp; ":" &amp; AM593 &amp; "]",(IF(AB593&gt;0,"OTP[" &amp; AM593 &amp; "]","")))</f>
        <v/>
      </c>
      <c r="AO593" s="11">
        <f t="shared" ref="AO593:AO599" si="313">AO594+AB594</f>
        <v>-1</v>
      </c>
      <c r="AP593" s="11" t="str">
        <f t="shared" ref="AP593:AP600" si="314">IF(AND(V593="Y", AB593&gt;1),"OTP[" &amp; AO593-1+AB593&amp; ":" &amp; AO593 &amp; "]",(IF(AND(V593="Y", AB593&gt;0),"OTP[" &amp; AO593 &amp; "]","")))</f>
        <v/>
      </c>
      <c r="AQ593" s="11"/>
      <c r="AR593" s="11">
        <f t="shared" si="306"/>
        <v>0</v>
      </c>
      <c r="AS593" s="11"/>
      <c r="AT593" s="9"/>
      <c r="AU593" t="str">
        <f t="shared" si="264"/>
        <v>RW</v>
      </c>
      <c r="AV593" s="7">
        <f>SUM(Z$7:Z593)/2</f>
        <v>306</v>
      </c>
      <c r="AW593" s="7">
        <f>SUM(AC$7:AC593)/2</f>
        <v>0</v>
      </c>
      <c r="BF593" s="2">
        <v>1</v>
      </c>
      <c r="BG593" s="2">
        <v>1</v>
      </c>
      <c r="BH593" s="2">
        <v>1</v>
      </c>
      <c r="BI593" s="2">
        <v>1</v>
      </c>
      <c r="BJ593" s="2">
        <v>1</v>
      </c>
      <c r="BK593" s="2">
        <v>1</v>
      </c>
      <c r="BL593" s="2">
        <v>1</v>
      </c>
      <c r="BM593" s="2">
        <v>1</v>
      </c>
      <c r="BN593" s="2">
        <v>1</v>
      </c>
      <c r="BO593" s="2">
        <v>1</v>
      </c>
    </row>
    <row r="594" spans="2:67" ht="28.9" outlineLevel="1">
      <c r="B594" s="37"/>
      <c r="C594" s="9"/>
      <c r="D594" s="9"/>
      <c r="E594" s="10" t="s">
        <v>653</v>
      </c>
      <c r="F594" s="10" t="s">
        <v>654</v>
      </c>
      <c r="G594" s="10" t="s">
        <v>658</v>
      </c>
      <c r="H594" s="10" t="s">
        <v>658</v>
      </c>
      <c r="I594" s="81"/>
      <c r="J594" s="81"/>
      <c r="K594" s="81"/>
      <c r="L594" s="81"/>
      <c r="M594" s="81"/>
      <c r="N594" s="88"/>
      <c r="O594" s="10"/>
      <c r="P594" s="10"/>
      <c r="Q594" s="10"/>
      <c r="R594" s="10"/>
      <c r="S594" s="10" t="s">
        <v>53</v>
      </c>
      <c r="T594" s="10"/>
      <c r="U594" s="10" t="s">
        <v>49</v>
      </c>
      <c r="V594" s="10" t="s">
        <v>49</v>
      </c>
      <c r="W594" s="10" t="s">
        <v>50</v>
      </c>
      <c r="X594" s="11" t="str">
        <f t="shared" si="266"/>
        <v>Y</v>
      </c>
      <c r="Y594" s="11">
        <v>1</v>
      </c>
      <c r="Z594" s="11">
        <f t="shared" si="265"/>
        <v>2</v>
      </c>
      <c r="AA594" s="11" t="str">
        <f t="shared" si="304"/>
        <v>N</v>
      </c>
      <c r="AB594" s="11"/>
      <c r="AC594" s="11">
        <f t="shared" si="305"/>
        <v>0</v>
      </c>
      <c r="AD594" s="10">
        <v>0</v>
      </c>
      <c r="AE594" s="10">
        <v>0</v>
      </c>
      <c r="AF594" s="11"/>
      <c r="AG594" s="10"/>
      <c r="AH594" s="10"/>
      <c r="AI594" s="11">
        <f t="shared" si="307"/>
        <v>303</v>
      </c>
      <c r="AJ594" s="11" t="str">
        <f t="shared" si="308"/>
        <v>MTP[303]</v>
      </c>
      <c r="AK594" s="11">
        <f t="shared" si="309"/>
        <v>311</v>
      </c>
      <c r="AL594" s="11" t="str">
        <f t="shared" si="310"/>
        <v>MTP[311]</v>
      </c>
      <c r="AM594" s="11">
        <f t="shared" si="311"/>
        <v>-1</v>
      </c>
      <c r="AN594" s="11" t="str">
        <f t="shared" si="312"/>
        <v/>
      </c>
      <c r="AO594" s="11">
        <f t="shared" si="313"/>
        <v>-1</v>
      </c>
      <c r="AP594" s="11" t="str">
        <f t="shared" si="314"/>
        <v/>
      </c>
      <c r="AQ594" s="11"/>
      <c r="AR594" s="11">
        <f t="shared" si="306"/>
        <v>0</v>
      </c>
      <c r="AS594" s="11"/>
      <c r="AT594" s="9"/>
      <c r="AU594" t="str">
        <f t="shared" ref="AU594:AU657" si="315">S594</f>
        <v>RW</v>
      </c>
      <c r="AV594" s="7">
        <f>SUM(Z$7:Z594)/2</f>
        <v>307</v>
      </c>
      <c r="AW594" s="7">
        <f>SUM(AC$7:AC594)/2</f>
        <v>0</v>
      </c>
      <c r="BF594" s="2">
        <v>0</v>
      </c>
      <c r="BG594" s="2">
        <v>0</v>
      </c>
      <c r="BH594" s="2">
        <v>0</v>
      </c>
      <c r="BI594" s="2">
        <v>0</v>
      </c>
      <c r="BJ594" s="2">
        <v>0</v>
      </c>
      <c r="BK594" s="2">
        <v>0</v>
      </c>
      <c r="BL594" s="2">
        <v>0</v>
      </c>
      <c r="BM594" s="2">
        <v>0</v>
      </c>
      <c r="BN594" s="2">
        <v>0</v>
      </c>
      <c r="BO594" s="2">
        <v>0</v>
      </c>
    </row>
    <row r="595" spans="2:67" ht="28.9" outlineLevel="1">
      <c r="B595" s="37"/>
      <c r="C595" s="9"/>
      <c r="D595" s="9"/>
      <c r="E595" s="10" t="s">
        <v>653</v>
      </c>
      <c r="F595" s="10" t="s">
        <v>654</v>
      </c>
      <c r="G595" s="10" t="s">
        <v>659</v>
      </c>
      <c r="H595" s="10" t="s">
        <v>659</v>
      </c>
      <c r="I595" s="80"/>
      <c r="J595" s="80"/>
      <c r="K595" s="80"/>
      <c r="L595" s="80"/>
      <c r="M595" s="80"/>
      <c r="N595" s="86" t="s">
        <v>609</v>
      </c>
      <c r="O595" s="10"/>
      <c r="P595" s="10"/>
      <c r="Q595" s="10"/>
      <c r="R595" s="10"/>
      <c r="S595" s="10" t="s">
        <v>53</v>
      </c>
      <c r="T595" s="10"/>
      <c r="U595" s="10" t="s">
        <v>49</v>
      </c>
      <c r="V595" s="10" t="s">
        <v>49</v>
      </c>
      <c r="W595" s="10" t="s">
        <v>50</v>
      </c>
      <c r="X595" s="11" t="str">
        <f t="shared" si="266"/>
        <v>Y</v>
      </c>
      <c r="Y595" s="11">
        <v>1</v>
      </c>
      <c r="Z595" s="11">
        <f t="shared" si="265"/>
        <v>2</v>
      </c>
      <c r="AA595" s="11" t="str">
        <f t="shared" si="304"/>
        <v>N</v>
      </c>
      <c r="AB595" s="11"/>
      <c r="AC595" s="11">
        <f t="shared" si="305"/>
        <v>0</v>
      </c>
      <c r="AD595" s="10">
        <v>0</v>
      </c>
      <c r="AE595" s="10">
        <v>0</v>
      </c>
      <c r="AF595" s="11"/>
      <c r="AG595" s="10"/>
      <c r="AH595" s="10"/>
      <c r="AI595" s="11">
        <f t="shared" si="307"/>
        <v>302</v>
      </c>
      <c r="AJ595" s="11" t="str">
        <f t="shared" si="308"/>
        <v>MTP[302]</v>
      </c>
      <c r="AK595" s="11">
        <f t="shared" si="309"/>
        <v>310</v>
      </c>
      <c r="AL595" s="11" t="str">
        <f t="shared" si="310"/>
        <v>MTP[310]</v>
      </c>
      <c r="AM595" s="11">
        <f t="shared" si="311"/>
        <v>-1</v>
      </c>
      <c r="AN595" s="11" t="str">
        <f t="shared" si="312"/>
        <v/>
      </c>
      <c r="AO595" s="11">
        <f t="shared" si="313"/>
        <v>-1</v>
      </c>
      <c r="AP595" s="11" t="str">
        <f t="shared" si="314"/>
        <v/>
      </c>
      <c r="AQ595" s="11"/>
      <c r="AR595" s="11">
        <f t="shared" si="306"/>
        <v>0</v>
      </c>
      <c r="AS595" s="11"/>
      <c r="AT595" s="9"/>
      <c r="AU595" t="str">
        <f t="shared" si="315"/>
        <v>RW</v>
      </c>
      <c r="AV595" s="7">
        <f>SUM(Z$7:Z595)/2</f>
        <v>308</v>
      </c>
      <c r="AW595" s="7">
        <f>SUM(AC$7:AC595)/2</f>
        <v>0</v>
      </c>
      <c r="BF595" s="2">
        <v>0</v>
      </c>
      <c r="BG595" s="2">
        <v>0</v>
      </c>
      <c r="BH595" s="2">
        <v>0</v>
      </c>
      <c r="BI595" s="2">
        <v>0</v>
      </c>
      <c r="BJ595" s="2">
        <v>0</v>
      </c>
      <c r="BK595" s="2">
        <v>0</v>
      </c>
      <c r="BL595" s="2">
        <v>0</v>
      </c>
      <c r="BM595" s="2">
        <v>0</v>
      </c>
      <c r="BN595" s="2">
        <v>0</v>
      </c>
      <c r="BO595" s="2">
        <v>0</v>
      </c>
    </row>
    <row r="596" spans="2:67" ht="28.9" outlineLevel="1">
      <c r="B596" s="37"/>
      <c r="C596" s="9"/>
      <c r="D596" s="9"/>
      <c r="E596" s="10" t="s">
        <v>653</v>
      </c>
      <c r="F596" s="10" t="s">
        <v>654</v>
      </c>
      <c r="G596" s="10" t="s">
        <v>660</v>
      </c>
      <c r="H596" s="10" t="s">
        <v>660</v>
      </c>
      <c r="I596" s="54"/>
      <c r="J596" s="54"/>
      <c r="K596" s="54"/>
      <c r="L596" s="54"/>
      <c r="M596" s="54"/>
      <c r="N596" s="87"/>
      <c r="O596" s="10"/>
      <c r="P596" s="10"/>
      <c r="Q596" s="10"/>
      <c r="R596" s="10"/>
      <c r="S596" s="10" t="s">
        <v>53</v>
      </c>
      <c r="T596" s="10"/>
      <c r="U596" s="10" t="s">
        <v>49</v>
      </c>
      <c r="V596" s="10" t="s">
        <v>49</v>
      </c>
      <c r="W596" s="10" t="s">
        <v>50</v>
      </c>
      <c r="X596" s="11" t="str">
        <f t="shared" si="266"/>
        <v>Y</v>
      </c>
      <c r="Y596" s="11">
        <v>1</v>
      </c>
      <c r="Z596" s="11">
        <f t="shared" si="265"/>
        <v>2</v>
      </c>
      <c r="AA596" s="11" t="str">
        <f t="shared" si="304"/>
        <v>N</v>
      </c>
      <c r="AB596" s="11"/>
      <c r="AC596" s="11">
        <f t="shared" si="305"/>
        <v>0</v>
      </c>
      <c r="AD596" s="10">
        <v>0</v>
      </c>
      <c r="AE596" s="10">
        <v>0</v>
      </c>
      <c r="AF596" s="11"/>
      <c r="AG596" s="10"/>
      <c r="AH596" s="10"/>
      <c r="AI596" s="11">
        <f t="shared" si="307"/>
        <v>301</v>
      </c>
      <c r="AJ596" s="11" t="str">
        <f t="shared" si="308"/>
        <v>MTP[301]</v>
      </c>
      <c r="AK596" s="11">
        <f t="shared" si="309"/>
        <v>309</v>
      </c>
      <c r="AL596" s="11" t="str">
        <f t="shared" si="310"/>
        <v>MTP[309]</v>
      </c>
      <c r="AM596" s="11">
        <f t="shared" si="311"/>
        <v>-1</v>
      </c>
      <c r="AN596" s="11" t="str">
        <f t="shared" si="312"/>
        <v/>
      </c>
      <c r="AO596" s="11">
        <f t="shared" si="313"/>
        <v>-1</v>
      </c>
      <c r="AP596" s="11" t="str">
        <f t="shared" si="314"/>
        <v/>
      </c>
      <c r="AQ596" s="11"/>
      <c r="AR596" s="11">
        <f t="shared" si="306"/>
        <v>0</v>
      </c>
      <c r="AS596" s="11"/>
      <c r="AT596" s="9"/>
      <c r="AU596" t="str">
        <f t="shared" si="315"/>
        <v>RW</v>
      </c>
      <c r="AV596" s="7">
        <f>SUM(Z$7:Z596)/2</f>
        <v>309</v>
      </c>
      <c r="AW596" s="7">
        <f>SUM(AC$7:AC596)/2</f>
        <v>0</v>
      </c>
      <c r="BF596" s="2">
        <v>0</v>
      </c>
      <c r="BG596" s="2">
        <v>0</v>
      </c>
      <c r="BH596" s="2">
        <v>0</v>
      </c>
      <c r="BI596" s="2">
        <v>0</v>
      </c>
      <c r="BJ596" s="2">
        <v>0</v>
      </c>
      <c r="BK596" s="2">
        <v>0</v>
      </c>
      <c r="BL596" s="2">
        <v>0</v>
      </c>
      <c r="BM596" s="2">
        <v>0</v>
      </c>
      <c r="BN596" s="2">
        <v>0</v>
      </c>
      <c r="BO596" s="2">
        <v>0</v>
      </c>
    </row>
    <row r="597" spans="2:67" ht="28.9" outlineLevel="1">
      <c r="B597" s="37"/>
      <c r="C597" s="9"/>
      <c r="D597" s="9"/>
      <c r="E597" s="10" t="s">
        <v>653</v>
      </c>
      <c r="F597" s="10" t="s">
        <v>654</v>
      </c>
      <c r="G597" s="10" t="s">
        <v>661</v>
      </c>
      <c r="H597" s="10" t="s">
        <v>661</v>
      </c>
      <c r="I597" s="81"/>
      <c r="J597" s="81"/>
      <c r="K597" s="81"/>
      <c r="L597" s="81"/>
      <c r="M597" s="81"/>
      <c r="N597" s="88"/>
      <c r="O597" s="10"/>
      <c r="P597" s="10"/>
      <c r="Q597" s="10"/>
      <c r="R597" s="10"/>
      <c r="S597" s="10" t="s">
        <v>53</v>
      </c>
      <c r="T597" s="10"/>
      <c r="U597" s="10" t="s">
        <v>49</v>
      </c>
      <c r="V597" s="10" t="s">
        <v>49</v>
      </c>
      <c r="W597" s="10" t="s">
        <v>50</v>
      </c>
      <c r="X597" s="11" t="str">
        <f t="shared" si="266"/>
        <v>Y</v>
      </c>
      <c r="Y597" s="11">
        <v>1</v>
      </c>
      <c r="Z597" s="11">
        <f t="shared" si="265"/>
        <v>2</v>
      </c>
      <c r="AA597" s="11" t="str">
        <f t="shared" si="304"/>
        <v>N</v>
      </c>
      <c r="AB597" s="11"/>
      <c r="AC597" s="11">
        <f t="shared" si="305"/>
        <v>0</v>
      </c>
      <c r="AD597" s="10">
        <v>0</v>
      </c>
      <c r="AE597" s="10">
        <v>0</v>
      </c>
      <c r="AF597" s="11"/>
      <c r="AG597" s="10"/>
      <c r="AH597" s="10"/>
      <c r="AI597" s="11">
        <f t="shared" si="307"/>
        <v>300</v>
      </c>
      <c r="AJ597" s="11" t="str">
        <f t="shared" si="308"/>
        <v>MTP[300]</v>
      </c>
      <c r="AK597" s="11">
        <f t="shared" si="309"/>
        <v>308</v>
      </c>
      <c r="AL597" s="11" t="str">
        <f t="shared" si="310"/>
        <v>MTP[308]</v>
      </c>
      <c r="AM597" s="11">
        <f t="shared" si="311"/>
        <v>-1</v>
      </c>
      <c r="AN597" s="11" t="str">
        <f t="shared" si="312"/>
        <v/>
      </c>
      <c r="AO597" s="11">
        <f t="shared" si="313"/>
        <v>-1</v>
      </c>
      <c r="AP597" s="11" t="str">
        <f t="shared" si="314"/>
        <v/>
      </c>
      <c r="AQ597" s="11"/>
      <c r="AR597" s="11">
        <f t="shared" si="306"/>
        <v>0</v>
      </c>
      <c r="AS597" s="11"/>
      <c r="AT597" s="9"/>
      <c r="AU597" t="str">
        <f t="shared" si="315"/>
        <v>RW</v>
      </c>
      <c r="AV597" s="7">
        <f>SUM(Z$7:Z597)/2</f>
        <v>310</v>
      </c>
      <c r="AW597" s="7">
        <f>SUM(AC$7:AC597)/2</f>
        <v>0</v>
      </c>
      <c r="BF597" s="2">
        <v>0</v>
      </c>
      <c r="BG597" s="2">
        <v>0</v>
      </c>
      <c r="BH597" s="2">
        <v>0</v>
      </c>
      <c r="BI597" s="2">
        <v>0</v>
      </c>
      <c r="BJ597" s="2">
        <v>0</v>
      </c>
      <c r="BK597" s="2">
        <v>0</v>
      </c>
      <c r="BL597" s="2">
        <v>0</v>
      </c>
      <c r="BM597" s="2">
        <v>0</v>
      </c>
      <c r="BN597" s="2">
        <v>0</v>
      </c>
      <c r="BO597" s="2">
        <v>0</v>
      </c>
    </row>
    <row r="598" spans="2:67" ht="14.65" customHeight="1" outlineLevel="1">
      <c r="B598" s="98" t="s">
        <v>612</v>
      </c>
      <c r="C598" s="9"/>
      <c r="D598" s="9"/>
      <c r="E598" s="10" t="s">
        <v>653</v>
      </c>
      <c r="F598" s="10" t="s">
        <v>654</v>
      </c>
      <c r="G598" s="10" t="s">
        <v>662</v>
      </c>
      <c r="H598" s="10" t="s">
        <v>662</v>
      </c>
      <c r="I598" s="80"/>
      <c r="J598" s="80"/>
      <c r="K598" s="80"/>
      <c r="L598" s="80"/>
      <c r="M598" s="80"/>
      <c r="N598" s="86" t="s">
        <v>614</v>
      </c>
      <c r="O598" s="10"/>
      <c r="P598" s="10"/>
      <c r="Q598" s="10"/>
      <c r="R598" s="10"/>
      <c r="S598" s="10" t="s">
        <v>53</v>
      </c>
      <c r="T598" s="10"/>
      <c r="U598" s="10" t="s">
        <v>49</v>
      </c>
      <c r="V598" s="10" t="s">
        <v>49</v>
      </c>
      <c r="W598" s="10" t="s">
        <v>50</v>
      </c>
      <c r="X598" s="11" t="str">
        <f t="shared" si="266"/>
        <v>Y</v>
      </c>
      <c r="Y598" s="11">
        <v>1</v>
      </c>
      <c r="Z598" s="11">
        <f t="shared" si="265"/>
        <v>2</v>
      </c>
      <c r="AA598" s="11" t="str">
        <f t="shared" si="304"/>
        <v>N</v>
      </c>
      <c r="AB598" s="11"/>
      <c r="AC598" s="11">
        <f t="shared" si="305"/>
        <v>0</v>
      </c>
      <c r="AD598" s="10">
        <v>0</v>
      </c>
      <c r="AE598" s="10">
        <v>0</v>
      </c>
      <c r="AF598" s="11"/>
      <c r="AG598" s="10"/>
      <c r="AH598" s="10"/>
      <c r="AI598" s="11">
        <f t="shared" si="307"/>
        <v>299</v>
      </c>
      <c r="AJ598" s="11" t="str">
        <f t="shared" si="308"/>
        <v>MTP[299]</v>
      </c>
      <c r="AK598" s="11">
        <f t="shared" si="309"/>
        <v>307</v>
      </c>
      <c r="AL598" s="11" t="str">
        <f t="shared" si="310"/>
        <v>MTP[307]</v>
      </c>
      <c r="AM598" s="11">
        <f t="shared" si="311"/>
        <v>-1</v>
      </c>
      <c r="AN598" s="11" t="str">
        <f t="shared" si="312"/>
        <v/>
      </c>
      <c r="AO598" s="11">
        <f t="shared" si="313"/>
        <v>-1</v>
      </c>
      <c r="AP598" s="11" t="str">
        <f t="shared" si="314"/>
        <v/>
      </c>
      <c r="AQ598" s="11"/>
      <c r="AR598" s="11">
        <f t="shared" si="306"/>
        <v>0</v>
      </c>
      <c r="AS598" s="11"/>
      <c r="AT598" s="9"/>
      <c r="AU598" t="str">
        <f t="shared" si="315"/>
        <v>RW</v>
      </c>
      <c r="AV598" s="7">
        <f>SUM(Z$7:Z598)/2</f>
        <v>311</v>
      </c>
      <c r="AW598" s="7">
        <f>SUM(AC$7:AC598)/2</f>
        <v>0</v>
      </c>
      <c r="BF598" s="2">
        <v>1</v>
      </c>
      <c r="BG598" s="2">
        <v>1</v>
      </c>
      <c r="BH598" s="2">
        <v>1</v>
      </c>
      <c r="BI598" s="2">
        <v>1</v>
      </c>
      <c r="BJ598" s="2">
        <v>1</v>
      </c>
      <c r="BK598" s="2">
        <v>1</v>
      </c>
      <c r="BL598" s="2">
        <v>1</v>
      </c>
      <c r="BM598" s="2">
        <v>1</v>
      </c>
      <c r="BN598" s="2">
        <v>1</v>
      </c>
      <c r="BO598" s="2">
        <v>1</v>
      </c>
    </row>
    <row r="599" spans="2:67" ht="14.65" customHeight="1" outlineLevel="1">
      <c r="B599" s="98"/>
      <c r="C599" s="9"/>
      <c r="D599" s="9"/>
      <c r="E599" s="10" t="s">
        <v>653</v>
      </c>
      <c r="F599" s="10" t="s">
        <v>654</v>
      </c>
      <c r="G599" s="10" t="s">
        <v>663</v>
      </c>
      <c r="H599" s="10" t="s">
        <v>663</v>
      </c>
      <c r="I599" s="54"/>
      <c r="J599" s="54"/>
      <c r="K599" s="54"/>
      <c r="L599" s="54"/>
      <c r="M599" s="54"/>
      <c r="N599" s="87"/>
      <c r="O599" s="10"/>
      <c r="P599" s="10"/>
      <c r="Q599" s="10"/>
      <c r="R599" s="10"/>
      <c r="S599" s="10" t="s">
        <v>53</v>
      </c>
      <c r="T599" s="10"/>
      <c r="U599" s="10" t="s">
        <v>49</v>
      </c>
      <c r="V599" s="10" t="s">
        <v>49</v>
      </c>
      <c r="W599" s="10" t="s">
        <v>50</v>
      </c>
      <c r="X599" s="11" t="str">
        <f t="shared" si="266"/>
        <v>Y</v>
      </c>
      <c r="Y599" s="11">
        <v>1</v>
      </c>
      <c r="Z599" s="11">
        <f t="shared" si="265"/>
        <v>2</v>
      </c>
      <c r="AA599" s="11" t="str">
        <f t="shared" si="304"/>
        <v>N</v>
      </c>
      <c r="AB599" s="11"/>
      <c r="AC599" s="11">
        <f t="shared" si="305"/>
        <v>0</v>
      </c>
      <c r="AD599" s="10">
        <v>0</v>
      </c>
      <c r="AE599" s="10">
        <v>0</v>
      </c>
      <c r="AF599" s="11"/>
      <c r="AG599" s="10"/>
      <c r="AH599" s="10"/>
      <c r="AI599" s="11">
        <f t="shared" si="307"/>
        <v>298</v>
      </c>
      <c r="AJ599" s="11" t="str">
        <f t="shared" si="308"/>
        <v>MTP[298]</v>
      </c>
      <c r="AK599" s="11">
        <f t="shared" si="309"/>
        <v>306</v>
      </c>
      <c r="AL599" s="11" t="str">
        <f t="shared" si="310"/>
        <v>MTP[306]</v>
      </c>
      <c r="AM599" s="11">
        <f t="shared" si="311"/>
        <v>-1</v>
      </c>
      <c r="AN599" s="11" t="str">
        <f t="shared" si="312"/>
        <v/>
      </c>
      <c r="AO599" s="11">
        <f t="shared" si="313"/>
        <v>-1</v>
      </c>
      <c r="AP599" s="11" t="str">
        <f t="shared" si="314"/>
        <v/>
      </c>
      <c r="AQ599" s="11"/>
      <c r="AR599" s="11">
        <f t="shared" si="306"/>
        <v>0</v>
      </c>
      <c r="AS599" s="11"/>
      <c r="AT599" s="9"/>
      <c r="AU599" t="str">
        <f t="shared" si="315"/>
        <v>RW</v>
      </c>
      <c r="AV599" s="7">
        <f>SUM(Z$7:Z599)/2</f>
        <v>312</v>
      </c>
      <c r="AW599" s="7">
        <f>SUM(AC$7:AC599)/2</f>
        <v>0</v>
      </c>
      <c r="BF599" s="2">
        <v>0</v>
      </c>
      <c r="BG599" s="2">
        <v>0</v>
      </c>
      <c r="BH599" s="2">
        <v>0</v>
      </c>
      <c r="BI599" s="2">
        <v>0</v>
      </c>
      <c r="BJ599" s="2">
        <v>0</v>
      </c>
      <c r="BK599" s="2">
        <v>0</v>
      </c>
      <c r="BL599" s="2">
        <v>0</v>
      </c>
      <c r="BM599" s="2">
        <v>0</v>
      </c>
      <c r="BN599" s="2">
        <v>0</v>
      </c>
      <c r="BO599" s="2">
        <v>0</v>
      </c>
    </row>
    <row r="600" spans="2:67" ht="14.65" customHeight="1" outlineLevel="1">
      <c r="B600" s="98"/>
      <c r="C600" s="9"/>
      <c r="D600" s="9"/>
      <c r="E600" s="10" t="s">
        <v>653</v>
      </c>
      <c r="F600" s="10" t="s">
        <v>654</v>
      </c>
      <c r="G600" s="10" t="s">
        <v>664</v>
      </c>
      <c r="H600" s="10" t="s">
        <v>664</v>
      </c>
      <c r="I600" s="81"/>
      <c r="J600" s="81"/>
      <c r="K600" s="81"/>
      <c r="L600" s="81"/>
      <c r="M600" s="81"/>
      <c r="N600" s="88"/>
      <c r="O600" s="10"/>
      <c r="P600" s="10"/>
      <c r="Q600" s="10"/>
      <c r="R600" s="10"/>
      <c r="S600" s="10" t="s">
        <v>53</v>
      </c>
      <c r="T600" s="10"/>
      <c r="U600" s="10" t="s">
        <v>49</v>
      </c>
      <c r="V600" s="10" t="s">
        <v>49</v>
      </c>
      <c r="W600" s="10" t="s">
        <v>50</v>
      </c>
      <c r="X600" s="11" t="str">
        <f t="shared" si="266"/>
        <v>Y</v>
      </c>
      <c r="Y600" s="11">
        <v>1</v>
      </c>
      <c r="Z600" s="11">
        <f t="shared" si="265"/>
        <v>2</v>
      </c>
      <c r="AA600" s="11" t="str">
        <f t="shared" si="304"/>
        <v>N</v>
      </c>
      <c r="AB600" s="11"/>
      <c r="AC600" s="11">
        <f t="shared" si="305"/>
        <v>0</v>
      </c>
      <c r="AD600" s="10">
        <v>0</v>
      </c>
      <c r="AE600" s="10">
        <v>0</v>
      </c>
      <c r="AF600" s="11"/>
      <c r="AG600" s="10"/>
      <c r="AH600" s="10"/>
      <c r="AI600" s="11">
        <f>IF(Y600&gt;0,AK582,AK582- 1)</f>
        <v>297</v>
      </c>
      <c r="AJ600" s="11" t="str">
        <f t="shared" si="308"/>
        <v>MTP[297]</v>
      </c>
      <c r="AK600" s="11">
        <f>IF(AND(V600="Y", Y600&gt;0),AI592,AI592- 1)</f>
        <v>305</v>
      </c>
      <c r="AL600" s="11" t="str">
        <f t="shared" si="310"/>
        <v>MTP[305]</v>
      </c>
      <c r="AM600" s="11">
        <f>IF(AB600&gt;0,AO582,AO582- 1)</f>
        <v>-1</v>
      </c>
      <c r="AN600" s="11" t="str">
        <f t="shared" si="312"/>
        <v/>
      </c>
      <c r="AO600" s="11">
        <f>IF(AND(V600="Y", AB600&gt;0),AM592,AM592- 1)</f>
        <v>-1</v>
      </c>
      <c r="AP600" s="11" t="str">
        <f t="shared" si="314"/>
        <v/>
      </c>
      <c r="AQ600" s="11"/>
      <c r="AR600" s="11">
        <f t="shared" si="306"/>
        <v>0</v>
      </c>
      <c r="AS600" s="11"/>
      <c r="AT600" s="9"/>
      <c r="AU600" t="str">
        <f t="shared" si="315"/>
        <v>RW</v>
      </c>
      <c r="AV600" s="7">
        <f>SUM(Z$7:Z600)/2</f>
        <v>313</v>
      </c>
      <c r="AW600" s="7">
        <f>SUM(AC$7:AC600)/2</f>
        <v>0</v>
      </c>
      <c r="BF600" s="2">
        <v>0</v>
      </c>
      <c r="BG600" s="2">
        <v>0</v>
      </c>
      <c r="BH600" s="2">
        <v>0</v>
      </c>
      <c r="BI600" s="2">
        <v>0</v>
      </c>
      <c r="BJ600" s="2">
        <v>0</v>
      </c>
      <c r="BK600" s="2">
        <v>0</v>
      </c>
      <c r="BL600" s="2">
        <v>0</v>
      </c>
      <c r="BM600" s="2">
        <v>0</v>
      </c>
      <c r="BN600" s="2">
        <v>0</v>
      </c>
      <c r="BO600" s="2">
        <v>0</v>
      </c>
    </row>
    <row r="601" spans="2:67" hidden="1">
      <c r="B601" s="37"/>
      <c r="C601" s="9"/>
      <c r="D601" s="9"/>
      <c r="E601" s="10" t="s">
        <v>665</v>
      </c>
      <c r="F601" s="10" t="s">
        <v>666</v>
      </c>
      <c r="G601" s="10"/>
      <c r="H601" s="10"/>
      <c r="I601" s="10"/>
      <c r="J601" s="10"/>
      <c r="K601" s="10"/>
      <c r="L601" s="10"/>
      <c r="M601" s="10"/>
      <c r="N601" s="84" t="s">
        <v>667</v>
      </c>
      <c r="O601" s="10"/>
      <c r="P601" s="10"/>
      <c r="Q601" s="10" t="s">
        <v>171</v>
      </c>
      <c r="R601" s="10" t="s">
        <v>285</v>
      </c>
      <c r="S601" s="10" t="str">
        <f t="shared" si="275"/>
        <v>RW</v>
      </c>
      <c r="T601" s="10">
        <v>2</v>
      </c>
      <c r="U601" s="10" t="s">
        <v>50</v>
      </c>
      <c r="V601" s="10" t="s">
        <v>49</v>
      </c>
      <c r="W601" s="10" t="s">
        <v>50</v>
      </c>
      <c r="X601" s="11" t="str">
        <f t="shared" si="266"/>
        <v>N</v>
      </c>
      <c r="Y601" s="11"/>
      <c r="Z601" s="11">
        <f t="shared" si="265"/>
        <v>0</v>
      </c>
      <c r="AA601" s="11" t="str">
        <f t="shared" si="304"/>
        <v>N</v>
      </c>
      <c r="AB601" s="11"/>
      <c r="AC601" s="11">
        <f t="shared" si="305"/>
        <v>0</v>
      </c>
      <c r="AD601" s="10"/>
      <c r="AE601" s="10"/>
      <c r="AF601" s="11"/>
      <c r="AG601" s="10"/>
      <c r="AH601" s="10"/>
      <c r="AI601" s="11">
        <f>AK592+Y601</f>
        <v>313</v>
      </c>
      <c r="AJ601" s="11"/>
      <c r="AK601" s="11">
        <f t="shared" si="276"/>
        <v>313</v>
      </c>
      <c r="AL601" s="11"/>
      <c r="AM601" s="11">
        <f>AO592+AB601</f>
        <v>0</v>
      </c>
      <c r="AN601" s="11"/>
      <c r="AO601" s="11">
        <f t="shared" si="277"/>
        <v>0</v>
      </c>
      <c r="AP601" s="11"/>
      <c r="AQ601" s="11"/>
      <c r="AR601" s="11">
        <f t="shared" si="306"/>
        <v>0</v>
      </c>
      <c r="AS601" s="11"/>
      <c r="AT601" s="9"/>
      <c r="AU601" t="str">
        <f t="shared" si="315"/>
        <v>RW</v>
      </c>
      <c r="AV601" s="7">
        <f>SUM(Z$7:Z601)/2</f>
        <v>313</v>
      </c>
      <c r="AW601" s="7">
        <f>SUM(AC$7:AC601)/2</f>
        <v>0</v>
      </c>
    </row>
    <row r="602" spans="2:67" ht="28.9" hidden="1">
      <c r="B602" s="37"/>
      <c r="C602" s="9"/>
      <c r="D602" s="9"/>
      <c r="E602" s="10" t="s">
        <v>668</v>
      </c>
      <c r="F602" s="10" t="s">
        <v>669</v>
      </c>
      <c r="G602" s="10"/>
      <c r="H602" s="10"/>
      <c r="I602" s="10"/>
      <c r="J602" s="10"/>
      <c r="K602" s="10"/>
      <c r="L602" s="10"/>
      <c r="M602" s="10"/>
      <c r="N602" s="84" t="s">
        <v>121</v>
      </c>
      <c r="O602" s="10"/>
      <c r="P602" s="10"/>
      <c r="Q602" s="10" t="s">
        <v>47</v>
      </c>
      <c r="R602" s="10" t="s">
        <v>48</v>
      </c>
      <c r="S602" s="10" t="str">
        <f t="shared" si="275"/>
        <v>RW</v>
      </c>
      <c r="T602" s="10">
        <v>1</v>
      </c>
      <c r="U602" s="10" t="s">
        <v>50</v>
      </c>
      <c r="V602" s="10" t="s">
        <v>49</v>
      </c>
      <c r="W602" s="10" t="s">
        <v>50</v>
      </c>
      <c r="X602" s="11" t="str">
        <f t="shared" si="266"/>
        <v>N</v>
      </c>
      <c r="Y602" s="11"/>
      <c r="Z602" s="11">
        <f t="shared" si="265"/>
        <v>0</v>
      </c>
      <c r="AA602" s="11" t="str">
        <f t="shared" si="304"/>
        <v>N</v>
      </c>
      <c r="AB602" s="11"/>
      <c r="AC602" s="11">
        <f t="shared" si="305"/>
        <v>0</v>
      </c>
      <c r="AD602" s="10"/>
      <c r="AE602" s="10"/>
      <c r="AF602" s="11"/>
      <c r="AG602" s="10"/>
      <c r="AH602" s="10"/>
      <c r="AI602" s="11">
        <f t="shared" si="287"/>
        <v>313</v>
      </c>
      <c r="AJ602" s="11"/>
      <c r="AK602" s="11">
        <f t="shared" si="276"/>
        <v>313</v>
      </c>
      <c r="AL602" s="11"/>
      <c r="AM602" s="11">
        <f t="shared" si="286"/>
        <v>0</v>
      </c>
      <c r="AN602" s="11"/>
      <c r="AO602" s="11">
        <f t="shared" si="277"/>
        <v>0</v>
      </c>
      <c r="AP602" s="11"/>
      <c r="AQ602" s="11"/>
      <c r="AR602" s="11">
        <f t="shared" si="306"/>
        <v>0</v>
      </c>
      <c r="AS602" s="11"/>
      <c r="AT602" s="9"/>
      <c r="AU602" t="str">
        <f t="shared" si="315"/>
        <v>RW</v>
      </c>
      <c r="AV602" s="7">
        <f>SUM(Z$7:Z602)/2</f>
        <v>313</v>
      </c>
      <c r="AW602" s="7">
        <f>SUM(AC$7:AC602)/2</f>
        <v>0</v>
      </c>
    </row>
    <row r="603" spans="2:67" ht="43.15">
      <c r="B603" s="39" t="s">
        <v>650</v>
      </c>
      <c r="C603" s="9"/>
      <c r="D603" s="9"/>
      <c r="E603" s="10" t="s">
        <v>670</v>
      </c>
      <c r="F603" s="10" t="s">
        <v>671</v>
      </c>
      <c r="G603" s="10"/>
      <c r="H603" s="10"/>
      <c r="I603" s="10"/>
      <c r="J603" s="10"/>
      <c r="K603" s="10"/>
      <c r="L603" s="10"/>
      <c r="M603" s="10"/>
      <c r="N603" s="10" t="s">
        <v>672</v>
      </c>
      <c r="O603" s="10"/>
      <c r="P603" s="10"/>
      <c r="Q603" s="10" t="s">
        <v>171</v>
      </c>
      <c r="R603" s="10" t="s">
        <v>285</v>
      </c>
      <c r="S603" s="10" t="s">
        <v>172</v>
      </c>
      <c r="T603" s="10">
        <v>2</v>
      </c>
      <c r="U603" s="10" t="s">
        <v>49</v>
      </c>
      <c r="V603" s="10" t="s">
        <v>49</v>
      </c>
      <c r="W603" s="10" t="s">
        <v>50</v>
      </c>
      <c r="X603" s="11" t="str">
        <f t="shared" si="266"/>
        <v>N</v>
      </c>
      <c r="Y603" s="11"/>
      <c r="Z603" s="11">
        <f t="shared" si="265"/>
        <v>0</v>
      </c>
      <c r="AA603" s="11" t="str">
        <f t="shared" si="304"/>
        <v>N</v>
      </c>
      <c r="AB603" s="11"/>
      <c r="AC603" s="11">
        <f t="shared" si="305"/>
        <v>0</v>
      </c>
      <c r="AD603" s="10"/>
      <c r="AE603" s="10"/>
      <c r="AF603" s="11"/>
      <c r="AG603" s="10"/>
      <c r="AH603" s="10"/>
      <c r="AI603" s="11">
        <f t="shared" si="287"/>
        <v>313</v>
      </c>
      <c r="AJ603" s="11"/>
      <c r="AK603" s="11">
        <f t="shared" si="276"/>
        <v>313</v>
      </c>
      <c r="AL603" s="11"/>
      <c r="AM603" s="11">
        <f t="shared" si="286"/>
        <v>0</v>
      </c>
      <c r="AN603" s="11"/>
      <c r="AO603" s="11">
        <f t="shared" si="277"/>
        <v>0</v>
      </c>
      <c r="AP603" s="11"/>
      <c r="AQ603" s="11"/>
      <c r="AR603" s="11">
        <f t="shared" si="306"/>
        <v>0</v>
      </c>
      <c r="AS603" s="11"/>
      <c r="AT603" s="9"/>
      <c r="AU603" t="str">
        <f t="shared" si="315"/>
        <v>RO</v>
      </c>
      <c r="AV603" s="7">
        <f>SUM(Z$7:Z603)/2</f>
        <v>313</v>
      </c>
      <c r="AW603" s="7">
        <f>SUM(AC$7:AC603)/2</f>
        <v>0</v>
      </c>
    </row>
    <row r="604" spans="2:67" hidden="1">
      <c r="B604" s="37"/>
      <c r="C604" s="9"/>
      <c r="D604" s="9"/>
      <c r="E604" s="10" t="s">
        <v>673</v>
      </c>
      <c r="F604" s="10" t="s">
        <v>674</v>
      </c>
      <c r="G604" s="10"/>
      <c r="H604" s="10"/>
      <c r="I604" s="10"/>
      <c r="J604" s="10"/>
      <c r="K604" s="10"/>
      <c r="L604" s="10"/>
      <c r="M604" s="10"/>
      <c r="N604" s="10" t="s">
        <v>121</v>
      </c>
      <c r="O604" s="10"/>
      <c r="P604" s="10"/>
      <c r="Q604" s="10" t="s">
        <v>171</v>
      </c>
      <c r="R604" s="10" t="s">
        <v>285</v>
      </c>
      <c r="S604" s="10" t="str">
        <f t="shared" si="275"/>
        <v>RW</v>
      </c>
      <c r="T604" s="10">
        <v>2</v>
      </c>
      <c r="U604" s="10" t="s">
        <v>50</v>
      </c>
      <c r="V604" s="10" t="s">
        <v>49</v>
      </c>
      <c r="W604" s="10" t="s">
        <v>50</v>
      </c>
      <c r="X604" s="11" t="str">
        <f t="shared" si="266"/>
        <v>N</v>
      </c>
      <c r="Y604" s="11"/>
      <c r="Z604" s="11">
        <f t="shared" si="265"/>
        <v>0</v>
      </c>
      <c r="AA604" s="11" t="str">
        <f t="shared" si="304"/>
        <v>N</v>
      </c>
      <c r="AB604" s="11"/>
      <c r="AC604" s="11">
        <f t="shared" si="305"/>
        <v>0</v>
      </c>
      <c r="AD604" s="10"/>
      <c r="AE604" s="10"/>
      <c r="AF604" s="11"/>
      <c r="AG604" s="10"/>
      <c r="AH604" s="10"/>
      <c r="AI604" s="11">
        <f t="shared" si="287"/>
        <v>313</v>
      </c>
      <c r="AJ604" s="11"/>
      <c r="AK604" s="11">
        <f t="shared" si="276"/>
        <v>313</v>
      </c>
      <c r="AL604" s="11"/>
      <c r="AM604" s="11">
        <f t="shared" si="286"/>
        <v>0</v>
      </c>
      <c r="AN604" s="11"/>
      <c r="AO604" s="11">
        <f t="shared" si="277"/>
        <v>0</v>
      </c>
      <c r="AP604" s="11"/>
      <c r="AQ604" s="11"/>
      <c r="AR604" s="11">
        <f t="shared" si="306"/>
        <v>0</v>
      </c>
      <c r="AS604" s="11"/>
      <c r="AT604" s="9"/>
      <c r="AU604" t="str">
        <f t="shared" si="315"/>
        <v>RW</v>
      </c>
      <c r="AV604" s="7">
        <f>SUM(Z$7:Z604)/2</f>
        <v>313</v>
      </c>
      <c r="AW604" s="7">
        <f>SUM(AC$7:AC604)/2</f>
        <v>0</v>
      </c>
    </row>
    <row r="605" spans="2:67" ht="28.9" hidden="1">
      <c r="B605" s="37"/>
      <c r="C605" s="9"/>
      <c r="D605" s="9"/>
      <c r="E605" s="10" t="s">
        <v>675</v>
      </c>
      <c r="F605" s="10" t="s">
        <v>676</v>
      </c>
      <c r="G605" s="10"/>
      <c r="H605" s="10"/>
      <c r="I605" s="10"/>
      <c r="J605" s="10"/>
      <c r="K605" s="10"/>
      <c r="L605" s="10"/>
      <c r="M605" s="10"/>
      <c r="N605" s="10" t="s">
        <v>121</v>
      </c>
      <c r="O605" s="10"/>
      <c r="P605" s="10"/>
      <c r="Q605" s="10" t="s">
        <v>47</v>
      </c>
      <c r="R605" s="10" t="s">
        <v>48</v>
      </c>
      <c r="S605" s="10" t="str">
        <f t="shared" si="275"/>
        <v>RW</v>
      </c>
      <c r="T605" s="10">
        <v>1</v>
      </c>
      <c r="U605" s="10" t="s">
        <v>50</v>
      </c>
      <c r="V605" s="10" t="s">
        <v>49</v>
      </c>
      <c r="W605" s="10" t="s">
        <v>50</v>
      </c>
      <c r="X605" s="11" t="str">
        <f t="shared" si="266"/>
        <v>N</v>
      </c>
      <c r="Y605" s="11"/>
      <c r="Z605" s="11">
        <f t="shared" si="265"/>
        <v>0</v>
      </c>
      <c r="AA605" s="11" t="str">
        <f t="shared" si="304"/>
        <v>N</v>
      </c>
      <c r="AB605" s="11"/>
      <c r="AC605" s="11">
        <f t="shared" si="305"/>
        <v>0</v>
      </c>
      <c r="AD605" s="10"/>
      <c r="AE605" s="10"/>
      <c r="AF605" s="11"/>
      <c r="AG605" s="10"/>
      <c r="AH605" s="10"/>
      <c r="AI605" s="11">
        <f t="shared" si="287"/>
        <v>313</v>
      </c>
      <c r="AJ605" s="11"/>
      <c r="AK605" s="11">
        <f t="shared" si="276"/>
        <v>313</v>
      </c>
      <c r="AL605" s="11"/>
      <c r="AM605" s="11">
        <f t="shared" si="286"/>
        <v>0</v>
      </c>
      <c r="AN605" s="11"/>
      <c r="AO605" s="11">
        <f t="shared" si="277"/>
        <v>0</v>
      </c>
      <c r="AP605" s="11"/>
      <c r="AQ605" s="11"/>
      <c r="AR605" s="11">
        <f t="shared" si="306"/>
        <v>0</v>
      </c>
      <c r="AS605" s="11"/>
      <c r="AT605" s="9"/>
      <c r="AU605" t="str">
        <f t="shared" si="315"/>
        <v>RW</v>
      </c>
      <c r="AV605" s="7">
        <f>SUM(Z$7:Z605)/2</f>
        <v>313</v>
      </c>
      <c r="AW605" s="7">
        <f>SUM(AC$7:AC605)/2</f>
        <v>0</v>
      </c>
    </row>
    <row r="606" spans="2:67" hidden="1">
      <c r="B606" s="37"/>
      <c r="C606" s="9"/>
      <c r="D606" s="9"/>
      <c r="E606" s="10" t="s">
        <v>677</v>
      </c>
      <c r="F606" s="10" t="s">
        <v>78</v>
      </c>
      <c r="G606" s="10"/>
      <c r="H606" s="10"/>
      <c r="I606" s="10"/>
      <c r="J606" s="10"/>
      <c r="K606" s="10"/>
      <c r="L606" s="10"/>
      <c r="M606" s="10"/>
      <c r="N606" s="84"/>
      <c r="O606" s="10"/>
      <c r="P606" s="10"/>
      <c r="Q606" s="10"/>
      <c r="R606" s="10"/>
      <c r="S606" s="10" t="str">
        <f t="shared" si="275"/>
        <v/>
      </c>
      <c r="T606" s="10"/>
      <c r="U606" s="10" t="s">
        <v>50</v>
      </c>
      <c r="V606" s="10"/>
      <c r="W606" s="10" t="s">
        <v>50</v>
      </c>
      <c r="X606" s="11" t="str">
        <f t="shared" si="266"/>
        <v>N</v>
      </c>
      <c r="Y606" s="11"/>
      <c r="Z606" s="11">
        <f t="shared" si="265"/>
        <v>0</v>
      </c>
      <c r="AA606" s="11" t="str">
        <f t="shared" si="304"/>
        <v>N</v>
      </c>
      <c r="AB606" s="11"/>
      <c r="AC606" s="11">
        <f t="shared" si="305"/>
        <v>0</v>
      </c>
      <c r="AD606" s="10"/>
      <c r="AE606" s="10"/>
      <c r="AF606" s="11"/>
      <c r="AG606" s="10"/>
      <c r="AH606" s="10"/>
      <c r="AI606" s="11">
        <f t="shared" si="287"/>
        <v>313</v>
      </c>
      <c r="AJ606" s="11"/>
      <c r="AK606" s="11">
        <f t="shared" si="276"/>
        <v>313</v>
      </c>
      <c r="AL606" s="11"/>
      <c r="AM606" s="11">
        <f t="shared" si="286"/>
        <v>0</v>
      </c>
      <c r="AN606" s="11"/>
      <c r="AO606" s="11">
        <f t="shared" si="277"/>
        <v>0</v>
      </c>
      <c r="AP606" s="11"/>
      <c r="AQ606" s="11"/>
      <c r="AR606" s="11">
        <f t="shared" si="306"/>
        <v>0</v>
      </c>
      <c r="AS606" s="11"/>
      <c r="AT606" s="9"/>
      <c r="AU606" t="str">
        <f t="shared" si="315"/>
        <v/>
      </c>
      <c r="AV606" s="7">
        <f>SUM(Z$7:Z606)/2</f>
        <v>313</v>
      </c>
      <c r="AW606" s="7">
        <f>SUM(AC$7:AC606)/2</f>
        <v>0</v>
      </c>
    </row>
    <row r="607" spans="2:67" hidden="1">
      <c r="B607" s="37"/>
      <c r="C607" s="9"/>
      <c r="D607" s="9"/>
      <c r="E607" s="10" t="s">
        <v>678</v>
      </c>
      <c r="F607" s="10" t="s">
        <v>78</v>
      </c>
      <c r="G607" s="10"/>
      <c r="H607" s="10"/>
      <c r="I607" s="10"/>
      <c r="J607" s="10"/>
      <c r="K607" s="10"/>
      <c r="L607" s="10"/>
      <c r="M607" s="10"/>
      <c r="N607" s="84"/>
      <c r="O607" s="10"/>
      <c r="P607" s="10"/>
      <c r="Q607" s="10"/>
      <c r="R607" s="10"/>
      <c r="S607" s="10" t="str">
        <f t="shared" si="275"/>
        <v/>
      </c>
      <c r="T607" s="10"/>
      <c r="U607" s="10" t="s">
        <v>50</v>
      </c>
      <c r="V607" s="10"/>
      <c r="W607" s="10" t="s">
        <v>50</v>
      </c>
      <c r="X607" s="11" t="str">
        <f t="shared" si="266"/>
        <v>N</v>
      </c>
      <c r="Y607" s="11"/>
      <c r="Z607" s="11">
        <f t="shared" si="265"/>
        <v>0</v>
      </c>
      <c r="AA607" s="11" t="str">
        <f t="shared" si="304"/>
        <v>N</v>
      </c>
      <c r="AB607" s="11"/>
      <c r="AC607" s="11">
        <f t="shared" si="305"/>
        <v>0</v>
      </c>
      <c r="AD607" s="10"/>
      <c r="AE607" s="10"/>
      <c r="AF607" s="11"/>
      <c r="AG607" s="10"/>
      <c r="AH607" s="10"/>
      <c r="AI607" s="11">
        <f t="shared" si="287"/>
        <v>313</v>
      </c>
      <c r="AJ607" s="11"/>
      <c r="AK607" s="11">
        <f t="shared" si="276"/>
        <v>313</v>
      </c>
      <c r="AL607" s="11"/>
      <c r="AM607" s="11">
        <f t="shared" si="286"/>
        <v>0</v>
      </c>
      <c r="AN607" s="11"/>
      <c r="AO607" s="11">
        <f t="shared" si="277"/>
        <v>0</v>
      </c>
      <c r="AP607" s="11"/>
      <c r="AQ607" s="11"/>
      <c r="AR607" s="11">
        <f t="shared" si="306"/>
        <v>0</v>
      </c>
      <c r="AS607" s="11"/>
      <c r="AT607" s="9"/>
      <c r="AU607" t="str">
        <f t="shared" si="315"/>
        <v/>
      </c>
      <c r="AV607" s="7">
        <f>SUM(Z$7:Z607)/2</f>
        <v>313</v>
      </c>
      <c r="AW607" s="7">
        <f>SUM(AC$7:AC607)/2</f>
        <v>0</v>
      </c>
    </row>
    <row r="608" spans="2:67">
      <c r="B608" s="36"/>
      <c r="C608" s="9"/>
      <c r="D608" s="9"/>
      <c r="E608" s="10" t="s">
        <v>679</v>
      </c>
      <c r="F608" s="10" t="s">
        <v>680</v>
      </c>
      <c r="G608" s="10"/>
      <c r="H608" s="10"/>
      <c r="I608" s="10"/>
      <c r="J608" s="10"/>
      <c r="K608" s="10"/>
      <c r="L608" s="10"/>
      <c r="M608" s="10"/>
      <c r="N608" s="84" t="s">
        <v>121</v>
      </c>
      <c r="O608" s="10"/>
      <c r="P608" s="10"/>
      <c r="Q608" s="10" t="s">
        <v>171</v>
      </c>
      <c r="R608" s="10" t="s">
        <v>285</v>
      </c>
      <c r="S608" s="10" t="s">
        <v>172</v>
      </c>
      <c r="T608" s="10">
        <v>2</v>
      </c>
      <c r="U608" s="10" t="s">
        <v>49</v>
      </c>
      <c r="V608" s="10" t="s">
        <v>49</v>
      </c>
      <c r="W608" s="10" t="s">
        <v>50</v>
      </c>
      <c r="X608" s="11" t="str">
        <f t="shared" si="266"/>
        <v>N</v>
      </c>
      <c r="Y608" s="11"/>
      <c r="Z608" s="11">
        <f t="shared" si="265"/>
        <v>0</v>
      </c>
      <c r="AA608" s="11" t="str">
        <f t="shared" si="304"/>
        <v>N</v>
      </c>
      <c r="AB608" s="11"/>
      <c r="AC608" s="11">
        <f t="shared" si="305"/>
        <v>0</v>
      </c>
      <c r="AD608" s="10"/>
      <c r="AE608" s="10"/>
      <c r="AF608" s="11"/>
      <c r="AG608" s="10"/>
      <c r="AH608" s="10"/>
      <c r="AI608" s="11">
        <f t="shared" si="287"/>
        <v>313</v>
      </c>
      <c r="AJ608" s="11"/>
      <c r="AK608" s="11">
        <f t="shared" si="276"/>
        <v>313</v>
      </c>
      <c r="AL608" s="11"/>
      <c r="AM608" s="11">
        <f t="shared" si="286"/>
        <v>0</v>
      </c>
      <c r="AN608" s="11"/>
      <c r="AO608" s="11">
        <f t="shared" si="277"/>
        <v>0</v>
      </c>
      <c r="AP608" s="11"/>
      <c r="AQ608" s="11"/>
      <c r="AR608" s="11">
        <f t="shared" si="306"/>
        <v>0</v>
      </c>
      <c r="AS608" s="11"/>
      <c r="AT608" s="9"/>
      <c r="AU608" t="str">
        <f t="shared" si="315"/>
        <v>RO</v>
      </c>
      <c r="AV608" s="7">
        <f>SUM(Z$7:Z608)/2</f>
        <v>313</v>
      </c>
      <c r="AW608" s="7">
        <f>SUM(AC$7:AC608)/2</f>
        <v>0</v>
      </c>
    </row>
    <row r="609" spans="2:67">
      <c r="B609" s="36"/>
      <c r="C609" s="9"/>
      <c r="D609" s="9"/>
      <c r="E609" s="10" t="s">
        <v>681</v>
      </c>
      <c r="F609" s="10" t="s">
        <v>682</v>
      </c>
      <c r="G609" s="10"/>
      <c r="H609" s="10"/>
      <c r="I609" s="10"/>
      <c r="J609" s="10"/>
      <c r="K609" s="10"/>
      <c r="L609" s="10"/>
      <c r="M609" s="10"/>
      <c r="N609" s="84"/>
      <c r="O609" s="10"/>
      <c r="P609" s="10"/>
      <c r="Q609" s="10" t="s">
        <v>47</v>
      </c>
      <c r="R609" s="10" t="s">
        <v>48</v>
      </c>
      <c r="S609" s="10" t="str">
        <f t="shared" si="275"/>
        <v>RW</v>
      </c>
      <c r="T609" s="10">
        <v>1</v>
      </c>
      <c r="U609" s="10" t="s">
        <v>49</v>
      </c>
      <c r="V609" s="10" t="s">
        <v>49</v>
      </c>
      <c r="W609" s="10" t="s">
        <v>50</v>
      </c>
      <c r="X609" s="11" t="str">
        <f t="shared" si="266"/>
        <v>Y</v>
      </c>
      <c r="Y609" s="11">
        <v>8</v>
      </c>
      <c r="Z609" s="11">
        <f t="shared" si="265"/>
        <v>16</v>
      </c>
      <c r="AA609" s="11" t="str">
        <f t="shared" si="304"/>
        <v>N</v>
      </c>
      <c r="AB609" s="11"/>
      <c r="AC609" s="11">
        <f t="shared" si="305"/>
        <v>0</v>
      </c>
      <c r="AD609" s="10" t="str">
        <f>(AD610 &amp; AD611 &amp; AD612 &amp; AD613 &amp; AD614 &amp; AD615 &amp; AD616 &amp; AD617)</f>
        <v>00000000</v>
      </c>
      <c r="AE609" s="10" t="str">
        <f>(AE610 &amp; AE611 &amp; AE612 &amp; AE613 &amp; AE614 &amp; AE615 &amp; AE616 &amp; AE617)</f>
        <v>00000000</v>
      </c>
      <c r="AF609" s="11"/>
      <c r="AG609" s="10"/>
      <c r="AH609" s="10"/>
      <c r="AI609" s="11">
        <f t="shared" si="287"/>
        <v>321</v>
      </c>
      <c r="AJ609" s="11"/>
      <c r="AK609" s="11">
        <f t="shared" si="276"/>
        <v>329</v>
      </c>
      <c r="AL609" s="11"/>
      <c r="AM609" s="11">
        <f t="shared" si="286"/>
        <v>0</v>
      </c>
      <c r="AN609" s="11"/>
      <c r="AO609" s="11">
        <f t="shared" si="277"/>
        <v>0</v>
      </c>
      <c r="AP609" s="11"/>
      <c r="AQ609" s="11">
        <v>8</v>
      </c>
      <c r="AR609" s="11">
        <f t="shared" si="306"/>
        <v>16</v>
      </c>
      <c r="AS609" s="11"/>
      <c r="AT609" s="9"/>
      <c r="AU609" t="str">
        <f t="shared" si="315"/>
        <v>RW</v>
      </c>
      <c r="AV609" s="7">
        <f>SUM(Z$7:Z609)/2</f>
        <v>321</v>
      </c>
      <c r="AW609" s="7">
        <f>SUM(AC$7:AC609)/2</f>
        <v>0</v>
      </c>
      <c r="BF609" s="2" t="s">
        <v>272</v>
      </c>
      <c r="BG609" s="2" t="s">
        <v>272</v>
      </c>
      <c r="BH609" s="2" t="s">
        <v>272</v>
      </c>
      <c r="BI609" s="2" t="s">
        <v>272</v>
      </c>
      <c r="BJ609" s="32" t="s">
        <v>683</v>
      </c>
      <c r="BK609" s="32" t="s">
        <v>683</v>
      </c>
      <c r="BL609" s="2" t="s">
        <v>272</v>
      </c>
      <c r="BM609" s="2" t="s">
        <v>272</v>
      </c>
      <c r="BN609" s="2" t="s">
        <v>272</v>
      </c>
      <c r="BO609" s="2" t="s">
        <v>272</v>
      </c>
    </row>
    <row r="610" spans="2:67" outlineLevel="1">
      <c r="B610" s="36"/>
      <c r="C610" s="9"/>
      <c r="D610" s="9"/>
      <c r="E610" s="10" t="s">
        <v>681</v>
      </c>
      <c r="F610" s="10" t="s">
        <v>682</v>
      </c>
      <c r="G610" s="10" t="s">
        <v>684</v>
      </c>
      <c r="H610" s="10" t="s">
        <v>684</v>
      </c>
      <c r="I610" s="80"/>
      <c r="J610" s="80"/>
      <c r="K610" s="80"/>
      <c r="L610" s="80"/>
      <c r="M610" s="80"/>
      <c r="N610" s="86" t="s">
        <v>606</v>
      </c>
      <c r="O610" s="10"/>
      <c r="P610" s="10"/>
      <c r="Q610" s="10"/>
      <c r="R610" s="10"/>
      <c r="S610" s="10" t="s">
        <v>53</v>
      </c>
      <c r="T610" s="10"/>
      <c r="U610" s="10" t="s">
        <v>49</v>
      </c>
      <c r="V610" s="10" t="s">
        <v>49</v>
      </c>
      <c r="W610" s="10" t="s">
        <v>50</v>
      </c>
      <c r="X610" s="11" t="str">
        <f t="shared" si="266"/>
        <v>Y</v>
      </c>
      <c r="Y610" s="11">
        <v>1</v>
      </c>
      <c r="Z610" s="11">
        <f t="shared" si="265"/>
        <v>2</v>
      </c>
      <c r="AA610" s="11" t="str">
        <f t="shared" si="304"/>
        <v>N</v>
      </c>
      <c r="AB610" s="11"/>
      <c r="AC610" s="11">
        <f t="shared" si="305"/>
        <v>0</v>
      </c>
      <c r="AD610" s="10">
        <v>0</v>
      </c>
      <c r="AE610" s="10">
        <v>0</v>
      </c>
      <c r="AF610" s="11"/>
      <c r="AG610" s="10"/>
      <c r="AH610" s="10"/>
      <c r="AI610" s="11">
        <f t="shared" ref="AI610:AI616" si="316">AI611+Y611</f>
        <v>320</v>
      </c>
      <c r="AJ610" s="11" t="str">
        <f t="shared" ref="AJ610:AJ617" si="317">IF(Y610&gt;1,"MTP[" &amp; AI610-1+Y610&amp; ":" &amp; AI610 &amp; "]",(IF(Y610&gt;0,"MTP[" &amp; AI610 &amp; "]","")))</f>
        <v>MTP[320]</v>
      </c>
      <c r="AK610" s="11">
        <f t="shared" ref="AK610:AK616" si="318">AK611+Y611</f>
        <v>328</v>
      </c>
      <c r="AL610" s="11" t="str">
        <f t="shared" ref="AL610:AL617" si="319">IF(AND(V610="Y", Y610&gt;1),"MTP[" &amp; AK610-1+Y610&amp; ":" &amp; AK610 &amp; "]",(IF(AND(V610="Y", Y610&gt;0),"MTP[" &amp; AK610 &amp; "]","")))</f>
        <v>MTP[328]</v>
      </c>
      <c r="AM610" s="11">
        <f t="shared" ref="AM610:AM616" si="320">AM611+AB611</f>
        <v>-1</v>
      </c>
      <c r="AN610" s="11" t="str">
        <f t="shared" ref="AN610:AN617" si="321">IF(AB610&gt;1,"OTP[" &amp; AM610-1+AB610&amp; ":" &amp; AM610 &amp; "]",(IF(AB610&gt;0,"OTP[" &amp; AM610 &amp; "]","")))</f>
        <v/>
      </c>
      <c r="AO610" s="11">
        <f t="shared" ref="AO610:AO616" si="322">AO611+AB611</f>
        <v>-1</v>
      </c>
      <c r="AP610" s="11" t="str">
        <f t="shared" ref="AP610:AP617" si="323">IF(AND(V610="Y", AB610&gt;1),"OTP[" &amp; AO610-1+AB610&amp; ":" &amp; AO610 &amp; "]",(IF(AND(V610="Y", AB610&gt;0),"OTP[" &amp; AO610 &amp; "]","")))</f>
        <v/>
      </c>
      <c r="AQ610" s="11"/>
      <c r="AR610" s="11">
        <f t="shared" si="306"/>
        <v>0</v>
      </c>
      <c r="AS610" s="11"/>
      <c r="AT610" s="9"/>
      <c r="AU610" t="str">
        <f t="shared" si="315"/>
        <v>RW</v>
      </c>
      <c r="AV610" s="7">
        <f>SUM(Z$7:Z610)/2</f>
        <v>322</v>
      </c>
      <c r="AW610" s="7">
        <f>SUM(AC$7:AC610)/2</f>
        <v>0</v>
      </c>
      <c r="BF610" s="2">
        <v>0</v>
      </c>
      <c r="BG610" s="2">
        <v>0</v>
      </c>
      <c r="BH610" s="2">
        <v>0</v>
      </c>
      <c r="BI610" s="2">
        <v>0</v>
      </c>
      <c r="BJ610" s="2">
        <v>0</v>
      </c>
      <c r="BK610" s="2">
        <v>0</v>
      </c>
      <c r="BL610" s="2">
        <v>0</v>
      </c>
      <c r="BM610" s="2">
        <v>0</v>
      </c>
      <c r="BN610" s="2">
        <v>0</v>
      </c>
      <c r="BO610" s="2">
        <v>0</v>
      </c>
    </row>
    <row r="611" spans="2:67" outlineLevel="1">
      <c r="B611" s="36"/>
      <c r="C611" s="9"/>
      <c r="D611" s="9"/>
      <c r="E611" s="10" t="s">
        <v>681</v>
      </c>
      <c r="F611" s="10" t="s">
        <v>682</v>
      </c>
      <c r="G611" s="10" t="s">
        <v>685</v>
      </c>
      <c r="H611" s="10" t="s">
        <v>685</v>
      </c>
      <c r="I611" s="81"/>
      <c r="J611" s="81"/>
      <c r="K611" s="81"/>
      <c r="L611" s="81"/>
      <c r="M611" s="81"/>
      <c r="N611" s="88"/>
      <c r="O611" s="10"/>
      <c r="P611" s="10"/>
      <c r="Q611" s="10"/>
      <c r="R611" s="10"/>
      <c r="S611" s="10" t="s">
        <v>53</v>
      </c>
      <c r="T611" s="10"/>
      <c r="U611" s="10" t="s">
        <v>49</v>
      </c>
      <c r="V611" s="10" t="s">
        <v>49</v>
      </c>
      <c r="W611" s="10" t="s">
        <v>50</v>
      </c>
      <c r="X611" s="11" t="str">
        <f t="shared" si="266"/>
        <v>Y</v>
      </c>
      <c r="Y611" s="11">
        <v>1</v>
      </c>
      <c r="Z611" s="11">
        <f t="shared" si="265"/>
        <v>2</v>
      </c>
      <c r="AA611" s="11" t="str">
        <f t="shared" si="304"/>
        <v>N</v>
      </c>
      <c r="AB611" s="11"/>
      <c r="AC611" s="11">
        <f t="shared" si="305"/>
        <v>0</v>
      </c>
      <c r="AD611" s="10">
        <v>0</v>
      </c>
      <c r="AE611" s="10">
        <v>0</v>
      </c>
      <c r="AF611" s="11"/>
      <c r="AG611" s="10"/>
      <c r="AH611" s="10"/>
      <c r="AI611" s="11">
        <f t="shared" si="316"/>
        <v>319</v>
      </c>
      <c r="AJ611" s="11" t="str">
        <f t="shared" si="317"/>
        <v>MTP[319]</v>
      </c>
      <c r="AK611" s="11">
        <f t="shared" si="318"/>
        <v>327</v>
      </c>
      <c r="AL611" s="11" t="str">
        <f t="shared" si="319"/>
        <v>MTP[327]</v>
      </c>
      <c r="AM611" s="11">
        <f t="shared" si="320"/>
        <v>-1</v>
      </c>
      <c r="AN611" s="11" t="str">
        <f t="shared" si="321"/>
        <v/>
      </c>
      <c r="AO611" s="11">
        <f t="shared" si="322"/>
        <v>-1</v>
      </c>
      <c r="AP611" s="11" t="str">
        <f t="shared" si="323"/>
        <v/>
      </c>
      <c r="AQ611" s="11"/>
      <c r="AR611" s="11">
        <f t="shared" si="306"/>
        <v>0</v>
      </c>
      <c r="AS611" s="11"/>
      <c r="AT611" s="9"/>
      <c r="AU611" t="str">
        <f t="shared" si="315"/>
        <v>RW</v>
      </c>
      <c r="AV611" s="7">
        <f>SUM(Z$7:Z611)/2</f>
        <v>323</v>
      </c>
      <c r="AW611" s="7">
        <f>SUM(AC$7:AC611)/2</f>
        <v>0</v>
      </c>
      <c r="BF611" s="2">
        <v>1</v>
      </c>
      <c r="BG611" s="2">
        <v>1</v>
      </c>
      <c r="BH611" s="2">
        <v>1</v>
      </c>
      <c r="BI611" s="2">
        <v>1</v>
      </c>
      <c r="BJ611" s="2">
        <v>1</v>
      </c>
      <c r="BK611" s="2">
        <v>1</v>
      </c>
      <c r="BL611" s="2">
        <v>1</v>
      </c>
      <c r="BM611" s="2">
        <v>1</v>
      </c>
      <c r="BN611" s="2">
        <v>1</v>
      </c>
      <c r="BO611" s="2">
        <v>1</v>
      </c>
    </row>
    <row r="612" spans="2:67" outlineLevel="1">
      <c r="B612" s="36"/>
      <c r="C612" s="9"/>
      <c r="D612" s="9"/>
      <c r="E612" s="10" t="s">
        <v>681</v>
      </c>
      <c r="F612" s="10" t="s">
        <v>682</v>
      </c>
      <c r="G612" s="10" t="s">
        <v>686</v>
      </c>
      <c r="H612" s="10" t="s">
        <v>686</v>
      </c>
      <c r="I612" s="80"/>
      <c r="J612" s="80"/>
      <c r="K612" s="80"/>
      <c r="L612" s="80"/>
      <c r="M612" s="80"/>
      <c r="N612" s="86" t="s">
        <v>609</v>
      </c>
      <c r="O612" s="10"/>
      <c r="P612" s="10"/>
      <c r="Q612" s="10"/>
      <c r="R612" s="10"/>
      <c r="S612" s="10" t="s">
        <v>53</v>
      </c>
      <c r="T612" s="10"/>
      <c r="U612" s="10" t="s">
        <v>49</v>
      </c>
      <c r="V612" s="10" t="s">
        <v>49</v>
      </c>
      <c r="W612" s="10" t="s">
        <v>50</v>
      </c>
      <c r="X612" s="11" t="str">
        <f t="shared" si="266"/>
        <v>Y</v>
      </c>
      <c r="Y612" s="11">
        <v>1</v>
      </c>
      <c r="Z612" s="11">
        <f t="shared" si="265"/>
        <v>2</v>
      </c>
      <c r="AA612" s="11" t="str">
        <f t="shared" si="304"/>
        <v>N</v>
      </c>
      <c r="AB612" s="11"/>
      <c r="AC612" s="11">
        <f t="shared" si="305"/>
        <v>0</v>
      </c>
      <c r="AD612" s="10">
        <v>0</v>
      </c>
      <c r="AE612" s="10">
        <v>0</v>
      </c>
      <c r="AF612" s="11"/>
      <c r="AG612" s="10"/>
      <c r="AH612" s="10"/>
      <c r="AI612" s="11">
        <f t="shared" si="316"/>
        <v>318</v>
      </c>
      <c r="AJ612" s="11" t="str">
        <f t="shared" si="317"/>
        <v>MTP[318]</v>
      </c>
      <c r="AK612" s="11">
        <f t="shared" si="318"/>
        <v>326</v>
      </c>
      <c r="AL612" s="11" t="str">
        <f t="shared" si="319"/>
        <v>MTP[326]</v>
      </c>
      <c r="AM612" s="11">
        <f t="shared" si="320"/>
        <v>-1</v>
      </c>
      <c r="AN612" s="11" t="str">
        <f t="shared" si="321"/>
        <v/>
      </c>
      <c r="AO612" s="11">
        <f t="shared" si="322"/>
        <v>-1</v>
      </c>
      <c r="AP612" s="11" t="str">
        <f t="shared" si="323"/>
        <v/>
      </c>
      <c r="AQ612" s="11"/>
      <c r="AR612" s="11">
        <f t="shared" si="306"/>
        <v>0</v>
      </c>
      <c r="AS612" s="11"/>
      <c r="AT612" s="9"/>
      <c r="AU612" t="str">
        <f t="shared" si="315"/>
        <v>RW</v>
      </c>
      <c r="AV612" s="7">
        <f>SUM(Z$7:Z612)/2</f>
        <v>324</v>
      </c>
      <c r="AW612" s="7">
        <f>SUM(AC$7:AC612)/2</f>
        <v>0</v>
      </c>
      <c r="BF612" s="2">
        <v>0</v>
      </c>
      <c r="BG612" s="2">
        <v>0</v>
      </c>
      <c r="BH612" s="2">
        <v>0</v>
      </c>
      <c r="BI612" s="2">
        <v>0</v>
      </c>
      <c r="BJ612" s="2">
        <v>0</v>
      </c>
      <c r="BK612" s="2">
        <v>0</v>
      </c>
      <c r="BL612" s="2">
        <v>0</v>
      </c>
      <c r="BM612" s="2">
        <v>0</v>
      </c>
      <c r="BN612" s="2">
        <v>0</v>
      </c>
      <c r="BO612" s="2">
        <v>0</v>
      </c>
    </row>
    <row r="613" spans="2:67" outlineLevel="1">
      <c r="B613" s="36"/>
      <c r="C613" s="9"/>
      <c r="D613" s="9"/>
      <c r="E613" s="10" t="s">
        <v>681</v>
      </c>
      <c r="F613" s="10" t="s">
        <v>682</v>
      </c>
      <c r="G613" s="10" t="s">
        <v>687</v>
      </c>
      <c r="H613" s="10" t="s">
        <v>687</v>
      </c>
      <c r="I613" s="54"/>
      <c r="J613" s="54"/>
      <c r="K613" s="54"/>
      <c r="L613" s="54"/>
      <c r="M613" s="54"/>
      <c r="N613" s="87"/>
      <c r="O613" s="10"/>
      <c r="P613" s="10"/>
      <c r="Q613" s="10"/>
      <c r="R613" s="10"/>
      <c r="S613" s="10" t="s">
        <v>53</v>
      </c>
      <c r="T613" s="10"/>
      <c r="U613" s="10" t="s">
        <v>49</v>
      </c>
      <c r="V613" s="10" t="s">
        <v>49</v>
      </c>
      <c r="W613" s="10" t="s">
        <v>50</v>
      </c>
      <c r="X613" s="11" t="str">
        <f t="shared" si="266"/>
        <v>Y</v>
      </c>
      <c r="Y613" s="11">
        <v>1</v>
      </c>
      <c r="Z613" s="11">
        <f t="shared" si="265"/>
        <v>2</v>
      </c>
      <c r="AA613" s="11" t="str">
        <f t="shared" si="304"/>
        <v>N</v>
      </c>
      <c r="AB613" s="11"/>
      <c r="AC613" s="11">
        <f t="shared" si="305"/>
        <v>0</v>
      </c>
      <c r="AD613" s="10">
        <v>0</v>
      </c>
      <c r="AE613" s="10">
        <v>0</v>
      </c>
      <c r="AF613" s="11"/>
      <c r="AG613" s="10"/>
      <c r="AH613" s="10"/>
      <c r="AI613" s="11">
        <f t="shared" si="316"/>
        <v>317</v>
      </c>
      <c r="AJ613" s="11" t="str">
        <f t="shared" si="317"/>
        <v>MTP[317]</v>
      </c>
      <c r="AK613" s="11">
        <f t="shared" si="318"/>
        <v>325</v>
      </c>
      <c r="AL613" s="11" t="str">
        <f t="shared" si="319"/>
        <v>MTP[325]</v>
      </c>
      <c r="AM613" s="11">
        <f t="shared" si="320"/>
        <v>-1</v>
      </c>
      <c r="AN613" s="11" t="str">
        <f t="shared" si="321"/>
        <v/>
      </c>
      <c r="AO613" s="11">
        <f t="shared" si="322"/>
        <v>-1</v>
      </c>
      <c r="AP613" s="11" t="str">
        <f t="shared" si="323"/>
        <v/>
      </c>
      <c r="AQ613" s="11"/>
      <c r="AR613" s="11">
        <f t="shared" si="306"/>
        <v>0</v>
      </c>
      <c r="AS613" s="11"/>
      <c r="AT613" s="9"/>
      <c r="AU613" t="str">
        <f t="shared" si="315"/>
        <v>RW</v>
      </c>
      <c r="AV613" s="7">
        <f>SUM(Z$7:Z613)/2</f>
        <v>325</v>
      </c>
      <c r="AW613" s="7">
        <f>SUM(AC$7:AC613)/2</f>
        <v>0</v>
      </c>
      <c r="BF613" s="2">
        <v>0</v>
      </c>
      <c r="BG613" s="2">
        <v>0</v>
      </c>
      <c r="BH613" s="2">
        <v>0</v>
      </c>
      <c r="BI613" s="2">
        <v>0</v>
      </c>
      <c r="BJ613" s="2">
        <v>0</v>
      </c>
      <c r="BK613" s="2">
        <v>0</v>
      </c>
      <c r="BL613" s="2">
        <v>0</v>
      </c>
      <c r="BM613" s="2">
        <v>0</v>
      </c>
      <c r="BN613" s="2">
        <v>0</v>
      </c>
      <c r="BO613" s="2">
        <v>0</v>
      </c>
    </row>
    <row r="614" spans="2:67" outlineLevel="1">
      <c r="B614" s="36"/>
      <c r="C614" s="9"/>
      <c r="D614" s="9"/>
      <c r="E614" s="10" t="s">
        <v>681</v>
      </c>
      <c r="F614" s="10" t="s">
        <v>682</v>
      </c>
      <c r="G614" s="10" t="s">
        <v>688</v>
      </c>
      <c r="H614" s="10" t="s">
        <v>688</v>
      </c>
      <c r="I614" s="81"/>
      <c r="J614" s="81"/>
      <c r="K614" s="81"/>
      <c r="L614" s="81"/>
      <c r="M614" s="81"/>
      <c r="N614" s="88"/>
      <c r="O614" s="10"/>
      <c r="P614" s="10"/>
      <c r="Q614" s="10"/>
      <c r="R614" s="10"/>
      <c r="S614" s="10" t="s">
        <v>53</v>
      </c>
      <c r="T614" s="10"/>
      <c r="U614" s="10" t="s">
        <v>49</v>
      </c>
      <c r="V614" s="10" t="s">
        <v>49</v>
      </c>
      <c r="W614" s="10" t="s">
        <v>50</v>
      </c>
      <c r="X614" s="11" t="str">
        <f t="shared" si="266"/>
        <v>Y</v>
      </c>
      <c r="Y614" s="11">
        <v>1</v>
      </c>
      <c r="Z614" s="11">
        <f t="shared" si="265"/>
        <v>2</v>
      </c>
      <c r="AA614" s="11" t="str">
        <f t="shared" si="304"/>
        <v>N</v>
      </c>
      <c r="AB614" s="11"/>
      <c r="AC614" s="11">
        <f t="shared" si="305"/>
        <v>0</v>
      </c>
      <c r="AD614" s="10">
        <v>0</v>
      </c>
      <c r="AE614" s="10">
        <v>0</v>
      </c>
      <c r="AF614" s="11"/>
      <c r="AG614" s="10"/>
      <c r="AH614" s="10"/>
      <c r="AI614" s="11">
        <f t="shared" si="316"/>
        <v>316</v>
      </c>
      <c r="AJ614" s="11" t="str">
        <f t="shared" si="317"/>
        <v>MTP[316]</v>
      </c>
      <c r="AK614" s="11">
        <f t="shared" si="318"/>
        <v>324</v>
      </c>
      <c r="AL614" s="11" t="str">
        <f t="shared" si="319"/>
        <v>MTP[324]</v>
      </c>
      <c r="AM614" s="11">
        <f t="shared" si="320"/>
        <v>-1</v>
      </c>
      <c r="AN614" s="11" t="str">
        <f t="shared" si="321"/>
        <v/>
      </c>
      <c r="AO614" s="11">
        <f t="shared" si="322"/>
        <v>-1</v>
      </c>
      <c r="AP614" s="11" t="str">
        <f t="shared" si="323"/>
        <v/>
      </c>
      <c r="AQ614" s="11"/>
      <c r="AR614" s="11">
        <f t="shared" si="306"/>
        <v>0</v>
      </c>
      <c r="AS614" s="11"/>
      <c r="AT614" s="9"/>
      <c r="AU614" t="str">
        <f t="shared" si="315"/>
        <v>RW</v>
      </c>
      <c r="AV614" s="7">
        <f>SUM(Z$7:Z614)/2</f>
        <v>326</v>
      </c>
      <c r="AW614" s="7">
        <f>SUM(AC$7:AC614)/2</f>
        <v>0</v>
      </c>
      <c r="BF614" s="2">
        <v>0</v>
      </c>
      <c r="BG614" s="2">
        <v>0</v>
      </c>
      <c r="BH614" s="2">
        <v>0</v>
      </c>
      <c r="BI614" s="2">
        <v>0</v>
      </c>
      <c r="BJ614" s="2">
        <v>0</v>
      </c>
      <c r="BK614" s="2">
        <v>0</v>
      </c>
      <c r="BL614" s="2">
        <v>0</v>
      </c>
      <c r="BM614" s="2">
        <v>0</v>
      </c>
      <c r="BN614" s="2">
        <v>0</v>
      </c>
      <c r="BO614" s="2">
        <v>0</v>
      </c>
    </row>
    <row r="615" spans="2:67" outlineLevel="1">
      <c r="B615" s="98" t="s">
        <v>612</v>
      </c>
      <c r="C615" s="9"/>
      <c r="D615" s="9"/>
      <c r="E615" s="10" t="s">
        <v>681</v>
      </c>
      <c r="F615" s="10" t="s">
        <v>682</v>
      </c>
      <c r="G615" s="10" t="s">
        <v>689</v>
      </c>
      <c r="H615" s="10" t="s">
        <v>689</v>
      </c>
      <c r="I615" s="80"/>
      <c r="J615" s="80"/>
      <c r="K615" s="80"/>
      <c r="L615" s="80"/>
      <c r="M615" s="80"/>
      <c r="N615" s="86" t="s">
        <v>614</v>
      </c>
      <c r="O615" s="10"/>
      <c r="P615" s="10"/>
      <c r="Q615" s="10"/>
      <c r="R615" s="10"/>
      <c r="S615" s="10" t="s">
        <v>53</v>
      </c>
      <c r="T615" s="10"/>
      <c r="U615" s="10" t="s">
        <v>49</v>
      </c>
      <c r="V615" s="10" t="s">
        <v>49</v>
      </c>
      <c r="W615" s="10" t="s">
        <v>50</v>
      </c>
      <c r="X615" s="11" t="str">
        <f t="shared" si="266"/>
        <v>Y</v>
      </c>
      <c r="Y615" s="11">
        <v>1</v>
      </c>
      <c r="Z615" s="11">
        <f t="shared" si="265"/>
        <v>2</v>
      </c>
      <c r="AA615" s="11" t="str">
        <f t="shared" si="304"/>
        <v>N</v>
      </c>
      <c r="AB615" s="11"/>
      <c r="AC615" s="11">
        <f t="shared" si="305"/>
        <v>0</v>
      </c>
      <c r="AD615" s="10">
        <v>0</v>
      </c>
      <c r="AE615" s="10">
        <v>0</v>
      </c>
      <c r="AF615" s="11"/>
      <c r="AG615" s="10"/>
      <c r="AH615" s="10"/>
      <c r="AI615" s="11">
        <f t="shared" si="316"/>
        <v>315</v>
      </c>
      <c r="AJ615" s="11" t="str">
        <f t="shared" si="317"/>
        <v>MTP[315]</v>
      </c>
      <c r="AK615" s="11">
        <f t="shared" si="318"/>
        <v>323</v>
      </c>
      <c r="AL615" s="11" t="str">
        <f t="shared" si="319"/>
        <v>MTP[323]</v>
      </c>
      <c r="AM615" s="11">
        <f t="shared" si="320"/>
        <v>-1</v>
      </c>
      <c r="AN615" s="11" t="str">
        <f t="shared" si="321"/>
        <v/>
      </c>
      <c r="AO615" s="11">
        <f t="shared" si="322"/>
        <v>-1</v>
      </c>
      <c r="AP615" s="11" t="str">
        <f t="shared" si="323"/>
        <v/>
      </c>
      <c r="AQ615" s="11"/>
      <c r="AR615" s="11">
        <f t="shared" si="306"/>
        <v>0</v>
      </c>
      <c r="AS615" s="11"/>
      <c r="AT615" s="9"/>
      <c r="AU615" t="str">
        <f t="shared" si="315"/>
        <v>RW</v>
      </c>
      <c r="AV615" s="7">
        <f>SUM(Z$7:Z615)/2</f>
        <v>327</v>
      </c>
      <c r="AW615" s="7">
        <f>SUM(AC$7:AC615)/2</f>
        <v>0</v>
      </c>
      <c r="BF615" s="2">
        <v>1</v>
      </c>
      <c r="BG615" s="2">
        <v>1</v>
      </c>
      <c r="BH615" s="2">
        <v>1</v>
      </c>
      <c r="BI615" s="2">
        <v>1</v>
      </c>
      <c r="BJ615" s="2">
        <v>1</v>
      </c>
      <c r="BK615" s="2">
        <v>1</v>
      </c>
      <c r="BL615" s="2">
        <v>1</v>
      </c>
      <c r="BM615" s="2">
        <v>1</v>
      </c>
      <c r="BN615" s="2">
        <v>1</v>
      </c>
      <c r="BO615" s="2">
        <v>1</v>
      </c>
    </row>
    <row r="616" spans="2:67" outlineLevel="1">
      <c r="B616" s="98"/>
      <c r="C616" s="9"/>
      <c r="D616" s="9"/>
      <c r="E616" s="10" t="s">
        <v>681</v>
      </c>
      <c r="F616" s="10" t="s">
        <v>682</v>
      </c>
      <c r="G616" s="10" t="s">
        <v>690</v>
      </c>
      <c r="H616" s="10" t="s">
        <v>690</v>
      </c>
      <c r="I616" s="54"/>
      <c r="J616" s="54"/>
      <c r="K616" s="54"/>
      <c r="L616" s="54"/>
      <c r="M616" s="54"/>
      <c r="N616" s="87"/>
      <c r="O616" s="10"/>
      <c r="P616" s="10"/>
      <c r="Q616" s="10"/>
      <c r="R616" s="10"/>
      <c r="S616" s="10" t="s">
        <v>53</v>
      </c>
      <c r="T616" s="10"/>
      <c r="U616" s="10" t="s">
        <v>49</v>
      </c>
      <c r="V616" s="10" t="s">
        <v>49</v>
      </c>
      <c r="W616" s="10" t="s">
        <v>50</v>
      </c>
      <c r="X616" s="11" t="str">
        <f t="shared" si="266"/>
        <v>Y</v>
      </c>
      <c r="Y616" s="11">
        <v>1</v>
      </c>
      <c r="Z616" s="11">
        <f t="shared" si="265"/>
        <v>2</v>
      </c>
      <c r="AA616" s="11" t="str">
        <f t="shared" si="304"/>
        <v>N</v>
      </c>
      <c r="AB616" s="11"/>
      <c r="AC616" s="11">
        <f t="shared" si="305"/>
        <v>0</v>
      </c>
      <c r="AD616" s="10">
        <v>0</v>
      </c>
      <c r="AE616" s="10">
        <v>0</v>
      </c>
      <c r="AF616" s="11"/>
      <c r="AG616" s="10"/>
      <c r="AH616" s="10"/>
      <c r="AI616" s="11">
        <f t="shared" si="316"/>
        <v>314</v>
      </c>
      <c r="AJ616" s="11" t="str">
        <f t="shared" si="317"/>
        <v>MTP[314]</v>
      </c>
      <c r="AK616" s="11">
        <f t="shared" si="318"/>
        <v>322</v>
      </c>
      <c r="AL616" s="11" t="str">
        <f t="shared" si="319"/>
        <v>MTP[322]</v>
      </c>
      <c r="AM616" s="11">
        <f t="shared" si="320"/>
        <v>-1</v>
      </c>
      <c r="AN616" s="11" t="str">
        <f t="shared" si="321"/>
        <v/>
      </c>
      <c r="AO616" s="11">
        <f t="shared" si="322"/>
        <v>-1</v>
      </c>
      <c r="AP616" s="11" t="str">
        <f t="shared" si="323"/>
        <v/>
      </c>
      <c r="AQ616" s="11"/>
      <c r="AR616" s="11">
        <f t="shared" si="306"/>
        <v>0</v>
      </c>
      <c r="AS616" s="11"/>
      <c r="AT616" s="9"/>
      <c r="AU616" t="str">
        <f t="shared" si="315"/>
        <v>RW</v>
      </c>
      <c r="AV616" s="7">
        <f>SUM(Z$7:Z616)/2</f>
        <v>328</v>
      </c>
      <c r="AW616" s="7">
        <f>SUM(AC$7:AC616)/2</f>
        <v>0</v>
      </c>
      <c r="BF616" s="2">
        <v>0</v>
      </c>
      <c r="BG616" s="2">
        <v>0</v>
      </c>
      <c r="BH616" s="2">
        <v>0</v>
      </c>
      <c r="BI616" s="2">
        <v>0</v>
      </c>
      <c r="BJ616" s="2">
        <v>0</v>
      </c>
      <c r="BK616" s="2">
        <v>0</v>
      </c>
      <c r="BL616" s="2">
        <v>0</v>
      </c>
      <c r="BM616" s="2">
        <v>0</v>
      </c>
      <c r="BN616" s="2">
        <v>0</v>
      </c>
      <c r="BO616" s="2">
        <v>0</v>
      </c>
    </row>
    <row r="617" spans="2:67" outlineLevel="1">
      <c r="B617" s="98"/>
      <c r="C617" s="9"/>
      <c r="D617" s="9"/>
      <c r="E617" s="10" t="s">
        <v>681</v>
      </c>
      <c r="F617" s="10" t="s">
        <v>682</v>
      </c>
      <c r="G617" s="10" t="s">
        <v>691</v>
      </c>
      <c r="H617" s="10" t="s">
        <v>691</v>
      </c>
      <c r="I617" s="81"/>
      <c r="J617" s="81"/>
      <c r="K617" s="81"/>
      <c r="L617" s="81"/>
      <c r="M617" s="81"/>
      <c r="N617" s="88"/>
      <c r="O617" s="10"/>
      <c r="P617" s="10"/>
      <c r="Q617" s="10"/>
      <c r="R617" s="10"/>
      <c r="S617" s="10" t="s">
        <v>53</v>
      </c>
      <c r="T617" s="10"/>
      <c r="U617" s="10" t="s">
        <v>49</v>
      </c>
      <c r="V617" s="10" t="s">
        <v>49</v>
      </c>
      <c r="W617" s="10" t="s">
        <v>50</v>
      </c>
      <c r="X617" s="11" t="str">
        <f t="shared" si="266"/>
        <v>Y</v>
      </c>
      <c r="Y617" s="11">
        <v>1</v>
      </c>
      <c r="Z617" s="11">
        <f t="shared" si="265"/>
        <v>2</v>
      </c>
      <c r="AA617" s="11" t="str">
        <f t="shared" si="304"/>
        <v>N</v>
      </c>
      <c r="AB617" s="11"/>
      <c r="AC617" s="11">
        <f t="shared" si="305"/>
        <v>0</v>
      </c>
      <c r="AD617" s="10">
        <v>0</v>
      </c>
      <c r="AE617" s="10">
        <v>0</v>
      </c>
      <c r="AF617" s="11"/>
      <c r="AG617" s="10"/>
      <c r="AH617" s="10"/>
      <c r="AI617" s="11">
        <f>IF(Y617&gt;0,AK592,AK592- 1)</f>
        <v>313</v>
      </c>
      <c r="AJ617" s="11" t="str">
        <f t="shared" si="317"/>
        <v>MTP[313]</v>
      </c>
      <c r="AK617" s="11">
        <f>IF(AND(V617="Y", Y617&gt;0),AI609,AI609- 1)</f>
        <v>321</v>
      </c>
      <c r="AL617" s="11" t="str">
        <f t="shared" si="319"/>
        <v>MTP[321]</v>
      </c>
      <c r="AM617" s="11">
        <f>IF(AB617&gt;0,AO592,AO592- 1)</f>
        <v>-1</v>
      </c>
      <c r="AN617" s="11" t="str">
        <f t="shared" si="321"/>
        <v/>
      </c>
      <c r="AO617" s="11">
        <f>IF(AND(V617="Y", AB617&gt;0),AM609,AM609- 1)</f>
        <v>-1</v>
      </c>
      <c r="AP617" s="11" t="str">
        <f t="shared" si="323"/>
        <v/>
      </c>
      <c r="AQ617" s="11"/>
      <c r="AR617" s="11">
        <f t="shared" si="306"/>
        <v>0</v>
      </c>
      <c r="AS617" s="11"/>
      <c r="AT617" s="9"/>
      <c r="AU617" t="str">
        <f t="shared" si="315"/>
        <v>RW</v>
      </c>
      <c r="AV617" s="7">
        <f>SUM(Z$7:Z617)/2</f>
        <v>329</v>
      </c>
      <c r="AW617" s="7">
        <f>SUM(AC$7:AC617)/2</f>
        <v>0</v>
      </c>
      <c r="BF617" s="2">
        <v>1</v>
      </c>
      <c r="BG617" s="2">
        <v>1</v>
      </c>
      <c r="BH617" s="2">
        <v>1</v>
      </c>
      <c r="BI617" s="2">
        <v>1</v>
      </c>
      <c r="BJ617" s="2">
        <v>1</v>
      </c>
      <c r="BK617" s="2">
        <v>1</v>
      </c>
      <c r="BL617" s="2">
        <v>1</v>
      </c>
      <c r="BM617" s="2">
        <v>1</v>
      </c>
      <c r="BN617" s="2">
        <v>1</v>
      </c>
      <c r="BO617" s="2">
        <v>1</v>
      </c>
    </row>
    <row r="618" spans="2:67">
      <c r="B618" s="36"/>
      <c r="C618" s="9"/>
      <c r="D618" s="9"/>
      <c r="E618" s="10" t="s">
        <v>692</v>
      </c>
      <c r="F618" s="10" t="s">
        <v>693</v>
      </c>
      <c r="G618" s="10"/>
      <c r="H618" s="10"/>
      <c r="I618" s="10"/>
      <c r="J618" s="10"/>
      <c r="K618" s="10"/>
      <c r="L618" s="10"/>
      <c r="M618" s="10"/>
      <c r="N618" s="84" t="s">
        <v>121</v>
      </c>
      <c r="O618" s="10"/>
      <c r="P618" s="10"/>
      <c r="Q618" s="10" t="s">
        <v>171</v>
      </c>
      <c r="R618" s="10" t="s">
        <v>285</v>
      </c>
      <c r="S618" s="10" t="s">
        <v>172</v>
      </c>
      <c r="T618" s="10">
        <v>2</v>
      </c>
      <c r="U618" s="10" t="s">
        <v>49</v>
      </c>
      <c r="V618" s="10" t="s">
        <v>49</v>
      </c>
      <c r="W618" s="10" t="s">
        <v>50</v>
      </c>
      <c r="X618" s="11" t="str">
        <f t="shared" si="266"/>
        <v>N</v>
      </c>
      <c r="Y618" s="11"/>
      <c r="Z618" s="11">
        <f t="shared" si="265"/>
        <v>0</v>
      </c>
      <c r="AA618" s="11" t="str">
        <f t="shared" si="304"/>
        <v>N</v>
      </c>
      <c r="AB618" s="11"/>
      <c r="AC618" s="11">
        <f t="shared" si="305"/>
        <v>0</v>
      </c>
      <c r="AD618" s="10"/>
      <c r="AE618" s="10"/>
      <c r="AF618" s="11"/>
      <c r="AG618" s="10"/>
      <c r="AH618" s="10"/>
      <c r="AI618" s="11">
        <f>AK609+Y618</f>
        <v>329</v>
      </c>
      <c r="AJ618" s="11"/>
      <c r="AK618" s="11">
        <f t="shared" si="276"/>
        <v>329</v>
      </c>
      <c r="AL618" s="11"/>
      <c r="AM618" s="11">
        <f>AO609+AB618</f>
        <v>0</v>
      </c>
      <c r="AN618" s="11"/>
      <c r="AO618" s="11">
        <f t="shared" si="277"/>
        <v>0</v>
      </c>
      <c r="AP618" s="11"/>
      <c r="AQ618" s="11"/>
      <c r="AR618" s="11">
        <f t="shared" si="306"/>
        <v>0</v>
      </c>
      <c r="AS618" s="11"/>
      <c r="AT618" s="9"/>
      <c r="AU618" t="str">
        <f t="shared" si="315"/>
        <v>RO</v>
      </c>
      <c r="AV618" s="7">
        <f>SUM(Z$7:Z618)/2</f>
        <v>329</v>
      </c>
      <c r="AW618" s="7">
        <f>SUM(AC$7:AC618)/2</f>
        <v>0</v>
      </c>
    </row>
    <row r="619" spans="2:67" hidden="1">
      <c r="B619" s="36"/>
      <c r="C619" s="9"/>
      <c r="D619" s="9"/>
      <c r="E619" s="10" t="s">
        <v>694</v>
      </c>
      <c r="F619" s="10" t="s">
        <v>695</v>
      </c>
      <c r="G619" s="10"/>
      <c r="H619" s="10"/>
      <c r="I619" s="10"/>
      <c r="J619" s="10"/>
      <c r="K619" s="10"/>
      <c r="L619" s="10"/>
      <c r="M619" s="10"/>
      <c r="N619" s="84" t="s">
        <v>121</v>
      </c>
      <c r="O619" s="10"/>
      <c r="P619" s="10"/>
      <c r="Q619" s="10" t="s">
        <v>171</v>
      </c>
      <c r="R619" s="10" t="s">
        <v>285</v>
      </c>
      <c r="S619" s="10" t="str">
        <f t="shared" si="275"/>
        <v>RW</v>
      </c>
      <c r="T619" s="10">
        <v>2</v>
      </c>
      <c r="U619" s="10" t="s">
        <v>50</v>
      </c>
      <c r="V619" s="10" t="s">
        <v>49</v>
      </c>
      <c r="W619" s="10" t="s">
        <v>50</v>
      </c>
      <c r="X619" s="11" t="str">
        <f t="shared" si="266"/>
        <v>N</v>
      </c>
      <c r="Y619" s="11"/>
      <c r="Z619" s="11">
        <f t="shared" si="265"/>
        <v>0</v>
      </c>
      <c r="AA619" s="11" t="str">
        <f t="shared" si="304"/>
        <v>N</v>
      </c>
      <c r="AB619" s="11"/>
      <c r="AC619" s="11">
        <f t="shared" si="305"/>
        <v>0</v>
      </c>
      <c r="AD619" s="10"/>
      <c r="AE619" s="10"/>
      <c r="AF619" s="11"/>
      <c r="AG619" s="10"/>
      <c r="AH619" s="10"/>
      <c r="AI619" s="11">
        <f t="shared" si="287"/>
        <v>329</v>
      </c>
      <c r="AJ619" s="11"/>
      <c r="AK619" s="11">
        <f t="shared" si="276"/>
        <v>329</v>
      </c>
      <c r="AL619" s="11"/>
      <c r="AM619" s="11">
        <f t="shared" si="286"/>
        <v>0</v>
      </c>
      <c r="AN619" s="11"/>
      <c r="AO619" s="11">
        <f t="shared" si="277"/>
        <v>0</v>
      </c>
      <c r="AP619" s="11"/>
      <c r="AQ619" s="11"/>
      <c r="AR619" s="11">
        <f t="shared" si="306"/>
        <v>0</v>
      </c>
      <c r="AS619" s="11"/>
      <c r="AT619" s="9"/>
      <c r="AU619" t="str">
        <f t="shared" si="315"/>
        <v>RW</v>
      </c>
      <c r="AV619" s="7">
        <f>SUM(Z$7:Z619)/2</f>
        <v>329</v>
      </c>
      <c r="AW619" s="7">
        <f>SUM(AC$7:AC619)/2</f>
        <v>0</v>
      </c>
    </row>
    <row r="620" spans="2:67" hidden="1">
      <c r="B620" s="36"/>
      <c r="C620" s="9"/>
      <c r="D620" s="9"/>
      <c r="E620" s="10" t="s">
        <v>696</v>
      </c>
      <c r="F620" s="10" t="s">
        <v>697</v>
      </c>
      <c r="G620" s="10"/>
      <c r="H620" s="10"/>
      <c r="I620" s="10"/>
      <c r="J620" s="10"/>
      <c r="K620" s="10"/>
      <c r="L620" s="10"/>
      <c r="M620" s="10"/>
      <c r="N620" s="84" t="s">
        <v>121</v>
      </c>
      <c r="O620" s="10"/>
      <c r="P620" s="10"/>
      <c r="Q620" s="10" t="s">
        <v>171</v>
      </c>
      <c r="R620" s="10" t="s">
        <v>285</v>
      </c>
      <c r="S620" s="10" t="str">
        <f t="shared" si="275"/>
        <v>RW</v>
      </c>
      <c r="T620" s="10">
        <v>2</v>
      </c>
      <c r="U620" s="10" t="s">
        <v>50</v>
      </c>
      <c r="V620" s="10" t="s">
        <v>49</v>
      </c>
      <c r="W620" s="10" t="s">
        <v>50</v>
      </c>
      <c r="X620" s="11" t="str">
        <f t="shared" si="266"/>
        <v>N</v>
      </c>
      <c r="Y620" s="11"/>
      <c r="Z620" s="11">
        <f t="shared" si="265"/>
        <v>0</v>
      </c>
      <c r="AA620" s="11" t="str">
        <f t="shared" si="304"/>
        <v>N</v>
      </c>
      <c r="AB620" s="11"/>
      <c r="AC620" s="11">
        <f t="shared" si="305"/>
        <v>0</v>
      </c>
      <c r="AD620" s="10"/>
      <c r="AE620" s="10"/>
      <c r="AF620" s="11"/>
      <c r="AG620" s="10"/>
      <c r="AH620" s="10"/>
      <c r="AI620" s="11">
        <f t="shared" si="287"/>
        <v>329</v>
      </c>
      <c r="AJ620" s="11"/>
      <c r="AK620" s="11">
        <f t="shared" si="276"/>
        <v>329</v>
      </c>
      <c r="AL620" s="11"/>
      <c r="AM620" s="11">
        <f t="shared" si="286"/>
        <v>0</v>
      </c>
      <c r="AN620" s="11"/>
      <c r="AO620" s="11">
        <f t="shared" si="277"/>
        <v>0</v>
      </c>
      <c r="AP620" s="11"/>
      <c r="AQ620" s="11"/>
      <c r="AR620" s="11">
        <f t="shared" si="306"/>
        <v>0</v>
      </c>
      <c r="AS620" s="11"/>
      <c r="AT620" s="9"/>
      <c r="AU620" t="str">
        <f t="shared" si="315"/>
        <v>RW</v>
      </c>
      <c r="AV620" s="7">
        <f>SUM(Z$7:Z620)/2</f>
        <v>329</v>
      </c>
      <c r="AW620" s="7">
        <f>SUM(AC$7:AC620)/2</f>
        <v>0</v>
      </c>
    </row>
    <row r="621" spans="2:67" hidden="1">
      <c r="B621" s="36"/>
      <c r="C621" s="9"/>
      <c r="D621" s="9"/>
      <c r="E621" s="10" t="s">
        <v>698</v>
      </c>
      <c r="F621" s="10" t="s">
        <v>699</v>
      </c>
      <c r="G621" s="10"/>
      <c r="H621" s="10"/>
      <c r="I621" s="10"/>
      <c r="J621" s="10"/>
      <c r="K621" s="10"/>
      <c r="L621" s="10"/>
      <c r="M621" s="10"/>
      <c r="N621" s="84" t="s">
        <v>121</v>
      </c>
      <c r="O621" s="10"/>
      <c r="P621" s="10"/>
      <c r="Q621" s="10" t="s">
        <v>47</v>
      </c>
      <c r="R621" s="10" t="s">
        <v>48</v>
      </c>
      <c r="S621" s="10" t="str">
        <f t="shared" si="275"/>
        <v>RW</v>
      </c>
      <c r="T621" s="10">
        <v>1</v>
      </c>
      <c r="U621" s="10" t="s">
        <v>50</v>
      </c>
      <c r="V621" s="10" t="s">
        <v>49</v>
      </c>
      <c r="W621" s="10" t="s">
        <v>50</v>
      </c>
      <c r="X621" s="11" t="str">
        <f t="shared" si="266"/>
        <v>N</v>
      </c>
      <c r="Y621" s="11"/>
      <c r="Z621" s="11">
        <f t="shared" si="265"/>
        <v>0</v>
      </c>
      <c r="AA621" s="11" t="str">
        <f t="shared" si="304"/>
        <v>N</v>
      </c>
      <c r="AB621" s="11"/>
      <c r="AC621" s="11">
        <f t="shared" si="305"/>
        <v>0</v>
      </c>
      <c r="AD621" s="10"/>
      <c r="AE621" s="10"/>
      <c r="AF621" s="11"/>
      <c r="AG621" s="10"/>
      <c r="AH621" s="10"/>
      <c r="AI621" s="11">
        <f t="shared" si="287"/>
        <v>329</v>
      </c>
      <c r="AJ621" s="11"/>
      <c r="AK621" s="11">
        <f t="shared" si="276"/>
        <v>329</v>
      </c>
      <c r="AL621" s="11"/>
      <c r="AM621" s="11">
        <f t="shared" si="286"/>
        <v>0</v>
      </c>
      <c r="AN621" s="11"/>
      <c r="AO621" s="11">
        <f t="shared" si="277"/>
        <v>0</v>
      </c>
      <c r="AP621" s="11"/>
      <c r="AQ621" s="11"/>
      <c r="AR621" s="11">
        <f t="shared" si="306"/>
        <v>0</v>
      </c>
      <c r="AS621" s="11"/>
      <c r="AT621" s="9"/>
      <c r="AU621" t="str">
        <f t="shared" si="315"/>
        <v>RW</v>
      </c>
      <c r="AV621" s="7">
        <f>SUM(Z$7:Z621)/2</f>
        <v>329</v>
      </c>
      <c r="AW621" s="7">
        <f>SUM(AC$7:AC621)/2</f>
        <v>0</v>
      </c>
    </row>
    <row r="622" spans="2:67">
      <c r="B622" s="36"/>
      <c r="C622" s="9"/>
      <c r="D622" s="9"/>
      <c r="E622" s="10" t="s">
        <v>700</v>
      </c>
      <c r="F622" s="10" t="s">
        <v>701</v>
      </c>
      <c r="G622" s="10"/>
      <c r="H622" s="10"/>
      <c r="I622" s="10"/>
      <c r="J622" s="10"/>
      <c r="K622" s="10"/>
      <c r="L622" s="10"/>
      <c r="M622" s="10"/>
      <c r="N622" s="84"/>
      <c r="O622" s="10"/>
      <c r="P622" s="10"/>
      <c r="Q622" s="10" t="s">
        <v>171</v>
      </c>
      <c r="R622" s="10" t="s">
        <v>285</v>
      </c>
      <c r="S622" s="10" t="str">
        <f t="shared" si="275"/>
        <v>RW</v>
      </c>
      <c r="T622" s="10">
        <v>2</v>
      </c>
      <c r="U622" s="10" t="s">
        <v>49</v>
      </c>
      <c r="V622" s="10" t="s">
        <v>50</v>
      </c>
      <c r="W622" s="10" t="s">
        <v>50</v>
      </c>
      <c r="X622" s="11" t="str">
        <f t="shared" si="266"/>
        <v>Y</v>
      </c>
      <c r="Y622" s="11">
        <v>3</v>
      </c>
      <c r="Z622" s="11">
        <f t="shared" si="265"/>
        <v>3</v>
      </c>
      <c r="AA622" s="11" t="str">
        <f t="shared" si="304"/>
        <v>N</v>
      </c>
      <c r="AB622" s="11"/>
      <c r="AC622" s="11">
        <f t="shared" si="305"/>
        <v>0</v>
      </c>
      <c r="AD622" s="10" t="str">
        <f>(AD623 &amp; AD624 &amp; AD625 &amp; AD626 &amp; AD627 &amp; AD628 &amp; AD629 &amp; AD630) &amp; (AD631 &amp; AD632 &amp; AD633 &amp; AD634 &amp; AD635 &amp; AD636 &amp; AD637 &amp; AD638)</f>
        <v>000</v>
      </c>
      <c r="AE622" s="10" t="str">
        <f>(AE623 &amp; AE624 &amp; AE625 &amp; AE626 &amp; AE627 &amp; AE628 &amp; AE629 &amp; AE630) &amp; (AE631 &amp; AE632 &amp; AE633 &amp; AE634 &amp; AE635 &amp; AE636 &amp; AE637 &amp; AE638)</f>
        <v>000</v>
      </c>
      <c r="AF622" s="11"/>
      <c r="AG622" s="10"/>
      <c r="AH622" s="10"/>
      <c r="AI622" s="11">
        <f t="shared" si="287"/>
        <v>332</v>
      </c>
      <c r="AJ622" s="11"/>
      <c r="AK622" s="11">
        <f t="shared" si="276"/>
        <v>332</v>
      </c>
      <c r="AL622" s="11"/>
      <c r="AM622" s="11">
        <f t="shared" si="286"/>
        <v>0</v>
      </c>
      <c r="AN622" s="11"/>
      <c r="AO622" s="11">
        <f t="shared" si="277"/>
        <v>0</v>
      </c>
      <c r="AP622" s="11"/>
      <c r="AQ622" s="11">
        <v>3</v>
      </c>
      <c r="AR622" s="11">
        <f t="shared" si="306"/>
        <v>3</v>
      </c>
      <c r="AS622" s="11"/>
      <c r="AT622" s="9"/>
      <c r="AU622" t="str">
        <f t="shared" si="315"/>
        <v>RW</v>
      </c>
      <c r="AV622" s="7">
        <f>SUM(Z$7:Z622)/2</f>
        <v>330.5</v>
      </c>
      <c r="AW622" s="7">
        <f>SUM(AC$7:AC622)/2</f>
        <v>0</v>
      </c>
      <c r="BF622" s="2" t="s">
        <v>135</v>
      </c>
      <c r="BG622" s="2" t="s">
        <v>135</v>
      </c>
      <c r="BH622" s="2" t="s">
        <v>135</v>
      </c>
      <c r="BI622" s="2" t="s">
        <v>135</v>
      </c>
      <c r="BJ622" s="2" t="s">
        <v>135</v>
      </c>
      <c r="BK622" s="2" t="s">
        <v>135</v>
      </c>
      <c r="BL622" s="2" t="s">
        <v>135</v>
      </c>
      <c r="BM622" s="2" t="s">
        <v>135</v>
      </c>
      <c r="BN622" s="2" t="s">
        <v>135</v>
      </c>
      <c r="BO622" s="2" t="s">
        <v>135</v>
      </c>
    </row>
    <row r="623" spans="2:67" outlineLevel="1">
      <c r="B623" s="36"/>
      <c r="C623" s="9"/>
      <c r="D623" s="9"/>
      <c r="E623" s="10" t="s">
        <v>700</v>
      </c>
      <c r="F623" s="10" t="s">
        <v>701</v>
      </c>
      <c r="G623" s="10" t="s">
        <v>702</v>
      </c>
      <c r="H623" s="10" t="s">
        <v>702</v>
      </c>
      <c r="I623" s="80"/>
      <c r="J623" s="80"/>
      <c r="K623" s="80"/>
      <c r="L623" s="80"/>
      <c r="M623" s="80"/>
      <c r="N623" s="86" t="s">
        <v>703</v>
      </c>
      <c r="O623" s="10"/>
      <c r="P623" s="10"/>
      <c r="Q623" s="10"/>
      <c r="R623" s="10"/>
      <c r="S623" s="10" t="s">
        <v>53</v>
      </c>
      <c r="T623" s="10"/>
      <c r="U623" s="10" t="s">
        <v>49</v>
      </c>
      <c r="V623" s="10" t="s">
        <v>50</v>
      </c>
      <c r="W623" s="10" t="s">
        <v>50</v>
      </c>
      <c r="X623" s="11" t="str">
        <f t="shared" si="266"/>
        <v>N</v>
      </c>
      <c r="Y623" s="11"/>
      <c r="Z623" s="11">
        <f t="shared" si="265"/>
        <v>0</v>
      </c>
      <c r="AA623" s="11" t="str">
        <f t="shared" si="304"/>
        <v>N</v>
      </c>
      <c r="AB623" s="11"/>
      <c r="AC623" s="11">
        <f t="shared" si="305"/>
        <v>0</v>
      </c>
      <c r="AD623" s="10"/>
      <c r="AE623" s="10"/>
      <c r="AF623" s="11"/>
      <c r="AG623" s="10"/>
      <c r="AH623" s="10"/>
      <c r="AI623" s="11">
        <f t="shared" ref="AI623:AI637" si="324">AI624+Y624</f>
        <v>332</v>
      </c>
      <c r="AJ623" s="11" t="str">
        <f t="shared" ref="AJ623:AJ638" si="325">IF(Y623&gt;1,"MTP[" &amp; AI623-1+Y623&amp; ":" &amp; AI623 &amp; "]",(IF(Y623&gt;0,"MTP[" &amp; AI623 &amp; "]","")))</f>
        <v/>
      </c>
      <c r="AK623" s="11">
        <f t="shared" ref="AK623:AK637" si="326">AK624+Y624</f>
        <v>334</v>
      </c>
      <c r="AL623" s="11" t="str">
        <f t="shared" ref="AL623:AL638" si="327">IF(AND(V623="Y", Y623&gt;1),"MTP[" &amp; AK623-1+Y623&amp; ":" &amp; AK623 &amp; "]",(IF(AND(V623="Y", Y623&gt;0),"MTP[" &amp; AK623 &amp; "]","")))</f>
        <v/>
      </c>
      <c r="AM623" s="11">
        <f t="shared" ref="AM623:AM637" si="328">AM624+AB624</f>
        <v>-1</v>
      </c>
      <c r="AN623" s="11" t="str">
        <f t="shared" ref="AN623:AN638" si="329">IF(AB623&gt;1,"OTP[" &amp; AM623-1+AB623&amp; ":" &amp; AM623 &amp; "]",(IF(AB623&gt;0,"OTP[" &amp; AM623 &amp; "]","")))</f>
        <v/>
      </c>
      <c r="AO623" s="11">
        <f t="shared" ref="AO623:AO637" si="330">AO624+AB624</f>
        <v>-1</v>
      </c>
      <c r="AP623" s="11" t="str">
        <f t="shared" ref="AP623:AP638" si="331">IF(AND(V623="Y", AB623&gt;1),"OTP[" &amp; AO623-1+AB623&amp; ":" &amp; AO623 &amp; "]",(IF(AND(V623="Y", AB623&gt;0),"OTP[" &amp; AO623 &amp; "]","")))</f>
        <v/>
      </c>
      <c r="AQ623" s="11"/>
      <c r="AR623" s="11">
        <f t="shared" si="306"/>
        <v>0</v>
      </c>
      <c r="AS623" s="11"/>
      <c r="AT623" s="9"/>
      <c r="AU623" t="str">
        <f t="shared" si="315"/>
        <v>RW</v>
      </c>
      <c r="AV623" s="7">
        <f>SUM(Z$7:Z623)/2</f>
        <v>330.5</v>
      </c>
      <c r="AW623" s="7">
        <f>SUM(AC$7:AC623)/2</f>
        <v>0</v>
      </c>
    </row>
    <row r="624" spans="2:67" outlineLevel="1">
      <c r="B624" s="36"/>
      <c r="C624" s="9"/>
      <c r="D624" s="9"/>
      <c r="E624" s="10" t="s">
        <v>700</v>
      </c>
      <c r="F624" s="10" t="s">
        <v>701</v>
      </c>
      <c r="G624" s="10" t="s">
        <v>704</v>
      </c>
      <c r="H624" s="10" t="s">
        <v>704</v>
      </c>
      <c r="I624" s="54"/>
      <c r="J624" s="54"/>
      <c r="K624" s="54"/>
      <c r="L624" s="54"/>
      <c r="M624" s="54"/>
      <c r="N624" s="87"/>
      <c r="O624" s="10"/>
      <c r="P624" s="10"/>
      <c r="Q624" s="10"/>
      <c r="R624" s="10"/>
      <c r="S624" s="10" t="s">
        <v>53</v>
      </c>
      <c r="T624" s="10"/>
      <c r="U624" s="10" t="s">
        <v>49</v>
      </c>
      <c r="V624" s="10" t="s">
        <v>50</v>
      </c>
      <c r="W624" s="10" t="s">
        <v>50</v>
      </c>
      <c r="X624" s="11" t="str">
        <f t="shared" si="266"/>
        <v>N</v>
      </c>
      <c r="Y624" s="11"/>
      <c r="Z624" s="11">
        <f t="shared" si="265"/>
        <v>0</v>
      </c>
      <c r="AA624" s="11" t="str">
        <f t="shared" si="304"/>
        <v>N</v>
      </c>
      <c r="AB624" s="11"/>
      <c r="AC624" s="11">
        <f t="shared" si="305"/>
        <v>0</v>
      </c>
      <c r="AD624" s="10"/>
      <c r="AE624" s="10"/>
      <c r="AF624" s="11"/>
      <c r="AG624" s="10"/>
      <c r="AH624" s="10"/>
      <c r="AI624" s="11">
        <f t="shared" si="324"/>
        <v>332</v>
      </c>
      <c r="AJ624" s="11" t="str">
        <f t="shared" si="325"/>
        <v/>
      </c>
      <c r="AK624" s="11">
        <f t="shared" si="326"/>
        <v>334</v>
      </c>
      <c r="AL624" s="11" t="str">
        <f t="shared" si="327"/>
        <v/>
      </c>
      <c r="AM624" s="11">
        <f t="shared" si="328"/>
        <v>-1</v>
      </c>
      <c r="AN624" s="11" t="str">
        <f t="shared" si="329"/>
        <v/>
      </c>
      <c r="AO624" s="11">
        <f t="shared" si="330"/>
        <v>-1</v>
      </c>
      <c r="AP624" s="11" t="str">
        <f t="shared" si="331"/>
        <v/>
      </c>
      <c r="AQ624" s="11"/>
      <c r="AR624" s="11">
        <f t="shared" si="306"/>
        <v>0</v>
      </c>
      <c r="AS624" s="11"/>
      <c r="AT624" s="9"/>
      <c r="AU624" t="str">
        <f t="shared" si="315"/>
        <v>RW</v>
      </c>
      <c r="AV624" s="7">
        <f>SUM(Z$7:Z624)/2</f>
        <v>330.5</v>
      </c>
      <c r="AW624" s="7">
        <f>SUM(AC$7:AC624)/2</f>
        <v>0</v>
      </c>
    </row>
    <row r="625" spans="2:67" outlineLevel="1">
      <c r="B625" s="36"/>
      <c r="C625" s="9"/>
      <c r="D625" s="9"/>
      <c r="E625" s="10" t="s">
        <v>700</v>
      </c>
      <c r="F625" s="10" t="s">
        <v>701</v>
      </c>
      <c r="G625" s="10" t="s">
        <v>705</v>
      </c>
      <c r="H625" s="10" t="s">
        <v>705</v>
      </c>
      <c r="I625" s="54"/>
      <c r="J625" s="54"/>
      <c r="K625" s="54"/>
      <c r="L625" s="54"/>
      <c r="M625" s="54"/>
      <c r="N625" s="87"/>
      <c r="O625" s="10"/>
      <c r="P625" s="10"/>
      <c r="Q625" s="10"/>
      <c r="R625" s="10"/>
      <c r="S625" s="10" t="s">
        <v>53</v>
      </c>
      <c r="T625" s="10"/>
      <c r="U625" s="10" t="s">
        <v>49</v>
      </c>
      <c r="V625" s="10" t="s">
        <v>50</v>
      </c>
      <c r="W625" s="10" t="s">
        <v>50</v>
      </c>
      <c r="X625" s="11" t="str">
        <f t="shared" si="266"/>
        <v>N</v>
      </c>
      <c r="Y625" s="11"/>
      <c r="Z625" s="11">
        <f t="shared" si="265"/>
        <v>0</v>
      </c>
      <c r="AA625" s="11" t="str">
        <f t="shared" si="304"/>
        <v>N</v>
      </c>
      <c r="AB625" s="11"/>
      <c r="AC625" s="11">
        <f t="shared" si="305"/>
        <v>0</v>
      </c>
      <c r="AD625" s="10"/>
      <c r="AE625" s="10"/>
      <c r="AF625" s="11"/>
      <c r="AG625" s="10"/>
      <c r="AH625" s="10"/>
      <c r="AI625" s="11">
        <f t="shared" si="324"/>
        <v>332</v>
      </c>
      <c r="AJ625" s="11" t="str">
        <f t="shared" si="325"/>
        <v/>
      </c>
      <c r="AK625" s="11">
        <f t="shared" si="326"/>
        <v>334</v>
      </c>
      <c r="AL625" s="11" t="str">
        <f t="shared" si="327"/>
        <v/>
      </c>
      <c r="AM625" s="11">
        <f t="shared" si="328"/>
        <v>-1</v>
      </c>
      <c r="AN625" s="11" t="str">
        <f t="shared" si="329"/>
        <v/>
      </c>
      <c r="AO625" s="11">
        <f t="shared" si="330"/>
        <v>-1</v>
      </c>
      <c r="AP625" s="11" t="str">
        <f t="shared" si="331"/>
        <v/>
      </c>
      <c r="AQ625" s="11"/>
      <c r="AR625" s="11">
        <f t="shared" si="306"/>
        <v>0</v>
      </c>
      <c r="AS625" s="11"/>
      <c r="AT625" s="9"/>
      <c r="AU625" t="str">
        <f t="shared" si="315"/>
        <v>RW</v>
      </c>
      <c r="AV625" s="7">
        <f>SUM(Z$7:Z625)/2</f>
        <v>330.5</v>
      </c>
      <c r="AW625" s="7">
        <f>SUM(AC$7:AC625)/2</f>
        <v>0</v>
      </c>
    </row>
    <row r="626" spans="2:67" outlineLevel="1">
      <c r="B626" s="36"/>
      <c r="C626" s="9"/>
      <c r="D626" s="9"/>
      <c r="E626" s="10" t="s">
        <v>700</v>
      </c>
      <c r="F626" s="10" t="s">
        <v>701</v>
      </c>
      <c r="G626" s="10" t="s">
        <v>706</v>
      </c>
      <c r="H626" s="10" t="s">
        <v>706</v>
      </c>
      <c r="I626" s="54"/>
      <c r="J626" s="54"/>
      <c r="K626" s="54"/>
      <c r="L626" s="54"/>
      <c r="M626" s="54"/>
      <c r="N626" s="87"/>
      <c r="O626" s="10"/>
      <c r="P626" s="10"/>
      <c r="Q626" s="10"/>
      <c r="R626" s="10"/>
      <c r="S626" s="10" t="s">
        <v>53</v>
      </c>
      <c r="T626" s="10"/>
      <c r="U626" s="10" t="s">
        <v>49</v>
      </c>
      <c r="V626" s="10" t="s">
        <v>50</v>
      </c>
      <c r="W626" s="10" t="s">
        <v>50</v>
      </c>
      <c r="X626" s="11" t="str">
        <f t="shared" si="266"/>
        <v>N</v>
      </c>
      <c r="Y626" s="11"/>
      <c r="Z626" s="11">
        <f t="shared" si="265"/>
        <v>0</v>
      </c>
      <c r="AA626" s="11" t="str">
        <f t="shared" si="304"/>
        <v>N</v>
      </c>
      <c r="AB626" s="11"/>
      <c r="AC626" s="11">
        <f t="shared" si="305"/>
        <v>0</v>
      </c>
      <c r="AD626" s="10"/>
      <c r="AE626" s="10"/>
      <c r="AF626" s="11"/>
      <c r="AG626" s="10"/>
      <c r="AH626" s="10"/>
      <c r="AI626" s="11">
        <f t="shared" si="324"/>
        <v>332</v>
      </c>
      <c r="AJ626" s="11" t="str">
        <f t="shared" si="325"/>
        <v/>
      </c>
      <c r="AK626" s="11">
        <f t="shared" si="326"/>
        <v>334</v>
      </c>
      <c r="AL626" s="11" t="str">
        <f t="shared" si="327"/>
        <v/>
      </c>
      <c r="AM626" s="11">
        <f t="shared" si="328"/>
        <v>-1</v>
      </c>
      <c r="AN626" s="11" t="str">
        <f t="shared" si="329"/>
        <v/>
      </c>
      <c r="AO626" s="11">
        <f t="shared" si="330"/>
        <v>-1</v>
      </c>
      <c r="AP626" s="11" t="str">
        <f t="shared" si="331"/>
        <v/>
      </c>
      <c r="AQ626" s="11"/>
      <c r="AR626" s="11">
        <f t="shared" si="306"/>
        <v>0</v>
      </c>
      <c r="AS626" s="11"/>
      <c r="AT626" s="9"/>
      <c r="AU626" t="str">
        <f t="shared" si="315"/>
        <v>RW</v>
      </c>
      <c r="AV626" s="7">
        <f>SUM(Z$7:Z626)/2</f>
        <v>330.5</v>
      </c>
      <c r="AW626" s="7">
        <f>SUM(AC$7:AC626)/2</f>
        <v>0</v>
      </c>
    </row>
    <row r="627" spans="2:67" outlineLevel="1">
      <c r="B627" s="36"/>
      <c r="C627" s="9"/>
      <c r="D627" s="9"/>
      <c r="E627" s="10" t="s">
        <v>700</v>
      </c>
      <c r="F627" s="10" t="s">
        <v>701</v>
      </c>
      <c r="G627" s="10" t="s">
        <v>707</v>
      </c>
      <c r="H627" s="10" t="s">
        <v>707</v>
      </c>
      <c r="I627" s="54"/>
      <c r="J627" s="54"/>
      <c r="K627" s="54"/>
      <c r="L627" s="54"/>
      <c r="M627" s="54"/>
      <c r="N627" s="87"/>
      <c r="O627" s="10"/>
      <c r="P627" s="10"/>
      <c r="Q627" s="10"/>
      <c r="R627" s="10"/>
      <c r="S627" s="10" t="s">
        <v>53</v>
      </c>
      <c r="T627" s="10"/>
      <c r="U627" s="10" t="s">
        <v>49</v>
      </c>
      <c r="V627" s="10" t="s">
        <v>50</v>
      </c>
      <c r="W627" s="10" t="s">
        <v>50</v>
      </c>
      <c r="X627" s="11" t="str">
        <f t="shared" si="266"/>
        <v>N</v>
      </c>
      <c r="Y627" s="11"/>
      <c r="Z627" s="11">
        <f t="shared" si="265"/>
        <v>0</v>
      </c>
      <c r="AA627" s="11" t="str">
        <f t="shared" si="304"/>
        <v>N</v>
      </c>
      <c r="AB627" s="11"/>
      <c r="AC627" s="11">
        <f t="shared" si="305"/>
        <v>0</v>
      </c>
      <c r="AD627" s="10"/>
      <c r="AE627" s="10"/>
      <c r="AF627" s="11"/>
      <c r="AG627" s="10"/>
      <c r="AH627" s="10"/>
      <c r="AI627" s="11">
        <f t="shared" si="324"/>
        <v>332</v>
      </c>
      <c r="AJ627" s="11" t="str">
        <f t="shared" si="325"/>
        <v/>
      </c>
      <c r="AK627" s="11">
        <f t="shared" si="326"/>
        <v>334</v>
      </c>
      <c r="AL627" s="11" t="str">
        <f t="shared" si="327"/>
        <v/>
      </c>
      <c r="AM627" s="11">
        <f t="shared" si="328"/>
        <v>-1</v>
      </c>
      <c r="AN627" s="11" t="str">
        <f t="shared" si="329"/>
        <v/>
      </c>
      <c r="AO627" s="11">
        <f t="shared" si="330"/>
        <v>-1</v>
      </c>
      <c r="AP627" s="11" t="str">
        <f t="shared" si="331"/>
        <v/>
      </c>
      <c r="AQ627" s="11"/>
      <c r="AR627" s="11">
        <f t="shared" si="306"/>
        <v>0</v>
      </c>
      <c r="AS627" s="11"/>
      <c r="AT627" s="9"/>
      <c r="AU627" t="str">
        <f t="shared" si="315"/>
        <v>RW</v>
      </c>
      <c r="AV627" s="7">
        <f>SUM(Z$7:Z627)/2</f>
        <v>330.5</v>
      </c>
      <c r="AW627" s="7">
        <f>SUM(AC$7:AC627)/2</f>
        <v>0</v>
      </c>
    </row>
    <row r="628" spans="2:67" outlineLevel="1">
      <c r="B628" s="36"/>
      <c r="C628" s="9"/>
      <c r="D628" s="9"/>
      <c r="E628" s="10" t="s">
        <v>700</v>
      </c>
      <c r="F628" s="10" t="s">
        <v>701</v>
      </c>
      <c r="G628" s="10" t="s">
        <v>708</v>
      </c>
      <c r="H628" s="10" t="s">
        <v>708</v>
      </c>
      <c r="I628" s="54"/>
      <c r="J628" s="54"/>
      <c r="K628" s="54"/>
      <c r="L628" s="54"/>
      <c r="M628" s="54"/>
      <c r="N628" s="87"/>
      <c r="O628" s="10"/>
      <c r="P628" s="10"/>
      <c r="Q628" s="10"/>
      <c r="R628" s="10"/>
      <c r="S628" s="10" t="s">
        <v>53</v>
      </c>
      <c r="T628" s="10"/>
      <c r="U628" s="10" t="s">
        <v>49</v>
      </c>
      <c r="V628" s="10" t="s">
        <v>50</v>
      </c>
      <c r="W628" s="10" t="s">
        <v>50</v>
      </c>
      <c r="X628" s="11" t="str">
        <f t="shared" si="266"/>
        <v>N</v>
      </c>
      <c r="Y628" s="11"/>
      <c r="Z628" s="11">
        <f t="shared" si="265"/>
        <v>0</v>
      </c>
      <c r="AA628" s="11" t="str">
        <f t="shared" si="304"/>
        <v>N</v>
      </c>
      <c r="AB628" s="11"/>
      <c r="AC628" s="11">
        <f t="shared" si="305"/>
        <v>0</v>
      </c>
      <c r="AD628" s="10"/>
      <c r="AE628" s="10"/>
      <c r="AF628" s="11"/>
      <c r="AG628" s="10"/>
      <c r="AH628" s="10"/>
      <c r="AI628" s="11">
        <f t="shared" si="324"/>
        <v>332</v>
      </c>
      <c r="AJ628" s="11" t="str">
        <f t="shared" si="325"/>
        <v/>
      </c>
      <c r="AK628" s="11">
        <f t="shared" si="326"/>
        <v>334</v>
      </c>
      <c r="AL628" s="11" t="str">
        <f t="shared" si="327"/>
        <v/>
      </c>
      <c r="AM628" s="11">
        <f t="shared" si="328"/>
        <v>-1</v>
      </c>
      <c r="AN628" s="11" t="str">
        <f t="shared" si="329"/>
        <v/>
      </c>
      <c r="AO628" s="11">
        <f t="shared" si="330"/>
        <v>-1</v>
      </c>
      <c r="AP628" s="11" t="str">
        <f t="shared" si="331"/>
        <v/>
      </c>
      <c r="AQ628" s="11"/>
      <c r="AR628" s="11">
        <f t="shared" si="306"/>
        <v>0</v>
      </c>
      <c r="AS628" s="11"/>
      <c r="AT628" s="9"/>
      <c r="AU628" t="str">
        <f t="shared" si="315"/>
        <v>RW</v>
      </c>
      <c r="AV628" s="7">
        <f>SUM(Z$7:Z628)/2</f>
        <v>330.5</v>
      </c>
      <c r="AW628" s="7">
        <f>SUM(AC$7:AC628)/2</f>
        <v>0</v>
      </c>
    </row>
    <row r="629" spans="2:67" outlineLevel="1">
      <c r="B629" s="36"/>
      <c r="C629" s="9"/>
      <c r="D629" s="9"/>
      <c r="E629" s="10" t="s">
        <v>700</v>
      </c>
      <c r="F629" s="10" t="s">
        <v>701</v>
      </c>
      <c r="G629" s="10" t="s">
        <v>709</v>
      </c>
      <c r="H629" s="10" t="s">
        <v>709</v>
      </c>
      <c r="I629" s="54"/>
      <c r="J629" s="54"/>
      <c r="K629" s="54"/>
      <c r="L629" s="54"/>
      <c r="M629" s="54"/>
      <c r="N629" s="87"/>
      <c r="O629" s="10"/>
      <c r="P629" s="10"/>
      <c r="Q629" s="10"/>
      <c r="R629" s="10"/>
      <c r="S629" s="10" t="s">
        <v>53</v>
      </c>
      <c r="T629" s="10"/>
      <c r="U629" s="10" t="s">
        <v>49</v>
      </c>
      <c r="V629" s="10" t="s">
        <v>50</v>
      </c>
      <c r="W629" s="10" t="s">
        <v>50</v>
      </c>
      <c r="X629" s="11" t="str">
        <f t="shared" si="266"/>
        <v>N</v>
      </c>
      <c r="Y629" s="11"/>
      <c r="Z629" s="11">
        <f t="shared" si="265"/>
        <v>0</v>
      </c>
      <c r="AA629" s="11" t="str">
        <f t="shared" si="304"/>
        <v>N</v>
      </c>
      <c r="AB629" s="11"/>
      <c r="AC629" s="11">
        <f t="shared" si="305"/>
        <v>0</v>
      </c>
      <c r="AD629" s="10"/>
      <c r="AE629" s="10"/>
      <c r="AF629" s="11"/>
      <c r="AG629" s="10"/>
      <c r="AH629" s="10"/>
      <c r="AI629" s="11">
        <f t="shared" si="324"/>
        <v>332</v>
      </c>
      <c r="AJ629" s="11" t="str">
        <f t="shared" si="325"/>
        <v/>
      </c>
      <c r="AK629" s="11">
        <f t="shared" si="326"/>
        <v>334</v>
      </c>
      <c r="AL629" s="11" t="str">
        <f t="shared" si="327"/>
        <v/>
      </c>
      <c r="AM629" s="11">
        <f t="shared" si="328"/>
        <v>-1</v>
      </c>
      <c r="AN629" s="11" t="str">
        <f t="shared" si="329"/>
        <v/>
      </c>
      <c r="AO629" s="11">
        <f t="shared" si="330"/>
        <v>-1</v>
      </c>
      <c r="AP629" s="11" t="str">
        <f t="shared" si="331"/>
        <v/>
      </c>
      <c r="AQ629" s="11"/>
      <c r="AR629" s="11">
        <f t="shared" si="306"/>
        <v>0</v>
      </c>
      <c r="AS629" s="11"/>
      <c r="AT629" s="9"/>
      <c r="AU629" t="str">
        <f t="shared" si="315"/>
        <v>RW</v>
      </c>
      <c r="AV629" s="7">
        <f>SUM(Z$7:Z629)/2</f>
        <v>330.5</v>
      </c>
      <c r="AW629" s="7">
        <f>SUM(AC$7:AC629)/2</f>
        <v>0</v>
      </c>
    </row>
    <row r="630" spans="2:67" outlineLevel="1">
      <c r="B630" s="36"/>
      <c r="C630" s="9"/>
      <c r="D630" s="9"/>
      <c r="E630" s="10" t="s">
        <v>700</v>
      </c>
      <c r="F630" s="10" t="s">
        <v>701</v>
      </c>
      <c r="G630" s="10" t="s">
        <v>710</v>
      </c>
      <c r="H630" s="10" t="s">
        <v>710</v>
      </c>
      <c r="I630" s="54"/>
      <c r="J630" s="54"/>
      <c r="K630" s="54"/>
      <c r="L630" s="54"/>
      <c r="M630" s="54"/>
      <c r="N630" s="87"/>
      <c r="O630" s="10"/>
      <c r="P630" s="10"/>
      <c r="Q630" s="10"/>
      <c r="R630" s="10"/>
      <c r="S630" s="10" t="s">
        <v>53</v>
      </c>
      <c r="T630" s="10"/>
      <c r="U630" s="10" t="s">
        <v>49</v>
      </c>
      <c r="V630" s="10" t="s">
        <v>50</v>
      </c>
      <c r="W630" s="10" t="s">
        <v>50</v>
      </c>
      <c r="X630" s="11" t="str">
        <f t="shared" si="266"/>
        <v>N</v>
      </c>
      <c r="Y630" s="11"/>
      <c r="Z630" s="11">
        <f t="shared" si="265"/>
        <v>0</v>
      </c>
      <c r="AA630" s="11" t="str">
        <f t="shared" si="304"/>
        <v>N</v>
      </c>
      <c r="AB630" s="11"/>
      <c r="AC630" s="11">
        <f t="shared" si="305"/>
        <v>0</v>
      </c>
      <c r="AD630" s="10"/>
      <c r="AE630" s="10"/>
      <c r="AF630" s="11"/>
      <c r="AG630" s="10"/>
      <c r="AH630" s="10"/>
      <c r="AI630" s="11">
        <f t="shared" si="324"/>
        <v>332</v>
      </c>
      <c r="AJ630" s="11" t="str">
        <f t="shared" si="325"/>
        <v/>
      </c>
      <c r="AK630" s="11">
        <f t="shared" si="326"/>
        <v>334</v>
      </c>
      <c r="AL630" s="11" t="str">
        <f t="shared" si="327"/>
        <v/>
      </c>
      <c r="AM630" s="11">
        <f t="shared" si="328"/>
        <v>-1</v>
      </c>
      <c r="AN630" s="11" t="str">
        <f t="shared" si="329"/>
        <v/>
      </c>
      <c r="AO630" s="11">
        <f t="shared" si="330"/>
        <v>-1</v>
      </c>
      <c r="AP630" s="11" t="str">
        <f t="shared" si="331"/>
        <v/>
      </c>
      <c r="AQ630" s="11"/>
      <c r="AR630" s="11">
        <f t="shared" si="306"/>
        <v>0</v>
      </c>
      <c r="AS630" s="11"/>
      <c r="AT630" s="9"/>
      <c r="AU630" t="str">
        <f t="shared" si="315"/>
        <v>RW</v>
      </c>
      <c r="AV630" s="7">
        <f>SUM(Z$7:Z630)/2</f>
        <v>330.5</v>
      </c>
      <c r="AW630" s="7">
        <f>SUM(AC$7:AC630)/2</f>
        <v>0</v>
      </c>
    </row>
    <row r="631" spans="2:67" outlineLevel="1">
      <c r="B631" s="36"/>
      <c r="C631" s="9"/>
      <c r="D631" s="9"/>
      <c r="E631" s="10" t="s">
        <v>700</v>
      </c>
      <c r="F631" s="10" t="s">
        <v>701</v>
      </c>
      <c r="G631" s="10" t="s">
        <v>711</v>
      </c>
      <c r="H631" s="10" t="s">
        <v>711</v>
      </c>
      <c r="I631" s="54"/>
      <c r="J631" s="54"/>
      <c r="K631" s="54"/>
      <c r="L631" s="54"/>
      <c r="M631" s="54"/>
      <c r="N631" s="87"/>
      <c r="O631" s="10"/>
      <c r="P631" s="10"/>
      <c r="Q631" s="10"/>
      <c r="R631" s="10"/>
      <c r="S631" s="10" t="s">
        <v>53</v>
      </c>
      <c r="T631" s="10"/>
      <c r="U631" s="10" t="s">
        <v>49</v>
      </c>
      <c r="V631" s="10" t="s">
        <v>50</v>
      </c>
      <c r="W631" s="10" t="s">
        <v>50</v>
      </c>
      <c r="X631" s="11" t="str">
        <f t="shared" si="266"/>
        <v>N</v>
      </c>
      <c r="Y631" s="11"/>
      <c r="Z631" s="11">
        <f t="shared" si="265"/>
        <v>0</v>
      </c>
      <c r="AA631" s="11" t="str">
        <f t="shared" si="304"/>
        <v>N</v>
      </c>
      <c r="AB631" s="11"/>
      <c r="AC631" s="11">
        <f t="shared" si="305"/>
        <v>0</v>
      </c>
      <c r="AD631" s="10"/>
      <c r="AE631" s="10"/>
      <c r="AF631" s="11"/>
      <c r="AG631" s="10"/>
      <c r="AH631" s="10"/>
      <c r="AI631" s="11">
        <f t="shared" si="324"/>
        <v>332</v>
      </c>
      <c r="AJ631" s="11" t="str">
        <f t="shared" si="325"/>
        <v/>
      </c>
      <c r="AK631" s="11">
        <f t="shared" si="326"/>
        <v>334</v>
      </c>
      <c r="AL631" s="11" t="str">
        <f t="shared" si="327"/>
        <v/>
      </c>
      <c r="AM631" s="11">
        <f t="shared" si="328"/>
        <v>-1</v>
      </c>
      <c r="AN631" s="11" t="str">
        <f t="shared" si="329"/>
        <v/>
      </c>
      <c r="AO631" s="11">
        <f t="shared" si="330"/>
        <v>-1</v>
      </c>
      <c r="AP631" s="11" t="str">
        <f t="shared" si="331"/>
        <v/>
      </c>
      <c r="AQ631" s="11"/>
      <c r="AR631" s="11">
        <f t="shared" si="306"/>
        <v>0</v>
      </c>
      <c r="AS631" s="11"/>
      <c r="AT631" s="9"/>
      <c r="AU631" t="str">
        <f t="shared" si="315"/>
        <v>RW</v>
      </c>
      <c r="AV631" s="7">
        <f>SUM(Z$7:Z631)/2</f>
        <v>330.5</v>
      </c>
      <c r="AW631" s="7">
        <f>SUM(AC$7:AC631)/2</f>
        <v>0</v>
      </c>
    </row>
    <row r="632" spans="2:67" outlineLevel="1">
      <c r="B632" s="36"/>
      <c r="C632" s="9"/>
      <c r="D632" s="9"/>
      <c r="E632" s="10" t="s">
        <v>700</v>
      </c>
      <c r="F632" s="10" t="s">
        <v>701</v>
      </c>
      <c r="G632" s="10" t="s">
        <v>712</v>
      </c>
      <c r="H632" s="10" t="s">
        <v>712</v>
      </c>
      <c r="I632" s="54"/>
      <c r="J632" s="54"/>
      <c r="K632" s="54"/>
      <c r="L632" s="54"/>
      <c r="M632" s="54"/>
      <c r="N632" s="87"/>
      <c r="O632" s="10"/>
      <c r="P632" s="10"/>
      <c r="Q632" s="10"/>
      <c r="R632" s="10"/>
      <c r="S632" s="10" t="s">
        <v>53</v>
      </c>
      <c r="T632" s="10"/>
      <c r="U632" s="10" t="s">
        <v>49</v>
      </c>
      <c r="V632" s="10" t="s">
        <v>50</v>
      </c>
      <c r="W632" s="10" t="s">
        <v>50</v>
      </c>
      <c r="X632" s="11" t="str">
        <f t="shared" si="266"/>
        <v>N</v>
      </c>
      <c r="Y632" s="11"/>
      <c r="Z632" s="11">
        <f t="shared" si="265"/>
        <v>0</v>
      </c>
      <c r="AA632" s="11" t="str">
        <f t="shared" si="304"/>
        <v>N</v>
      </c>
      <c r="AB632" s="11"/>
      <c r="AC632" s="11">
        <f t="shared" si="305"/>
        <v>0</v>
      </c>
      <c r="AD632" s="10"/>
      <c r="AE632" s="10"/>
      <c r="AF632" s="11"/>
      <c r="AG632" s="10"/>
      <c r="AH632" s="10"/>
      <c r="AI632" s="11">
        <f t="shared" si="324"/>
        <v>332</v>
      </c>
      <c r="AJ632" s="11" t="str">
        <f t="shared" si="325"/>
        <v/>
      </c>
      <c r="AK632" s="11">
        <f t="shared" si="326"/>
        <v>334</v>
      </c>
      <c r="AL632" s="11" t="str">
        <f t="shared" si="327"/>
        <v/>
      </c>
      <c r="AM632" s="11">
        <f t="shared" si="328"/>
        <v>-1</v>
      </c>
      <c r="AN632" s="11" t="str">
        <f t="shared" si="329"/>
        <v/>
      </c>
      <c r="AO632" s="11">
        <f t="shared" si="330"/>
        <v>-1</v>
      </c>
      <c r="AP632" s="11" t="str">
        <f t="shared" si="331"/>
        <v/>
      </c>
      <c r="AQ632" s="11"/>
      <c r="AR632" s="11">
        <f t="shared" si="306"/>
        <v>0</v>
      </c>
      <c r="AS632" s="11"/>
      <c r="AT632" s="9"/>
      <c r="AU632" t="str">
        <f t="shared" si="315"/>
        <v>RW</v>
      </c>
      <c r="AV632" s="7">
        <f>SUM(Z$7:Z632)/2</f>
        <v>330.5</v>
      </c>
      <c r="AW632" s="7">
        <f>SUM(AC$7:AC632)/2</f>
        <v>0</v>
      </c>
    </row>
    <row r="633" spans="2:67" outlineLevel="1">
      <c r="B633" s="36"/>
      <c r="C633" s="9"/>
      <c r="D633" s="9"/>
      <c r="E633" s="10" t="s">
        <v>700</v>
      </c>
      <c r="F633" s="10" t="s">
        <v>701</v>
      </c>
      <c r="G633" s="10" t="s">
        <v>713</v>
      </c>
      <c r="H633" s="10" t="s">
        <v>713</v>
      </c>
      <c r="I633" s="54"/>
      <c r="J633" s="54"/>
      <c r="K633" s="54"/>
      <c r="L633" s="54"/>
      <c r="M633" s="54"/>
      <c r="N633" s="87"/>
      <c r="O633" s="10"/>
      <c r="P633" s="10"/>
      <c r="Q633" s="10"/>
      <c r="R633" s="10"/>
      <c r="S633" s="10" t="s">
        <v>53</v>
      </c>
      <c r="T633" s="10"/>
      <c r="U633" s="10" t="s">
        <v>49</v>
      </c>
      <c r="V633" s="10" t="s">
        <v>50</v>
      </c>
      <c r="W633" s="10" t="s">
        <v>50</v>
      </c>
      <c r="X633" s="11" t="str">
        <f t="shared" si="266"/>
        <v>N</v>
      </c>
      <c r="Y633" s="11"/>
      <c r="Z633" s="11">
        <f t="shared" si="265"/>
        <v>0</v>
      </c>
      <c r="AA633" s="11" t="str">
        <f t="shared" si="304"/>
        <v>N</v>
      </c>
      <c r="AB633" s="11"/>
      <c r="AC633" s="11">
        <f t="shared" si="305"/>
        <v>0</v>
      </c>
      <c r="AD633" s="10"/>
      <c r="AE633" s="10"/>
      <c r="AF633" s="11"/>
      <c r="AG633" s="10"/>
      <c r="AH633" s="10"/>
      <c r="AI633" s="11">
        <f t="shared" si="324"/>
        <v>332</v>
      </c>
      <c r="AJ633" s="11" t="str">
        <f t="shared" si="325"/>
        <v/>
      </c>
      <c r="AK633" s="11">
        <f t="shared" si="326"/>
        <v>334</v>
      </c>
      <c r="AL633" s="11" t="str">
        <f t="shared" si="327"/>
        <v/>
      </c>
      <c r="AM633" s="11">
        <f t="shared" si="328"/>
        <v>-1</v>
      </c>
      <c r="AN633" s="11" t="str">
        <f t="shared" si="329"/>
        <v/>
      </c>
      <c r="AO633" s="11">
        <f t="shared" si="330"/>
        <v>-1</v>
      </c>
      <c r="AP633" s="11" t="str">
        <f t="shared" si="331"/>
        <v/>
      </c>
      <c r="AQ633" s="11"/>
      <c r="AR633" s="11">
        <f t="shared" si="306"/>
        <v>0</v>
      </c>
      <c r="AS633" s="11"/>
      <c r="AT633" s="9"/>
      <c r="AU633" t="str">
        <f t="shared" si="315"/>
        <v>RW</v>
      </c>
      <c r="AV633" s="7">
        <f>SUM(Z$7:Z633)/2</f>
        <v>330.5</v>
      </c>
      <c r="AW633" s="7">
        <f>SUM(AC$7:AC633)/2</f>
        <v>0</v>
      </c>
    </row>
    <row r="634" spans="2:67" outlineLevel="1">
      <c r="B634" s="36"/>
      <c r="C634" s="9"/>
      <c r="D634" s="9"/>
      <c r="E634" s="10" t="s">
        <v>700</v>
      </c>
      <c r="F634" s="10" t="s">
        <v>701</v>
      </c>
      <c r="G634" s="10" t="s">
        <v>714</v>
      </c>
      <c r="H634" s="10" t="s">
        <v>714</v>
      </c>
      <c r="I634" s="54"/>
      <c r="J634" s="54"/>
      <c r="K634" s="54"/>
      <c r="L634" s="54"/>
      <c r="M634" s="54"/>
      <c r="N634" s="87"/>
      <c r="O634" s="10"/>
      <c r="P634" s="10"/>
      <c r="Q634" s="10"/>
      <c r="R634" s="10"/>
      <c r="S634" s="10" t="s">
        <v>53</v>
      </c>
      <c r="T634" s="10"/>
      <c r="U634" s="10" t="s">
        <v>49</v>
      </c>
      <c r="V634" s="10" t="s">
        <v>50</v>
      </c>
      <c r="W634" s="10" t="s">
        <v>50</v>
      </c>
      <c r="X634" s="11" t="str">
        <f t="shared" si="266"/>
        <v>N</v>
      </c>
      <c r="Y634" s="11"/>
      <c r="Z634" s="11">
        <f t="shared" si="265"/>
        <v>0</v>
      </c>
      <c r="AA634" s="11" t="str">
        <f t="shared" si="304"/>
        <v>N</v>
      </c>
      <c r="AB634" s="11"/>
      <c r="AC634" s="11">
        <f t="shared" si="305"/>
        <v>0</v>
      </c>
      <c r="AD634" s="10"/>
      <c r="AE634" s="10"/>
      <c r="AF634" s="11"/>
      <c r="AG634" s="10"/>
      <c r="AH634" s="10"/>
      <c r="AI634" s="11">
        <f t="shared" si="324"/>
        <v>332</v>
      </c>
      <c r="AJ634" s="11" t="str">
        <f t="shared" si="325"/>
        <v/>
      </c>
      <c r="AK634" s="11">
        <f t="shared" si="326"/>
        <v>334</v>
      </c>
      <c r="AL634" s="11" t="str">
        <f t="shared" si="327"/>
        <v/>
      </c>
      <c r="AM634" s="11">
        <f t="shared" si="328"/>
        <v>-1</v>
      </c>
      <c r="AN634" s="11" t="str">
        <f t="shared" si="329"/>
        <v/>
      </c>
      <c r="AO634" s="11">
        <f t="shared" si="330"/>
        <v>-1</v>
      </c>
      <c r="AP634" s="11" t="str">
        <f t="shared" si="331"/>
        <v/>
      </c>
      <c r="AQ634" s="11"/>
      <c r="AR634" s="11">
        <f t="shared" si="306"/>
        <v>0</v>
      </c>
      <c r="AS634" s="11"/>
      <c r="AT634" s="9"/>
      <c r="AU634" t="str">
        <f t="shared" si="315"/>
        <v>RW</v>
      </c>
      <c r="AV634" s="7">
        <f>SUM(Z$7:Z634)/2</f>
        <v>330.5</v>
      </c>
      <c r="AW634" s="7">
        <f>SUM(AC$7:AC634)/2</f>
        <v>0</v>
      </c>
    </row>
    <row r="635" spans="2:67" outlineLevel="1">
      <c r="B635" s="36"/>
      <c r="C635" s="9"/>
      <c r="D635" s="9"/>
      <c r="E635" s="10" t="s">
        <v>700</v>
      </c>
      <c r="F635" s="10" t="s">
        <v>701</v>
      </c>
      <c r="G635" s="10" t="s">
        <v>715</v>
      </c>
      <c r="H635" s="10" t="s">
        <v>715</v>
      </c>
      <c r="I635" s="54"/>
      <c r="J635" s="54"/>
      <c r="K635" s="54"/>
      <c r="L635" s="54"/>
      <c r="M635" s="54"/>
      <c r="N635" s="87"/>
      <c r="O635" s="10"/>
      <c r="P635" s="10"/>
      <c r="Q635" s="10"/>
      <c r="R635" s="10"/>
      <c r="S635" s="10" t="s">
        <v>53</v>
      </c>
      <c r="T635" s="10"/>
      <c r="U635" s="10" t="s">
        <v>49</v>
      </c>
      <c r="V635" s="10" t="s">
        <v>50</v>
      </c>
      <c r="W635" s="10" t="s">
        <v>50</v>
      </c>
      <c r="X635" s="11" t="str">
        <f t="shared" si="266"/>
        <v>N</v>
      </c>
      <c r="Y635" s="11"/>
      <c r="Z635" s="11">
        <f t="shared" si="265"/>
        <v>0</v>
      </c>
      <c r="AA635" s="11" t="str">
        <f t="shared" si="304"/>
        <v>N</v>
      </c>
      <c r="AB635" s="11"/>
      <c r="AC635" s="11">
        <f t="shared" si="305"/>
        <v>0</v>
      </c>
      <c r="AD635" s="10"/>
      <c r="AE635" s="10"/>
      <c r="AF635" s="11"/>
      <c r="AG635" s="10"/>
      <c r="AH635" s="10"/>
      <c r="AI635" s="11">
        <f t="shared" si="324"/>
        <v>332</v>
      </c>
      <c r="AJ635" s="11" t="str">
        <f t="shared" si="325"/>
        <v/>
      </c>
      <c r="AK635" s="11">
        <f t="shared" si="326"/>
        <v>334</v>
      </c>
      <c r="AL635" s="11" t="str">
        <f t="shared" si="327"/>
        <v/>
      </c>
      <c r="AM635" s="11">
        <f t="shared" si="328"/>
        <v>-1</v>
      </c>
      <c r="AN635" s="11" t="str">
        <f t="shared" si="329"/>
        <v/>
      </c>
      <c r="AO635" s="11">
        <f t="shared" si="330"/>
        <v>-1</v>
      </c>
      <c r="AP635" s="11" t="str">
        <f t="shared" si="331"/>
        <v/>
      </c>
      <c r="AQ635" s="11"/>
      <c r="AR635" s="11">
        <f t="shared" si="306"/>
        <v>0</v>
      </c>
      <c r="AS635" s="11"/>
      <c r="AT635" s="9"/>
      <c r="AU635" t="str">
        <f t="shared" si="315"/>
        <v>RW</v>
      </c>
      <c r="AV635" s="7">
        <f>SUM(Z$7:Z635)/2</f>
        <v>330.5</v>
      </c>
      <c r="AW635" s="7">
        <f>SUM(AC$7:AC635)/2</f>
        <v>0</v>
      </c>
    </row>
    <row r="636" spans="2:67" outlineLevel="1">
      <c r="B636" s="36"/>
      <c r="C636" s="9"/>
      <c r="D636" s="9"/>
      <c r="E636" s="10" t="s">
        <v>700</v>
      </c>
      <c r="F636" s="10" t="s">
        <v>701</v>
      </c>
      <c r="G636" s="10" t="s">
        <v>716</v>
      </c>
      <c r="H636" s="10" t="s">
        <v>716</v>
      </c>
      <c r="I636" s="54"/>
      <c r="J636" s="54"/>
      <c r="K636" s="54"/>
      <c r="L636" s="54"/>
      <c r="M636" s="54"/>
      <c r="N636" s="87"/>
      <c r="O636" s="10"/>
      <c r="P636" s="10"/>
      <c r="Q636" s="10"/>
      <c r="R636" s="10"/>
      <c r="S636" s="10" t="s">
        <v>53</v>
      </c>
      <c r="T636" s="10"/>
      <c r="U636" s="10" t="s">
        <v>49</v>
      </c>
      <c r="V636" s="10" t="s">
        <v>50</v>
      </c>
      <c r="W636" s="10" t="s">
        <v>50</v>
      </c>
      <c r="X636" s="11" t="str">
        <f t="shared" si="266"/>
        <v>Y</v>
      </c>
      <c r="Y636" s="11">
        <v>1</v>
      </c>
      <c r="Z636" s="11">
        <f t="shared" si="265"/>
        <v>1</v>
      </c>
      <c r="AA636" s="11" t="str">
        <f t="shared" si="304"/>
        <v>N</v>
      </c>
      <c r="AB636" s="11"/>
      <c r="AC636" s="11">
        <f t="shared" si="305"/>
        <v>0</v>
      </c>
      <c r="AD636" s="10">
        <v>0</v>
      </c>
      <c r="AE636" s="10">
        <v>0</v>
      </c>
      <c r="AF636" s="11"/>
      <c r="AG636" s="10"/>
      <c r="AH636" s="10"/>
      <c r="AI636" s="11">
        <f t="shared" si="324"/>
        <v>331</v>
      </c>
      <c r="AJ636" s="11" t="str">
        <f t="shared" si="325"/>
        <v>MTP[331]</v>
      </c>
      <c r="AK636" s="11">
        <f t="shared" si="326"/>
        <v>333</v>
      </c>
      <c r="AL636" s="11" t="str">
        <f t="shared" si="327"/>
        <v/>
      </c>
      <c r="AM636" s="11">
        <f t="shared" si="328"/>
        <v>-1</v>
      </c>
      <c r="AN636" s="11" t="str">
        <f t="shared" si="329"/>
        <v/>
      </c>
      <c r="AO636" s="11">
        <f t="shared" si="330"/>
        <v>-1</v>
      </c>
      <c r="AP636" s="11" t="str">
        <f t="shared" si="331"/>
        <v/>
      </c>
      <c r="AQ636" s="11"/>
      <c r="AR636" s="11">
        <f t="shared" si="306"/>
        <v>0</v>
      </c>
      <c r="AS636" s="11"/>
      <c r="AT636" s="9"/>
      <c r="AU636" t="str">
        <f t="shared" si="315"/>
        <v>RW</v>
      </c>
      <c r="AV636" s="7">
        <f>SUM(Z$7:Z636)/2</f>
        <v>331</v>
      </c>
      <c r="AW636" s="7">
        <f>SUM(AC$7:AC636)/2</f>
        <v>0</v>
      </c>
      <c r="BF636" s="2">
        <v>0</v>
      </c>
      <c r="BG636" s="2">
        <v>0</v>
      </c>
      <c r="BH636" s="2">
        <v>0</v>
      </c>
      <c r="BI636" s="2">
        <v>0</v>
      </c>
      <c r="BJ636" s="2">
        <v>0</v>
      </c>
      <c r="BK636" s="2">
        <v>0</v>
      </c>
      <c r="BL636" s="2">
        <v>0</v>
      </c>
      <c r="BM636" s="2">
        <v>0</v>
      </c>
      <c r="BN636" s="2">
        <v>0</v>
      </c>
      <c r="BO636" s="2">
        <v>0</v>
      </c>
    </row>
    <row r="637" spans="2:67" outlineLevel="1">
      <c r="B637" s="36"/>
      <c r="C637" s="9"/>
      <c r="D637" s="9"/>
      <c r="E637" s="10" t="s">
        <v>700</v>
      </c>
      <c r="F637" s="10" t="s">
        <v>701</v>
      </c>
      <c r="G637" s="10" t="s">
        <v>717</v>
      </c>
      <c r="H637" s="10" t="s">
        <v>717</v>
      </c>
      <c r="I637" s="54"/>
      <c r="J637" s="54"/>
      <c r="K637" s="54"/>
      <c r="L637" s="54"/>
      <c r="M637" s="54"/>
      <c r="N637" s="87"/>
      <c r="O637" s="10"/>
      <c r="P637" s="10"/>
      <c r="Q637" s="10"/>
      <c r="R637" s="10"/>
      <c r="S637" s="10" t="s">
        <v>53</v>
      </c>
      <c r="T637" s="10"/>
      <c r="U637" s="10" t="s">
        <v>49</v>
      </c>
      <c r="V637" s="10" t="s">
        <v>50</v>
      </c>
      <c r="W637" s="10" t="s">
        <v>50</v>
      </c>
      <c r="X637" s="11" t="str">
        <f t="shared" si="266"/>
        <v>Y</v>
      </c>
      <c r="Y637" s="11">
        <v>1</v>
      </c>
      <c r="Z637" s="11">
        <f t="shared" si="265"/>
        <v>1</v>
      </c>
      <c r="AA637" s="11" t="str">
        <f t="shared" si="304"/>
        <v>N</v>
      </c>
      <c r="AB637" s="11"/>
      <c r="AC637" s="11">
        <f t="shared" si="305"/>
        <v>0</v>
      </c>
      <c r="AD637" s="10">
        <v>0</v>
      </c>
      <c r="AE637" s="10">
        <v>0</v>
      </c>
      <c r="AF637" s="11"/>
      <c r="AG637" s="10"/>
      <c r="AH637" s="10"/>
      <c r="AI637" s="11">
        <f t="shared" si="324"/>
        <v>330</v>
      </c>
      <c r="AJ637" s="11" t="str">
        <f t="shared" si="325"/>
        <v>MTP[330]</v>
      </c>
      <c r="AK637" s="11">
        <f t="shared" si="326"/>
        <v>332</v>
      </c>
      <c r="AL637" s="11" t="str">
        <f t="shared" si="327"/>
        <v/>
      </c>
      <c r="AM637" s="11">
        <f t="shared" si="328"/>
        <v>-1</v>
      </c>
      <c r="AN637" s="11" t="str">
        <f t="shared" si="329"/>
        <v/>
      </c>
      <c r="AO637" s="11">
        <f t="shared" si="330"/>
        <v>-1</v>
      </c>
      <c r="AP637" s="11" t="str">
        <f t="shared" si="331"/>
        <v/>
      </c>
      <c r="AQ637" s="11"/>
      <c r="AR637" s="11">
        <f t="shared" si="306"/>
        <v>0</v>
      </c>
      <c r="AS637" s="11"/>
      <c r="AT637" s="9"/>
      <c r="AU637" t="str">
        <f t="shared" si="315"/>
        <v>RW</v>
      </c>
      <c r="AV637" s="7">
        <f>SUM(Z$7:Z637)/2</f>
        <v>331.5</v>
      </c>
      <c r="AW637" s="7">
        <f>SUM(AC$7:AC637)/2</f>
        <v>0</v>
      </c>
      <c r="BF637" s="2">
        <v>0</v>
      </c>
      <c r="BG637" s="2">
        <v>0</v>
      </c>
      <c r="BH637" s="2">
        <v>0</v>
      </c>
      <c r="BI637" s="2">
        <v>0</v>
      </c>
      <c r="BJ637" s="2">
        <v>0</v>
      </c>
      <c r="BK637" s="2">
        <v>0</v>
      </c>
      <c r="BL637" s="2">
        <v>0</v>
      </c>
      <c r="BM637" s="2">
        <v>0</v>
      </c>
      <c r="BN637" s="2">
        <v>0</v>
      </c>
      <c r="BO637" s="2">
        <v>0</v>
      </c>
    </row>
    <row r="638" spans="2:67" outlineLevel="1">
      <c r="B638" s="36"/>
      <c r="C638" s="9"/>
      <c r="D638" s="9"/>
      <c r="E638" s="10" t="s">
        <v>700</v>
      </c>
      <c r="F638" s="10" t="s">
        <v>701</v>
      </c>
      <c r="G638" s="10" t="s">
        <v>718</v>
      </c>
      <c r="H638" s="10" t="s">
        <v>718</v>
      </c>
      <c r="I638" s="81"/>
      <c r="J638" s="81"/>
      <c r="K638" s="81"/>
      <c r="L638" s="81"/>
      <c r="M638" s="81"/>
      <c r="N638" s="88"/>
      <c r="O638" s="10"/>
      <c r="P638" s="10"/>
      <c r="Q638" s="10"/>
      <c r="R638" s="10"/>
      <c r="S638" s="10" t="s">
        <v>53</v>
      </c>
      <c r="T638" s="10"/>
      <c r="U638" s="10" t="s">
        <v>49</v>
      </c>
      <c r="V638" s="10" t="s">
        <v>50</v>
      </c>
      <c r="W638" s="10" t="s">
        <v>50</v>
      </c>
      <c r="X638" s="11" t="str">
        <f t="shared" si="266"/>
        <v>Y</v>
      </c>
      <c r="Y638" s="11">
        <v>1</v>
      </c>
      <c r="Z638" s="11">
        <f t="shared" si="265"/>
        <v>1</v>
      </c>
      <c r="AA638" s="11" t="str">
        <f t="shared" si="304"/>
        <v>N</v>
      </c>
      <c r="AB638" s="11"/>
      <c r="AC638" s="11">
        <f t="shared" si="305"/>
        <v>0</v>
      </c>
      <c r="AD638" s="10">
        <v>0</v>
      </c>
      <c r="AE638" s="10">
        <v>0</v>
      </c>
      <c r="AF638" s="11"/>
      <c r="AG638" s="10"/>
      <c r="AH638" s="10"/>
      <c r="AI638" s="11">
        <f>IF(Y638&gt;0,AK609,AK609- 1)</f>
        <v>329</v>
      </c>
      <c r="AJ638" s="11" t="str">
        <f t="shared" si="325"/>
        <v>MTP[329]</v>
      </c>
      <c r="AK638" s="11">
        <f>IF(AND(V638="Y", Y638&gt;0),AI622,AI622- 1)</f>
        <v>331</v>
      </c>
      <c r="AL638" s="11" t="str">
        <f t="shared" si="327"/>
        <v/>
      </c>
      <c r="AM638" s="11">
        <f>IF(AB638&gt;0,AO609,AO609- 1)</f>
        <v>-1</v>
      </c>
      <c r="AN638" s="11" t="str">
        <f t="shared" si="329"/>
        <v/>
      </c>
      <c r="AO638" s="11">
        <f>IF(AND(V638="Y", AB638&gt;0),AM622,AM622- 1)</f>
        <v>-1</v>
      </c>
      <c r="AP638" s="11" t="str">
        <f t="shared" si="331"/>
        <v/>
      </c>
      <c r="AQ638" s="11"/>
      <c r="AR638" s="11">
        <f t="shared" si="306"/>
        <v>0</v>
      </c>
      <c r="AS638" s="11"/>
      <c r="AT638" s="9"/>
      <c r="AU638" t="str">
        <f t="shared" si="315"/>
        <v>RW</v>
      </c>
      <c r="AV638" s="7">
        <f>SUM(Z$7:Z638)/2</f>
        <v>332</v>
      </c>
      <c r="AW638" s="7">
        <f>SUM(AC$7:AC638)/2</f>
        <v>0</v>
      </c>
      <c r="BF638" s="2">
        <v>0</v>
      </c>
      <c r="BG638" s="2">
        <v>0</v>
      </c>
      <c r="BH638" s="2">
        <v>0</v>
      </c>
      <c r="BI638" s="2">
        <v>0</v>
      </c>
      <c r="BJ638" s="2">
        <v>0</v>
      </c>
      <c r="BK638" s="2">
        <v>0</v>
      </c>
      <c r="BL638" s="2">
        <v>0</v>
      </c>
      <c r="BM638" s="2">
        <v>0</v>
      </c>
      <c r="BN638" s="2">
        <v>0</v>
      </c>
      <c r="BO638" s="2">
        <v>0</v>
      </c>
    </row>
    <row r="639" spans="2:67">
      <c r="B639" s="36"/>
      <c r="C639" s="9"/>
      <c r="D639" s="9"/>
      <c r="E639" s="10" t="s">
        <v>719</v>
      </c>
      <c r="F639" s="10" t="s">
        <v>720</v>
      </c>
      <c r="G639" s="10"/>
      <c r="H639" s="10"/>
      <c r="I639" s="10"/>
      <c r="J639" s="10"/>
      <c r="K639" s="10"/>
      <c r="L639" s="10"/>
      <c r="M639" s="10"/>
      <c r="N639" s="84"/>
      <c r="O639" s="10"/>
      <c r="P639" s="10"/>
      <c r="Q639" s="10" t="s">
        <v>47</v>
      </c>
      <c r="R639" s="10" t="s">
        <v>48</v>
      </c>
      <c r="S639" s="10" t="str">
        <f t="shared" si="275"/>
        <v>RW</v>
      </c>
      <c r="T639" s="10">
        <v>1</v>
      </c>
      <c r="U639" s="10" t="s">
        <v>49</v>
      </c>
      <c r="V639" s="10" t="s">
        <v>50</v>
      </c>
      <c r="W639" s="10" t="s">
        <v>50</v>
      </c>
      <c r="X639" s="11" t="str">
        <f t="shared" si="266"/>
        <v>Y</v>
      </c>
      <c r="Y639" s="11">
        <v>8</v>
      </c>
      <c r="Z639" s="11">
        <f t="shared" si="265"/>
        <v>8</v>
      </c>
      <c r="AA639" s="11" t="str">
        <f t="shared" si="304"/>
        <v>N</v>
      </c>
      <c r="AB639" s="11"/>
      <c r="AC639" s="11">
        <f t="shared" si="305"/>
        <v>0</v>
      </c>
      <c r="AD639" s="10" t="str">
        <f>(AD640 &amp; AD641 &amp; AD642 &amp; AD643 &amp; AD644 &amp; AD645 &amp; AD646 &amp; AD647)</f>
        <v>00000000</v>
      </c>
      <c r="AE639" s="10" t="str">
        <f>(AE640 &amp; AE641 &amp; AE642 &amp; AE643 &amp; AE644 &amp; AE645 &amp; AE646 &amp; AE647)</f>
        <v>00000000</v>
      </c>
      <c r="AF639" s="11"/>
      <c r="AG639" s="10"/>
      <c r="AH639" s="10"/>
      <c r="AI639" s="11">
        <f>AK622+Y639</f>
        <v>340</v>
      </c>
      <c r="AJ639" s="11"/>
      <c r="AK639" s="11">
        <f t="shared" si="276"/>
        <v>340</v>
      </c>
      <c r="AL639" s="11"/>
      <c r="AM639" s="11">
        <f>AO622+AB639</f>
        <v>0</v>
      </c>
      <c r="AN639" s="11"/>
      <c r="AO639" s="11">
        <f t="shared" si="277"/>
        <v>0</v>
      </c>
      <c r="AP639" s="11"/>
      <c r="AQ639" s="11">
        <f t="shared" si="214"/>
        <v>8</v>
      </c>
      <c r="AR639" s="11">
        <f t="shared" si="306"/>
        <v>8</v>
      </c>
      <c r="AS639" s="11"/>
      <c r="AT639" s="9"/>
      <c r="AU639" t="str">
        <f t="shared" si="315"/>
        <v>RW</v>
      </c>
      <c r="AV639" s="7">
        <f>SUM(Z$7:Z639)/2</f>
        <v>336</v>
      </c>
      <c r="AW639" s="7">
        <f>SUM(AC$7:AC639)/2</f>
        <v>0</v>
      </c>
      <c r="BF639" s="2" t="s">
        <v>272</v>
      </c>
      <c r="BG639" s="2" t="s">
        <v>272</v>
      </c>
      <c r="BH639" s="2" t="s">
        <v>272</v>
      </c>
      <c r="BI639" s="2" t="s">
        <v>272</v>
      </c>
      <c r="BJ639" s="2" t="s">
        <v>272</v>
      </c>
      <c r="BK639" s="2" t="s">
        <v>272</v>
      </c>
      <c r="BL639" s="2" t="s">
        <v>272</v>
      </c>
      <c r="BM639" s="2" t="s">
        <v>272</v>
      </c>
      <c r="BN639" s="2" t="s">
        <v>272</v>
      </c>
      <c r="BO639" s="2" t="s">
        <v>272</v>
      </c>
    </row>
    <row r="640" spans="2:67" outlineLevel="1">
      <c r="B640" s="36"/>
      <c r="C640" s="9"/>
      <c r="D640" s="9"/>
      <c r="E640" s="10" t="s">
        <v>719</v>
      </c>
      <c r="F640" s="10" t="s">
        <v>720</v>
      </c>
      <c r="G640" s="10" t="s">
        <v>721</v>
      </c>
      <c r="H640" s="10" t="s">
        <v>721</v>
      </c>
      <c r="I640" s="80"/>
      <c r="J640" s="80"/>
      <c r="K640" s="80"/>
      <c r="L640" s="80"/>
      <c r="M640" s="80"/>
      <c r="N640" s="86" t="s">
        <v>606</v>
      </c>
      <c r="O640" s="10"/>
      <c r="P640" s="10"/>
      <c r="Q640" s="10"/>
      <c r="R640" s="10"/>
      <c r="S640" s="10" t="s">
        <v>53</v>
      </c>
      <c r="T640" s="10"/>
      <c r="U640" s="10" t="s">
        <v>49</v>
      </c>
      <c r="V640" s="10" t="s">
        <v>50</v>
      </c>
      <c r="W640" s="10" t="s">
        <v>50</v>
      </c>
      <c r="X640" s="11" t="str">
        <f t="shared" si="266"/>
        <v>Y</v>
      </c>
      <c r="Y640" s="11">
        <v>1</v>
      </c>
      <c r="Z640" s="11">
        <f t="shared" si="265"/>
        <v>1</v>
      </c>
      <c r="AA640" s="11" t="str">
        <f t="shared" si="304"/>
        <v>N</v>
      </c>
      <c r="AB640" s="11"/>
      <c r="AC640" s="11">
        <f t="shared" si="305"/>
        <v>0</v>
      </c>
      <c r="AD640" s="10">
        <v>0</v>
      </c>
      <c r="AE640" s="10">
        <v>0</v>
      </c>
      <c r="AF640" s="11"/>
      <c r="AG640" s="10"/>
      <c r="AH640" s="10"/>
      <c r="AI640" s="11">
        <f t="shared" ref="AI640:AI646" si="332">AI641+Y641</f>
        <v>339</v>
      </c>
      <c r="AJ640" s="11" t="str">
        <f t="shared" ref="AJ640:AJ647" si="333">IF(Y640&gt;1,"MTP[" &amp; AI640-1+Y640&amp; ":" &amp; AI640 &amp; "]",(IF(Y640&gt;0,"MTP[" &amp; AI640 &amp; "]","")))</f>
        <v>MTP[339]</v>
      </c>
      <c r="AK640" s="11">
        <f t="shared" ref="AK640:AK646" si="334">AK641+Y641</f>
        <v>346</v>
      </c>
      <c r="AL640" s="11" t="str">
        <f t="shared" ref="AL640:AL647" si="335">IF(AND(V640="Y", Y640&gt;1),"MTP[" &amp; AK640-1+Y640&amp; ":" &amp; AK640 &amp; "]",(IF(AND(V640="Y", Y640&gt;0),"MTP[" &amp; AK640 &amp; "]","")))</f>
        <v/>
      </c>
      <c r="AM640" s="11">
        <f t="shared" ref="AM640:AM646" si="336">AM641+AB641</f>
        <v>-1</v>
      </c>
      <c r="AN640" s="11" t="str">
        <f t="shared" ref="AN640:AN647" si="337">IF(AB640&gt;1,"OTP[" &amp; AM640-1+AB640&amp; ":" &amp; AM640 &amp; "]",(IF(AB640&gt;0,"OTP[" &amp; AM640 &amp; "]","")))</f>
        <v/>
      </c>
      <c r="AO640" s="11">
        <f t="shared" ref="AO640:AO646" si="338">AO641+AB641</f>
        <v>-1</v>
      </c>
      <c r="AP640" s="11" t="str">
        <f t="shared" ref="AP640:AP647" si="339">IF(AND(V640="Y", AB640&gt;1),"OTP[" &amp; AO640-1+AB640&amp; ":" &amp; AO640 &amp; "]",(IF(AND(V640="Y", AB640&gt;0),"OTP[" &amp; AO640 &amp; "]","")))</f>
        <v/>
      </c>
      <c r="AQ640" s="11"/>
      <c r="AR640" s="11">
        <f t="shared" si="306"/>
        <v>0</v>
      </c>
      <c r="AS640" s="11"/>
      <c r="AT640" s="9"/>
      <c r="AU640" t="str">
        <f t="shared" si="315"/>
        <v>RW</v>
      </c>
      <c r="AV640" s="7">
        <f>SUM(Z$7:Z640)/2</f>
        <v>336.5</v>
      </c>
      <c r="AW640" s="7">
        <f>SUM(AC$7:AC640)/2</f>
        <v>0</v>
      </c>
      <c r="BF640" s="2">
        <v>0</v>
      </c>
      <c r="BG640" s="2">
        <v>0</v>
      </c>
      <c r="BH640" s="2">
        <v>0</v>
      </c>
      <c r="BI640" s="2">
        <v>0</v>
      </c>
      <c r="BJ640" s="2">
        <v>0</v>
      </c>
      <c r="BK640" s="2">
        <v>0</v>
      </c>
      <c r="BL640" s="2">
        <v>0</v>
      </c>
      <c r="BM640" s="2">
        <v>0</v>
      </c>
      <c r="BN640" s="2">
        <v>0</v>
      </c>
      <c r="BO640" s="2">
        <v>0</v>
      </c>
    </row>
    <row r="641" spans="2:67" outlineLevel="1">
      <c r="B641" s="36"/>
      <c r="C641" s="9"/>
      <c r="D641" s="9"/>
      <c r="E641" s="10" t="s">
        <v>719</v>
      </c>
      <c r="F641" s="10" t="s">
        <v>720</v>
      </c>
      <c r="G641" s="10" t="s">
        <v>722</v>
      </c>
      <c r="H641" s="10" t="s">
        <v>722</v>
      </c>
      <c r="I641" s="81"/>
      <c r="J641" s="81"/>
      <c r="K641" s="81"/>
      <c r="L641" s="81"/>
      <c r="M641" s="81"/>
      <c r="N641" s="88"/>
      <c r="O641" s="10"/>
      <c r="P641" s="10"/>
      <c r="Q641" s="10"/>
      <c r="R641" s="10"/>
      <c r="S641" s="10" t="s">
        <v>53</v>
      </c>
      <c r="T641" s="10"/>
      <c r="U641" s="10" t="s">
        <v>49</v>
      </c>
      <c r="V641" s="10" t="s">
        <v>50</v>
      </c>
      <c r="W641" s="10" t="s">
        <v>50</v>
      </c>
      <c r="X641" s="11" t="str">
        <f t="shared" si="266"/>
        <v>Y</v>
      </c>
      <c r="Y641" s="11">
        <v>1</v>
      </c>
      <c r="Z641" s="11">
        <f t="shared" si="265"/>
        <v>1</v>
      </c>
      <c r="AA641" s="11" t="str">
        <f t="shared" si="304"/>
        <v>N</v>
      </c>
      <c r="AB641" s="11"/>
      <c r="AC641" s="11">
        <f t="shared" si="305"/>
        <v>0</v>
      </c>
      <c r="AD641" s="10">
        <v>0</v>
      </c>
      <c r="AE641" s="10">
        <v>0</v>
      </c>
      <c r="AF641" s="11"/>
      <c r="AG641" s="10"/>
      <c r="AH641" s="10"/>
      <c r="AI641" s="11">
        <f t="shared" si="332"/>
        <v>338</v>
      </c>
      <c r="AJ641" s="11" t="str">
        <f t="shared" si="333"/>
        <v>MTP[338]</v>
      </c>
      <c r="AK641" s="11">
        <f t="shared" si="334"/>
        <v>345</v>
      </c>
      <c r="AL641" s="11" t="str">
        <f t="shared" si="335"/>
        <v/>
      </c>
      <c r="AM641" s="11">
        <f t="shared" si="336"/>
        <v>-1</v>
      </c>
      <c r="AN641" s="11" t="str">
        <f t="shared" si="337"/>
        <v/>
      </c>
      <c r="AO641" s="11">
        <f t="shared" si="338"/>
        <v>-1</v>
      </c>
      <c r="AP641" s="11" t="str">
        <f t="shared" si="339"/>
        <v/>
      </c>
      <c r="AQ641" s="11"/>
      <c r="AR641" s="11">
        <f t="shared" si="306"/>
        <v>0</v>
      </c>
      <c r="AS641" s="11"/>
      <c r="AT641" s="9"/>
      <c r="AU641" t="str">
        <f t="shared" si="315"/>
        <v>RW</v>
      </c>
      <c r="AV641" s="7">
        <f>SUM(Z$7:Z641)/2</f>
        <v>337</v>
      </c>
      <c r="AW641" s="7">
        <f>SUM(AC$7:AC641)/2</f>
        <v>0</v>
      </c>
      <c r="BF641" s="2">
        <v>0</v>
      </c>
      <c r="BG641" s="2">
        <v>0</v>
      </c>
      <c r="BH641" s="2">
        <v>0</v>
      </c>
      <c r="BI641" s="2">
        <v>0</v>
      </c>
      <c r="BJ641" s="2">
        <v>0</v>
      </c>
      <c r="BK641" s="2">
        <v>0</v>
      </c>
      <c r="BL641" s="2">
        <v>0</v>
      </c>
      <c r="BM641" s="2">
        <v>0</v>
      </c>
      <c r="BN641" s="2">
        <v>0</v>
      </c>
      <c r="BO641" s="2">
        <v>0</v>
      </c>
    </row>
    <row r="642" spans="2:67" outlineLevel="1">
      <c r="B642" s="36"/>
      <c r="C642" s="9"/>
      <c r="D642" s="9"/>
      <c r="E642" s="10" t="s">
        <v>719</v>
      </c>
      <c r="F642" s="10" t="s">
        <v>720</v>
      </c>
      <c r="G642" s="10" t="s">
        <v>723</v>
      </c>
      <c r="H642" s="10" t="s">
        <v>723</v>
      </c>
      <c r="I642" s="80"/>
      <c r="J642" s="80"/>
      <c r="K642" s="80"/>
      <c r="L642" s="80"/>
      <c r="M642" s="80"/>
      <c r="N642" s="86" t="s">
        <v>609</v>
      </c>
      <c r="O642" s="10"/>
      <c r="P642" s="10"/>
      <c r="Q642" s="10"/>
      <c r="R642" s="10"/>
      <c r="S642" s="10" t="s">
        <v>53</v>
      </c>
      <c r="T642" s="10"/>
      <c r="U642" s="10" t="s">
        <v>49</v>
      </c>
      <c r="V642" s="10" t="s">
        <v>50</v>
      </c>
      <c r="W642" s="10" t="s">
        <v>50</v>
      </c>
      <c r="X642" s="11" t="str">
        <f t="shared" si="266"/>
        <v>Y</v>
      </c>
      <c r="Y642" s="11">
        <v>1</v>
      </c>
      <c r="Z642" s="11">
        <f t="shared" si="265"/>
        <v>1</v>
      </c>
      <c r="AA642" s="11" t="str">
        <f t="shared" si="304"/>
        <v>N</v>
      </c>
      <c r="AB642" s="11"/>
      <c r="AC642" s="11">
        <f t="shared" si="305"/>
        <v>0</v>
      </c>
      <c r="AD642" s="10">
        <v>0</v>
      </c>
      <c r="AE642" s="10">
        <v>0</v>
      </c>
      <c r="AF642" s="11"/>
      <c r="AG642" s="10"/>
      <c r="AH642" s="10"/>
      <c r="AI642" s="11">
        <f t="shared" si="332"/>
        <v>337</v>
      </c>
      <c r="AJ642" s="11" t="str">
        <f t="shared" si="333"/>
        <v>MTP[337]</v>
      </c>
      <c r="AK642" s="11">
        <f t="shared" si="334"/>
        <v>344</v>
      </c>
      <c r="AL642" s="11" t="str">
        <f t="shared" si="335"/>
        <v/>
      </c>
      <c r="AM642" s="11">
        <f t="shared" si="336"/>
        <v>-1</v>
      </c>
      <c r="AN642" s="11" t="str">
        <f t="shared" si="337"/>
        <v/>
      </c>
      <c r="AO642" s="11">
        <f t="shared" si="338"/>
        <v>-1</v>
      </c>
      <c r="AP642" s="11" t="str">
        <f t="shared" si="339"/>
        <v/>
      </c>
      <c r="AQ642" s="11"/>
      <c r="AR642" s="11">
        <f t="shared" si="306"/>
        <v>0</v>
      </c>
      <c r="AS642" s="11"/>
      <c r="AT642" s="9"/>
      <c r="AU642" t="str">
        <f t="shared" si="315"/>
        <v>RW</v>
      </c>
      <c r="AV642" s="7">
        <f>SUM(Z$7:Z642)/2</f>
        <v>337.5</v>
      </c>
      <c r="AW642" s="7">
        <f>SUM(AC$7:AC642)/2</f>
        <v>0</v>
      </c>
      <c r="BF642" s="2">
        <v>0</v>
      </c>
      <c r="BG642" s="2">
        <v>0</v>
      </c>
      <c r="BH642" s="2">
        <v>0</v>
      </c>
      <c r="BI642" s="2">
        <v>0</v>
      </c>
      <c r="BJ642" s="2">
        <v>0</v>
      </c>
      <c r="BK642" s="2">
        <v>0</v>
      </c>
      <c r="BL642" s="2">
        <v>0</v>
      </c>
      <c r="BM642" s="2">
        <v>0</v>
      </c>
      <c r="BN642" s="2">
        <v>0</v>
      </c>
      <c r="BO642" s="2">
        <v>0</v>
      </c>
    </row>
    <row r="643" spans="2:67" outlineLevel="1">
      <c r="B643" s="36"/>
      <c r="C643" s="9"/>
      <c r="D643" s="9"/>
      <c r="E643" s="10" t="s">
        <v>719</v>
      </c>
      <c r="F643" s="10" t="s">
        <v>720</v>
      </c>
      <c r="G643" s="10" t="s">
        <v>724</v>
      </c>
      <c r="H643" s="10" t="s">
        <v>724</v>
      </c>
      <c r="I643" s="54"/>
      <c r="J643" s="54"/>
      <c r="K643" s="54"/>
      <c r="L643" s="54"/>
      <c r="M643" s="54"/>
      <c r="N643" s="87"/>
      <c r="O643" s="10"/>
      <c r="P643" s="10"/>
      <c r="Q643" s="10"/>
      <c r="R643" s="10"/>
      <c r="S643" s="10" t="s">
        <v>53</v>
      </c>
      <c r="T643" s="10"/>
      <c r="U643" s="10" t="s">
        <v>49</v>
      </c>
      <c r="V643" s="10" t="s">
        <v>50</v>
      </c>
      <c r="W643" s="10" t="s">
        <v>50</v>
      </c>
      <c r="X643" s="11" t="str">
        <f t="shared" si="266"/>
        <v>Y</v>
      </c>
      <c r="Y643" s="11">
        <v>1</v>
      </c>
      <c r="Z643" s="11">
        <f t="shared" si="265"/>
        <v>1</v>
      </c>
      <c r="AA643" s="11" t="str">
        <f t="shared" si="304"/>
        <v>N</v>
      </c>
      <c r="AB643" s="11"/>
      <c r="AC643" s="11">
        <f t="shared" si="305"/>
        <v>0</v>
      </c>
      <c r="AD643" s="10">
        <v>0</v>
      </c>
      <c r="AE643" s="10">
        <v>0</v>
      </c>
      <c r="AF643" s="11"/>
      <c r="AG643" s="10"/>
      <c r="AH643" s="10"/>
      <c r="AI643" s="11">
        <f t="shared" si="332"/>
        <v>336</v>
      </c>
      <c r="AJ643" s="11" t="str">
        <f t="shared" si="333"/>
        <v>MTP[336]</v>
      </c>
      <c r="AK643" s="11">
        <f t="shared" si="334"/>
        <v>343</v>
      </c>
      <c r="AL643" s="11" t="str">
        <f t="shared" si="335"/>
        <v/>
      </c>
      <c r="AM643" s="11">
        <f t="shared" si="336"/>
        <v>-1</v>
      </c>
      <c r="AN643" s="11" t="str">
        <f t="shared" si="337"/>
        <v/>
      </c>
      <c r="AO643" s="11">
        <f t="shared" si="338"/>
        <v>-1</v>
      </c>
      <c r="AP643" s="11" t="str">
        <f t="shared" si="339"/>
        <v/>
      </c>
      <c r="AQ643" s="11"/>
      <c r="AR643" s="11">
        <f t="shared" si="306"/>
        <v>0</v>
      </c>
      <c r="AS643" s="11"/>
      <c r="AT643" s="9"/>
      <c r="AU643" t="str">
        <f t="shared" si="315"/>
        <v>RW</v>
      </c>
      <c r="AV643" s="7">
        <f>SUM(Z$7:Z643)/2</f>
        <v>338</v>
      </c>
      <c r="AW643" s="7">
        <f>SUM(AC$7:AC643)/2</f>
        <v>0</v>
      </c>
      <c r="BF643" s="2">
        <v>0</v>
      </c>
      <c r="BG643" s="2">
        <v>0</v>
      </c>
      <c r="BH643" s="2">
        <v>0</v>
      </c>
      <c r="BI643" s="2">
        <v>0</v>
      </c>
      <c r="BJ643" s="2">
        <v>0</v>
      </c>
      <c r="BK643" s="2">
        <v>0</v>
      </c>
      <c r="BL643" s="2">
        <v>0</v>
      </c>
      <c r="BM643" s="2">
        <v>0</v>
      </c>
      <c r="BN643" s="2">
        <v>0</v>
      </c>
      <c r="BO643" s="2">
        <v>0</v>
      </c>
    </row>
    <row r="644" spans="2:67" outlineLevel="1">
      <c r="B644" s="36"/>
      <c r="C644" s="9"/>
      <c r="D644" s="9"/>
      <c r="E644" s="10" t="s">
        <v>719</v>
      </c>
      <c r="F644" s="10" t="s">
        <v>720</v>
      </c>
      <c r="G644" s="10" t="s">
        <v>725</v>
      </c>
      <c r="H644" s="10" t="s">
        <v>725</v>
      </c>
      <c r="I644" s="81"/>
      <c r="J644" s="81"/>
      <c r="K644" s="81"/>
      <c r="L644" s="81"/>
      <c r="M644" s="81"/>
      <c r="N644" s="88"/>
      <c r="O644" s="10"/>
      <c r="P644" s="10"/>
      <c r="Q644" s="10"/>
      <c r="R644" s="10"/>
      <c r="S644" s="10" t="s">
        <v>53</v>
      </c>
      <c r="T644" s="10"/>
      <c r="U644" s="10" t="s">
        <v>49</v>
      </c>
      <c r="V644" s="10" t="s">
        <v>50</v>
      </c>
      <c r="W644" s="10" t="s">
        <v>50</v>
      </c>
      <c r="X644" s="11" t="str">
        <f t="shared" si="266"/>
        <v>Y</v>
      </c>
      <c r="Y644" s="11">
        <v>1</v>
      </c>
      <c r="Z644" s="11">
        <f t="shared" si="265"/>
        <v>1</v>
      </c>
      <c r="AA644" s="11" t="str">
        <f t="shared" si="304"/>
        <v>N</v>
      </c>
      <c r="AB644" s="11"/>
      <c r="AC644" s="11">
        <f t="shared" si="305"/>
        <v>0</v>
      </c>
      <c r="AD644" s="10">
        <v>0</v>
      </c>
      <c r="AE644" s="10">
        <v>0</v>
      </c>
      <c r="AF644" s="11"/>
      <c r="AG644" s="10"/>
      <c r="AH644" s="10"/>
      <c r="AI644" s="11">
        <f t="shared" si="332"/>
        <v>335</v>
      </c>
      <c r="AJ644" s="11" t="str">
        <f t="shared" si="333"/>
        <v>MTP[335]</v>
      </c>
      <c r="AK644" s="11">
        <f t="shared" si="334"/>
        <v>342</v>
      </c>
      <c r="AL644" s="11" t="str">
        <f t="shared" si="335"/>
        <v/>
      </c>
      <c r="AM644" s="11">
        <f t="shared" si="336"/>
        <v>-1</v>
      </c>
      <c r="AN644" s="11" t="str">
        <f t="shared" si="337"/>
        <v/>
      </c>
      <c r="AO644" s="11">
        <f t="shared" si="338"/>
        <v>-1</v>
      </c>
      <c r="AP644" s="11" t="str">
        <f t="shared" si="339"/>
        <v/>
      </c>
      <c r="AQ644" s="11"/>
      <c r="AR644" s="11">
        <f t="shared" si="306"/>
        <v>0</v>
      </c>
      <c r="AS644" s="11"/>
      <c r="AT644" s="9"/>
      <c r="AU644" t="str">
        <f t="shared" si="315"/>
        <v>RW</v>
      </c>
      <c r="AV644" s="7">
        <f>SUM(Z$7:Z644)/2</f>
        <v>338.5</v>
      </c>
      <c r="AW644" s="7">
        <f>SUM(AC$7:AC644)/2</f>
        <v>0</v>
      </c>
      <c r="BF644" s="2">
        <v>0</v>
      </c>
      <c r="BG644" s="2">
        <v>0</v>
      </c>
      <c r="BH644" s="2">
        <v>0</v>
      </c>
      <c r="BI644" s="2">
        <v>0</v>
      </c>
      <c r="BJ644" s="2">
        <v>0</v>
      </c>
      <c r="BK644" s="2">
        <v>0</v>
      </c>
      <c r="BL644" s="2">
        <v>0</v>
      </c>
      <c r="BM644" s="2">
        <v>0</v>
      </c>
      <c r="BN644" s="2">
        <v>0</v>
      </c>
      <c r="BO644" s="2">
        <v>0</v>
      </c>
    </row>
    <row r="645" spans="2:67" outlineLevel="1">
      <c r="B645" s="98" t="s">
        <v>612</v>
      </c>
      <c r="C645" s="9"/>
      <c r="D645" s="9"/>
      <c r="E645" s="10" t="s">
        <v>719</v>
      </c>
      <c r="F645" s="10" t="s">
        <v>720</v>
      </c>
      <c r="G645" s="10" t="s">
        <v>726</v>
      </c>
      <c r="H645" s="10" t="s">
        <v>726</v>
      </c>
      <c r="I645" s="80"/>
      <c r="J645" s="80"/>
      <c r="K645" s="80"/>
      <c r="L645" s="80"/>
      <c r="M645" s="80"/>
      <c r="N645" s="86" t="s">
        <v>614</v>
      </c>
      <c r="O645" s="10"/>
      <c r="P645" s="10"/>
      <c r="Q645" s="10"/>
      <c r="R645" s="10"/>
      <c r="S645" s="10" t="s">
        <v>53</v>
      </c>
      <c r="T645" s="10"/>
      <c r="U645" s="10" t="s">
        <v>49</v>
      </c>
      <c r="V645" s="10" t="s">
        <v>50</v>
      </c>
      <c r="W645" s="10" t="s">
        <v>50</v>
      </c>
      <c r="X645" s="11" t="str">
        <f t="shared" si="266"/>
        <v>Y</v>
      </c>
      <c r="Y645" s="11">
        <v>1</v>
      </c>
      <c r="Z645" s="11">
        <f t="shared" si="265"/>
        <v>1</v>
      </c>
      <c r="AA645" s="11" t="str">
        <f t="shared" si="304"/>
        <v>N</v>
      </c>
      <c r="AB645" s="11"/>
      <c r="AC645" s="11">
        <f t="shared" si="305"/>
        <v>0</v>
      </c>
      <c r="AD645" s="10">
        <v>0</v>
      </c>
      <c r="AE645" s="10">
        <v>0</v>
      </c>
      <c r="AF645" s="11"/>
      <c r="AG645" s="10"/>
      <c r="AH645" s="10"/>
      <c r="AI645" s="11">
        <f t="shared" si="332"/>
        <v>334</v>
      </c>
      <c r="AJ645" s="11" t="str">
        <f t="shared" si="333"/>
        <v>MTP[334]</v>
      </c>
      <c r="AK645" s="11">
        <f t="shared" si="334"/>
        <v>341</v>
      </c>
      <c r="AL645" s="11" t="str">
        <f t="shared" si="335"/>
        <v/>
      </c>
      <c r="AM645" s="11">
        <f t="shared" si="336"/>
        <v>-1</v>
      </c>
      <c r="AN645" s="11" t="str">
        <f t="shared" si="337"/>
        <v/>
      </c>
      <c r="AO645" s="11">
        <f t="shared" si="338"/>
        <v>-1</v>
      </c>
      <c r="AP645" s="11" t="str">
        <f t="shared" si="339"/>
        <v/>
      </c>
      <c r="AQ645" s="11"/>
      <c r="AR645" s="11">
        <f t="shared" si="306"/>
        <v>0</v>
      </c>
      <c r="AS645" s="11"/>
      <c r="AT645" s="9"/>
      <c r="AU645" t="str">
        <f t="shared" si="315"/>
        <v>RW</v>
      </c>
      <c r="AV645" s="7">
        <f>SUM(Z$7:Z645)/2</f>
        <v>339</v>
      </c>
      <c r="AW645" s="7">
        <f>SUM(AC$7:AC645)/2</f>
        <v>0</v>
      </c>
      <c r="BF645" s="2">
        <v>0</v>
      </c>
      <c r="BG645" s="2">
        <v>0</v>
      </c>
      <c r="BH645" s="2">
        <v>0</v>
      </c>
      <c r="BI645" s="2">
        <v>0</v>
      </c>
      <c r="BJ645" s="2">
        <v>0</v>
      </c>
      <c r="BK645" s="2">
        <v>0</v>
      </c>
      <c r="BL645" s="2">
        <v>0</v>
      </c>
      <c r="BM645" s="2">
        <v>0</v>
      </c>
      <c r="BN645" s="2">
        <v>0</v>
      </c>
      <c r="BO645" s="2">
        <v>0</v>
      </c>
    </row>
    <row r="646" spans="2:67" outlineLevel="1">
      <c r="B646" s="98"/>
      <c r="C646" s="9"/>
      <c r="D646" s="9"/>
      <c r="E646" s="10" t="s">
        <v>719</v>
      </c>
      <c r="F646" s="10" t="s">
        <v>720</v>
      </c>
      <c r="G646" s="10" t="s">
        <v>727</v>
      </c>
      <c r="H646" s="10" t="s">
        <v>727</v>
      </c>
      <c r="I646" s="54"/>
      <c r="J646" s="54"/>
      <c r="K646" s="54"/>
      <c r="L646" s="54"/>
      <c r="M646" s="54"/>
      <c r="N646" s="87"/>
      <c r="O646" s="10"/>
      <c r="P646" s="10"/>
      <c r="Q646" s="10"/>
      <c r="R646" s="10"/>
      <c r="S646" s="10" t="s">
        <v>53</v>
      </c>
      <c r="T646" s="10"/>
      <c r="U646" s="10" t="s">
        <v>49</v>
      </c>
      <c r="V646" s="10" t="s">
        <v>50</v>
      </c>
      <c r="W646" s="10" t="s">
        <v>50</v>
      </c>
      <c r="X646" s="11" t="str">
        <f t="shared" si="266"/>
        <v>Y</v>
      </c>
      <c r="Y646" s="11">
        <v>1</v>
      </c>
      <c r="Z646" s="11">
        <f t="shared" si="265"/>
        <v>1</v>
      </c>
      <c r="AA646" s="11" t="str">
        <f t="shared" si="304"/>
        <v>N</v>
      </c>
      <c r="AB646" s="11"/>
      <c r="AC646" s="11">
        <f t="shared" si="305"/>
        <v>0</v>
      </c>
      <c r="AD646" s="10">
        <v>0</v>
      </c>
      <c r="AE646" s="10">
        <v>0</v>
      </c>
      <c r="AF646" s="11"/>
      <c r="AG646" s="10"/>
      <c r="AH646" s="10"/>
      <c r="AI646" s="11">
        <f t="shared" si="332"/>
        <v>333</v>
      </c>
      <c r="AJ646" s="11" t="str">
        <f t="shared" si="333"/>
        <v>MTP[333]</v>
      </c>
      <c r="AK646" s="11">
        <f t="shared" si="334"/>
        <v>340</v>
      </c>
      <c r="AL646" s="11" t="str">
        <f t="shared" si="335"/>
        <v/>
      </c>
      <c r="AM646" s="11">
        <f t="shared" si="336"/>
        <v>-1</v>
      </c>
      <c r="AN646" s="11" t="str">
        <f t="shared" si="337"/>
        <v/>
      </c>
      <c r="AO646" s="11">
        <f t="shared" si="338"/>
        <v>-1</v>
      </c>
      <c r="AP646" s="11" t="str">
        <f t="shared" si="339"/>
        <v/>
      </c>
      <c r="AQ646" s="11"/>
      <c r="AR646" s="11">
        <f t="shared" si="306"/>
        <v>0</v>
      </c>
      <c r="AS646" s="11"/>
      <c r="AT646" s="9"/>
      <c r="AU646" t="str">
        <f t="shared" si="315"/>
        <v>RW</v>
      </c>
      <c r="AV646" s="7">
        <f>SUM(Z$7:Z646)/2</f>
        <v>339.5</v>
      </c>
      <c r="AW646" s="7">
        <f>SUM(AC$7:AC646)/2</f>
        <v>0</v>
      </c>
      <c r="BF646" s="2">
        <v>0</v>
      </c>
      <c r="BG646" s="2">
        <v>0</v>
      </c>
      <c r="BH646" s="2">
        <v>0</v>
      </c>
      <c r="BI646" s="2">
        <v>0</v>
      </c>
      <c r="BJ646" s="2">
        <v>0</v>
      </c>
      <c r="BK646" s="2">
        <v>0</v>
      </c>
      <c r="BL646" s="2">
        <v>0</v>
      </c>
      <c r="BM646" s="2">
        <v>0</v>
      </c>
      <c r="BN646" s="2">
        <v>0</v>
      </c>
      <c r="BO646" s="2">
        <v>0</v>
      </c>
    </row>
    <row r="647" spans="2:67" outlineLevel="1">
      <c r="B647" s="98"/>
      <c r="C647" s="9"/>
      <c r="D647" s="9"/>
      <c r="E647" s="10" t="s">
        <v>719</v>
      </c>
      <c r="F647" s="10" t="s">
        <v>720</v>
      </c>
      <c r="G647" s="10" t="s">
        <v>728</v>
      </c>
      <c r="H647" s="10" t="s">
        <v>728</v>
      </c>
      <c r="I647" s="81"/>
      <c r="J647" s="81"/>
      <c r="K647" s="81"/>
      <c r="L647" s="81"/>
      <c r="M647" s="81"/>
      <c r="N647" s="88"/>
      <c r="O647" s="10"/>
      <c r="P647" s="10"/>
      <c r="Q647" s="10"/>
      <c r="R647" s="10"/>
      <c r="S647" s="10" t="s">
        <v>53</v>
      </c>
      <c r="T647" s="10"/>
      <c r="U647" s="10" t="s">
        <v>49</v>
      </c>
      <c r="V647" s="10" t="s">
        <v>50</v>
      </c>
      <c r="W647" s="10" t="s">
        <v>50</v>
      </c>
      <c r="X647" s="11" t="str">
        <f t="shared" si="266"/>
        <v>Y</v>
      </c>
      <c r="Y647" s="11">
        <v>1</v>
      </c>
      <c r="Z647" s="11">
        <f t="shared" si="265"/>
        <v>1</v>
      </c>
      <c r="AA647" s="11" t="str">
        <f t="shared" si="304"/>
        <v>N</v>
      </c>
      <c r="AB647" s="11"/>
      <c r="AC647" s="11">
        <f t="shared" si="305"/>
        <v>0</v>
      </c>
      <c r="AD647" s="10">
        <v>0</v>
      </c>
      <c r="AE647" s="10">
        <v>0</v>
      </c>
      <c r="AF647" s="11"/>
      <c r="AG647" s="10"/>
      <c r="AH647" s="10"/>
      <c r="AI647" s="11">
        <f>IF(Y647&gt;0,AK622,AK622- 1)</f>
        <v>332</v>
      </c>
      <c r="AJ647" s="11" t="str">
        <f t="shared" si="333"/>
        <v>MTP[332]</v>
      </c>
      <c r="AK647" s="11">
        <f>IF(AND(V647="Y", Y647&gt;0),AI639,AI639- 1)</f>
        <v>339</v>
      </c>
      <c r="AL647" s="11" t="str">
        <f t="shared" si="335"/>
        <v/>
      </c>
      <c r="AM647" s="11">
        <f>IF(AB647&gt;0,AO622,AO622- 1)</f>
        <v>-1</v>
      </c>
      <c r="AN647" s="11" t="str">
        <f t="shared" si="337"/>
        <v/>
      </c>
      <c r="AO647" s="11">
        <f>IF(AND(V647="Y", AB647&gt;0),AM639,AM639- 1)</f>
        <v>-1</v>
      </c>
      <c r="AP647" s="11" t="str">
        <f t="shared" si="339"/>
        <v/>
      </c>
      <c r="AQ647" s="11"/>
      <c r="AR647" s="11">
        <f t="shared" si="306"/>
        <v>0</v>
      </c>
      <c r="AS647" s="11"/>
      <c r="AT647" s="9"/>
      <c r="AU647" t="str">
        <f t="shared" si="315"/>
        <v>RW</v>
      </c>
      <c r="AV647" s="7">
        <f>SUM(Z$7:Z647)/2</f>
        <v>340</v>
      </c>
      <c r="AW647" s="7">
        <f>SUM(AC$7:AC647)/2</f>
        <v>0</v>
      </c>
      <c r="BF647" s="2">
        <v>0</v>
      </c>
      <c r="BG647" s="2">
        <v>0</v>
      </c>
      <c r="BH647" s="2">
        <v>0</v>
      </c>
      <c r="BI647" s="2">
        <v>0</v>
      </c>
      <c r="BJ647" s="2">
        <v>0</v>
      </c>
      <c r="BK647" s="2">
        <v>0</v>
      </c>
      <c r="BL647" s="2">
        <v>0</v>
      </c>
      <c r="BM647" s="2">
        <v>0</v>
      </c>
      <c r="BN647" s="2">
        <v>0</v>
      </c>
      <c r="BO647" s="2">
        <v>0</v>
      </c>
    </row>
    <row r="648" spans="2:67" hidden="1">
      <c r="B648" s="36"/>
      <c r="C648" s="9"/>
      <c r="D648" s="9"/>
      <c r="E648" s="10" t="s">
        <v>729</v>
      </c>
      <c r="F648" s="10" t="s">
        <v>730</v>
      </c>
      <c r="G648" s="10"/>
      <c r="H648" s="10"/>
      <c r="I648" s="10"/>
      <c r="J648" s="10"/>
      <c r="K648" s="10"/>
      <c r="L648" s="10"/>
      <c r="M648" s="10"/>
      <c r="N648" s="84" t="s">
        <v>121</v>
      </c>
      <c r="O648" s="10"/>
      <c r="P648" s="10"/>
      <c r="Q648" s="10" t="s">
        <v>171</v>
      </c>
      <c r="R648" s="10" t="s">
        <v>285</v>
      </c>
      <c r="S648" s="10" t="str">
        <f t="shared" si="275"/>
        <v>RW</v>
      </c>
      <c r="T648" s="10">
        <v>2</v>
      </c>
      <c r="U648" s="10" t="s">
        <v>50</v>
      </c>
      <c r="V648" s="10" t="s">
        <v>50</v>
      </c>
      <c r="W648" s="10" t="s">
        <v>50</v>
      </c>
      <c r="X648" s="11" t="str">
        <f t="shared" si="266"/>
        <v>N</v>
      </c>
      <c r="Y648" s="11"/>
      <c r="Z648" s="11">
        <f t="shared" si="265"/>
        <v>0</v>
      </c>
      <c r="AA648" s="11" t="str">
        <f t="shared" si="304"/>
        <v>N</v>
      </c>
      <c r="AB648" s="11"/>
      <c r="AC648" s="11">
        <f t="shared" si="305"/>
        <v>0</v>
      </c>
      <c r="AD648" s="10"/>
      <c r="AE648" s="10"/>
      <c r="AF648" s="11"/>
      <c r="AG648" s="10"/>
      <c r="AH648" s="10"/>
      <c r="AI648" s="11">
        <f>AK639+Y648</f>
        <v>340</v>
      </c>
      <c r="AJ648" s="11"/>
      <c r="AK648" s="11">
        <f t="shared" si="276"/>
        <v>340</v>
      </c>
      <c r="AL648" s="11"/>
      <c r="AM648" s="11">
        <f>AO639+AB648</f>
        <v>0</v>
      </c>
      <c r="AN648" s="11"/>
      <c r="AO648" s="11">
        <f t="shared" si="277"/>
        <v>0</v>
      </c>
      <c r="AP648" s="11"/>
      <c r="AQ648" s="11" t="str">
        <f t="shared" si="214"/>
        <v/>
      </c>
      <c r="AR648" s="11" t="str">
        <f t="shared" si="306"/>
        <v/>
      </c>
      <c r="AS648" s="11"/>
      <c r="AT648" s="9"/>
      <c r="AU648" t="str">
        <f t="shared" si="315"/>
        <v>RW</v>
      </c>
      <c r="AV648" s="7">
        <f>SUM(Z$7:Z648)/2</f>
        <v>340</v>
      </c>
      <c r="AW648" s="7">
        <f>SUM(AC$7:AC648)/2</f>
        <v>0</v>
      </c>
    </row>
    <row r="649" spans="2:67" ht="28.9" hidden="1">
      <c r="B649" s="36"/>
      <c r="C649" s="9"/>
      <c r="D649" s="9"/>
      <c r="E649" s="10" t="s">
        <v>731</v>
      </c>
      <c r="F649" s="10" t="s">
        <v>732</v>
      </c>
      <c r="G649" s="10"/>
      <c r="H649" s="10"/>
      <c r="I649" s="80"/>
      <c r="J649" s="80"/>
      <c r="K649" s="80"/>
      <c r="L649" s="80"/>
      <c r="M649" s="80"/>
      <c r="N649" s="86" t="s">
        <v>121</v>
      </c>
      <c r="O649" s="10"/>
      <c r="P649" s="10"/>
      <c r="Q649" s="10" t="s">
        <v>171</v>
      </c>
      <c r="R649" s="10" t="s">
        <v>285</v>
      </c>
      <c r="S649" s="10" t="str">
        <f t="shared" si="275"/>
        <v>RW</v>
      </c>
      <c r="T649" s="10">
        <v>2</v>
      </c>
      <c r="U649" s="10" t="s">
        <v>50</v>
      </c>
      <c r="V649" s="10" t="s">
        <v>50</v>
      </c>
      <c r="W649" s="10" t="s">
        <v>50</v>
      </c>
      <c r="X649" s="11" t="str">
        <f t="shared" si="266"/>
        <v>N</v>
      </c>
      <c r="Y649" s="11"/>
      <c r="Z649" s="11"/>
      <c r="AA649" s="11" t="str">
        <f t="shared" si="304"/>
        <v>N</v>
      </c>
      <c r="AB649" s="11"/>
      <c r="AC649" s="11">
        <f t="shared" si="305"/>
        <v>0</v>
      </c>
      <c r="AD649" s="10" t="str">
        <f>(AD650 &amp; AD651 &amp; AD652 &amp; AD653 &amp; AD654 &amp; AD655 &amp; AD656 &amp; AD657) &amp; (AD658 &amp; AD659 &amp; AD660 &amp; AD661 &amp; AD662 &amp; AD663 &amp; AD664 &amp; AD665)</f>
        <v>0000000000000000</v>
      </c>
      <c r="AE649" s="10" t="str">
        <f>(AE650 &amp; AE651 &amp; AE652 &amp; AE653 &amp; AE654 &amp; AE655 &amp; AE656 &amp; AE657) &amp; (AE658 &amp; AE659 &amp; AE660 &amp; AE661 &amp; AE662 &amp; AE663 &amp; AE664 &amp; AE665)</f>
        <v>0000000000000000</v>
      </c>
      <c r="AF649" s="11"/>
      <c r="AG649" s="10"/>
      <c r="AH649" s="10"/>
      <c r="AI649" s="11">
        <f t="shared" si="287"/>
        <v>340</v>
      </c>
      <c r="AJ649" s="11"/>
      <c r="AK649" s="11">
        <f t="shared" si="276"/>
        <v>340</v>
      </c>
      <c r="AL649" s="11"/>
      <c r="AM649" s="11">
        <f t="shared" si="286"/>
        <v>0</v>
      </c>
      <c r="AN649" s="11"/>
      <c r="AO649" s="11">
        <f t="shared" si="277"/>
        <v>0</v>
      </c>
      <c r="AP649" s="11"/>
      <c r="AQ649" s="11"/>
      <c r="AR649" s="11">
        <f t="shared" si="306"/>
        <v>0</v>
      </c>
      <c r="AS649" s="11"/>
      <c r="AT649" s="9"/>
      <c r="AU649" t="str">
        <f t="shared" si="315"/>
        <v>RW</v>
      </c>
      <c r="AV649" s="7">
        <f>SUM(Z$7:Z649)/2</f>
        <v>340</v>
      </c>
      <c r="AW649" s="7">
        <f>SUM(AC$7:AC649)/2</f>
        <v>0</v>
      </c>
      <c r="BF649" s="2" t="s">
        <v>733</v>
      </c>
      <c r="BG649" s="2" t="s">
        <v>733</v>
      </c>
      <c r="BH649" s="2" t="s">
        <v>733</v>
      </c>
      <c r="BI649" s="2" t="s">
        <v>733</v>
      </c>
      <c r="BJ649" s="2" t="s">
        <v>733</v>
      </c>
      <c r="BK649" s="2" t="s">
        <v>733</v>
      </c>
      <c r="BL649" s="2" t="s">
        <v>733</v>
      </c>
      <c r="BM649" s="2" t="s">
        <v>733</v>
      </c>
      <c r="BN649" s="2" t="s">
        <v>733</v>
      </c>
      <c r="BO649" s="2" t="s">
        <v>733</v>
      </c>
    </row>
    <row r="650" spans="2:67" outlineLevel="1">
      <c r="B650" s="36"/>
      <c r="C650" s="9"/>
      <c r="D650" s="9"/>
      <c r="E650" s="10" t="s">
        <v>731</v>
      </c>
      <c r="F650" s="10" t="s">
        <v>732</v>
      </c>
      <c r="G650" s="10" t="s">
        <v>734</v>
      </c>
      <c r="H650" s="10" t="s">
        <v>734</v>
      </c>
      <c r="I650" s="54"/>
      <c r="J650" s="54"/>
      <c r="K650" s="54"/>
      <c r="L650" s="54"/>
      <c r="M650" s="54"/>
      <c r="N650" s="87"/>
      <c r="O650" s="10"/>
      <c r="P650" s="10"/>
      <c r="Q650" s="10"/>
      <c r="R650" s="10"/>
      <c r="S650" s="10" t="s">
        <v>53</v>
      </c>
      <c r="T650" s="10"/>
      <c r="U650" s="10" t="s">
        <v>50</v>
      </c>
      <c r="V650" s="10" t="s">
        <v>50</v>
      </c>
      <c r="W650" s="10" t="s">
        <v>50</v>
      </c>
      <c r="X650" s="11" t="str">
        <f t="shared" si="266"/>
        <v>N</v>
      </c>
      <c r="Y650" s="11"/>
      <c r="Z650" s="11"/>
      <c r="AA650" s="11" t="str">
        <f t="shared" si="304"/>
        <v>N</v>
      </c>
      <c r="AB650" s="11"/>
      <c r="AC650" s="11">
        <f t="shared" si="305"/>
        <v>0</v>
      </c>
      <c r="AD650" s="10">
        <v>0</v>
      </c>
      <c r="AE650" s="10">
        <v>0</v>
      </c>
      <c r="AF650" s="11"/>
      <c r="AG650" s="10"/>
      <c r="AH650" s="10"/>
      <c r="AI650" s="11">
        <f t="shared" ref="AI650:AI664" si="340">AI651+Y651</f>
        <v>339</v>
      </c>
      <c r="AJ650" s="11" t="str">
        <f t="shared" ref="AJ650:AJ665" si="341">IF(Y650&gt;1,"MTP[" &amp; AI650-1+Y650&amp; ":" &amp; AI650 &amp; "]",(IF(Y650&gt;0,"MTP[" &amp; AI650 &amp; "]","")))</f>
        <v/>
      </c>
      <c r="AK650" s="11">
        <f t="shared" ref="AK650:AK664" si="342">AK651+Y651</f>
        <v>339</v>
      </c>
      <c r="AL650" s="11" t="str">
        <f t="shared" ref="AL650:AL665" si="343">IF(AND(V650="Y", Y650&gt;1),"MTP[" &amp; AK650-1+Y650&amp; ":" &amp; AK650 &amp; "]",(IF(AND(V650="Y", Y650&gt;0),"MTP[" &amp; AK650 &amp; "]","")))</f>
        <v/>
      </c>
      <c r="AM650" s="11">
        <f t="shared" ref="AM650:AM664" si="344">AM651+AB651</f>
        <v>-1</v>
      </c>
      <c r="AN650" s="11" t="str">
        <f t="shared" ref="AN650:AN665" si="345">IF(AB650&gt;1,"OTP[" &amp; AM650-1+AB650&amp; ":" &amp; AM650 &amp; "]",(IF(AB650&gt;0,"OTP[" &amp; AM650 &amp; "]","")))</f>
        <v/>
      </c>
      <c r="AO650" s="11">
        <f t="shared" ref="AO650:AO664" si="346">AO651+AB651</f>
        <v>-1</v>
      </c>
      <c r="AP650" s="11" t="str">
        <f t="shared" ref="AP650:AP665" si="347">IF(AND(V650="Y", AB650&gt;1),"OTP[" &amp; AO650-1+AB650&amp; ":" &amp; AO650 &amp; "]",(IF(AND(V650="Y", AB650&gt;0),"OTP[" &amp; AO650 &amp; "]","")))</f>
        <v/>
      </c>
      <c r="AQ650" s="11"/>
      <c r="AR650" s="11">
        <f t="shared" si="306"/>
        <v>0</v>
      </c>
      <c r="AS650" s="11"/>
      <c r="AT650" s="9"/>
      <c r="AU650" t="str">
        <f t="shared" si="315"/>
        <v>RW</v>
      </c>
      <c r="AV650" s="7">
        <f>SUM(Z$7:Z650)/2</f>
        <v>340</v>
      </c>
      <c r="AW650" s="7">
        <f>SUM(AC$7:AC650)/2</f>
        <v>0</v>
      </c>
      <c r="BF650" s="2">
        <v>0</v>
      </c>
      <c r="BG650" s="2">
        <v>0</v>
      </c>
      <c r="BH650" s="2">
        <v>0</v>
      </c>
      <c r="BI650" s="2">
        <v>0</v>
      </c>
      <c r="BJ650" s="2">
        <v>0</v>
      </c>
      <c r="BK650" s="2">
        <v>0</v>
      </c>
      <c r="BL650" s="2">
        <v>0</v>
      </c>
      <c r="BM650" s="2">
        <v>0</v>
      </c>
      <c r="BN650" s="2">
        <v>0</v>
      </c>
      <c r="BO650" s="2">
        <v>0</v>
      </c>
    </row>
    <row r="651" spans="2:67" outlineLevel="1">
      <c r="B651" s="36"/>
      <c r="C651" s="9"/>
      <c r="D651" s="9"/>
      <c r="E651" s="10" t="s">
        <v>731</v>
      </c>
      <c r="F651" s="10" t="s">
        <v>732</v>
      </c>
      <c r="G651" s="10" t="s">
        <v>735</v>
      </c>
      <c r="H651" s="10" t="s">
        <v>735</v>
      </c>
      <c r="I651" s="54"/>
      <c r="J651" s="54"/>
      <c r="K651" s="54"/>
      <c r="L651" s="54"/>
      <c r="M651" s="54"/>
      <c r="N651" s="87"/>
      <c r="O651" s="10"/>
      <c r="P651" s="10"/>
      <c r="Q651" s="10"/>
      <c r="R651" s="10"/>
      <c r="S651" s="10" t="s">
        <v>53</v>
      </c>
      <c r="T651" s="10"/>
      <c r="U651" s="10" t="s">
        <v>50</v>
      </c>
      <c r="V651" s="10" t="s">
        <v>50</v>
      </c>
      <c r="W651" s="10" t="s">
        <v>50</v>
      </c>
      <c r="X651" s="11" t="str">
        <f t="shared" si="266"/>
        <v>N</v>
      </c>
      <c r="Y651" s="11"/>
      <c r="Z651" s="11"/>
      <c r="AA651" s="11" t="str">
        <f t="shared" si="304"/>
        <v>N</v>
      </c>
      <c r="AB651" s="11"/>
      <c r="AC651" s="11">
        <f t="shared" si="305"/>
        <v>0</v>
      </c>
      <c r="AD651" s="10">
        <v>0</v>
      </c>
      <c r="AE651" s="10">
        <v>0</v>
      </c>
      <c r="AF651" s="11"/>
      <c r="AG651" s="10"/>
      <c r="AH651" s="10"/>
      <c r="AI651" s="11">
        <f t="shared" si="340"/>
        <v>339</v>
      </c>
      <c r="AJ651" s="11" t="str">
        <f t="shared" si="341"/>
        <v/>
      </c>
      <c r="AK651" s="11">
        <f t="shared" si="342"/>
        <v>339</v>
      </c>
      <c r="AL651" s="11" t="str">
        <f t="shared" si="343"/>
        <v/>
      </c>
      <c r="AM651" s="11">
        <f t="shared" si="344"/>
        <v>-1</v>
      </c>
      <c r="AN651" s="11" t="str">
        <f t="shared" si="345"/>
        <v/>
      </c>
      <c r="AO651" s="11">
        <f t="shared" si="346"/>
        <v>-1</v>
      </c>
      <c r="AP651" s="11" t="str">
        <f t="shared" si="347"/>
        <v/>
      </c>
      <c r="AQ651" s="11"/>
      <c r="AR651" s="11">
        <f t="shared" si="306"/>
        <v>0</v>
      </c>
      <c r="AS651" s="11"/>
      <c r="AT651" s="9"/>
      <c r="AU651" t="str">
        <f t="shared" si="315"/>
        <v>RW</v>
      </c>
      <c r="AV651" s="7">
        <f>SUM(Z$7:Z651)/2</f>
        <v>340</v>
      </c>
      <c r="AW651" s="7">
        <f>SUM(AC$7:AC651)/2</f>
        <v>0</v>
      </c>
      <c r="BF651" s="2">
        <v>0</v>
      </c>
      <c r="BG651" s="2">
        <v>0</v>
      </c>
      <c r="BH651" s="2">
        <v>0</v>
      </c>
      <c r="BI651" s="2">
        <v>0</v>
      </c>
      <c r="BJ651" s="2">
        <v>0</v>
      </c>
      <c r="BK651" s="2">
        <v>0</v>
      </c>
      <c r="BL651" s="2">
        <v>0</v>
      </c>
      <c r="BM651" s="2">
        <v>0</v>
      </c>
      <c r="BN651" s="2">
        <v>0</v>
      </c>
      <c r="BO651" s="2">
        <v>0</v>
      </c>
    </row>
    <row r="652" spans="2:67" outlineLevel="1">
      <c r="B652" s="36"/>
      <c r="C652" s="9"/>
      <c r="D652" s="9"/>
      <c r="E652" s="10" t="s">
        <v>731</v>
      </c>
      <c r="F652" s="10" t="s">
        <v>732</v>
      </c>
      <c r="G652" s="10" t="s">
        <v>736</v>
      </c>
      <c r="H652" s="10" t="s">
        <v>736</v>
      </c>
      <c r="I652" s="54"/>
      <c r="J652" s="54"/>
      <c r="K652" s="54"/>
      <c r="L652" s="54"/>
      <c r="M652" s="54"/>
      <c r="N652" s="87"/>
      <c r="O652" s="10"/>
      <c r="P652" s="10"/>
      <c r="Q652" s="10"/>
      <c r="R652" s="10"/>
      <c r="S652" s="10" t="s">
        <v>53</v>
      </c>
      <c r="T652" s="10"/>
      <c r="U652" s="10" t="s">
        <v>50</v>
      </c>
      <c r="V652" s="10" t="s">
        <v>50</v>
      </c>
      <c r="W652" s="10" t="s">
        <v>50</v>
      </c>
      <c r="X652" s="11" t="str">
        <f t="shared" si="266"/>
        <v>N</v>
      </c>
      <c r="Y652" s="11"/>
      <c r="Z652" s="11"/>
      <c r="AA652" s="11" t="str">
        <f t="shared" si="304"/>
        <v>N</v>
      </c>
      <c r="AB652" s="11"/>
      <c r="AC652" s="11">
        <f t="shared" si="305"/>
        <v>0</v>
      </c>
      <c r="AD652" s="10">
        <v>0</v>
      </c>
      <c r="AE652" s="10">
        <v>0</v>
      </c>
      <c r="AF652" s="11"/>
      <c r="AG652" s="10"/>
      <c r="AH652" s="10"/>
      <c r="AI652" s="11">
        <f t="shared" si="340"/>
        <v>339</v>
      </c>
      <c r="AJ652" s="11" t="str">
        <f t="shared" si="341"/>
        <v/>
      </c>
      <c r="AK652" s="11">
        <f t="shared" si="342"/>
        <v>339</v>
      </c>
      <c r="AL652" s="11" t="str">
        <f t="shared" si="343"/>
        <v/>
      </c>
      <c r="AM652" s="11">
        <f t="shared" si="344"/>
        <v>-1</v>
      </c>
      <c r="AN652" s="11" t="str">
        <f t="shared" si="345"/>
        <v/>
      </c>
      <c r="AO652" s="11">
        <f t="shared" si="346"/>
        <v>-1</v>
      </c>
      <c r="AP652" s="11" t="str">
        <f t="shared" si="347"/>
        <v/>
      </c>
      <c r="AQ652" s="11"/>
      <c r="AR652" s="11">
        <f t="shared" si="306"/>
        <v>0</v>
      </c>
      <c r="AS652" s="11"/>
      <c r="AT652" s="9"/>
      <c r="AU652" t="str">
        <f t="shared" si="315"/>
        <v>RW</v>
      </c>
      <c r="AV652" s="7">
        <f>SUM(Z$7:Z652)/2</f>
        <v>340</v>
      </c>
      <c r="AW652" s="7">
        <f>SUM(AC$7:AC652)/2</f>
        <v>0</v>
      </c>
      <c r="BF652" s="2">
        <v>0</v>
      </c>
      <c r="BG652" s="2">
        <v>0</v>
      </c>
      <c r="BH652" s="2">
        <v>0</v>
      </c>
      <c r="BI652" s="2">
        <v>0</v>
      </c>
      <c r="BJ652" s="2">
        <v>0</v>
      </c>
      <c r="BK652" s="2">
        <v>0</v>
      </c>
      <c r="BL652" s="2">
        <v>0</v>
      </c>
      <c r="BM652" s="2">
        <v>0</v>
      </c>
      <c r="BN652" s="2">
        <v>0</v>
      </c>
      <c r="BO652" s="2">
        <v>0</v>
      </c>
    </row>
    <row r="653" spans="2:67" outlineLevel="1">
      <c r="B653" s="36"/>
      <c r="C653" s="9"/>
      <c r="D653" s="9"/>
      <c r="E653" s="10" t="s">
        <v>731</v>
      </c>
      <c r="F653" s="10" t="s">
        <v>732</v>
      </c>
      <c r="G653" s="10" t="s">
        <v>737</v>
      </c>
      <c r="H653" s="10" t="s">
        <v>737</v>
      </c>
      <c r="I653" s="54"/>
      <c r="J653" s="54"/>
      <c r="K653" s="54"/>
      <c r="L653" s="54"/>
      <c r="M653" s="54"/>
      <c r="N653" s="87"/>
      <c r="O653" s="10"/>
      <c r="P653" s="10"/>
      <c r="Q653" s="10"/>
      <c r="R653" s="10"/>
      <c r="S653" s="10" t="s">
        <v>53</v>
      </c>
      <c r="T653" s="10"/>
      <c r="U653" s="10" t="s">
        <v>50</v>
      </c>
      <c r="V653" s="10" t="s">
        <v>50</v>
      </c>
      <c r="W653" s="10" t="s">
        <v>50</v>
      </c>
      <c r="X653" s="11" t="str">
        <f t="shared" si="266"/>
        <v>N</v>
      </c>
      <c r="Y653" s="11"/>
      <c r="Z653" s="11"/>
      <c r="AA653" s="11" t="str">
        <f t="shared" si="304"/>
        <v>N</v>
      </c>
      <c r="AB653" s="11"/>
      <c r="AC653" s="11">
        <f t="shared" si="305"/>
        <v>0</v>
      </c>
      <c r="AD653" s="10">
        <v>0</v>
      </c>
      <c r="AE653" s="10">
        <v>0</v>
      </c>
      <c r="AF653" s="11"/>
      <c r="AG653" s="10"/>
      <c r="AH653" s="10"/>
      <c r="AI653" s="11">
        <f t="shared" si="340"/>
        <v>339</v>
      </c>
      <c r="AJ653" s="11" t="str">
        <f t="shared" si="341"/>
        <v/>
      </c>
      <c r="AK653" s="11">
        <f t="shared" si="342"/>
        <v>339</v>
      </c>
      <c r="AL653" s="11" t="str">
        <f t="shared" si="343"/>
        <v/>
      </c>
      <c r="AM653" s="11">
        <f t="shared" si="344"/>
        <v>-1</v>
      </c>
      <c r="AN653" s="11" t="str">
        <f t="shared" si="345"/>
        <v/>
      </c>
      <c r="AO653" s="11">
        <f t="shared" si="346"/>
        <v>-1</v>
      </c>
      <c r="AP653" s="11" t="str">
        <f t="shared" si="347"/>
        <v/>
      </c>
      <c r="AQ653" s="11"/>
      <c r="AR653" s="11">
        <f t="shared" si="306"/>
        <v>0</v>
      </c>
      <c r="AS653" s="11"/>
      <c r="AT653" s="9"/>
      <c r="AU653" t="str">
        <f t="shared" si="315"/>
        <v>RW</v>
      </c>
      <c r="AV653" s="7">
        <f>SUM(Z$7:Z653)/2</f>
        <v>340</v>
      </c>
      <c r="AW653" s="7">
        <f>SUM(AC$7:AC653)/2</f>
        <v>0</v>
      </c>
      <c r="BF653" s="2">
        <v>0</v>
      </c>
      <c r="BG653" s="2">
        <v>0</v>
      </c>
      <c r="BH653" s="2">
        <v>0</v>
      </c>
      <c r="BI653" s="2">
        <v>0</v>
      </c>
      <c r="BJ653" s="2">
        <v>0</v>
      </c>
      <c r="BK653" s="2">
        <v>0</v>
      </c>
      <c r="BL653" s="2">
        <v>0</v>
      </c>
      <c r="BM653" s="2">
        <v>0</v>
      </c>
      <c r="BN653" s="2">
        <v>0</v>
      </c>
      <c r="BO653" s="2">
        <v>0</v>
      </c>
    </row>
    <row r="654" spans="2:67" outlineLevel="1">
      <c r="B654" s="36"/>
      <c r="C654" s="9"/>
      <c r="D654" s="9"/>
      <c r="E654" s="10" t="s">
        <v>731</v>
      </c>
      <c r="F654" s="10" t="s">
        <v>732</v>
      </c>
      <c r="G654" s="10" t="s">
        <v>738</v>
      </c>
      <c r="H654" s="10" t="s">
        <v>738</v>
      </c>
      <c r="I654" s="54"/>
      <c r="J654" s="54"/>
      <c r="K654" s="54"/>
      <c r="L654" s="54"/>
      <c r="M654" s="54"/>
      <c r="N654" s="87"/>
      <c r="O654" s="10"/>
      <c r="P654" s="10"/>
      <c r="Q654" s="10"/>
      <c r="R654" s="10"/>
      <c r="S654" s="10" t="s">
        <v>53</v>
      </c>
      <c r="T654" s="10"/>
      <c r="U654" s="10" t="s">
        <v>50</v>
      </c>
      <c r="V654" s="10" t="s">
        <v>50</v>
      </c>
      <c r="W654" s="10" t="s">
        <v>50</v>
      </c>
      <c r="X654" s="11" t="str">
        <f t="shared" si="266"/>
        <v>N</v>
      </c>
      <c r="Y654" s="11"/>
      <c r="Z654" s="11"/>
      <c r="AA654" s="11" t="str">
        <f t="shared" si="304"/>
        <v>N</v>
      </c>
      <c r="AB654" s="11"/>
      <c r="AC654" s="11">
        <f t="shared" si="305"/>
        <v>0</v>
      </c>
      <c r="AD654" s="10">
        <v>0</v>
      </c>
      <c r="AE654" s="10">
        <v>0</v>
      </c>
      <c r="AF654" s="11"/>
      <c r="AG654" s="10"/>
      <c r="AH654" s="10"/>
      <c r="AI654" s="11">
        <f t="shared" si="340"/>
        <v>339</v>
      </c>
      <c r="AJ654" s="11" t="str">
        <f t="shared" si="341"/>
        <v/>
      </c>
      <c r="AK654" s="11">
        <f t="shared" si="342"/>
        <v>339</v>
      </c>
      <c r="AL654" s="11" t="str">
        <f t="shared" si="343"/>
        <v/>
      </c>
      <c r="AM654" s="11">
        <f t="shared" si="344"/>
        <v>-1</v>
      </c>
      <c r="AN654" s="11" t="str">
        <f t="shared" si="345"/>
        <v/>
      </c>
      <c r="AO654" s="11">
        <f t="shared" si="346"/>
        <v>-1</v>
      </c>
      <c r="AP654" s="11" t="str">
        <f t="shared" si="347"/>
        <v/>
      </c>
      <c r="AQ654" s="11"/>
      <c r="AR654" s="11">
        <f t="shared" si="306"/>
        <v>0</v>
      </c>
      <c r="AS654" s="11"/>
      <c r="AT654" s="9"/>
      <c r="AU654" t="str">
        <f t="shared" si="315"/>
        <v>RW</v>
      </c>
      <c r="AV654" s="7">
        <f>SUM(Z$7:Z654)/2</f>
        <v>340</v>
      </c>
      <c r="AW654" s="7">
        <f>SUM(AC$7:AC654)/2</f>
        <v>0</v>
      </c>
      <c r="BF654" s="2">
        <v>0</v>
      </c>
      <c r="BG654" s="2">
        <v>0</v>
      </c>
      <c r="BH654" s="2">
        <v>0</v>
      </c>
      <c r="BI654" s="2">
        <v>0</v>
      </c>
      <c r="BJ654" s="2">
        <v>0</v>
      </c>
      <c r="BK654" s="2">
        <v>0</v>
      </c>
      <c r="BL654" s="2">
        <v>0</v>
      </c>
      <c r="BM654" s="2">
        <v>0</v>
      </c>
      <c r="BN654" s="2">
        <v>0</v>
      </c>
      <c r="BO654" s="2">
        <v>0</v>
      </c>
    </row>
    <row r="655" spans="2:67" outlineLevel="1">
      <c r="B655" s="36"/>
      <c r="C655" s="9"/>
      <c r="D655" s="9"/>
      <c r="E655" s="10" t="s">
        <v>731</v>
      </c>
      <c r="F655" s="10" t="s">
        <v>732</v>
      </c>
      <c r="G655" s="10" t="s">
        <v>739</v>
      </c>
      <c r="H655" s="10" t="s">
        <v>739</v>
      </c>
      <c r="I655" s="54"/>
      <c r="J655" s="54"/>
      <c r="K655" s="54"/>
      <c r="L655" s="54"/>
      <c r="M655" s="54"/>
      <c r="N655" s="87"/>
      <c r="O655" s="10"/>
      <c r="P655" s="10"/>
      <c r="Q655" s="10"/>
      <c r="R655" s="10"/>
      <c r="S655" s="10" t="s">
        <v>53</v>
      </c>
      <c r="T655" s="10"/>
      <c r="U655" s="10" t="s">
        <v>50</v>
      </c>
      <c r="V655" s="10" t="s">
        <v>50</v>
      </c>
      <c r="W655" s="10" t="s">
        <v>50</v>
      </c>
      <c r="X655" s="11" t="str">
        <f t="shared" si="266"/>
        <v>N</v>
      </c>
      <c r="Y655" s="11"/>
      <c r="Z655" s="11"/>
      <c r="AA655" s="11" t="str">
        <f t="shared" si="304"/>
        <v>N</v>
      </c>
      <c r="AB655" s="11"/>
      <c r="AC655" s="11">
        <f t="shared" si="305"/>
        <v>0</v>
      </c>
      <c r="AD655" s="10">
        <v>0</v>
      </c>
      <c r="AE655" s="10">
        <v>0</v>
      </c>
      <c r="AF655" s="11"/>
      <c r="AG655" s="10"/>
      <c r="AH655" s="10"/>
      <c r="AI655" s="11">
        <f t="shared" si="340"/>
        <v>339</v>
      </c>
      <c r="AJ655" s="11" t="str">
        <f t="shared" si="341"/>
        <v/>
      </c>
      <c r="AK655" s="11">
        <f t="shared" si="342"/>
        <v>339</v>
      </c>
      <c r="AL655" s="11" t="str">
        <f t="shared" si="343"/>
        <v/>
      </c>
      <c r="AM655" s="11">
        <f t="shared" si="344"/>
        <v>-1</v>
      </c>
      <c r="AN655" s="11" t="str">
        <f t="shared" si="345"/>
        <v/>
      </c>
      <c r="AO655" s="11">
        <f t="shared" si="346"/>
        <v>-1</v>
      </c>
      <c r="AP655" s="11" t="str">
        <f t="shared" si="347"/>
        <v/>
      </c>
      <c r="AQ655" s="11"/>
      <c r="AR655" s="11">
        <f t="shared" si="306"/>
        <v>0</v>
      </c>
      <c r="AS655" s="11"/>
      <c r="AT655" s="9"/>
      <c r="AU655" t="str">
        <f t="shared" si="315"/>
        <v>RW</v>
      </c>
      <c r="AV655" s="7">
        <f>SUM(Z$7:Z655)/2</f>
        <v>340</v>
      </c>
      <c r="AW655" s="7">
        <f>SUM(AC$7:AC655)/2</f>
        <v>0</v>
      </c>
      <c r="BF655" s="2">
        <v>0</v>
      </c>
      <c r="BG655" s="2">
        <v>0</v>
      </c>
      <c r="BH655" s="2">
        <v>0</v>
      </c>
      <c r="BI655" s="2">
        <v>0</v>
      </c>
      <c r="BJ655" s="2">
        <v>0</v>
      </c>
      <c r="BK655" s="2">
        <v>0</v>
      </c>
      <c r="BL655" s="2">
        <v>0</v>
      </c>
      <c r="BM655" s="2">
        <v>0</v>
      </c>
      <c r="BN655" s="2">
        <v>0</v>
      </c>
      <c r="BO655" s="2">
        <v>0</v>
      </c>
    </row>
    <row r="656" spans="2:67" outlineLevel="1">
      <c r="B656" s="36"/>
      <c r="C656" s="9"/>
      <c r="D656" s="9"/>
      <c r="E656" s="10" t="s">
        <v>731</v>
      </c>
      <c r="F656" s="10" t="s">
        <v>732</v>
      </c>
      <c r="G656" s="10" t="s">
        <v>740</v>
      </c>
      <c r="H656" s="10" t="s">
        <v>740</v>
      </c>
      <c r="I656" s="54"/>
      <c r="J656" s="54"/>
      <c r="K656" s="54"/>
      <c r="L656" s="54"/>
      <c r="M656" s="54"/>
      <c r="N656" s="87"/>
      <c r="O656" s="10"/>
      <c r="P656" s="10"/>
      <c r="Q656" s="10"/>
      <c r="R656" s="10"/>
      <c r="S656" s="10" t="s">
        <v>53</v>
      </c>
      <c r="T656" s="10"/>
      <c r="U656" s="10" t="s">
        <v>50</v>
      </c>
      <c r="V656" s="10" t="s">
        <v>50</v>
      </c>
      <c r="W656" s="10" t="s">
        <v>50</v>
      </c>
      <c r="X656" s="11" t="str">
        <f t="shared" si="266"/>
        <v>N</v>
      </c>
      <c r="Y656" s="11"/>
      <c r="Z656" s="11"/>
      <c r="AA656" s="11" t="str">
        <f t="shared" si="304"/>
        <v>N</v>
      </c>
      <c r="AB656" s="11"/>
      <c r="AC656" s="11">
        <f t="shared" si="305"/>
        <v>0</v>
      </c>
      <c r="AD656" s="10">
        <v>0</v>
      </c>
      <c r="AE656" s="10">
        <v>0</v>
      </c>
      <c r="AF656" s="11"/>
      <c r="AG656" s="10"/>
      <c r="AH656" s="10"/>
      <c r="AI656" s="11">
        <f t="shared" si="340"/>
        <v>339</v>
      </c>
      <c r="AJ656" s="11" t="str">
        <f t="shared" si="341"/>
        <v/>
      </c>
      <c r="AK656" s="11">
        <f t="shared" si="342"/>
        <v>339</v>
      </c>
      <c r="AL656" s="11" t="str">
        <f t="shared" si="343"/>
        <v/>
      </c>
      <c r="AM656" s="11">
        <f t="shared" si="344"/>
        <v>-1</v>
      </c>
      <c r="AN656" s="11" t="str">
        <f t="shared" si="345"/>
        <v/>
      </c>
      <c r="AO656" s="11">
        <f t="shared" si="346"/>
        <v>-1</v>
      </c>
      <c r="AP656" s="11" t="str">
        <f t="shared" si="347"/>
        <v/>
      </c>
      <c r="AQ656" s="11"/>
      <c r="AR656" s="11">
        <f t="shared" si="306"/>
        <v>0</v>
      </c>
      <c r="AS656" s="11"/>
      <c r="AT656" s="9"/>
      <c r="AU656" t="str">
        <f t="shared" si="315"/>
        <v>RW</v>
      </c>
      <c r="AV656" s="7">
        <f>SUM(Z$7:Z656)/2</f>
        <v>340</v>
      </c>
      <c r="AW656" s="7">
        <f>SUM(AC$7:AC656)/2</f>
        <v>0</v>
      </c>
      <c r="BF656" s="2">
        <v>0</v>
      </c>
      <c r="BG656" s="2">
        <v>0</v>
      </c>
      <c r="BH656" s="2">
        <v>0</v>
      </c>
      <c r="BI656" s="2">
        <v>0</v>
      </c>
      <c r="BJ656" s="2">
        <v>0</v>
      </c>
      <c r="BK656" s="2">
        <v>0</v>
      </c>
      <c r="BL656" s="2">
        <v>0</v>
      </c>
      <c r="BM656" s="2">
        <v>0</v>
      </c>
      <c r="BN656" s="2">
        <v>0</v>
      </c>
      <c r="BO656" s="2">
        <v>0</v>
      </c>
    </row>
    <row r="657" spans="2:67" outlineLevel="1">
      <c r="B657" s="36"/>
      <c r="C657" s="9"/>
      <c r="D657" s="9"/>
      <c r="E657" s="10" t="s">
        <v>731</v>
      </c>
      <c r="F657" s="10" t="s">
        <v>732</v>
      </c>
      <c r="G657" s="10" t="s">
        <v>741</v>
      </c>
      <c r="H657" s="10" t="s">
        <v>741</v>
      </c>
      <c r="I657" s="54"/>
      <c r="J657" s="54"/>
      <c r="K657" s="54"/>
      <c r="L657" s="54"/>
      <c r="M657" s="54"/>
      <c r="N657" s="87"/>
      <c r="O657" s="10"/>
      <c r="P657" s="10"/>
      <c r="Q657" s="10"/>
      <c r="R657" s="10"/>
      <c r="S657" s="10" t="s">
        <v>53</v>
      </c>
      <c r="T657" s="10"/>
      <c r="U657" s="10" t="s">
        <v>50</v>
      </c>
      <c r="V657" s="10" t="s">
        <v>50</v>
      </c>
      <c r="W657" s="10" t="s">
        <v>50</v>
      </c>
      <c r="X657" s="11" t="str">
        <f t="shared" si="266"/>
        <v>N</v>
      </c>
      <c r="Y657" s="11"/>
      <c r="Z657" s="11"/>
      <c r="AA657" s="11" t="str">
        <f t="shared" si="304"/>
        <v>N</v>
      </c>
      <c r="AB657" s="11"/>
      <c r="AC657" s="11">
        <f t="shared" si="305"/>
        <v>0</v>
      </c>
      <c r="AD657" s="10">
        <v>0</v>
      </c>
      <c r="AE657" s="10">
        <v>0</v>
      </c>
      <c r="AF657" s="11"/>
      <c r="AG657" s="10"/>
      <c r="AH657" s="10"/>
      <c r="AI657" s="11">
        <f t="shared" si="340"/>
        <v>339</v>
      </c>
      <c r="AJ657" s="11" t="str">
        <f t="shared" si="341"/>
        <v/>
      </c>
      <c r="AK657" s="11">
        <f t="shared" si="342"/>
        <v>339</v>
      </c>
      <c r="AL657" s="11" t="str">
        <f t="shared" si="343"/>
        <v/>
      </c>
      <c r="AM657" s="11">
        <f t="shared" si="344"/>
        <v>-1</v>
      </c>
      <c r="AN657" s="11" t="str">
        <f t="shared" si="345"/>
        <v/>
      </c>
      <c r="AO657" s="11">
        <f t="shared" si="346"/>
        <v>-1</v>
      </c>
      <c r="AP657" s="11" t="str">
        <f t="shared" si="347"/>
        <v/>
      </c>
      <c r="AQ657" s="11"/>
      <c r="AR657" s="11">
        <f t="shared" si="306"/>
        <v>0</v>
      </c>
      <c r="AS657" s="11"/>
      <c r="AT657" s="9"/>
      <c r="AU657" t="str">
        <f t="shared" si="315"/>
        <v>RW</v>
      </c>
      <c r="AV657" s="7">
        <f>SUM(Z$7:Z657)/2</f>
        <v>340</v>
      </c>
      <c r="AW657" s="7">
        <f>SUM(AC$7:AC657)/2</f>
        <v>0</v>
      </c>
      <c r="BF657" s="2">
        <v>0</v>
      </c>
      <c r="BG657" s="2">
        <v>0</v>
      </c>
      <c r="BH657" s="2">
        <v>0</v>
      </c>
      <c r="BI657" s="2">
        <v>0</v>
      </c>
      <c r="BJ657" s="2">
        <v>0</v>
      </c>
      <c r="BK657" s="2">
        <v>0</v>
      </c>
      <c r="BL657" s="2">
        <v>0</v>
      </c>
      <c r="BM657" s="2">
        <v>0</v>
      </c>
      <c r="BN657" s="2">
        <v>0</v>
      </c>
      <c r="BO657" s="2">
        <v>0</v>
      </c>
    </row>
    <row r="658" spans="2:67" outlineLevel="1">
      <c r="B658" s="36"/>
      <c r="C658" s="9"/>
      <c r="D658" s="9"/>
      <c r="E658" s="10" t="s">
        <v>731</v>
      </c>
      <c r="F658" s="10" t="s">
        <v>732</v>
      </c>
      <c r="G658" s="10" t="s">
        <v>742</v>
      </c>
      <c r="H658" s="10" t="s">
        <v>742</v>
      </c>
      <c r="I658" s="54"/>
      <c r="J658" s="54"/>
      <c r="K658" s="54"/>
      <c r="L658" s="54"/>
      <c r="M658" s="54"/>
      <c r="N658" s="87"/>
      <c r="O658" s="10"/>
      <c r="P658" s="10"/>
      <c r="Q658" s="10"/>
      <c r="R658" s="10"/>
      <c r="S658" s="10" t="s">
        <v>53</v>
      </c>
      <c r="T658" s="10"/>
      <c r="U658" s="10" t="s">
        <v>50</v>
      </c>
      <c r="V658" s="10" t="s">
        <v>50</v>
      </c>
      <c r="W658" s="10" t="s">
        <v>50</v>
      </c>
      <c r="X658" s="11" t="str">
        <f t="shared" si="266"/>
        <v>N</v>
      </c>
      <c r="Y658" s="11"/>
      <c r="Z658" s="11"/>
      <c r="AA658" s="11" t="str">
        <f t="shared" si="304"/>
        <v>N</v>
      </c>
      <c r="AB658" s="11"/>
      <c r="AC658" s="11">
        <f t="shared" si="305"/>
        <v>0</v>
      </c>
      <c r="AD658" s="10">
        <v>0</v>
      </c>
      <c r="AE658" s="10">
        <v>0</v>
      </c>
      <c r="AF658" s="11"/>
      <c r="AG658" s="10"/>
      <c r="AH658" s="10"/>
      <c r="AI658" s="11">
        <f t="shared" si="340"/>
        <v>339</v>
      </c>
      <c r="AJ658" s="11" t="str">
        <f t="shared" si="341"/>
        <v/>
      </c>
      <c r="AK658" s="11">
        <f t="shared" si="342"/>
        <v>339</v>
      </c>
      <c r="AL658" s="11" t="str">
        <f t="shared" si="343"/>
        <v/>
      </c>
      <c r="AM658" s="11">
        <f t="shared" si="344"/>
        <v>-1</v>
      </c>
      <c r="AN658" s="11" t="str">
        <f t="shared" si="345"/>
        <v/>
      </c>
      <c r="AO658" s="11">
        <f t="shared" si="346"/>
        <v>-1</v>
      </c>
      <c r="AP658" s="11" t="str">
        <f t="shared" si="347"/>
        <v/>
      </c>
      <c r="AQ658" s="11"/>
      <c r="AR658" s="11">
        <f t="shared" si="306"/>
        <v>0</v>
      </c>
      <c r="AS658" s="11"/>
      <c r="AT658" s="9"/>
      <c r="AU658" t="str">
        <f t="shared" ref="AU658:AU721" si="348">S658</f>
        <v>RW</v>
      </c>
      <c r="AV658" s="7">
        <f>SUM(Z$7:Z658)/2</f>
        <v>340</v>
      </c>
      <c r="AW658" s="7">
        <f>SUM(AC$7:AC658)/2</f>
        <v>0</v>
      </c>
      <c r="BF658" s="2">
        <v>0</v>
      </c>
      <c r="BG658" s="2">
        <v>0</v>
      </c>
      <c r="BH658" s="2">
        <v>0</v>
      </c>
      <c r="BI658" s="2">
        <v>0</v>
      </c>
      <c r="BJ658" s="2">
        <v>0</v>
      </c>
      <c r="BK658" s="2">
        <v>0</v>
      </c>
      <c r="BL658" s="2">
        <v>0</v>
      </c>
      <c r="BM658" s="2">
        <v>0</v>
      </c>
      <c r="BN658" s="2">
        <v>0</v>
      </c>
      <c r="BO658" s="2">
        <v>0</v>
      </c>
    </row>
    <row r="659" spans="2:67" outlineLevel="1">
      <c r="B659" s="36"/>
      <c r="C659" s="9"/>
      <c r="D659" s="9"/>
      <c r="E659" s="10" t="s">
        <v>731</v>
      </c>
      <c r="F659" s="10" t="s">
        <v>732</v>
      </c>
      <c r="G659" s="10" t="s">
        <v>743</v>
      </c>
      <c r="H659" s="10" t="s">
        <v>743</v>
      </c>
      <c r="I659" s="54"/>
      <c r="J659" s="54"/>
      <c r="K659" s="54"/>
      <c r="L659" s="54"/>
      <c r="M659" s="54"/>
      <c r="N659" s="87"/>
      <c r="O659" s="10"/>
      <c r="P659" s="10"/>
      <c r="Q659" s="10"/>
      <c r="R659" s="10"/>
      <c r="S659" s="10" t="s">
        <v>53</v>
      </c>
      <c r="T659" s="10"/>
      <c r="U659" s="10" t="s">
        <v>50</v>
      </c>
      <c r="V659" s="10" t="s">
        <v>50</v>
      </c>
      <c r="W659" s="10" t="s">
        <v>50</v>
      </c>
      <c r="X659" s="11" t="str">
        <f t="shared" si="266"/>
        <v>N</v>
      </c>
      <c r="Y659" s="11"/>
      <c r="Z659" s="11"/>
      <c r="AA659" s="11" t="str">
        <f t="shared" si="304"/>
        <v>N</v>
      </c>
      <c r="AB659" s="11"/>
      <c r="AC659" s="11">
        <f t="shared" si="305"/>
        <v>0</v>
      </c>
      <c r="AD659" s="10">
        <v>0</v>
      </c>
      <c r="AE659" s="10">
        <v>0</v>
      </c>
      <c r="AF659" s="11"/>
      <c r="AG659" s="10"/>
      <c r="AH659" s="10"/>
      <c r="AI659" s="11">
        <f t="shared" si="340"/>
        <v>339</v>
      </c>
      <c r="AJ659" s="11" t="str">
        <f t="shared" si="341"/>
        <v/>
      </c>
      <c r="AK659" s="11">
        <f t="shared" si="342"/>
        <v>339</v>
      </c>
      <c r="AL659" s="11" t="str">
        <f t="shared" si="343"/>
        <v/>
      </c>
      <c r="AM659" s="11">
        <f t="shared" si="344"/>
        <v>-1</v>
      </c>
      <c r="AN659" s="11" t="str">
        <f t="shared" si="345"/>
        <v/>
      </c>
      <c r="AO659" s="11">
        <f t="shared" si="346"/>
        <v>-1</v>
      </c>
      <c r="AP659" s="11" t="str">
        <f t="shared" si="347"/>
        <v/>
      </c>
      <c r="AQ659" s="11"/>
      <c r="AR659" s="11">
        <f t="shared" si="306"/>
        <v>0</v>
      </c>
      <c r="AS659" s="11"/>
      <c r="AT659" s="9"/>
      <c r="AU659" t="str">
        <f t="shared" si="348"/>
        <v>RW</v>
      </c>
      <c r="AV659" s="7">
        <f>SUM(Z$7:Z659)/2</f>
        <v>340</v>
      </c>
      <c r="AW659" s="7">
        <f>SUM(AC$7:AC659)/2</f>
        <v>0</v>
      </c>
      <c r="BF659" s="2">
        <v>0</v>
      </c>
      <c r="BG659" s="2">
        <v>0</v>
      </c>
      <c r="BH659" s="2">
        <v>0</v>
      </c>
      <c r="BI659" s="2">
        <v>0</v>
      </c>
      <c r="BJ659" s="2">
        <v>0</v>
      </c>
      <c r="BK659" s="2">
        <v>0</v>
      </c>
      <c r="BL659" s="2">
        <v>0</v>
      </c>
      <c r="BM659" s="2">
        <v>0</v>
      </c>
      <c r="BN659" s="2">
        <v>0</v>
      </c>
      <c r="BO659" s="2">
        <v>0</v>
      </c>
    </row>
    <row r="660" spans="2:67" outlineLevel="1">
      <c r="B660" s="36"/>
      <c r="C660" s="9"/>
      <c r="D660" s="9"/>
      <c r="E660" s="10" t="s">
        <v>731</v>
      </c>
      <c r="F660" s="10" t="s">
        <v>732</v>
      </c>
      <c r="G660" s="10" t="s">
        <v>744</v>
      </c>
      <c r="H660" s="10" t="s">
        <v>744</v>
      </c>
      <c r="I660" s="54"/>
      <c r="J660" s="54"/>
      <c r="K660" s="54"/>
      <c r="L660" s="54"/>
      <c r="M660" s="54"/>
      <c r="N660" s="87"/>
      <c r="O660" s="10"/>
      <c r="P660" s="10"/>
      <c r="Q660" s="10"/>
      <c r="R660" s="10"/>
      <c r="S660" s="10" t="s">
        <v>53</v>
      </c>
      <c r="T660" s="10"/>
      <c r="U660" s="10" t="s">
        <v>50</v>
      </c>
      <c r="V660" s="10" t="s">
        <v>50</v>
      </c>
      <c r="W660" s="10" t="s">
        <v>50</v>
      </c>
      <c r="X660" s="11" t="str">
        <f t="shared" si="266"/>
        <v>N</v>
      </c>
      <c r="Y660" s="11"/>
      <c r="Z660" s="11"/>
      <c r="AA660" s="11" t="str">
        <f t="shared" si="304"/>
        <v>N</v>
      </c>
      <c r="AB660" s="11"/>
      <c r="AC660" s="11">
        <f t="shared" si="305"/>
        <v>0</v>
      </c>
      <c r="AD660" s="10">
        <v>0</v>
      </c>
      <c r="AE660" s="10">
        <v>0</v>
      </c>
      <c r="AF660" s="11"/>
      <c r="AG660" s="10"/>
      <c r="AH660" s="10"/>
      <c r="AI660" s="11">
        <f t="shared" si="340"/>
        <v>339</v>
      </c>
      <c r="AJ660" s="11" t="str">
        <f t="shared" si="341"/>
        <v/>
      </c>
      <c r="AK660" s="11">
        <f t="shared" si="342"/>
        <v>339</v>
      </c>
      <c r="AL660" s="11" t="str">
        <f t="shared" si="343"/>
        <v/>
      </c>
      <c r="AM660" s="11">
        <f t="shared" si="344"/>
        <v>-1</v>
      </c>
      <c r="AN660" s="11" t="str">
        <f t="shared" si="345"/>
        <v/>
      </c>
      <c r="AO660" s="11">
        <f t="shared" si="346"/>
        <v>-1</v>
      </c>
      <c r="AP660" s="11" t="str">
        <f t="shared" si="347"/>
        <v/>
      </c>
      <c r="AQ660" s="11"/>
      <c r="AR660" s="11">
        <f t="shared" si="306"/>
        <v>0</v>
      </c>
      <c r="AS660" s="11"/>
      <c r="AT660" s="9"/>
      <c r="AU660" t="str">
        <f t="shared" si="348"/>
        <v>RW</v>
      </c>
      <c r="AV660" s="7">
        <f>SUM(Z$7:Z660)/2</f>
        <v>340</v>
      </c>
      <c r="AW660" s="7">
        <f>SUM(AC$7:AC660)/2</f>
        <v>0</v>
      </c>
      <c r="BF660" s="2">
        <v>0</v>
      </c>
      <c r="BG660" s="2">
        <v>0</v>
      </c>
      <c r="BH660" s="2">
        <v>0</v>
      </c>
      <c r="BI660" s="2">
        <v>0</v>
      </c>
      <c r="BJ660" s="2">
        <v>0</v>
      </c>
      <c r="BK660" s="2">
        <v>0</v>
      </c>
      <c r="BL660" s="2">
        <v>0</v>
      </c>
      <c r="BM660" s="2">
        <v>0</v>
      </c>
      <c r="BN660" s="2">
        <v>0</v>
      </c>
      <c r="BO660" s="2">
        <v>0</v>
      </c>
    </row>
    <row r="661" spans="2:67" outlineLevel="1">
      <c r="B661" s="36"/>
      <c r="C661" s="9"/>
      <c r="D661" s="9"/>
      <c r="E661" s="10" t="s">
        <v>731</v>
      </c>
      <c r="F661" s="10" t="s">
        <v>732</v>
      </c>
      <c r="G661" s="10" t="s">
        <v>745</v>
      </c>
      <c r="H661" s="10" t="s">
        <v>745</v>
      </c>
      <c r="I661" s="54"/>
      <c r="J661" s="54"/>
      <c r="K661" s="54"/>
      <c r="L661" s="54"/>
      <c r="M661" s="54"/>
      <c r="N661" s="87"/>
      <c r="O661" s="10"/>
      <c r="P661" s="10"/>
      <c r="Q661" s="10"/>
      <c r="R661" s="10"/>
      <c r="S661" s="10" t="s">
        <v>53</v>
      </c>
      <c r="T661" s="10"/>
      <c r="U661" s="10" t="s">
        <v>50</v>
      </c>
      <c r="V661" s="10" t="s">
        <v>50</v>
      </c>
      <c r="W661" s="10" t="s">
        <v>50</v>
      </c>
      <c r="X661" s="11" t="str">
        <f t="shared" si="266"/>
        <v>N</v>
      </c>
      <c r="Y661" s="11"/>
      <c r="Z661" s="11"/>
      <c r="AA661" s="11" t="str">
        <f t="shared" si="304"/>
        <v>N</v>
      </c>
      <c r="AB661" s="11"/>
      <c r="AC661" s="11">
        <f t="shared" si="305"/>
        <v>0</v>
      </c>
      <c r="AD661" s="10">
        <v>0</v>
      </c>
      <c r="AE661" s="10">
        <v>0</v>
      </c>
      <c r="AF661" s="11"/>
      <c r="AG661" s="10"/>
      <c r="AH661" s="10"/>
      <c r="AI661" s="11">
        <f t="shared" si="340"/>
        <v>339</v>
      </c>
      <c r="AJ661" s="11" t="str">
        <f t="shared" si="341"/>
        <v/>
      </c>
      <c r="AK661" s="11">
        <f t="shared" si="342"/>
        <v>339</v>
      </c>
      <c r="AL661" s="11" t="str">
        <f t="shared" si="343"/>
        <v/>
      </c>
      <c r="AM661" s="11">
        <f t="shared" si="344"/>
        <v>-1</v>
      </c>
      <c r="AN661" s="11" t="str">
        <f t="shared" si="345"/>
        <v/>
      </c>
      <c r="AO661" s="11">
        <f t="shared" si="346"/>
        <v>-1</v>
      </c>
      <c r="AP661" s="11" t="str">
        <f t="shared" si="347"/>
        <v/>
      </c>
      <c r="AQ661" s="11"/>
      <c r="AR661" s="11">
        <f t="shared" si="306"/>
        <v>0</v>
      </c>
      <c r="AS661" s="11"/>
      <c r="AT661" s="9"/>
      <c r="AU661" t="str">
        <f t="shared" si="348"/>
        <v>RW</v>
      </c>
      <c r="AV661" s="7">
        <f>SUM(Z$7:Z661)/2</f>
        <v>340</v>
      </c>
      <c r="AW661" s="7">
        <f>SUM(AC$7:AC661)/2</f>
        <v>0</v>
      </c>
      <c r="BF661" s="2">
        <v>0</v>
      </c>
      <c r="BG661" s="2">
        <v>0</v>
      </c>
      <c r="BH661" s="2">
        <v>0</v>
      </c>
      <c r="BI661" s="2">
        <v>0</v>
      </c>
      <c r="BJ661" s="2">
        <v>0</v>
      </c>
      <c r="BK661" s="2">
        <v>0</v>
      </c>
      <c r="BL661" s="2">
        <v>0</v>
      </c>
      <c r="BM661" s="2">
        <v>0</v>
      </c>
      <c r="BN661" s="2">
        <v>0</v>
      </c>
      <c r="BO661" s="2">
        <v>0</v>
      </c>
    </row>
    <row r="662" spans="2:67" outlineLevel="1">
      <c r="B662" s="36"/>
      <c r="C662" s="9"/>
      <c r="D662" s="9"/>
      <c r="E662" s="10" t="s">
        <v>731</v>
      </c>
      <c r="F662" s="10" t="s">
        <v>732</v>
      </c>
      <c r="G662" s="10" t="s">
        <v>746</v>
      </c>
      <c r="H662" s="10" t="s">
        <v>746</v>
      </c>
      <c r="I662" s="54"/>
      <c r="J662" s="54"/>
      <c r="K662" s="54"/>
      <c r="L662" s="54"/>
      <c r="M662" s="54"/>
      <c r="N662" s="87"/>
      <c r="O662" s="10"/>
      <c r="P662" s="10"/>
      <c r="Q662" s="10"/>
      <c r="R662" s="10"/>
      <c r="S662" s="10" t="s">
        <v>53</v>
      </c>
      <c r="T662" s="10"/>
      <c r="U662" s="10" t="s">
        <v>50</v>
      </c>
      <c r="V662" s="10" t="s">
        <v>50</v>
      </c>
      <c r="W662" s="10" t="s">
        <v>50</v>
      </c>
      <c r="X662" s="11" t="str">
        <f t="shared" si="266"/>
        <v>N</v>
      </c>
      <c r="Y662" s="11"/>
      <c r="Z662" s="11"/>
      <c r="AA662" s="11" t="str">
        <f t="shared" si="304"/>
        <v>N</v>
      </c>
      <c r="AB662" s="11"/>
      <c r="AC662" s="11">
        <f t="shared" si="305"/>
        <v>0</v>
      </c>
      <c r="AD662" s="10">
        <v>0</v>
      </c>
      <c r="AE662" s="10">
        <v>0</v>
      </c>
      <c r="AF662" s="11"/>
      <c r="AG662" s="10"/>
      <c r="AH662" s="10"/>
      <c r="AI662" s="11">
        <f t="shared" si="340"/>
        <v>339</v>
      </c>
      <c r="AJ662" s="11" t="str">
        <f t="shared" si="341"/>
        <v/>
      </c>
      <c r="AK662" s="11">
        <f t="shared" si="342"/>
        <v>339</v>
      </c>
      <c r="AL662" s="11" t="str">
        <f t="shared" si="343"/>
        <v/>
      </c>
      <c r="AM662" s="11">
        <f t="shared" si="344"/>
        <v>-1</v>
      </c>
      <c r="AN662" s="11" t="str">
        <f t="shared" si="345"/>
        <v/>
      </c>
      <c r="AO662" s="11">
        <f t="shared" si="346"/>
        <v>-1</v>
      </c>
      <c r="AP662" s="11" t="str">
        <f t="shared" si="347"/>
        <v/>
      </c>
      <c r="AQ662" s="11"/>
      <c r="AR662" s="11">
        <f t="shared" si="306"/>
        <v>0</v>
      </c>
      <c r="AS662" s="11"/>
      <c r="AT662" s="9"/>
      <c r="AU662" t="str">
        <f t="shared" si="348"/>
        <v>RW</v>
      </c>
      <c r="AV662" s="7">
        <f>SUM(Z$7:Z662)/2</f>
        <v>340</v>
      </c>
      <c r="AW662" s="7">
        <f>SUM(AC$7:AC662)/2</f>
        <v>0</v>
      </c>
      <c r="BF662" s="2">
        <v>0</v>
      </c>
      <c r="BG662" s="2">
        <v>0</v>
      </c>
      <c r="BH662" s="2">
        <v>0</v>
      </c>
      <c r="BI662" s="2">
        <v>0</v>
      </c>
      <c r="BJ662" s="2">
        <v>0</v>
      </c>
      <c r="BK662" s="2">
        <v>0</v>
      </c>
      <c r="BL662" s="2">
        <v>0</v>
      </c>
      <c r="BM662" s="2">
        <v>0</v>
      </c>
      <c r="BN662" s="2">
        <v>0</v>
      </c>
      <c r="BO662" s="2">
        <v>0</v>
      </c>
    </row>
    <row r="663" spans="2:67" outlineLevel="1">
      <c r="B663" s="36"/>
      <c r="C663" s="9"/>
      <c r="D663" s="9"/>
      <c r="E663" s="10" t="s">
        <v>731</v>
      </c>
      <c r="F663" s="10" t="s">
        <v>732</v>
      </c>
      <c r="G663" s="10" t="s">
        <v>747</v>
      </c>
      <c r="H663" s="10" t="s">
        <v>747</v>
      </c>
      <c r="I663" s="54"/>
      <c r="J663" s="54"/>
      <c r="K663" s="54"/>
      <c r="L663" s="54"/>
      <c r="M663" s="54"/>
      <c r="N663" s="87"/>
      <c r="O663" s="10"/>
      <c r="P663" s="10"/>
      <c r="Q663" s="10"/>
      <c r="R663" s="10"/>
      <c r="S663" s="10" t="s">
        <v>53</v>
      </c>
      <c r="T663" s="10"/>
      <c r="U663" s="10" t="s">
        <v>50</v>
      </c>
      <c r="V663" s="10" t="s">
        <v>50</v>
      </c>
      <c r="W663" s="10" t="s">
        <v>50</v>
      </c>
      <c r="X663" s="11" t="str">
        <f t="shared" si="266"/>
        <v>N</v>
      </c>
      <c r="Y663" s="11"/>
      <c r="Z663" s="11"/>
      <c r="AA663" s="11" t="str">
        <f t="shared" si="304"/>
        <v>N</v>
      </c>
      <c r="AB663" s="11"/>
      <c r="AC663" s="11">
        <f t="shared" si="305"/>
        <v>0</v>
      </c>
      <c r="AD663" s="10">
        <v>0</v>
      </c>
      <c r="AE663" s="10">
        <v>0</v>
      </c>
      <c r="AF663" s="11"/>
      <c r="AG663" s="10"/>
      <c r="AH663" s="10"/>
      <c r="AI663" s="11">
        <f t="shared" si="340"/>
        <v>339</v>
      </c>
      <c r="AJ663" s="11" t="str">
        <f t="shared" si="341"/>
        <v/>
      </c>
      <c r="AK663" s="11">
        <f t="shared" si="342"/>
        <v>339</v>
      </c>
      <c r="AL663" s="11" t="str">
        <f t="shared" si="343"/>
        <v/>
      </c>
      <c r="AM663" s="11">
        <f t="shared" si="344"/>
        <v>-1</v>
      </c>
      <c r="AN663" s="11" t="str">
        <f t="shared" si="345"/>
        <v/>
      </c>
      <c r="AO663" s="11">
        <f t="shared" si="346"/>
        <v>-1</v>
      </c>
      <c r="AP663" s="11" t="str">
        <f t="shared" si="347"/>
        <v/>
      </c>
      <c r="AQ663" s="11"/>
      <c r="AR663" s="11">
        <f t="shared" si="306"/>
        <v>0</v>
      </c>
      <c r="AS663" s="11"/>
      <c r="AT663" s="9"/>
      <c r="AU663" t="str">
        <f t="shared" si="348"/>
        <v>RW</v>
      </c>
      <c r="AV663" s="7">
        <f>SUM(Z$7:Z663)/2</f>
        <v>340</v>
      </c>
      <c r="AW663" s="7">
        <f>SUM(AC$7:AC663)/2</f>
        <v>0</v>
      </c>
      <c r="BF663" s="2">
        <v>0</v>
      </c>
      <c r="BG663" s="2">
        <v>0</v>
      </c>
      <c r="BH663" s="2">
        <v>0</v>
      </c>
      <c r="BI663" s="2">
        <v>0</v>
      </c>
      <c r="BJ663" s="2">
        <v>0</v>
      </c>
      <c r="BK663" s="2">
        <v>0</v>
      </c>
      <c r="BL663" s="2">
        <v>0</v>
      </c>
      <c r="BM663" s="2">
        <v>0</v>
      </c>
      <c r="BN663" s="2">
        <v>0</v>
      </c>
      <c r="BO663" s="2">
        <v>0</v>
      </c>
    </row>
    <row r="664" spans="2:67" outlineLevel="1">
      <c r="B664" s="36"/>
      <c r="C664" s="9"/>
      <c r="D664" s="9"/>
      <c r="E664" s="10" t="s">
        <v>731</v>
      </c>
      <c r="F664" s="10" t="s">
        <v>732</v>
      </c>
      <c r="G664" s="10" t="s">
        <v>748</v>
      </c>
      <c r="H664" s="10" t="s">
        <v>748</v>
      </c>
      <c r="I664" s="54"/>
      <c r="J664" s="54"/>
      <c r="K664" s="54"/>
      <c r="L664" s="54"/>
      <c r="M664" s="54"/>
      <c r="N664" s="87"/>
      <c r="O664" s="10"/>
      <c r="P664" s="10"/>
      <c r="Q664" s="10"/>
      <c r="R664" s="10"/>
      <c r="S664" s="10" t="s">
        <v>53</v>
      </c>
      <c r="T664" s="10"/>
      <c r="U664" s="10" t="s">
        <v>50</v>
      </c>
      <c r="V664" s="10" t="s">
        <v>50</v>
      </c>
      <c r="W664" s="10" t="s">
        <v>50</v>
      </c>
      <c r="X664" s="11" t="str">
        <f t="shared" si="266"/>
        <v>N</v>
      </c>
      <c r="Y664" s="11"/>
      <c r="Z664" s="11"/>
      <c r="AA664" s="11" t="str">
        <f t="shared" si="304"/>
        <v>N</v>
      </c>
      <c r="AB664" s="11"/>
      <c r="AC664" s="11">
        <f t="shared" si="305"/>
        <v>0</v>
      </c>
      <c r="AD664" s="10">
        <v>0</v>
      </c>
      <c r="AE664" s="10">
        <v>0</v>
      </c>
      <c r="AF664" s="11"/>
      <c r="AG664" s="10"/>
      <c r="AH664" s="10"/>
      <c r="AI664" s="11">
        <f t="shared" si="340"/>
        <v>339</v>
      </c>
      <c r="AJ664" s="11" t="str">
        <f t="shared" si="341"/>
        <v/>
      </c>
      <c r="AK664" s="11">
        <f t="shared" si="342"/>
        <v>339</v>
      </c>
      <c r="AL664" s="11" t="str">
        <f t="shared" si="343"/>
        <v/>
      </c>
      <c r="AM664" s="11">
        <f t="shared" si="344"/>
        <v>-1</v>
      </c>
      <c r="AN664" s="11" t="str">
        <f t="shared" si="345"/>
        <v/>
      </c>
      <c r="AO664" s="11">
        <f t="shared" si="346"/>
        <v>-1</v>
      </c>
      <c r="AP664" s="11" t="str">
        <f t="shared" si="347"/>
        <v/>
      </c>
      <c r="AQ664" s="11"/>
      <c r="AR664" s="11">
        <f t="shared" si="306"/>
        <v>0</v>
      </c>
      <c r="AS664" s="11"/>
      <c r="AT664" s="9"/>
      <c r="AU664" t="str">
        <f t="shared" si="348"/>
        <v>RW</v>
      </c>
      <c r="AV664" s="7">
        <f>SUM(Z$7:Z664)/2</f>
        <v>340</v>
      </c>
      <c r="AW664" s="7">
        <f>SUM(AC$7:AC664)/2</f>
        <v>0</v>
      </c>
      <c r="BF664" s="2">
        <v>0</v>
      </c>
      <c r="BG664" s="2">
        <v>0</v>
      </c>
      <c r="BH664" s="2">
        <v>0</v>
      </c>
      <c r="BI664" s="2">
        <v>0</v>
      </c>
      <c r="BJ664" s="2">
        <v>0</v>
      </c>
      <c r="BK664" s="2">
        <v>0</v>
      </c>
      <c r="BL664" s="2">
        <v>0</v>
      </c>
      <c r="BM664" s="2">
        <v>0</v>
      </c>
      <c r="BN664" s="2">
        <v>0</v>
      </c>
      <c r="BO664" s="2">
        <v>0</v>
      </c>
    </row>
    <row r="665" spans="2:67" outlineLevel="1">
      <c r="B665" s="36"/>
      <c r="C665" s="9"/>
      <c r="D665" s="9"/>
      <c r="E665" s="10" t="s">
        <v>731</v>
      </c>
      <c r="F665" s="10" t="s">
        <v>732</v>
      </c>
      <c r="G665" s="10" t="s">
        <v>749</v>
      </c>
      <c r="H665" s="10" t="s">
        <v>749</v>
      </c>
      <c r="I665" s="81"/>
      <c r="J665" s="81"/>
      <c r="K665" s="81"/>
      <c r="L665" s="81"/>
      <c r="M665" s="81"/>
      <c r="N665" s="88"/>
      <c r="O665" s="10"/>
      <c r="P665" s="10"/>
      <c r="Q665" s="10"/>
      <c r="R665" s="10"/>
      <c r="S665" s="10" t="s">
        <v>53</v>
      </c>
      <c r="T665" s="10"/>
      <c r="U665" s="10" t="s">
        <v>50</v>
      </c>
      <c r="V665" s="10" t="s">
        <v>50</v>
      </c>
      <c r="W665" s="10" t="s">
        <v>50</v>
      </c>
      <c r="X665" s="11" t="str">
        <f t="shared" si="266"/>
        <v>N</v>
      </c>
      <c r="Y665" s="11"/>
      <c r="Z665" s="11"/>
      <c r="AA665" s="11" t="str">
        <f t="shared" si="304"/>
        <v>N</v>
      </c>
      <c r="AB665" s="11"/>
      <c r="AC665" s="11">
        <f t="shared" si="305"/>
        <v>0</v>
      </c>
      <c r="AD665" s="10">
        <v>0</v>
      </c>
      <c r="AE665" s="10">
        <v>0</v>
      </c>
      <c r="AF665" s="11"/>
      <c r="AG665" s="10"/>
      <c r="AH665" s="10"/>
      <c r="AI665" s="11">
        <f>IF(Y665&gt;0,AK639,AK639- 1)</f>
        <v>339</v>
      </c>
      <c r="AJ665" s="11" t="str">
        <f t="shared" si="341"/>
        <v/>
      </c>
      <c r="AK665" s="11">
        <f>IF(AND(V665="Y", Y665&gt;0),AI649,AI649- 1)</f>
        <v>339</v>
      </c>
      <c r="AL665" s="11" t="str">
        <f t="shared" si="343"/>
        <v/>
      </c>
      <c r="AM665" s="11">
        <f>IF(AB665&gt;0,AO639,AO639- 1)</f>
        <v>-1</v>
      </c>
      <c r="AN665" s="11" t="str">
        <f t="shared" si="345"/>
        <v/>
      </c>
      <c r="AO665" s="11">
        <f>IF(AND(V665="Y", AB665&gt;0),AM649,AM649- 1)</f>
        <v>-1</v>
      </c>
      <c r="AP665" s="11" t="str">
        <f t="shared" si="347"/>
        <v/>
      </c>
      <c r="AQ665" s="11"/>
      <c r="AR665" s="11">
        <f t="shared" si="306"/>
        <v>0</v>
      </c>
      <c r="AS665" s="11"/>
      <c r="AT665" s="9"/>
      <c r="AU665" t="str">
        <f t="shared" si="348"/>
        <v>RW</v>
      </c>
      <c r="AV665" s="7">
        <f>SUM(Z$7:Z665)/2</f>
        <v>340</v>
      </c>
      <c r="AW665" s="7">
        <f>SUM(AC$7:AC665)/2</f>
        <v>0</v>
      </c>
      <c r="BF665" s="2">
        <v>0</v>
      </c>
      <c r="BG665" s="2">
        <v>0</v>
      </c>
      <c r="BH665" s="2">
        <v>0</v>
      </c>
      <c r="BI665" s="2">
        <v>0</v>
      </c>
      <c r="BJ665" s="2">
        <v>0</v>
      </c>
      <c r="BK665" s="2">
        <v>0</v>
      </c>
      <c r="BL665" s="2">
        <v>0</v>
      </c>
      <c r="BM665" s="2">
        <v>0</v>
      </c>
      <c r="BN665" s="2">
        <v>0</v>
      </c>
      <c r="BO665" s="2">
        <v>0</v>
      </c>
    </row>
    <row r="666" spans="2:67">
      <c r="B666" s="36"/>
      <c r="C666" s="9"/>
      <c r="D666" s="9"/>
      <c r="E666" s="10" t="s">
        <v>750</v>
      </c>
      <c r="F666" s="10" t="s">
        <v>751</v>
      </c>
      <c r="G666" s="10"/>
      <c r="H666" s="10"/>
      <c r="I666" s="10"/>
      <c r="J666" s="10"/>
      <c r="K666" s="10"/>
      <c r="L666" s="10"/>
      <c r="M666" s="10"/>
      <c r="N666" s="84"/>
      <c r="O666" s="10"/>
      <c r="P666" s="10"/>
      <c r="Q666" s="10" t="s">
        <v>171</v>
      </c>
      <c r="R666" s="10" t="s">
        <v>285</v>
      </c>
      <c r="S666" s="10" t="str">
        <f t="shared" si="275"/>
        <v>RW</v>
      </c>
      <c r="T666" s="10">
        <v>2</v>
      </c>
      <c r="U666" s="10" t="s">
        <v>49</v>
      </c>
      <c r="V666" s="10" t="s">
        <v>50</v>
      </c>
      <c r="W666" s="10" t="s">
        <v>50</v>
      </c>
      <c r="X666" s="11" t="str">
        <f t="shared" si="266"/>
        <v>Y</v>
      </c>
      <c r="Y666" s="11">
        <v>4</v>
      </c>
      <c r="Z666" s="11">
        <f t="shared" si="265"/>
        <v>4</v>
      </c>
      <c r="AA666" s="11" t="str">
        <f t="shared" si="304"/>
        <v>N</v>
      </c>
      <c r="AB666" s="11"/>
      <c r="AC666" s="11">
        <f t="shared" si="305"/>
        <v>0</v>
      </c>
      <c r="AD666" s="10" t="str">
        <f>(AD667 &amp; AD668 &amp; AD669 &amp; AD670 &amp; AD671 &amp; AD672 &amp; AD673 &amp; AD674) &amp; (AD675 &amp; AD676 &amp; AD677 &amp; AD678 &amp; AD679 &amp; AD680 &amp; AD681 &amp; AD682)</f>
        <v>0000</v>
      </c>
      <c r="AE666" s="10" t="str">
        <f>(AE667 &amp; AE668 &amp; AE669 &amp; AE670 &amp; AE671 &amp; AE672 &amp; AE673 &amp; AE674) &amp; (AE675 &amp; AE676 &amp; AE677 &amp; AE678 &amp; AE679 &amp; AE680 &amp; AE681 &amp; AE682)</f>
        <v>0000</v>
      </c>
      <c r="AF666" s="11"/>
      <c r="AG666" s="10"/>
      <c r="AH666" s="10"/>
      <c r="AI666" s="11">
        <f>AK649+Y666</f>
        <v>344</v>
      </c>
      <c r="AJ666" s="11"/>
      <c r="AK666" s="11">
        <f t="shared" si="276"/>
        <v>344</v>
      </c>
      <c r="AL666" s="11"/>
      <c r="AM666" s="11">
        <f>AO649+AB666</f>
        <v>0</v>
      </c>
      <c r="AN666" s="11"/>
      <c r="AO666" s="11">
        <f t="shared" si="277"/>
        <v>0</v>
      </c>
      <c r="AP666" s="11"/>
      <c r="AQ666" s="11">
        <v>4</v>
      </c>
      <c r="AR666" s="11">
        <f t="shared" si="306"/>
        <v>4</v>
      </c>
      <c r="AS666" s="11"/>
      <c r="AT666" s="9"/>
      <c r="AU666" t="str">
        <f t="shared" si="348"/>
        <v>RW</v>
      </c>
      <c r="AV666" s="7">
        <f>SUM(Z$7:Z666)/2</f>
        <v>342</v>
      </c>
      <c r="AW666" s="7">
        <f>SUM(AC$7:AC666)/2</f>
        <v>0</v>
      </c>
      <c r="BF666" s="2" t="s">
        <v>521</v>
      </c>
      <c r="BG666" s="2" t="s">
        <v>521</v>
      </c>
      <c r="BH666" s="2" t="s">
        <v>521</v>
      </c>
      <c r="BI666" s="2" t="s">
        <v>521</v>
      </c>
      <c r="BJ666" s="2" t="s">
        <v>521</v>
      </c>
      <c r="BK666" s="2" t="s">
        <v>521</v>
      </c>
      <c r="BL666" s="2" t="s">
        <v>521</v>
      </c>
      <c r="BM666" s="2" t="s">
        <v>521</v>
      </c>
      <c r="BN666" s="2" t="s">
        <v>521</v>
      </c>
      <c r="BO666" s="2" t="s">
        <v>521</v>
      </c>
    </row>
    <row r="667" spans="2:67" outlineLevel="1">
      <c r="B667" s="36"/>
      <c r="C667" s="9"/>
      <c r="D667" s="9"/>
      <c r="E667" s="10" t="s">
        <v>750</v>
      </c>
      <c r="F667" s="10" t="s">
        <v>751</v>
      </c>
      <c r="G667" s="10" t="s">
        <v>752</v>
      </c>
      <c r="H667" s="10" t="s">
        <v>752</v>
      </c>
      <c r="I667" s="80"/>
      <c r="J667" s="80"/>
      <c r="K667" s="80"/>
      <c r="L667" s="80"/>
      <c r="M667" s="80"/>
      <c r="N667" s="86" t="s">
        <v>753</v>
      </c>
      <c r="O667" s="10"/>
      <c r="P667" s="10"/>
      <c r="Q667" s="10"/>
      <c r="R667" s="10"/>
      <c r="S667" s="10" t="s">
        <v>53</v>
      </c>
      <c r="T667" s="10"/>
      <c r="U667" s="10" t="s">
        <v>49</v>
      </c>
      <c r="V667" s="10" t="s">
        <v>50</v>
      </c>
      <c r="W667" s="10" t="s">
        <v>50</v>
      </c>
      <c r="X667" s="11" t="str">
        <f t="shared" si="266"/>
        <v>N</v>
      </c>
      <c r="Y667" s="11"/>
      <c r="Z667" s="11">
        <f t="shared" si="265"/>
        <v>0</v>
      </c>
      <c r="AA667" s="11" t="str">
        <f t="shared" si="304"/>
        <v>N</v>
      </c>
      <c r="AB667" s="11"/>
      <c r="AC667" s="11">
        <f t="shared" si="305"/>
        <v>0</v>
      </c>
      <c r="AD667" s="10"/>
      <c r="AE667" s="10"/>
      <c r="AF667" s="11"/>
      <c r="AG667" s="10"/>
      <c r="AH667" s="10"/>
      <c r="AI667" s="11">
        <f t="shared" ref="AI667:AI681" si="349">AI668+Y668</f>
        <v>344</v>
      </c>
      <c r="AJ667" s="11" t="str">
        <f t="shared" ref="AJ667:AJ682" si="350">IF(Y667&gt;1,"MTP[" &amp; AI667-1+Y667&amp; ":" &amp; AI667 &amp; "]",(IF(Y667&gt;0,"MTP[" &amp; AI667 &amp; "]","")))</f>
        <v/>
      </c>
      <c r="AK667" s="11">
        <f t="shared" ref="AK667:AK681" si="351">AK668+Y668</f>
        <v>347</v>
      </c>
      <c r="AL667" s="11" t="str">
        <f t="shared" ref="AL667:AL682" si="352">IF(AND(V667="Y", Y667&gt;1),"MTP[" &amp; AK667-1+Y667&amp; ":" &amp; AK667 &amp; "]",(IF(AND(V667="Y", Y667&gt;0),"MTP[" &amp; AK667 &amp; "]","")))</f>
        <v/>
      </c>
      <c r="AM667" s="11">
        <f t="shared" ref="AM667:AM681" si="353">AM668+AB668</f>
        <v>-1</v>
      </c>
      <c r="AN667" s="11" t="str">
        <f t="shared" ref="AN667:AN682" si="354">IF(AB667&gt;1,"OTP[" &amp; AM667-1+AB667&amp; ":" &amp; AM667 &amp; "]",(IF(AB667&gt;0,"OTP[" &amp; AM667 &amp; "]","")))</f>
        <v/>
      </c>
      <c r="AO667" s="11">
        <f t="shared" ref="AO667:AO681" si="355">AO668+AB668</f>
        <v>-1</v>
      </c>
      <c r="AP667" s="11" t="str">
        <f t="shared" ref="AP667:AP682" si="356">IF(AND(V667="Y", AB667&gt;1),"OTP[" &amp; AO667-1+AB667&amp; ":" &amp; AO667 &amp; "]",(IF(AND(V667="Y", AB667&gt;0),"OTP[" &amp; AO667 &amp; "]","")))</f>
        <v/>
      </c>
      <c r="AQ667" s="11"/>
      <c r="AR667" s="11">
        <f t="shared" si="306"/>
        <v>0</v>
      </c>
      <c r="AS667" s="11"/>
      <c r="AT667" s="9"/>
      <c r="AU667" t="str">
        <f t="shared" si="348"/>
        <v>RW</v>
      </c>
      <c r="AV667" s="7">
        <f>SUM(Z$7:Z667)/2</f>
        <v>342</v>
      </c>
      <c r="AW667" s="7">
        <f>SUM(AC$7:AC667)/2</f>
        <v>0</v>
      </c>
    </row>
    <row r="668" spans="2:67" outlineLevel="1">
      <c r="B668" s="36"/>
      <c r="C668" s="9"/>
      <c r="D668" s="9"/>
      <c r="E668" s="10" t="s">
        <v>750</v>
      </c>
      <c r="F668" s="10" t="s">
        <v>751</v>
      </c>
      <c r="G668" s="10" t="s">
        <v>754</v>
      </c>
      <c r="H668" s="10" t="s">
        <v>754</v>
      </c>
      <c r="I668" s="54"/>
      <c r="J668" s="54"/>
      <c r="K668" s="54"/>
      <c r="L668" s="54"/>
      <c r="M668" s="54"/>
      <c r="N668" s="87"/>
      <c r="O668" s="10"/>
      <c r="P668" s="10"/>
      <c r="Q668" s="10"/>
      <c r="R668" s="10"/>
      <c r="S668" s="10" t="s">
        <v>53</v>
      </c>
      <c r="T668" s="10"/>
      <c r="U668" s="10" t="s">
        <v>49</v>
      </c>
      <c r="V668" s="10" t="s">
        <v>50</v>
      </c>
      <c r="W668" s="10" t="s">
        <v>50</v>
      </c>
      <c r="X668" s="11" t="str">
        <f t="shared" si="266"/>
        <v>N</v>
      </c>
      <c r="Y668" s="11"/>
      <c r="Z668" s="11">
        <f t="shared" si="265"/>
        <v>0</v>
      </c>
      <c r="AA668" s="11" t="str">
        <f t="shared" si="304"/>
        <v>N</v>
      </c>
      <c r="AB668" s="11"/>
      <c r="AC668" s="11">
        <f t="shared" si="305"/>
        <v>0</v>
      </c>
      <c r="AD668" s="10"/>
      <c r="AE668" s="10"/>
      <c r="AF668" s="11"/>
      <c r="AG668" s="10"/>
      <c r="AH668" s="10"/>
      <c r="AI668" s="11">
        <f t="shared" si="349"/>
        <v>344</v>
      </c>
      <c r="AJ668" s="11" t="str">
        <f t="shared" si="350"/>
        <v/>
      </c>
      <c r="AK668" s="11">
        <f t="shared" si="351"/>
        <v>347</v>
      </c>
      <c r="AL668" s="11" t="str">
        <f t="shared" si="352"/>
        <v/>
      </c>
      <c r="AM668" s="11">
        <f t="shared" si="353"/>
        <v>-1</v>
      </c>
      <c r="AN668" s="11" t="str">
        <f t="shared" si="354"/>
        <v/>
      </c>
      <c r="AO668" s="11">
        <f t="shared" si="355"/>
        <v>-1</v>
      </c>
      <c r="AP668" s="11" t="str">
        <f t="shared" si="356"/>
        <v/>
      </c>
      <c r="AQ668" s="11"/>
      <c r="AR668" s="11">
        <f t="shared" si="306"/>
        <v>0</v>
      </c>
      <c r="AS668" s="11"/>
      <c r="AT668" s="9"/>
      <c r="AU668" t="str">
        <f t="shared" si="348"/>
        <v>RW</v>
      </c>
      <c r="AV668" s="7">
        <f>SUM(Z$7:Z668)/2</f>
        <v>342</v>
      </c>
      <c r="AW668" s="7">
        <f>SUM(AC$7:AC668)/2</f>
        <v>0</v>
      </c>
    </row>
    <row r="669" spans="2:67" outlineLevel="1">
      <c r="B669" s="36"/>
      <c r="C669" s="9"/>
      <c r="D669" s="9"/>
      <c r="E669" s="10" t="s">
        <v>750</v>
      </c>
      <c r="F669" s="10" t="s">
        <v>751</v>
      </c>
      <c r="G669" s="10" t="s">
        <v>755</v>
      </c>
      <c r="H669" s="10" t="s">
        <v>755</v>
      </c>
      <c r="I669" s="54"/>
      <c r="J669" s="54"/>
      <c r="K669" s="54"/>
      <c r="L669" s="54"/>
      <c r="M669" s="54"/>
      <c r="N669" s="87"/>
      <c r="O669" s="10"/>
      <c r="P669" s="10"/>
      <c r="Q669" s="10"/>
      <c r="R669" s="10"/>
      <c r="S669" s="10" t="s">
        <v>53</v>
      </c>
      <c r="T669" s="10"/>
      <c r="U669" s="10" t="s">
        <v>49</v>
      </c>
      <c r="V669" s="10" t="s">
        <v>50</v>
      </c>
      <c r="W669" s="10" t="s">
        <v>50</v>
      </c>
      <c r="X669" s="11" t="str">
        <f t="shared" si="266"/>
        <v>N</v>
      </c>
      <c r="Y669" s="11"/>
      <c r="Z669" s="11">
        <f t="shared" si="265"/>
        <v>0</v>
      </c>
      <c r="AA669" s="11" t="str">
        <f t="shared" si="304"/>
        <v>N</v>
      </c>
      <c r="AB669" s="11"/>
      <c r="AC669" s="11">
        <f t="shared" si="305"/>
        <v>0</v>
      </c>
      <c r="AD669" s="10"/>
      <c r="AE669" s="10"/>
      <c r="AF669" s="11"/>
      <c r="AG669" s="10"/>
      <c r="AH669" s="10"/>
      <c r="AI669" s="11">
        <f t="shared" si="349"/>
        <v>344</v>
      </c>
      <c r="AJ669" s="11" t="str">
        <f t="shared" si="350"/>
        <v/>
      </c>
      <c r="AK669" s="11">
        <f t="shared" si="351"/>
        <v>347</v>
      </c>
      <c r="AL669" s="11" t="str">
        <f t="shared" si="352"/>
        <v/>
      </c>
      <c r="AM669" s="11">
        <f t="shared" si="353"/>
        <v>-1</v>
      </c>
      <c r="AN669" s="11" t="str">
        <f t="shared" si="354"/>
        <v/>
      </c>
      <c r="AO669" s="11">
        <f t="shared" si="355"/>
        <v>-1</v>
      </c>
      <c r="AP669" s="11" t="str">
        <f t="shared" si="356"/>
        <v/>
      </c>
      <c r="AQ669" s="11"/>
      <c r="AR669" s="11">
        <f t="shared" si="306"/>
        <v>0</v>
      </c>
      <c r="AS669" s="11"/>
      <c r="AT669" s="9"/>
      <c r="AU669" t="str">
        <f t="shared" si="348"/>
        <v>RW</v>
      </c>
      <c r="AV669" s="7">
        <f>SUM(Z$7:Z669)/2</f>
        <v>342</v>
      </c>
      <c r="AW669" s="7">
        <f>SUM(AC$7:AC669)/2</f>
        <v>0</v>
      </c>
    </row>
    <row r="670" spans="2:67" outlineLevel="1">
      <c r="B670" s="36"/>
      <c r="C670" s="9"/>
      <c r="D670" s="9"/>
      <c r="E670" s="10" t="s">
        <v>750</v>
      </c>
      <c r="F670" s="10" t="s">
        <v>751</v>
      </c>
      <c r="G670" s="10" t="s">
        <v>756</v>
      </c>
      <c r="H670" s="10" t="s">
        <v>756</v>
      </c>
      <c r="I670" s="54"/>
      <c r="J670" s="54"/>
      <c r="K670" s="54"/>
      <c r="L670" s="54"/>
      <c r="M670" s="54"/>
      <c r="N670" s="87"/>
      <c r="O670" s="10"/>
      <c r="P670" s="10"/>
      <c r="Q670" s="10"/>
      <c r="R670" s="10"/>
      <c r="S670" s="10" t="s">
        <v>53</v>
      </c>
      <c r="T670" s="10"/>
      <c r="U670" s="10" t="s">
        <v>49</v>
      </c>
      <c r="V670" s="10" t="s">
        <v>50</v>
      </c>
      <c r="W670" s="10" t="s">
        <v>50</v>
      </c>
      <c r="X670" s="11" t="str">
        <f t="shared" si="266"/>
        <v>N</v>
      </c>
      <c r="Y670" s="11"/>
      <c r="Z670" s="11">
        <f t="shared" si="265"/>
        <v>0</v>
      </c>
      <c r="AA670" s="11" t="str">
        <f t="shared" si="304"/>
        <v>N</v>
      </c>
      <c r="AB670" s="11"/>
      <c r="AC670" s="11">
        <f t="shared" si="305"/>
        <v>0</v>
      </c>
      <c r="AD670" s="10"/>
      <c r="AE670" s="10"/>
      <c r="AF670" s="11"/>
      <c r="AG670" s="10"/>
      <c r="AH670" s="10"/>
      <c r="AI670" s="11">
        <f t="shared" si="349"/>
        <v>344</v>
      </c>
      <c r="AJ670" s="11" t="str">
        <f t="shared" si="350"/>
        <v/>
      </c>
      <c r="AK670" s="11">
        <f t="shared" si="351"/>
        <v>347</v>
      </c>
      <c r="AL670" s="11" t="str">
        <f t="shared" si="352"/>
        <v/>
      </c>
      <c r="AM670" s="11">
        <f t="shared" si="353"/>
        <v>-1</v>
      </c>
      <c r="AN670" s="11" t="str">
        <f t="shared" si="354"/>
        <v/>
      </c>
      <c r="AO670" s="11">
        <f t="shared" si="355"/>
        <v>-1</v>
      </c>
      <c r="AP670" s="11" t="str">
        <f t="shared" si="356"/>
        <v/>
      </c>
      <c r="AQ670" s="11"/>
      <c r="AR670" s="11">
        <f t="shared" si="306"/>
        <v>0</v>
      </c>
      <c r="AS670" s="11"/>
      <c r="AT670" s="9"/>
      <c r="AU670" t="str">
        <f t="shared" si="348"/>
        <v>RW</v>
      </c>
      <c r="AV670" s="7">
        <f>SUM(Z$7:Z670)/2</f>
        <v>342</v>
      </c>
      <c r="AW670" s="7">
        <f>SUM(AC$7:AC670)/2</f>
        <v>0</v>
      </c>
    </row>
    <row r="671" spans="2:67" outlineLevel="1">
      <c r="B671" s="36"/>
      <c r="C671" s="9"/>
      <c r="D671" s="9"/>
      <c r="E671" s="10" t="s">
        <v>750</v>
      </c>
      <c r="F671" s="10" t="s">
        <v>751</v>
      </c>
      <c r="G671" s="10" t="s">
        <v>757</v>
      </c>
      <c r="H671" s="10" t="s">
        <v>757</v>
      </c>
      <c r="I671" s="54"/>
      <c r="J671" s="54"/>
      <c r="K671" s="54"/>
      <c r="L671" s="54"/>
      <c r="M671" s="54"/>
      <c r="N671" s="87"/>
      <c r="O671" s="10"/>
      <c r="P671" s="10"/>
      <c r="Q671" s="10"/>
      <c r="R671" s="10"/>
      <c r="S671" s="10" t="s">
        <v>53</v>
      </c>
      <c r="T671" s="10"/>
      <c r="U671" s="10" t="s">
        <v>49</v>
      </c>
      <c r="V671" s="10" t="s">
        <v>50</v>
      </c>
      <c r="W671" s="10" t="s">
        <v>50</v>
      </c>
      <c r="X671" s="11" t="str">
        <f t="shared" si="266"/>
        <v>N</v>
      </c>
      <c r="Y671" s="11"/>
      <c r="Z671" s="11">
        <f t="shared" si="265"/>
        <v>0</v>
      </c>
      <c r="AA671" s="11" t="str">
        <f t="shared" si="304"/>
        <v>N</v>
      </c>
      <c r="AB671" s="11"/>
      <c r="AC671" s="11">
        <f t="shared" si="305"/>
        <v>0</v>
      </c>
      <c r="AD671" s="10"/>
      <c r="AE671" s="10"/>
      <c r="AF671" s="11"/>
      <c r="AG671" s="10"/>
      <c r="AH671" s="10"/>
      <c r="AI671" s="11">
        <f t="shared" si="349"/>
        <v>344</v>
      </c>
      <c r="AJ671" s="11" t="str">
        <f t="shared" si="350"/>
        <v/>
      </c>
      <c r="AK671" s="11">
        <f t="shared" si="351"/>
        <v>347</v>
      </c>
      <c r="AL671" s="11" t="str">
        <f t="shared" si="352"/>
        <v/>
      </c>
      <c r="AM671" s="11">
        <f t="shared" si="353"/>
        <v>-1</v>
      </c>
      <c r="AN671" s="11" t="str">
        <f t="shared" si="354"/>
        <v/>
      </c>
      <c r="AO671" s="11">
        <f t="shared" si="355"/>
        <v>-1</v>
      </c>
      <c r="AP671" s="11" t="str">
        <f t="shared" si="356"/>
        <v/>
      </c>
      <c r="AQ671" s="11"/>
      <c r="AR671" s="11">
        <f t="shared" si="306"/>
        <v>0</v>
      </c>
      <c r="AS671" s="11"/>
      <c r="AT671" s="9"/>
      <c r="AU671" t="str">
        <f t="shared" si="348"/>
        <v>RW</v>
      </c>
      <c r="AV671" s="7">
        <f>SUM(Z$7:Z671)/2</f>
        <v>342</v>
      </c>
      <c r="AW671" s="7">
        <f>SUM(AC$7:AC671)/2</f>
        <v>0</v>
      </c>
    </row>
    <row r="672" spans="2:67" outlineLevel="1">
      <c r="B672" s="36"/>
      <c r="C672" s="9"/>
      <c r="D672" s="9"/>
      <c r="E672" s="10" t="s">
        <v>750</v>
      </c>
      <c r="F672" s="10" t="s">
        <v>751</v>
      </c>
      <c r="G672" s="10" t="s">
        <v>758</v>
      </c>
      <c r="H672" s="10" t="s">
        <v>758</v>
      </c>
      <c r="I672" s="54"/>
      <c r="J672" s="54"/>
      <c r="K672" s="54"/>
      <c r="L672" s="54"/>
      <c r="M672" s="54"/>
      <c r="N672" s="87"/>
      <c r="O672" s="10"/>
      <c r="P672" s="10"/>
      <c r="Q672" s="10"/>
      <c r="R672" s="10"/>
      <c r="S672" s="10" t="s">
        <v>53</v>
      </c>
      <c r="T672" s="10"/>
      <c r="U672" s="10" t="s">
        <v>49</v>
      </c>
      <c r="V672" s="10" t="s">
        <v>50</v>
      </c>
      <c r="W672" s="10" t="s">
        <v>50</v>
      </c>
      <c r="X672" s="11" t="str">
        <f t="shared" si="266"/>
        <v>N</v>
      </c>
      <c r="Y672" s="11"/>
      <c r="Z672" s="11">
        <f t="shared" si="265"/>
        <v>0</v>
      </c>
      <c r="AA672" s="11" t="str">
        <f t="shared" si="304"/>
        <v>N</v>
      </c>
      <c r="AB672" s="11"/>
      <c r="AC672" s="11">
        <f t="shared" si="305"/>
        <v>0</v>
      </c>
      <c r="AD672" s="10"/>
      <c r="AE672" s="10"/>
      <c r="AF672" s="11"/>
      <c r="AG672" s="10"/>
      <c r="AH672" s="10"/>
      <c r="AI672" s="11">
        <f t="shared" si="349"/>
        <v>344</v>
      </c>
      <c r="AJ672" s="11" t="str">
        <f t="shared" si="350"/>
        <v/>
      </c>
      <c r="AK672" s="11">
        <f t="shared" si="351"/>
        <v>347</v>
      </c>
      <c r="AL672" s="11" t="str">
        <f t="shared" si="352"/>
        <v/>
      </c>
      <c r="AM672" s="11">
        <f t="shared" si="353"/>
        <v>-1</v>
      </c>
      <c r="AN672" s="11" t="str">
        <f t="shared" si="354"/>
        <v/>
      </c>
      <c r="AO672" s="11">
        <f t="shared" si="355"/>
        <v>-1</v>
      </c>
      <c r="AP672" s="11" t="str">
        <f t="shared" si="356"/>
        <v/>
      </c>
      <c r="AQ672" s="11"/>
      <c r="AR672" s="11">
        <f t="shared" si="306"/>
        <v>0</v>
      </c>
      <c r="AS672" s="11"/>
      <c r="AT672" s="9"/>
      <c r="AU672" t="str">
        <f t="shared" si="348"/>
        <v>RW</v>
      </c>
      <c r="AV672" s="7">
        <f>SUM(Z$7:Z672)/2</f>
        <v>342</v>
      </c>
      <c r="AW672" s="7">
        <f>SUM(AC$7:AC672)/2</f>
        <v>0</v>
      </c>
    </row>
    <row r="673" spans="2:67" outlineLevel="1">
      <c r="B673" s="36"/>
      <c r="C673" s="9"/>
      <c r="D673" s="9"/>
      <c r="E673" s="10" t="s">
        <v>750</v>
      </c>
      <c r="F673" s="10" t="s">
        <v>751</v>
      </c>
      <c r="G673" s="10" t="s">
        <v>759</v>
      </c>
      <c r="H673" s="10" t="s">
        <v>759</v>
      </c>
      <c r="I673" s="54"/>
      <c r="J673" s="54"/>
      <c r="K673" s="54"/>
      <c r="L673" s="54"/>
      <c r="M673" s="54"/>
      <c r="N673" s="87"/>
      <c r="O673" s="10"/>
      <c r="P673" s="10"/>
      <c r="Q673" s="10"/>
      <c r="R673" s="10"/>
      <c r="S673" s="10" t="s">
        <v>53</v>
      </c>
      <c r="T673" s="10"/>
      <c r="U673" s="10" t="s">
        <v>49</v>
      </c>
      <c r="V673" s="10" t="s">
        <v>50</v>
      </c>
      <c r="W673" s="10" t="s">
        <v>50</v>
      </c>
      <c r="X673" s="11" t="str">
        <f t="shared" si="266"/>
        <v>N</v>
      </c>
      <c r="Y673" s="11"/>
      <c r="Z673" s="11">
        <f t="shared" si="265"/>
        <v>0</v>
      </c>
      <c r="AA673" s="11" t="str">
        <f t="shared" si="304"/>
        <v>N</v>
      </c>
      <c r="AB673" s="11"/>
      <c r="AC673" s="11">
        <f t="shared" si="305"/>
        <v>0</v>
      </c>
      <c r="AD673" s="10"/>
      <c r="AE673" s="10"/>
      <c r="AF673" s="11"/>
      <c r="AG673" s="10"/>
      <c r="AH673" s="10"/>
      <c r="AI673" s="11">
        <f t="shared" si="349"/>
        <v>344</v>
      </c>
      <c r="AJ673" s="11" t="str">
        <f t="shared" si="350"/>
        <v/>
      </c>
      <c r="AK673" s="11">
        <f t="shared" si="351"/>
        <v>347</v>
      </c>
      <c r="AL673" s="11" t="str">
        <f t="shared" si="352"/>
        <v/>
      </c>
      <c r="AM673" s="11">
        <f t="shared" si="353"/>
        <v>-1</v>
      </c>
      <c r="AN673" s="11" t="str">
        <f t="shared" si="354"/>
        <v/>
      </c>
      <c r="AO673" s="11">
        <f t="shared" si="355"/>
        <v>-1</v>
      </c>
      <c r="AP673" s="11" t="str">
        <f t="shared" si="356"/>
        <v/>
      </c>
      <c r="AQ673" s="11"/>
      <c r="AR673" s="11">
        <f t="shared" si="306"/>
        <v>0</v>
      </c>
      <c r="AS673" s="11"/>
      <c r="AT673" s="9"/>
      <c r="AU673" t="str">
        <f t="shared" si="348"/>
        <v>RW</v>
      </c>
      <c r="AV673" s="7">
        <f>SUM(Z$7:Z673)/2</f>
        <v>342</v>
      </c>
      <c r="AW673" s="7">
        <f>SUM(AC$7:AC673)/2</f>
        <v>0</v>
      </c>
    </row>
    <row r="674" spans="2:67" outlineLevel="1">
      <c r="B674" s="36"/>
      <c r="C674" s="9"/>
      <c r="D674" s="9"/>
      <c r="E674" s="10" t="s">
        <v>750</v>
      </c>
      <c r="F674" s="10" t="s">
        <v>751</v>
      </c>
      <c r="G674" s="10" t="s">
        <v>760</v>
      </c>
      <c r="H674" s="10" t="s">
        <v>760</v>
      </c>
      <c r="I674" s="54"/>
      <c r="J674" s="54"/>
      <c r="K674" s="54"/>
      <c r="L674" s="54"/>
      <c r="M674" s="54"/>
      <c r="N674" s="87"/>
      <c r="O674" s="10"/>
      <c r="P674" s="10"/>
      <c r="Q674" s="10"/>
      <c r="R674" s="10"/>
      <c r="S674" s="10" t="s">
        <v>53</v>
      </c>
      <c r="T674" s="10"/>
      <c r="U674" s="10" t="s">
        <v>49</v>
      </c>
      <c r="V674" s="10" t="s">
        <v>50</v>
      </c>
      <c r="W674" s="10" t="s">
        <v>50</v>
      </c>
      <c r="X674" s="11" t="str">
        <f t="shared" si="266"/>
        <v>N</v>
      </c>
      <c r="Y674" s="11"/>
      <c r="Z674" s="11">
        <f t="shared" si="265"/>
        <v>0</v>
      </c>
      <c r="AA674" s="11" t="str">
        <f t="shared" si="304"/>
        <v>N</v>
      </c>
      <c r="AB674" s="11"/>
      <c r="AC674" s="11">
        <f t="shared" si="305"/>
        <v>0</v>
      </c>
      <c r="AD674" s="10"/>
      <c r="AE674" s="10"/>
      <c r="AF674" s="11"/>
      <c r="AG674" s="10"/>
      <c r="AH674" s="10"/>
      <c r="AI674" s="11">
        <f t="shared" si="349"/>
        <v>344</v>
      </c>
      <c r="AJ674" s="11" t="str">
        <f t="shared" si="350"/>
        <v/>
      </c>
      <c r="AK674" s="11">
        <f t="shared" si="351"/>
        <v>347</v>
      </c>
      <c r="AL674" s="11" t="str">
        <f t="shared" si="352"/>
        <v/>
      </c>
      <c r="AM674" s="11">
        <f t="shared" si="353"/>
        <v>-1</v>
      </c>
      <c r="AN674" s="11" t="str">
        <f t="shared" si="354"/>
        <v/>
      </c>
      <c r="AO674" s="11">
        <f t="shared" si="355"/>
        <v>-1</v>
      </c>
      <c r="AP674" s="11" t="str">
        <f t="shared" si="356"/>
        <v/>
      </c>
      <c r="AQ674" s="11"/>
      <c r="AR674" s="11">
        <f t="shared" si="306"/>
        <v>0</v>
      </c>
      <c r="AS674" s="11"/>
      <c r="AT674" s="9"/>
      <c r="AU674" t="str">
        <f t="shared" si="348"/>
        <v>RW</v>
      </c>
      <c r="AV674" s="7">
        <f>SUM(Z$7:Z674)/2</f>
        <v>342</v>
      </c>
      <c r="AW674" s="7">
        <f>SUM(AC$7:AC674)/2</f>
        <v>0</v>
      </c>
    </row>
    <row r="675" spans="2:67" outlineLevel="1">
      <c r="B675" s="36"/>
      <c r="C675" s="9"/>
      <c r="D675" s="9"/>
      <c r="E675" s="10" t="s">
        <v>750</v>
      </c>
      <c r="F675" s="10" t="s">
        <v>751</v>
      </c>
      <c r="G675" s="10" t="s">
        <v>761</v>
      </c>
      <c r="H675" s="10" t="s">
        <v>761</v>
      </c>
      <c r="I675" s="54"/>
      <c r="J675" s="54"/>
      <c r="K675" s="54"/>
      <c r="L675" s="54"/>
      <c r="M675" s="54"/>
      <c r="N675" s="87"/>
      <c r="O675" s="10"/>
      <c r="P675" s="10"/>
      <c r="Q675" s="10"/>
      <c r="R675" s="10"/>
      <c r="S675" s="10" t="s">
        <v>53</v>
      </c>
      <c r="T675" s="10"/>
      <c r="U675" s="10" t="s">
        <v>49</v>
      </c>
      <c r="V675" s="10" t="s">
        <v>50</v>
      </c>
      <c r="W675" s="10" t="s">
        <v>50</v>
      </c>
      <c r="X675" s="11" t="str">
        <f t="shared" si="266"/>
        <v>N</v>
      </c>
      <c r="Y675" s="11"/>
      <c r="Z675" s="11">
        <f t="shared" si="265"/>
        <v>0</v>
      </c>
      <c r="AA675" s="11" t="str">
        <f t="shared" si="304"/>
        <v>N</v>
      </c>
      <c r="AB675" s="11"/>
      <c r="AC675" s="11">
        <f t="shared" si="305"/>
        <v>0</v>
      </c>
      <c r="AD675" s="10"/>
      <c r="AE675" s="10"/>
      <c r="AF675" s="11"/>
      <c r="AG675" s="10"/>
      <c r="AH675" s="10"/>
      <c r="AI675" s="11">
        <f t="shared" si="349"/>
        <v>344</v>
      </c>
      <c r="AJ675" s="11" t="str">
        <f t="shared" si="350"/>
        <v/>
      </c>
      <c r="AK675" s="11">
        <f t="shared" si="351"/>
        <v>347</v>
      </c>
      <c r="AL675" s="11" t="str">
        <f t="shared" si="352"/>
        <v/>
      </c>
      <c r="AM675" s="11">
        <f t="shared" si="353"/>
        <v>-1</v>
      </c>
      <c r="AN675" s="11" t="str">
        <f t="shared" si="354"/>
        <v/>
      </c>
      <c r="AO675" s="11">
        <f t="shared" si="355"/>
        <v>-1</v>
      </c>
      <c r="AP675" s="11" t="str">
        <f t="shared" si="356"/>
        <v/>
      </c>
      <c r="AQ675" s="11"/>
      <c r="AR675" s="11">
        <f t="shared" si="306"/>
        <v>0</v>
      </c>
      <c r="AS675" s="11"/>
      <c r="AT675" s="9"/>
      <c r="AU675" t="str">
        <f t="shared" si="348"/>
        <v>RW</v>
      </c>
      <c r="AV675" s="7">
        <f>SUM(Z$7:Z675)/2</f>
        <v>342</v>
      </c>
      <c r="AW675" s="7">
        <f>SUM(AC$7:AC675)/2</f>
        <v>0</v>
      </c>
    </row>
    <row r="676" spans="2:67" outlineLevel="1">
      <c r="B676" s="36"/>
      <c r="C676" s="9"/>
      <c r="D676" s="9"/>
      <c r="E676" s="10" t="s">
        <v>750</v>
      </c>
      <c r="F676" s="10" t="s">
        <v>751</v>
      </c>
      <c r="G676" s="10" t="s">
        <v>762</v>
      </c>
      <c r="H676" s="10" t="s">
        <v>762</v>
      </c>
      <c r="I676" s="54"/>
      <c r="J676" s="54"/>
      <c r="K676" s="54"/>
      <c r="L676" s="54"/>
      <c r="M676" s="54"/>
      <c r="N676" s="87"/>
      <c r="O676" s="10"/>
      <c r="P676" s="10"/>
      <c r="Q676" s="10"/>
      <c r="R676" s="10"/>
      <c r="S676" s="10" t="s">
        <v>53</v>
      </c>
      <c r="T676" s="10"/>
      <c r="U676" s="10" t="s">
        <v>49</v>
      </c>
      <c r="V676" s="10" t="s">
        <v>50</v>
      </c>
      <c r="W676" s="10" t="s">
        <v>50</v>
      </c>
      <c r="X676" s="11" t="str">
        <f t="shared" si="266"/>
        <v>N</v>
      </c>
      <c r="Y676" s="11"/>
      <c r="Z676" s="11">
        <f t="shared" si="265"/>
        <v>0</v>
      </c>
      <c r="AA676" s="11" t="str">
        <f t="shared" si="304"/>
        <v>N</v>
      </c>
      <c r="AB676" s="11"/>
      <c r="AC676" s="11">
        <f t="shared" si="305"/>
        <v>0</v>
      </c>
      <c r="AD676" s="10"/>
      <c r="AE676" s="10"/>
      <c r="AF676" s="11"/>
      <c r="AG676" s="10"/>
      <c r="AH676" s="10"/>
      <c r="AI676" s="11">
        <f t="shared" si="349"/>
        <v>344</v>
      </c>
      <c r="AJ676" s="11" t="str">
        <f t="shared" si="350"/>
        <v/>
      </c>
      <c r="AK676" s="11">
        <f t="shared" si="351"/>
        <v>347</v>
      </c>
      <c r="AL676" s="11" t="str">
        <f t="shared" si="352"/>
        <v/>
      </c>
      <c r="AM676" s="11">
        <f t="shared" si="353"/>
        <v>-1</v>
      </c>
      <c r="AN676" s="11" t="str">
        <f t="shared" si="354"/>
        <v/>
      </c>
      <c r="AO676" s="11">
        <f t="shared" si="355"/>
        <v>-1</v>
      </c>
      <c r="AP676" s="11" t="str">
        <f t="shared" si="356"/>
        <v/>
      </c>
      <c r="AQ676" s="11"/>
      <c r="AR676" s="11">
        <f t="shared" si="306"/>
        <v>0</v>
      </c>
      <c r="AS676" s="11"/>
      <c r="AT676" s="9"/>
      <c r="AU676" t="str">
        <f t="shared" si="348"/>
        <v>RW</v>
      </c>
      <c r="AV676" s="7">
        <f>SUM(Z$7:Z676)/2</f>
        <v>342</v>
      </c>
      <c r="AW676" s="7">
        <f>SUM(AC$7:AC676)/2</f>
        <v>0</v>
      </c>
    </row>
    <row r="677" spans="2:67" outlineLevel="1">
      <c r="B677" s="36"/>
      <c r="C677" s="9"/>
      <c r="D677" s="9"/>
      <c r="E677" s="10" t="s">
        <v>750</v>
      </c>
      <c r="F677" s="10" t="s">
        <v>751</v>
      </c>
      <c r="G677" s="10" t="s">
        <v>763</v>
      </c>
      <c r="H677" s="10" t="s">
        <v>763</v>
      </c>
      <c r="I677" s="54"/>
      <c r="J677" s="54"/>
      <c r="K677" s="54"/>
      <c r="L677" s="54"/>
      <c r="M677" s="54"/>
      <c r="N677" s="87"/>
      <c r="O677" s="10"/>
      <c r="P677" s="10"/>
      <c r="Q677" s="10"/>
      <c r="R677" s="10"/>
      <c r="S677" s="10" t="s">
        <v>53</v>
      </c>
      <c r="T677" s="10"/>
      <c r="U677" s="10" t="s">
        <v>49</v>
      </c>
      <c r="V677" s="10" t="s">
        <v>50</v>
      </c>
      <c r="W677" s="10" t="s">
        <v>50</v>
      </c>
      <c r="X677" s="11" t="str">
        <f t="shared" si="266"/>
        <v>N</v>
      </c>
      <c r="Y677" s="11"/>
      <c r="Z677" s="11">
        <f t="shared" si="265"/>
        <v>0</v>
      </c>
      <c r="AA677" s="11" t="str">
        <f t="shared" si="304"/>
        <v>N</v>
      </c>
      <c r="AB677" s="11"/>
      <c r="AC677" s="11">
        <f t="shared" si="305"/>
        <v>0</v>
      </c>
      <c r="AD677" s="10"/>
      <c r="AE677" s="10"/>
      <c r="AF677" s="11"/>
      <c r="AG677" s="10"/>
      <c r="AH677" s="10"/>
      <c r="AI677" s="11">
        <f t="shared" si="349"/>
        <v>344</v>
      </c>
      <c r="AJ677" s="11" t="str">
        <f t="shared" si="350"/>
        <v/>
      </c>
      <c r="AK677" s="11">
        <f t="shared" si="351"/>
        <v>347</v>
      </c>
      <c r="AL677" s="11" t="str">
        <f t="shared" si="352"/>
        <v/>
      </c>
      <c r="AM677" s="11">
        <f t="shared" si="353"/>
        <v>-1</v>
      </c>
      <c r="AN677" s="11" t="str">
        <f t="shared" si="354"/>
        <v/>
      </c>
      <c r="AO677" s="11">
        <f t="shared" si="355"/>
        <v>-1</v>
      </c>
      <c r="AP677" s="11" t="str">
        <f t="shared" si="356"/>
        <v/>
      </c>
      <c r="AQ677" s="11"/>
      <c r="AR677" s="11">
        <f t="shared" si="306"/>
        <v>0</v>
      </c>
      <c r="AS677" s="11"/>
      <c r="AT677" s="9"/>
      <c r="AU677" t="str">
        <f t="shared" si="348"/>
        <v>RW</v>
      </c>
      <c r="AV677" s="7">
        <f>SUM(Z$7:Z677)/2</f>
        <v>342</v>
      </c>
      <c r="AW677" s="7">
        <f>SUM(AC$7:AC677)/2</f>
        <v>0</v>
      </c>
    </row>
    <row r="678" spans="2:67" outlineLevel="1">
      <c r="B678" s="36"/>
      <c r="C678" s="9"/>
      <c r="D678" s="9"/>
      <c r="E678" s="10" t="s">
        <v>750</v>
      </c>
      <c r="F678" s="10" t="s">
        <v>751</v>
      </c>
      <c r="G678" s="10" t="s">
        <v>764</v>
      </c>
      <c r="H678" s="10" t="s">
        <v>764</v>
      </c>
      <c r="I678" s="54"/>
      <c r="J678" s="54"/>
      <c r="K678" s="54"/>
      <c r="L678" s="54"/>
      <c r="M678" s="54"/>
      <c r="N678" s="87"/>
      <c r="O678" s="10"/>
      <c r="P678" s="10"/>
      <c r="Q678" s="10"/>
      <c r="R678" s="10"/>
      <c r="S678" s="10" t="s">
        <v>53</v>
      </c>
      <c r="T678" s="10"/>
      <c r="U678" s="10" t="s">
        <v>49</v>
      </c>
      <c r="V678" s="10" t="s">
        <v>50</v>
      </c>
      <c r="W678" s="10" t="s">
        <v>50</v>
      </c>
      <c r="X678" s="11" t="str">
        <f t="shared" si="266"/>
        <v>N</v>
      </c>
      <c r="Y678" s="11"/>
      <c r="Z678" s="11">
        <f t="shared" si="265"/>
        <v>0</v>
      </c>
      <c r="AA678" s="11" t="str">
        <f t="shared" si="304"/>
        <v>N</v>
      </c>
      <c r="AB678" s="11"/>
      <c r="AC678" s="11">
        <f t="shared" si="305"/>
        <v>0</v>
      </c>
      <c r="AD678" s="10"/>
      <c r="AE678" s="10"/>
      <c r="AF678" s="11"/>
      <c r="AG678" s="10"/>
      <c r="AH678" s="10"/>
      <c r="AI678" s="11">
        <f t="shared" si="349"/>
        <v>344</v>
      </c>
      <c r="AJ678" s="11" t="str">
        <f t="shared" si="350"/>
        <v/>
      </c>
      <c r="AK678" s="11">
        <f t="shared" si="351"/>
        <v>347</v>
      </c>
      <c r="AL678" s="11" t="str">
        <f t="shared" si="352"/>
        <v/>
      </c>
      <c r="AM678" s="11">
        <f t="shared" si="353"/>
        <v>-1</v>
      </c>
      <c r="AN678" s="11" t="str">
        <f t="shared" si="354"/>
        <v/>
      </c>
      <c r="AO678" s="11">
        <f t="shared" si="355"/>
        <v>-1</v>
      </c>
      <c r="AP678" s="11" t="str">
        <f t="shared" si="356"/>
        <v/>
      </c>
      <c r="AQ678" s="11"/>
      <c r="AR678" s="11">
        <f t="shared" si="306"/>
        <v>0</v>
      </c>
      <c r="AS678" s="11"/>
      <c r="AT678" s="9"/>
      <c r="AU678" t="str">
        <f t="shared" si="348"/>
        <v>RW</v>
      </c>
      <c r="AV678" s="7">
        <f>SUM(Z$7:Z678)/2</f>
        <v>342</v>
      </c>
      <c r="AW678" s="7">
        <f>SUM(AC$7:AC678)/2</f>
        <v>0</v>
      </c>
    </row>
    <row r="679" spans="2:67" outlineLevel="1">
      <c r="B679" s="36"/>
      <c r="C679" s="9"/>
      <c r="D679" s="9"/>
      <c r="E679" s="10" t="s">
        <v>750</v>
      </c>
      <c r="F679" s="10" t="s">
        <v>751</v>
      </c>
      <c r="G679" s="10" t="s">
        <v>765</v>
      </c>
      <c r="H679" s="10" t="s">
        <v>765</v>
      </c>
      <c r="I679" s="54"/>
      <c r="J679" s="54"/>
      <c r="K679" s="54"/>
      <c r="L679" s="54"/>
      <c r="M679" s="54"/>
      <c r="N679" s="87"/>
      <c r="O679" s="10" t="s">
        <v>766</v>
      </c>
      <c r="P679" s="10"/>
      <c r="Q679" s="10"/>
      <c r="R679" s="10"/>
      <c r="S679" s="10" t="s">
        <v>53</v>
      </c>
      <c r="T679" s="10"/>
      <c r="U679" s="10" t="s">
        <v>49</v>
      </c>
      <c r="V679" s="10" t="s">
        <v>50</v>
      </c>
      <c r="W679" s="10" t="s">
        <v>50</v>
      </c>
      <c r="X679" s="11" t="str">
        <f t="shared" si="266"/>
        <v>Y</v>
      </c>
      <c r="Y679" s="11">
        <v>1</v>
      </c>
      <c r="Z679" s="11">
        <f t="shared" si="265"/>
        <v>1</v>
      </c>
      <c r="AA679" s="11" t="str">
        <f t="shared" si="304"/>
        <v>N</v>
      </c>
      <c r="AB679" s="11"/>
      <c r="AC679" s="11">
        <f t="shared" si="305"/>
        <v>0</v>
      </c>
      <c r="AD679" s="10">
        <v>0</v>
      </c>
      <c r="AE679" s="10">
        <v>0</v>
      </c>
      <c r="AF679" s="11"/>
      <c r="AG679" s="10"/>
      <c r="AH679" s="10"/>
      <c r="AI679" s="11">
        <f t="shared" si="349"/>
        <v>343</v>
      </c>
      <c r="AJ679" s="11" t="str">
        <f t="shared" si="350"/>
        <v>MTP[343]</v>
      </c>
      <c r="AK679" s="11">
        <f t="shared" si="351"/>
        <v>346</v>
      </c>
      <c r="AL679" s="11" t="str">
        <f t="shared" si="352"/>
        <v/>
      </c>
      <c r="AM679" s="11">
        <f t="shared" si="353"/>
        <v>-1</v>
      </c>
      <c r="AN679" s="11" t="str">
        <f t="shared" si="354"/>
        <v/>
      </c>
      <c r="AO679" s="11">
        <f t="shared" si="355"/>
        <v>-1</v>
      </c>
      <c r="AP679" s="11" t="str">
        <f t="shared" si="356"/>
        <v/>
      </c>
      <c r="AQ679" s="11"/>
      <c r="AR679" s="11">
        <f t="shared" si="306"/>
        <v>0</v>
      </c>
      <c r="AS679" s="11"/>
      <c r="AT679" s="9"/>
      <c r="AU679" t="str">
        <f t="shared" si="348"/>
        <v>RW</v>
      </c>
      <c r="AV679" s="7">
        <f>SUM(Z$7:Z679)/2</f>
        <v>342.5</v>
      </c>
      <c r="AW679" s="7">
        <f>SUM(AC$7:AC679)/2</f>
        <v>0</v>
      </c>
      <c r="BF679" s="2">
        <v>0</v>
      </c>
      <c r="BG679" s="2">
        <v>0</v>
      </c>
      <c r="BH679" s="2">
        <v>0</v>
      </c>
      <c r="BI679" s="2">
        <v>0</v>
      </c>
      <c r="BJ679" s="2">
        <v>0</v>
      </c>
      <c r="BK679" s="2">
        <v>0</v>
      </c>
      <c r="BL679" s="2">
        <v>0</v>
      </c>
      <c r="BM679" s="2">
        <v>0</v>
      </c>
      <c r="BN679" s="2">
        <v>0</v>
      </c>
      <c r="BO679" s="2">
        <v>0</v>
      </c>
    </row>
    <row r="680" spans="2:67" outlineLevel="1">
      <c r="B680" s="36"/>
      <c r="C680" s="9"/>
      <c r="D680" s="9"/>
      <c r="E680" s="10" t="s">
        <v>750</v>
      </c>
      <c r="F680" s="10" t="s">
        <v>751</v>
      </c>
      <c r="G680" s="10" t="s">
        <v>767</v>
      </c>
      <c r="H680" s="10" t="s">
        <v>767</v>
      </c>
      <c r="I680" s="54"/>
      <c r="J680" s="54"/>
      <c r="K680" s="54"/>
      <c r="L680" s="54"/>
      <c r="M680" s="54"/>
      <c r="N680" s="87"/>
      <c r="O680" s="10" t="s">
        <v>768</v>
      </c>
      <c r="P680" s="10"/>
      <c r="Q680" s="10"/>
      <c r="R680" s="10"/>
      <c r="S680" s="10" t="s">
        <v>53</v>
      </c>
      <c r="T680" s="10"/>
      <c r="U680" s="10" t="s">
        <v>49</v>
      </c>
      <c r="V680" s="10" t="s">
        <v>50</v>
      </c>
      <c r="W680" s="10" t="s">
        <v>50</v>
      </c>
      <c r="X680" s="11" t="str">
        <f t="shared" si="266"/>
        <v>Y</v>
      </c>
      <c r="Y680" s="11">
        <v>1</v>
      </c>
      <c r="Z680" s="11">
        <f t="shared" si="265"/>
        <v>1</v>
      </c>
      <c r="AA680" s="11" t="str">
        <f t="shared" si="304"/>
        <v>N</v>
      </c>
      <c r="AB680" s="11"/>
      <c r="AC680" s="11">
        <f t="shared" si="305"/>
        <v>0</v>
      </c>
      <c r="AD680" s="10">
        <v>0</v>
      </c>
      <c r="AE680" s="10">
        <v>0</v>
      </c>
      <c r="AF680" s="11"/>
      <c r="AG680" s="10"/>
      <c r="AH680" s="10"/>
      <c r="AI680" s="11">
        <f t="shared" si="349"/>
        <v>342</v>
      </c>
      <c r="AJ680" s="11" t="str">
        <f t="shared" si="350"/>
        <v>MTP[342]</v>
      </c>
      <c r="AK680" s="11">
        <f t="shared" si="351"/>
        <v>345</v>
      </c>
      <c r="AL680" s="11" t="str">
        <f t="shared" si="352"/>
        <v/>
      </c>
      <c r="AM680" s="11">
        <f t="shared" si="353"/>
        <v>-1</v>
      </c>
      <c r="AN680" s="11" t="str">
        <f t="shared" si="354"/>
        <v/>
      </c>
      <c r="AO680" s="11">
        <f t="shared" si="355"/>
        <v>-1</v>
      </c>
      <c r="AP680" s="11" t="str">
        <f t="shared" si="356"/>
        <v/>
      </c>
      <c r="AQ680" s="11"/>
      <c r="AR680" s="11">
        <f t="shared" si="306"/>
        <v>0</v>
      </c>
      <c r="AS680" s="11"/>
      <c r="AT680" s="9"/>
      <c r="AU680" t="str">
        <f t="shared" si="348"/>
        <v>RW</v>
      </c>
      <c r="AV680" s="7">
        <f>SUM(Z$7:Z680)/2</f>
        <v>343</v>
      </c>
      <c r="AW680" s="7">
        <f>SUM(AC$7:AC680)/2</f>
        <v>0</v>
      </c>
      <c r="BF680" s="2">
        <v>0</v>
      </c>
      <c r="BG680" s="2">
        <v>0</v>
      </c>
      <c r="BH680" s="2">
        <v>0</v>
      </c>
      <c r="BI680" s="2">
        <v>0</v>
      </c>
      <c r="BJ680" s="2">
        <v>0</v>
      </c>
      <c r="BK680" s="2">
        <v>0</v>
      </c>
      <c r="BL680" s="2">
        <v>0</v>
      </c>
      <c r="BM680" s="2">
        <v>0</v>
      </c>
      <c r="BN680" s="2">
        <v>0</v>
      </c>
      <c r="BO680" s="2">
        <v>0</v>
      </c>
    </row>
    <row r="681" spans="2:67" outlineLevel="1">
      <c r="B681" s="36"/>
      <c r="C681" s="9"/>
      <c r="D681" s="9"/>
      <c r="E681" s="10" t="s">
        <v>750</v>
      </c>
      <c r="F681" s="10" t="s">
        <v>751</v>
      </c>
      <c r="G681" s="10" t="s">
        <v>769</v>
      </c>
      <c r="H681" s="10" t="s">
        <v>769</v>
      </c>
      <c r="I681" s="54"/>
      <c r="J681" s="54"/>
      <c r="K681" s="54"/>
      <c r="L681" s="54"/>
      <c r="M681" s="54"/>
      <c r="N681" s="87"/>
      <c r="O681" s="10" t="s">
        <v>770</v>
      </c>
      <c r="P681" s="10"/>
      <c r="Q681" s="10"/>
      <c r="R681" s="10"/>
      <c r="S681" s="10" t="s">
        <v>53</v>
      </c>
      <c r="T681" s="10"/>
      <c r="U681" s="10" t="s">
        <v>49</v>
      </c>
      <c r="V681" s="10" t="s">
        <v>50</v>
      </c>
      <c r="W681" s="10" t="s">
        <v>50</v>
      </c>
      <c r="X681" s="11" t="str">
        <f t="shared" si="266"/>
        <v>Y</v>
      </c>
      <c r="Y681" s="11">
        <v>1</v>
      </c>
      <c r="Z681" s="11">
        <f t="shared" si="265"/>
        <v>1</v>
      </c>
      <c r="AA681" s="11" t="str">
        <f t="shared" si="304"/>
        <v>N</v>
      </c>
      <c r="AB681" s="11"/>
      <c r="AC681" s="11">
        <f t="shared" si="305"/>
        <v>0</v>
      </c>
      <c r="AD681" s="10">
        <v>0</v>
      </c>
      <c r="AE681" s="10">
        <v>0</v>
      </c>
      <c r="AF681" s="11"/>
      <c r="AG681" s="10"/>
      <c r="AH681" s="10"/>
      <c r="AI681" s="11">
        <f t="shared" si="349"/>
        <v>341</v>
      </c>
      <c r="AJ681" s="11" t="str">
        <f t="shared" si="350"/>
        <v>MTP[341]</v>
      </c>
      <c r="AK681" s="11">
        <f t="shared" si="351"/>
        <v>344</v>
      </c>
      <c r="AL681" s="11" t="str">
        <f t="shared" si="352"/>
        <v/>
      </c>
      <c r="AM681" s="11">
        <f t="shared" si="353"/>
        <v>-1</v>
      </c>
      <c r="AN681" s="11" t="str">
        <f t="shared" si="354"/>
        <v/>
      </c>
      <c r="AO681" s="11">
        <f t="shared" si="355"/>
        <v>-1</v>
      </c>
      <c r="AP681" s="11" t="str">
        <f t="shared" si="356"/>
        <v/>
      </c>
      <c r="AQ681" s="11"/>
      <c r="AR681" s="11">
        <f t="shared" si="306"/>
        <v>0</v>
      </c>
      <c r="AS681" s="11"/>
      <c r="AT681" s="9"/>
      <c r="AU681" t="str">
        <f t="shared" si="348"/>
        <v>RW</v>
      </c>
      <c r="AV681" s="7">
        <f>SUM(Z$7:Z681)/2</f>
        <v>343.5</v>
      </c>
      <c r="AW681" s="7">
        <f>SUM(AC$7:AC681)/2</f>
        <v>0</v>
      </c>
      <c r="BF681" s="2">
        <v>0</v>
      </c>
      <c r="BG681" s="2">
        <v>0</v>
      </c>
      <c r="BH681" s="2">
        <v>0</v>
      </c>
      <c r="BI681" s="2">
        <v>0</v>
      </c>
      <c r="BJ681" s="2">
        <v>0</v>
      </c>
      <c r="BK681" s="2">
        <v>0</v>
      </c>
      <c r="BL681" s="2">
        <v>0</v>
      </c>
      <c r="BM681" s="2">
        <v>0</v>
      </c>
      <c r="BN681" s="2">
        <v>0</v>
      </c>
      <c r="BO681" s="2">
        <v>0</v>
      </c>
    </row>
    <row r="682" spans="2:67" outlineLevel="1">
      <c r="B682" s="36"/>
      <c r="C682" s="9"/>
      <c r="D682" s="9"/>
      <c r="E682" s="10" t="s">
        <v>750</v>
      </c>
      <c r="F682" s="10" t="s">
        <v>751</v>
      </c>
      <c r="G682" s="10" t="s">
        <v>771</v>
      </c>
      <c r="H682" s="10" t="s">
        <v>771</v>
      </c>
      <c r="I682" s="81"/>
      <c r="J682" s="81"/>
      <c r="K682" s="81"/>
      <c r="L682" s="81"/>
      <c r="M682" s="81"/>
      <c r="N682" s="88"/>
      <c r="O682" s="10" t="s">
        <v>772</v>
      </c>
      <c r="P682" s="10"/>
      <c r="Q682" s="10"/>
      <c r="R682" s="10"/>
      <c r="S682" s="10" t="s">
        <v>53</v>
      </c>
      <c r="T682" s="10"/>
      <c r="U682" s="10" t="s">
        <v>49</v>
      </c>
      <c r="V682" s="10" t="s">
        <v>50</v>
      </c>
      <c r="W682" s="10" t="s">
        <v>50</v>
      </c>
      <c r="X682" s="11" t="str">
        <f t="shared" si="266"/>
        <v>Y</v>
      </c>
      <c r="Y682" s="11">
        <v>1</v>
      </c>
      <c r="Z682" s="11">
        <f t="shared" si="265"/>
        <v>1</v>
      </c>
      <c r="AA682" s="11" t="str">
        <f t="shared" si="304"/>
        <v>N</v>
      </c>
      <c r="AB682" s="11"/>
      <c r="AC682" s="11">
        <f t="shared" si="305"/>
        <v>0</v>
      </c>
      <c r="AD682" s="10">
        <v>0</v>
      </c>
      <c r="AE682" s="10">
        <v>0</v>
      </c>
      <c r="AF682" s="11"/>
      <c r="AG682" s="10"/>
      <c r="AH682" s="10"/>
      <c r="AI682" s="11">
        <f>IF(Y682&gt;0,AK649,AK649- 1)</f>
        <v>340</v>
      </c>
      <c r="AJ682" s="11" t="str">
        <f t="shared" si="350"/>
        <v>MTP[340]</v>
      </c>
      <c r="AK682" s="11">
        <f>IF(AND(V682="Y", Y682&gt;0),AI666,AI666- 1)</f>
        <v>343</v>
      </c>
      <c r="AL682" s="11" t="str">
        <f t="shared" si="352"/>
        <v/>
      </c>
      <c r="AM682" s="11">
        <f>IF(AB682&gt;0,AO649,AO649- 1)</f>
        <v>-1</v>
      </c>
      <c r="AN682" s="11" t="str">
        <f t="shared" si="354"/>
        <v/>
      </c>
      <c r="AO682" s="11">
        <f>IF(AND(V682="Y", AB682&gt;0),AM666,AM666- 1)</f>
        <v>-1</v>
      </c>
      <c r="AP682" s="11" t="str">
        <f t="shared" si="356"/>
        <v/>
      </c>
      <c r="AQ682" s="11"/>
      <c r="AR682" s="11">
        <f t="shared" si="306"/>
        <v>0</v>
      </c>
      <c r="AS682" s="11"/>
      <c r="AT682" s="9"/>
      <c r="AU682" t="str">
        <f t="shared" si="348"/>
        <v>RW</v>
      </c>
      <c r="AV682" s="7">
        <f>SUM(Z$7:Z682)/2</f>
        <v>344</v>
      </c>
      <c r="AW682" s="7">
        <f>SUM(AC$7:AC682)/2</f>
        <v>0</v>
      </c>
      <c r="BF682" s="2">
        <v>0</v>
      </c>
      <c r="BG682" s="2">
        <v>0</v>
      </c>
      <c r="BH682" s="2">
        <v>0</v>
      </c>
      <c r="BI682" s="2">
        <v>0</v>
      </c>
      <c r="BJ682" s="2">
        <v>0</v>
      </c>
      <c r="BK682" s="2">
        <v>0</v>
      </c>
      <c r="BL682" s="2">
        <v>0</v>
      </c>
      <c r="BM682" s="2">
        <v>0</v>
      </c>
      <c r="BN682" s="2">
        <v>0</v>
      </c>
      <c r="BO682" s="2">
        <v>0</v>
      </c>
    </row>
    <row r="683" spans="2:67">
      <c r="B683" s="36"/>
      <c r="C683" s="9"/>
      <c r="D683" s="9"/>
      <c r="E683" s="10" t="s">
        <v>773</v>
      </c>
      <c r="F683" s="10" t="s">
        <v>774</v>
      </c>
      <c r="G683" s="10"/>
      <c r="H683" s="10"/>
      <c r="I683" s="10"/>
      <c r="J683" s="10"/>
      <c r="K683" s="10"/>
      <c r="L683" s="10"/>
      <c r="M683" s="10"/>
      <c r="N683" s="84"/>
      <c r="O683" s="10"/>
      <c r="P683" s="10"/>
      <c r="Q683" s="10" t="s">
        <v>47</v>
      </c>
      <c r="R683" s="10" t="s">
        <v>48</v>
      </c>
      <c r="S683" s="10" t="str">
        <f t="shared" si="275"/>
        <v>RW</v>
      </c>
      <c r="T683" s="10">
        <v>1</v>
      </c>
      <c r="U683" s="10" t="s">
        <v>49</v>
      </c>
      <c r="V683" s="10" t="s">
        <v>50</v>
      </c>
      <c r="W683" s="10" t="s">
        <v>50</v>
      </c>
      <c r="X683" s="11" t="str">
        <f t="shared" si="266"/>
        <v>Y</v>
      </c>
      <c r="Y683" s="11">
        <v>8</v>
      </c>
      <c r="Z683" s="11">
        <f t="shared" si="265"/>
        <v>8</v>
      </c>
      <c r="AA683" s="11" t="str">
        <f t="shared" si="304"/>
        <v>N</v>
      </c>
      <c r="AB683" s="11"/>
      <c r="AC683" s="11">
        <f t="shared" si="305"/>
        <v>0</v>
      </c>
      <c r="AD683" s="10" t="str">
        <f>(AD684 &amp; AD685 &amp; AD686 &amp; AD687 &amp; AD688 &amp; AD689 &amp; AD690 &amp; AD691)</f>
        <v>00000000</v>
      </c>
      <c r="AE683" s="10" t="str">
        <f>(AE684 &amp; AE685 &amp; AE686 &amp; AE687 &amp; AE688 &amp; AE689 &amp; AE690 &amp; AE691)</f>
        <v>00000000</v>
      </c>
      <c r="AF683" s="11"/>
      <c r="AG683" s="10"/>
      <c r="AH683" s="10"/>
      <c r="AI683" s="11">
        <f>AK666+Y683</f>
        <v>352</v>
      </c>
      <c r="AJ683" s="11"/>
      <c r="AK683" s="11">
        <f t="shared" si="276"/>
        <v>352</v>
      </c>
      <c r="AL683" s="11"/>
      <c r="AM683" s="11">
        <f>AO666+AB683</f>
        <v>0</v>
      </c>
      <c r="AN683" s="11"/>
      <c r="AO683" s="11">
        <f t="shared" si="277"/>
        <v>0</v>
      </c>
      <c r="AP683" s="11"/>
      <c r="AQ683" s="11">
        <f t="shared" si="214"/>
        <v>8</v>
      </c>
      <c r="AR683" s="11">
        <f t="shared" si="306"/>
        <v>8</v>
      </c>
      <c r="AS683" s="11"/>
      <c r="AT683" s="9"/>
      <c r="AU683" t="str">
        <f t="shared" si="348"/>
        <v>RW</v>
      </c>
      <c r="AV683" s="7">
        <f>SUM(Z$7:Z683)/2</f>
        <v>348</v>
      </c>
      <c r="AW683" s="7">
        <f>SUM(AC$7:AC683)/2</f>
        <v>0</v>
      </c>
      <c r="BF683" s="2" t="s">
        <v>272</v>
      </c>
      <c r="BG683" s="2" t="s">
        <v>272</v>
      </c>
      <c r="BH683" s="2" t="s">
        <v>272</v>
      </c>
      <c r="BI683" s="2" t="s">
        <v>272</v>
      </c>
      <c r="BJ683" s="2" t="s">
        <v>272</v>
      </c>
      <c r="BK683" s="2" t="s">
        <v>272</v>
      </c>
      <c r="BL683" s="2" t="s">
        <v>272</v>
      </c>
      <c r="BM683" s="2" t="s">
        <v>272</v>
      </c>
      <c r="BN683" s="2" t="s">
        <v>272</v>
      </c>
      <c r="BO683" s="2" t="s">
        <v>272</v>
      </c>
    </row>
    <row r="684" spans="2:67" outlineLevel="1">
      <c r="B684" s="36"/>
      <c r="C684" s="9"/>
      <c r="D684" s="9"/>
      <c r="E684" s="10" t="s">
        <v>773</v>
      </c>
      <c r="F684" s="10" t="s">
        <v>774</v>
      </c>
      <c r="G684" s="10" t="s">
        <v>775</v>
      </c>
      <c r="H684" s="10" t="s">
        <v>775</v>
      </c>
      <c r="I684" s="80"/>
      <c r="J684" s="80"/>
      <c r="K684" s="80"/>
      <c r="L684" s="80"/>
      <c r="M684" s="80"/>
      <c r="N684" s="86" t="s">
        <v>606</v>
      </c>
      <c r="O684" s="10"/>
      <c r="P684" s="10"/>
      <c r="Q684" s="10"/>
      <c r="R684" s="10"/>
      <c r="S684" s="10" t="s">
        <v>53</v>
      </c>
      <c r="T684" s="10"/>
      <c r="U684" s="10" t="s">
        <v>49</v>
      </c>
      <c r="V684" s="10" t="s">
        <v>50</v>
      </c>
      <c r="W684" s="10" t="s">
        <v>50</v>
      </c>
      <c r="X684" s="11" t="str">
        <f t="shared" si="266"/>
        <v>Y</v>
      </c>
      <c r="Y684" s="11">
        <v>1</v>
      </c>
      <c r="Z684" s="11">
        <f t="shared" si="265"/>
        <v>1</v>
      </c>
      <c r="AA684" s="11" t="str">
        <f t="shared" si="304"/>
        <v>N</v>
      </c>
      <c r="AB684" s="11"/>
      <c r="AC684" s="11">
        <f t="shared" si="305"/>
        <v>0</v>
      </c>
      <c r="AD684" s="10">
        <v>0</v>
      </c>
      <c r="AE684" s="10">
        <v>0</v>
      </c>
      <c r="AF684" s="11"/>
      <c r="AG684" s="10"/>
      <c r="AH684" s="10"/>
      <c r="AI684" s="11">
        <f t="shared" ref="AI684:AI690" si="357">AI685+Y685</f>
        <v>351</v>
      </c>
      <c r="AJ684" s="11" t="str">
        <f t="shared" ref="AJ684:AJ691" si="358">IF(Y684&gt;1,"MTP[" &amp; AI684-1+Y684&amp; ":" &amp; AI684 &amp; "]",(IF(Y684&gt;0,"MTP[" &amp; AI684 &amp; "]","")))</f>
        <v>MTP[351]</v>
      </c>
      <c r="AK684" s="11">
        <f t="shared" ref="AK684:AK690" si="359">AK685+Y685</f>
        <v>358</v>
      </c>
      <c r="AL684" s="11" t="str">
        <f t="shared" ref="AL684:AL691" si="360">IF(AND(V684="Y", Y684&gt;1),"MTP[" &amp; AK684-1+Y684&amp; ":" &amp; AK684 &amp; "]",(IF(AND(V684="Y", Y684&gt;0),"MTP[" &amp; AK684 &amp; "]","")))</f>
        <v/>
      </c>
      <c r="AM684" s="11">
        <f t="shared" ref="AM684:AM690" si="361">AM685+AB685</f>
        <v>-1</v>
      </c>
      <c r="AN684" s="11" t="str">
        <f t="shared" ref="AN684:AN691" si="362">IF(AB684&gt;1,"OTP[" &amp; AM684-1+AB684&amp; ":" &amp; AM684 &amp; "]",(IF(AB684&gt;0,"OTP[" &amp; AM684 &amp; "]","")))</f>
        <v/>
      </c>
      <c r="AO684" s="11">
        <f t="shared" ref="AO684:AO690" si="363">AO685+AB685</f>
        <v>-1</v>
      </c>
      <c r="AP684" s="11" t="str">
        <f t="shared" ref="AP684:AP691" si="364">IF(AND(V684="Y", AB684&gt;1),"OTP[" &amp; AO684-1+AB684&amp; ":" &amp; AO684 &amp; "]",(IF(AND(V684="Y", AB684&gt;0),"OTP[" &amp; AO684 &amp; "]","")))</f>
        <v/>
      </c>
      <c r="AQ684" s="11"/>
      <c r="AR684" s="11">
        <f t="shared" si="306"/>
        <v>0</v>
      </c>
      <c r="AS684" s="11"/>
      <c r="AT684" s="9"/>
      <c r="AU684" t="str">
        <f t="shared" si="348"/>
        <v>RW</v>
      </c>
      <c r="AV684" s="7">
        <f>SUM(Z$7:Z684)/2</f>
        <v>348.5</v>
      </c>
      <c r="AW684" s="7">
        <f>SUM(AC$7:AC684)/2</f>
        <v>0</v>
      </c>
      <c r="BF684" s="2">
        <v>0</v>
      </c>
      <c r="BG684" s="2">
        <v>0</v>
      </c>
      <c r="BH684" s="2">
        <v>0</v>
      </c>
      <c r="BI684" s="2">
        <v>0</v>
      </c>
      <c r="BJ684" s="2">
        <v>0</v>
      </c>
      <c r="BK684" s="2">
        <v>0</v>
      </c>
      <c r="BL684" s="2">
        <v>0</v>
      </c>
      <c r="BM684" s="2">
        <v>0</v>
      </c>
      <c r="BN684" s="2">
        <v>0</v>
      </c>
      <c r="BO684" s="2">
        <v>0</v>
      </c>
    </row>
    <row r="685" spans="2:67" ht="71.25" customHeight="1" outlineLevel="1">
      <c r="B685" s="36"/>
      <c r="C685" s="9"/>
      <c r="D685" s="9"/>
      <c r="E685" s="10" t="s">
        <v>773</v>
      </c>
      <c r="F685" s="10" t="s">
        <v>774</v>
      </c>
      <c r="G685" s="10" t="s">
        <v>776</v>
      </c>
      <c r="H685" s="10" t="s">
        <v>776</v>
      </c>
      <c r="I685" s="81"/>
      <c r="J685" s="81"/>
      <c r="K685" s="81"/>
      <c r="L685" s="81"/>
      <c r="M685" s="81"/>
      <c r="N685" s="88"/>
      <c r="O685" s="10"/>
      <c r="P685" s="10"/>
      <c r="Q685" s="10"/>
      <c r="R685" s="10"/>
      <c r="S685" s="10" t="s">
        <v>53</v>
      </c>
      <c r="T685" s="10"/>
      <c r="U685" s="10" t="s">
        <v>49</v>
      </c>
      <c r="V685" s="10" t="s">
        <v>50</v>
      </c>
      <c r="W685" s="10" t="s">
        <v>50</v>
      </c>
      <c r="X685" s="11" t="str">
        <f t="shared" si="266"/>
        <v>Y</v>
      </c>
      <c r="Y685" s="11">
        <v>1</v>
      </c>
      <c r="Z685" s="11">
        <f t="shared" si="265"/>
        <v>1</v>
      </c>
      <c r="AA685" s="11" t="str">
        <f t="shared" si="304"/>
        <v>N</v>
      </c>
      <c r="AB685" s="11"/>
      <c r="AC685" s="11">
        <f t="shared" si="305"/>
        <v>0</v>
      </c>
      <c r="AD685" s="10">
        <v>0</v>
      </c>
      <c r="AE685" s="10">
        <v>0</v>
      </c>
      <c r="AF685" s="11"/>
      <c r="AG685" s="10"/>
      <c r="AH685" s="10"/>
      <c r="AI685" s="11">
        <f t="shared" si="357"/>
        <v>350</v>
      </c>
      <c r="AJ685" s="11" t="str">
        <f t="shared" si="358"/>
        <v>MTP[350]</v>
      </c>
      <c r="AK685" s="11">
        <f t="shared" si="359"/>
        <v>357</v>
      </c>
      <c r="AL685" s="11" t="str">
        <f t="shared" si="360"/>
        <v/>
      </c>
      <c r="AM685" s="11">
        <f t="shared" si="361"/>
        <v>-1</v>
      </c>
      <c r="AN685" s="11" t="str">
        <f t="shared" si="362"/>
        <v/>
      </c>
      <c r="AO685" s="11">
        <f t="shared" si="363"/>
        <v>-1</v>
      </c>
      <c r="AP685" s="11" t="str">
        <f t="shared" si="364"/>
        <v/>
      </c>
      <c r="AQ685" s="11"/>
      <c r="AR685" s="11">
        <f t="shared" si="306"/>
        <v>0</v>
      </c>
      <c r="AS685" s="11"/>
      <c r="AT685" s="9"/>
      <c r="AU685" t="str">
        <f t="shared" si="348"/>
        <v>RW</v>
      </c>
      <c r="AV685" s="7">
        <f>SUM(Z$7:Z685)/2</f>
        <v>349</v>
      </c>
      <c r="AW685" s="7">
        <f>SUM(AC$7:AC685)/2</f>
        <v>0</v>
      </c>
      <c r="BF685" s="2">
        <v>0</v>
      </c>
      <c r="BG685" s="2">
        <v>0</v>
      </c>
      <c r="BH685" s="2">
        <v>0</v>
      </c>
      <c r="BI685" s="2">
        <v>0</v>
      </c>
      <c r="BJ685" s="2">
        <v>0</v>
      </c>
      <c r="BK685" s="2">
        <v>0</v>
      </c>
      <c r="BL685" s="2">
        <v>0</v>
      </c>
      <c r="BM685" s="2">
        <v>0</v>
      </c>
      <c r="BN685" s="2">
        <v>0</v>
      </c>
      <c r="BO685" s="2">
        <v>0</v>
      </c>
    </row>
    <row r="686" spans="2:67" outlineLevel="1">
      <c r="B686" s="36"/>
      <c r="C686" s="9"/>
      <c r="D686" s="9"/>
      <c r="E686" s="10" t="s">
        <v>773</v>
      </c>
      <c r="F686" s="10" t="s">
        <v>774</v>
      </c>
      <c r="G686" s="10" t="s">
        <v>777</v>
      </c>
      <c r="H686" s="10" t="s">
        <v>777</v>
      </c>
      <c r="I686" s="80"/>
      <c r="J686" s="80"/>
      <c r="K686" s="80"/>
      <c r="L686" s="80"/>
      <c r="M686" s="80"/>
      <c r="N686" s="86" t="s">
        <v>609</v>
      </c>
      <c r="O686" s="10"/>
      <c r="P686" s="10"/>
      <c r="Q686" s="10"/>
      <c r="R686" s="10"/>
      <c r="S686" s="10" t="s">
        <v>53</v>
      </c>
      <c r="T686" s="10"/>
      <c r="U686" s="10" t="s">
        <v>49</v>
      </c>
      <c r="V686" s="10" t="s">
        <v>50</v>
      </c>
      <c r="W686" s="10" t="s">
        <v>50</v>
      </c>
      <c r="X686" s="11" t="str">
        <f t="shared" si="266"/>
        <v>Y</v>
      </c>
      <c r="Y686" s="11">
        <v>1</v>
      </c>
      <c r="Z686" s="11">
        <f t="shared" si="265"/>
        <v>1</v>
      </c>
      <c r="AA686" s="11" t="str">
        <f t="shared" si="304"/>
        <v>N</v>
      </c>
      <c r="AB686" s="11"/>
      <c r="AC686" s="11">
        <f t="shared" si="305"/>
        <v>0</v>
      </c>
      <c r="AD686" s="10">
        <v>0</v>
      </c>
      <c r="AE686" s="10">
        <v>0</v>
      </c>
      <c r="AF686" s="11"/>
      <c r="AG686" s="10"/>
      <c r="AH686" s="10"/>
      <c r="AI686" s="11">
        <f t="shared" si="357"/>
        <v>349</v>
      </c>
      <c r="AJ686" s="11" t="str">
        <f t="shared" si="358"/>
        <v>MTP[349]</v>
      </c>
      <c r="AK686" s="11">
        <f t="shared" si="359"/>
        <v>356</v>
      </c>
      <c r="AL686" s="11" t="str">
        <f t="shared" si="360"/>
        <v/>
      </c>
      <c r="AM686" s="11">
        <f t="shared" si="361"/>
        <v>-1</v>
      </c>
      <c r="AN686" s="11" t="str">
        <f t="shared" si="362"/>
        <v/>
      </c>
      <c r="AO686" s="11">
        <f t="shared" si="363"/>
        <v>-1</v>
      </c>
      <c r="AP686" s="11" t="str">
        <f t="shared" si="364"/>
        <v/>
      </c>
      <c r="AQ686" s="11"/>
      <c r="AR686" s="11">
        <f t="shared" si="306"/>
        <v>0</v>
      </c>
      <c r="AS686" s="11"/>
      <c r="AT686" s="9"/>
      <c r="AU686" t="str">
        <f t="shared" si="348"/>
        <v>RW</v>
      </c>
      <c r="AV686" s="7">
        <f>SUM(Z$7:Z686)/2</f>
        <v>349.5</v>
      </c>
      <c r="AW686" s="7">
        <f>SUM(AC$7:AC686)/2</f>
        <v>0</v>
      </c>
      <c r="BF686" s="2">
        <v>0</v>
      </c>
      <c r="BG686" s="2">
        <v>0</v>
      </c>
      <c r="BH686" s="2">
        <v>0</v>
      </c>
      <c r="BI686" s="2">
        <v>0</v>
      </c>
      <c r="BJ686" s="2">
        <v>0</v>
      </c>
      <c r="BK686" s="2">
        <v>0</v>
      </c>
      <c r="BL686" s="2">
        <v>0</v>
      </c>
      <c r="BM686" s="2">
        <v>0</v>
      </c>
      <c r="BN686" s="2">
        <v>0</v>
      </c>
      <c r="BO686" s="2">
        <v>0</v>
      </c>
    </row>
    <row r="687" spans="2:67" outlineLevel="1">
      <c r="B687" s="36"/>
      <c r="C687" s="9"/>
      <c r="D687" s="9"/>
      <c r="E687" s="10" t="s">
        <v>773</v>
      </c>
      <c r="F687" s="10" t="s">
        <v>774</v>
      </c>
      <c r="G687" s="10" t="s">
        <v>778</v>
      </c>
      <c r="H687" s="10" t="s">
        <v>778</v>
      </c>
      <c r="I687" s="54"/>
      <c r="J687" s="54"/>
      <c r="K687" s="54"/>
      <c r="L687" s="54"/>
      <c r="M687" s="54"/>
      <c r="N687" s="87"/>
      <c r="O687" s="10"/>
      <c r="P687" s="10"/>
      <c r="Q687" s="10"/>
      <c r="R687" s="10"/>
      <c r="S687" s="10" t="s">
        <v>53</v>
      </c>
      <c r="T687" s="10"/>
      <c r="U687" s="10" t="s">
        <v>49</v>
      </c>
      <c r="V687" s="10" t="s">
        <v>50</v>
      </c>
      <c r="W687" s="10" t="s">
        <v>50</v>
      </c>
      <c r="X687" s="11" t="str">
        <f t="shared" si="266"/>
        <v>Y</v>
      </c>
      <c r="Y687" s="11">
        <v>1</v>
      </c>
      <c r="Z687" s="11">
        <f t="shared" si="265"/>
        <v>1</v>
      </c>
      <c r="AA687" s="11" t="str">
        <f t="shared" si="304"/>
        <v>N</v>
      </c>
      <c r="AB687" s="11"/>
      <c r="AC687" s="11">
        <f t="shared" si="305"/>
        <v>0</v>
      </c>
      <c r="AD687" s="10">
        <v>0</v>
      </c>
      <c r="AE687" s="10">
        <v>0</v>
      </c>
      <c r="AF687" s="11"/>
      <c r="AG687" s="10"/>
      <c r="AH687" s="10"/>
      <c r="AI687" s="11">
        <f t="shared" si="357"/>
        <v>348</v>
      </c>
      <c r="AJ687" s="11" t="str">
        <f t="shared" si="358"/>
        <v>MTP[348]</v>
      </c>
      <c r="AK687" s="11">
        <f t="shared" si="359"/>
        <v>355</v>
      </c>
      <c r="AL687" s="11" t="str">
        <f t="shared" si="360"/>
        <v/>
      </c>
      <c r="AM687" s="11">
        <f t="shared" si="361"/>
        <v>-1</v>
      </c>
      <c r="AN687" s="11" t="str">
        <f t="shared" si="362"/>
        <v/>
      </c>
      <c r="AO687" s="11">
        <f t="shared" si="363"/>
        <v>-1</v>
      </c>
      <c r="AP687" s="11" t="str">
        <f t="shared" si="364"/>
        <v/>
      </c>
      <c r="AQ687" s="11"/>
      <c r="AR687" s="11">
        <f t="shared" si="306"/>
        <v>0</v>
      </c>
      <c r="AS687" s="11"/>
      <c r="AT687" s="9"/>
      <c r="AU687" t="str">
        <f t="shared" si="348"/>
        <v>RW</v>
      </c>
      <c r="AV687" s="7">
        <f>SUM(Z$7:Z687)/2</f>
        <v>350</v>
      </c>
      <c r="AW687" s="7">
        <f>SUM(AC$7:AC687)/2</f>
        <v>0</v>
      </c>
      <c r="BF687" s="2">
        <v>0</v>
      </c>
      <c r="BG687" s="2">
        <v>0</v>
      </c>
      <c r="BH687" s="2">
        <v>0</v>
      </c>
      <c r="BI687" s="2">
        <v>0</v>
      </c>
      <c r="BJ687" s="2">
        <v>0</v>
      </c>
      <c r="BK687" s="2">
        <v>0</v>
      </c>
      <c r="BL687" s="2">
        <v>0</v>
      </c>
      <c r="BM687" s="2">
        <v>0</v>
      </c>
      <c r="BN687" s="2">
        <v>0</v>
      </c>
      <c r="BO687" s="2">
        <v>0</v>
      </c>
    </row>
    <row r="688" spans="2:67" outlineLevel="1">
      <c r="B688" s="36"/>
      <c r="C688" s="9"/>
      <c r="D688" s="9"/>
      <c r="E688" s="10" t="s">
        <v>773</v>
      </c>
      <c r="F688" s="10" t="s">
        <v>774</v>
      </c>
      <c r="G688" s="10" t="s">
        <v>779</v>
      </c>
      <c r="H688" s="10" t="s">
        <v>779</v>
      </c>
      <c r="I688" s="81"/>
      <c r="J688" s="81"/>
      <c r="K688" s="81"/>
      <c r="L688" s="81"/>
      <c r="M688" s="81"/>
      <c r="N688" s="88"/>
      <c r="O688" s="10"/>
      <c r="P688" s="10"/>
      <c r="Q688" s="10"/>
      <c r="R688" s="10"/>
      <c r="S688" s="10" t="s">
        <v>53</v>
      </c>
      <c r="T688" s="10"/>
      <c r="U688" s="10" t="s">
        <v>49</v>
      </c>
      <c r="V688" s="10" t="s">
        <v>50</v>
      </c>
      <c r="W688" s="10" t="s">
        <v>50</v>
      </c>
      <c r="X688" s="11" t="str">
        <f t="shared" si="266"/>
        <v>Y</v>
      </c>
      <c r="Y688" s="11">
        <v>1</v>
      </c>
      <c r="Z688" s="11">
        <f t="shared" si="265"/>
        <v>1</v>
      </c>
      <c r="AA688" s="11" t="str">
        <f t="shared" si="304"/>
        <v>N</v>
      </c>
      <c r="AB688" s="11"/>
      <c r="AC688" s="11">
        <f t="shared" si="305"/>
        <v>0</v>
      </c>
      <c r="AD688" s="10">
        <v>0</v>
      </c>
      <c r="AE688" s="10">
        <v>0</v>
      </c>
      <c r="AF688" s="11"/>
      <c r="AG688" s="10"/>
      <c r="AH688" s="10"/>
      <c r="AI688" s="11">
        <f t="shared" si="357"/>
        <v>347</v>
      </c>
      <c r="AJ688" s="11" t="str">
        <f t="shared" si="358"/>
        <v>MTP[347]</v>
      </c>
      <c r="AK688" s="11">
        <f t="shared" si="359"/>
        <v>354</v>
      </c>
      <c r="AL688" s="11" t="str">
        <f t="shared" si="360"/>
        <v/>
      </c>
      <c r="AM688" s="11">
        <f t="shared" si="361"/>
        <v>-1</v>
      </c>
      <c r="AN688" s="11" t="str">
        <f t="shared" si="362"/>
        <v/>
      </c>
      <c r="AO688" s="11">
        <f t="shared" si="363"/>
        <v>-1</v>
      </c>
      <c r="AP688" s="11" t="str">
        <f t="shared" si="364"/>
        <v/>
      </c>
      <c r="AQ688" s="11"/>
      <c r="AR688" s="11">
        <f t="shared" si="306"/>
        <v>0</v>
      </c>
      <c r="AS688" s="11"/>
      <c r="AT688" s="9"/>
      <c r="AU688" t="str">
        <f t="shared" si="348"/>
        <v>RW</v>
      </c>
      <c r="AV688" s="7">
        <f>SUM(Z$7:Z688)/2</f>
        <v>350.5</v>
      </c>
      <c r="AW688" s="7">
        <f>SUM(AC$7:AC688)/2</f>
        <v>0</v>
      </c>
      <c r="BF688" s="2">
        <v>0</v>
      </c>
      <c r="BG688" s="2">
        <v>0</v>
      </c>
      <c r="BH688" s="2">
        <v>0</v>
      </c>
      <c r="BI688" s="2">
        <v>0</v>
      </c>
      <c r="BJ688" s="2">
        <v>0</v>
      </c>
      <c r="BK688" s="2">
        <v>0</v>
      </c>
      <c r="BL688" s="2">
        <v>0</v>
      </c>
      <c r="BM688" s="2">
        <v>0</v>
      </c>
      <c r="BN688" s="2">
        <v>0</v>
      </c>
      <c r="BO688" s="2">
        <v>0</v>
      </c>
    </row>
    <row r="689" spans="2:67" outlineLevel="1">
      <c r="B689" s="98" t="s">
        <v>612</v>
      </c>
      <c r="C689" s="9"/>
      <c r="D689" s="9"/>
      <c r="E689" s="10" t="s">
        <v>773</v>
      </c>
      <c r="F689" s="10" t="s">
        <v>774</v>
      </c>
      <c r="G689" s="10" t="s">
        <v>780</v>
      </c>
      <c r="H689" s="10" t="s">
        <v>780</v>
      </c>
      <c r="I689" s="80"/>
      <c r="J689" s="80"/>
      <c r="K689" s="80"/>
      <c r="L689" s="80"/>
      <c r="M689" s="80"/>
      <c r="N689" s="86" t="s">
        <v>614</v>
      </c>
      <c r="O689" s="10"/>
      <c r="P689" s="10"/>
      <c r="Q689" s="10"/>
      <c r="R689" s="10"/>
      <c r="S689" s="10" t="s">
        <v>53</v>
      </c>
      <c r="T689" s="10"/>
      <c r="U689" s="10" t="s">
        <v>49</v>
      </c>
      <c r="V689" s="10" t="s">
        <v>50</v>
      </c>
      <c r="W689" s="10" t="s">
        <v>50</v>
      </c>
      <c r="X689" s="11" t="str">
        <f t="shared" si="266"/>
        <v>Y</v>
      </c>
      <c r="Y689" s="11">
        <v>1</v>
      </c>
      <c r="Z689" s="11">
        <f t="shared" si="265"/>
        <v>1</v>
      </c>
      <c r="AA689" s="11" t="str">
        <f t="shared" si="304"/>
        <v>N</v>
      </c>
      <c r="AB689" s="11"/>
      <c r="AC689" s="11">
        <f t="shared" si="305"/>
        <v>0</v>
      </c>
      <c r="AD689" s="10">
        <v>0</v>
      </c>
      <c r="AE689" s="10">
        <v>0</v>
      </c>
      <c r="AF689" s="11"/>
      <c r="AG689" s="10"/>
      <c r="AH689" s="10"/>
      <c r="AI689" s="11">
        <f t="shared" si="357"/>
        <v>346</v>
      </c>
      <c r="AJ689" s="11" t="str">
        <f t="shared" si="358"/>
        <v>MTP[346]</v>
      </c>
      <c r="AK689" s="11">
        <f t="shared" si="359"/>
        <v>353</v>
      </c>
      <c r="AL689" s="11" t="str">
        <f t="shared" si="360"/>
        <v/>
      </c>
      <c r="AM689" s="11">
        <f t="shared" si="361"/>
        <v>-1</v>
      </c>
      <c r="AN689" s="11" t="str">
        <f t="shared" si="362"/>
        <v/>
      </c>
      <c r="AO689" s="11">
        <f t="shared" si="363"/>
        <v>-1</v>
      </c>
      <c r="AP689" s="11" t="str">
        <f t="shared" si="364"/>
        <v/>
      </c>
      <c r="AQ689" s="11"/>
      <c r="AR689" s="11">
        <f t="shared" si="306"/>
        <v>0</v>
      </c>
      <c r="AS689" s="11"/>
      <c r="AT689" s="9"/>
      <c r="AU689" t="str">
        <f t="shared" si="348"/>
        <v>RW</v>
      </c>
      <c r="AV689" s="7">
        <f>SUM(Z$7:Z689)/2</f>
        <v>351</v>
      </c>
      <c r="AW689" s="7">
        <f>SUM(AC$7:AC689)/2</f>
        <v>0</v>
      </c>
      <c r="BF689" s="2">
        <v>0</v>
      </c>
      <c r="BG689" s="2">
        <v>0</v>
      </c>
      <c r="BH689" s="2">
        <v>0</v>
      </c>
      <c r="BI689" s="2">
        <v>0</v>
      </c>
      <c r="BJ689" s="2">
        <v>0</v>
      </c>
      <c r="BK689" s="2">
        <v>0</v>
      </c>
      <c r="BL689" s="2">
        <v>0</v>
      </c>
      <c r="BM689" s="2">
        <v>0</v>
      </c>
      <c r="BN689" s="2">
        <v>0</v>
      </c>
      <c r="BO689" s="2">
        <v>0</v>
      </c>
    </row>
    <row r="690" spans="2:67" outlineLevel="1">
      <c r="B690" s="98"/>
      <c r="C690" s="9"/>
      <c r="D690" s="9"/>
      <c r="E690" s="10" t="s">
        <v>773</v>
      </c>
      <c r="F690" s="10" t="s">
        <v>774</v>
      </c>
      <c r="G690" s="10" t="s">
        <v>781</v>
      </c>
      <c r="H690" s="10" t="s">
        <v>781</v>
      </c>
      <c r="I690" s="54"/>
      <c r="J690" s="54"/>
      <c r="K690" s="54"/>
      <c r="L690" s="54"/>
      <c r="M690" s="54"/>
      <c r="N690" s="87"/>
      <c r="O690" s="10"/>
      <c r="P690" s="10"/>
      <c r="Q690" s="10"/>
      <c r="R690" s="10"/>
      <c r="S690" s="10" t="s">
        <v>53</v>
      </c>
      <c r="T690" s="10"/>
      <c r="U690" s="10" t="s">
        <v>49</v>
      </c>
      <c r="V690" s="10" t="s">
        <v>50</v>
      </c>
      <c r="W690" s="10" t="s">
        <v>50</v>
      </c>
      <c r="X690" s="11" t="str">
        <f t="shared" si="266"/>
        <v>Y</v>
      </c>
      <c r="Y690" s="11">
        <v>1</v>
      </c>
      <c r="Z690" s="11">
        <f t="shared" si="265"/>
        <v>1</v>
      </c>
      <c r="AA690" s="11" t="str">
        <f t="shared" si="304"/>
        <v>N</v>
      </c>
      <c r="AB690" s="11"/>
      <c r="AC690" s="11">
        <f t="shared" si="305"/>
        <v>0</v>
      </c>
      <c r="AD690" s="10">
        <v>0</v>
      </c>
      <c r="AE690" s="10">
        <v>0</v>
      </c>
      <c r="AF690" s="11"/>
      <c r="AG690" s="10"/>
      <c r="AH690" s="10"/>
      <c r="AI690" s="11">
        <f t="shared" si="357"/>
        <v>345</v>
      </c>
      <c r="AJ690" s="11" t="str">
        <f t="shared" si="358"/>
        <v>MTP[345]</v>
      </c>
      <c r="AK690" s="11">
        <f t="shared" si="359"/>
        <v>352</v>
      </c>
      <c r="AL690" s="11" t="str">
        <f t="shared" si="360"/>
        <v/>
      </c>
      <c r="AM690" s="11">
        <f t="shared" si="361"/>
        <v>-1</v>
      </c>
      <c r="AN690" s="11" t="str">
        <f t="shared" si="362"/>
        <v/>
      </c>
      <c r="AO690" s="11">
        <f t="shared" si="363"/>
        <v>-1</v>
      </c>
      <c r="AP690" s="11" t="str">
        <f t="shared" si="364"/>
        <v/>
      </c>
      <c r="AQ690" s="11"/>
      <c r="AR690" s="11">
        <f t="shared" si="306"/>
        <v>0</v>
      </c>
      <c r="AS690" s="11"/>
      <c r="AT690" s="9"/>
      <c r="AU690" t="str">
        <f t="shared" si="348"/>
        <v>RW</v>
      </c>
      <c r="AV690" s="7">
        <f>SUM(Z$7:Z690)/2</f>
        <v>351.5</v>
      </c>
      <c r="AW690" s="7">
        <f>SUM(AC$7:AC690)/2</f>
        <v>0</v>
      </c>
      <c r="BF690" s="2">
        <v>0</v>
      </c>
      <c r="BG690" s="2">
        <v>0</v>
      </c>
      <c r="BH690" s="2">
        <v>0</v>
      </c>
      <c r="BI690" s="2">
        <v>0</v>
      </c>
      <c r="BJ690" s="2">
        <v>0</v>
      </c>
      <c r="BK690" s="2">
        <v>0</v>
      </c>
      <c r="BL690" s="2">
        <v>0</v>
      </c>
      <c r="BM690" s="2">
        <v>0</v>
      </c>
      <c r="BN690" s="2">
        <v>0</v>
      </c>
      <c r="BO690" s="2">
        <v>0</v>
      </c>
    </row>
    <row r="691" spans="2:67" outlineLevel="1">
      <c r="B691" s="98"/>
      <c r="C691" s="9"/>
      <c r="D691" s="9"/>
      <c r="E691" s="10" t="s">
        <v>773</v>
      </c>
      <c r="F691" s="10" t="s">
        <v>774</v>
      </c>
      <c r="G691" s="10" t="s">
        <v>782</v>
      </c>
      <c r="H691" s="10" t="s">
        <v>782</v>
      </c>
      <c r="I691" s="81"/>
      <c r="J691" s="81"/>
      <c r="K691" s="81"/>
      <c r="L691" s="81"/>
      <c r="M691" s="81"/>
      <c r="N691" s="88"/>
      <c r="O691" s="10"/>
      <c r="P691" s="10"/>
      <c r="Q691" s="10"/>
      <c r="R691" s="10"/>
      <c r="S691" s="10" t="s">
        <v>53</v>
      </c>
      <c r="T691" s="10"/>
      <c r="U691" s="10" t="s">
        <v>49</v>
      </c>
      <c r="V691" s="10" t="s">
        <v>50</v>
      </c>
      <c r="W691" s="10" t="s">
        <v>50</v>
      </c>
      <c r="X691" s="11" t="str">
        <f t="shared" si="266"/>
        <v>Y</v>
      </c>
      <c r="Y691" s="11">
        <v>1</v>
      </c>
      <c r="Z691" s="11">
        <f t="shared" si="265"/>
        <v>1</v>
      </c>
      <c r="AA691" s="11" t="str">
        <f t="shared" si="304"/>
        <v>N</v>
      </c>
      <c r="AB691" s="11"/>
      <c r="AC691" s="11">
        <f t="shared" si="305"/>
        <v>0</v>
      </c>
      <c r="AD691" s="10">
        <v>0</v>
      </c>
      <c r="AE691" s="10">
        <v>0</v>
      </c>
      <c r="AF691" s="11"/>
      <c r="AG691" s="10"/>
      <c r="AH691" s="10"/>
      <c r="AI691" s="11">
        <f>IF(Y691&gt;0,AK666,AK666- 1)</f>
        <v>344</v>
      </c>
      <c r="AJ691" s="11" t="str">
        <f t="shared" si="358"/>
        <v>MTP[344]</v>
      </c>
      <c r="AK691" s="11">
        <f>IF(AND(V691="Y", Y691&gt;0),AI683,AI683- 1)</f>
        <v>351</v>
      </c>
      <c r="AL691" s="11" t="str">
        <f t="shared" si="360"/>
        <v/>
      </c>
      <c r="AM691" s="11">
        <f>IF(AB691&gt;0,AO666,AO666- 1)</f>
        <v>-1</v>
      </c>
      <c r="AN691" s="11" t="str">
        <f t="shared" si="362"/>
        <v/>
      </c>
      <c r="AO691" s="11">
        <f>IF(AND(V691="Y", AB691&gt;0),AM683,AM683- 1)</f>
        <v>-1</v>
      </c>
      <c r="AP691" s="11" t="str">
        <f t="shared" si="364"/>
        <v/>
      </c>
      <c r="AQ691" s="11"/>
      <c r="AR691" s="11">
        <f t="shared" si="306"/>
        <v>0</v>
      </c>
      <c r="AS691" s="11"/>
      <c r="AT691" s="9"/>
      <c r="AU691" t="str">
        <f t="shared" si="348"/>
        <v>RW</v>
      </c>
      <c r="AV691" s="7">
        <f>SUM(Z$7:Z691)/2</f>
        <v>352</v>
      </c>
      <c r="AW691" s="7">
        <f>SUM(AC$7:AC691)/2</f>
        <v>0</v>
      </c>
      <c r="BF691" s="2">
        <v>0</v>
      </c>
      <c r="BG691" s="2">
        <v>0</v>
      </c>
      <c r="BH691" s="2">
        <v>0</v>
      </c>
      <c r="BI691" s="2">
        <v>0</v>
      </c>
      <c r="BJ691" s="2">
        <v>0</v>
      </c>
      <c r="BK691" s="2">
        <v>0</v>
      </c>
      <c r="BL691" s="2">
        <v>0</v>
      </c>
      <c r="BM691" s="2">
        <v>0</v>
      </c>
      <c r="BN691" s="2">
        <v>0</v>
      </c>
      <c r="BO691" s="2">
        <v>0</v>
      </c>
    </row>
    <row r="692" spans="2:67" hidden="1">
      <c r="B692" s="36"/>
      <c r="C692" s="9"/>
      <c r="D692" s="9"/>
      <c r="E692" s="10" t="s">
        <v>783</v>
      </c>
      <c r="F692" s="10" t="s">
        <v>784</v>
      </c>
      <c r="G692" s="10"/>
      <c r="H692" s="10"/>
      <c r="I692" s="10"/>
      <c r="J692" s="10"/>
      <c r="K692" s="10"/>
      <c r="L692" s="10"/>
      <c r="M692" s="10"/>
      <c r="N692" s="84" t="s">
        <v>121</v>
      </c>
      <c r="O692" s="10"/>
      <c r="P692" s="10"/>
      <c r="Q692" s="10" t="s">
        <v>171</v>
      </c>
      <c r="R692" s="10" t="s">
        <v>285</v>
      </c>
      <c r="S692" s="10" t="s">
        <v>172</v>
      </c>
      <c r="T692" s="10">
        <v>2</v>
      </c>
      <c r="U692" s="10" t="s">
        <v>50</v>
      </c>
      <c r="V692" s="10" t="s">
        <v>50</v>
      </c>
      <c r="W692" s="10" t="s">
        <v>50</v>
      </c>
      <c r="X692" s="11" t="str">
        <f t="shared" si="266"/>
        <v>N</v>
      </c>
      <c r="Y692" s="11"/>
      <c r="Z692" s="11">
        <f t="shared" si="265"/>
        <v>0</v>
      </c>
      <c r="AA692" s="11" t="str">
        <f t="shared" si="304"/>
        <v>N</v>
      </c>
      <c r="AB692" s="11"/>
      <c r="AC692" s="11">
        <f t="shared" si="305"/>
        <v>0</v>
      </c>
      <c r="AD692" s="10"/>
      <c r="AE692" s="10"/>
      <c r="AF692" s="11"/>
      <c r="AG692" s="10"/>
      <c r="AH692" s="10"/>
      <c r="AI692" s="11">
        <f>AK683+Y692</f>
        <v>352</v>
      </c>
      <c r="AJ692" s="11"/>
      <c r="AK692" s="11">
        <f t="shared" si="276"/>
        <v>352</v>
      </c>
      <c r="AL692" s="11"/>
      <c r="AM692" s="11">
        <f>AO683+AB692</f>
        <v>0</v>
      </c>
      <c r="AN692" s="11"/>
      <c r="AO692" s="11">
        <f t="shared" si="277"/>
        <v>0</v>
      </c>
      <c r="AP692" s="11"/>
      <c r="AQ692" s="11" t="str">
        <f t="shared" si="214"/>
        <v/>
      </c>
      <c r="AR692" s="11" t="str">
        <f t="shared" si="306"/>
        <v/>
      </c>
      <c r="AS692" s="11"/>
      <c r="AT692" s="9"/>
      <c r="AU692" t="str">
        <f t="shared" si="348"/>
        <v>RO</v>
      </c>
      <c r="AV692" s="7">
        <f>SUM(Z$7:Z692)/2</f>
        <v>352</v>
      </c>
      <c r="AW692" s="7">
        <f>SUM(AC$7:AC692)/2</f>
        <v>0</v>
      </c>
    </row>
    <row r="693" spans="2:67" hidden="1">
      <c r="B693" s="97" t="s">
        <v>785</v>
      </c>
      <c r="C693" s="9"/>
      <c r="D693" s="9"/>
      <c r="E693" s="10" t="s">
        <v>786</v>
      </c>
      <c r="F693" s="10" t="s">
        <v>787</v>
      </c>
      <c r="G693" s="10"/>
      <c r="H693" s="10"/>
      <c r="I693" s="80"/>
      <c r="J693" s="80"/>
      <c r="K693" s="80"/>
      <c r="L693" s="80"/>
      <c r="M693" s="80"/>
      <c r="N693" s="86" t="s">
        <v>121</v>
      </c>
      <c r="O693" s="10"/>
      <c r="P693" s="10"/>
      <c r="Q693" s="10" t="s">
        <v>47</v>
      </c>
      <c r="R693" s="10" t="s">
        <v>48</v>
      </c>
      <c r="S693" s="10" t="str">
        <f t="shared" si="275"/>
        <v>RW</v>
      </c>
      <c r="T693" s="10">
        <v>1</v>
      </c>
      <c r="U693" s="10" t="s">
        <v>50</v>
      </c>
      <c r="V693" s="10" t="s">
        <v>50</v>
      </c>
      <c r="W693" s="10" t="s">
        <v>50</v>
      </c>
      <c r="X693" s="11" t="str">
        <f t="shared" si="266"/>
        <v>N</v>
      </c>
      <c r="Y693" s="11"/>
      <c r="Z693" s="11">
        <f t="shared" si="265"/>
        <v>0</v>
      </c>
      <c r="AA693" s="11" t="str">
        <f t="shared" si="304"/>
        <v>N</v>
      </c>
      <c r="AB693" s="11"/>
      <c r="AC693" s="11">
        <f t="shared" si="305"/>
        <v>0</v>
      </c>
      <c r="AD693" s="10" t="str">
        <f>(AD694 &amp; AD695 &amp; AD696 &amp; AD697 &amp; AD698 &amp; AD699 &amp; AD700 &amp; AD701)</f>
        <v>00000000</v>
      </c>
      <c r="AE693" s="10" t="str">
        <f>(AE694 &amp; AE695 &amp; AE696 &amp; AE697 &amp; AE698 &amp; AE699 &amp; AE700 &amp; AE701)</f>
        <v>00000000</v>
      </c>
      <c r="AF693" s="11"/>
      <c r="AG693" s="10"/>
      <c r="AH693" s="10"/>
      <c r="AI693" s="11">
        <f t="shared" si="287"/>
        <v>352</v>
      </c>
      <c r="AJ693" s="11"/>
      <c r="AK693" s="11">
        <f t="shared" si="276"/>
        <v>352</v>
      </c>
      <c r="AL693" s="11"/>
      <c r="AM693" s="11">
        <f t="shared" si="286"/>
        <v>0</v>
      </c>
      <c r="AN693" s="11"/>
      <c r="AO693" s="11">
        <f t="shared" si="277"/>
        <v>0</v>
      </c>
      <c r="AP693" s="11"/>
      <c r="AQ693" s="11" t="str">
        <f t="shared" si="214"/>
        <v/>
      </c>
      <c r="AR693" s="11" t="str">
        <f t="shared" si="306"/>
        <v/>
      </c>
      <c r="AS693" s="11"/>
      <c r="AT693" s="9"/>
      <c r="AU693" t="str">
        <f t="shared" si="348"/>
        <v>RW</v>
      </c>
      <c r="AV693" s="7">
        <f>SUM(Z$7:Z693)/2</f>
        <v>352</v>
      </c>
      <c r="AW693" s="7">
        <f>SUM(AC$7:AC693)/2</f>
        <v>0</v>
      </c>
      <c r="BF693" s="2" t="s">
        <v>272</v>
      </c>
      <c r="BG693" s="2" t="s">
        <v>272</v>
      </c>
      <c r="BH693" s="2" t="s">
        <v>272</v>
      </c>
      <c r="BI693" s="2" t="s">
        <v>272</v>
      </c>
      <c r="BJ693" s="2" t="s">
        <v>272</v>
      </c>
      <c r="BK693" s="2" t="s">
        <v>272</v>
      </c>
      <c r="BL693" s="2" t="s">
        <v>272</v>
      </c>
      <c r="BM693" s="2" t="s">
        <v>272</v>
      </c>
      <c r="BN693" s="2" t="s">
        <v>272</v>
      </c>
      <c r="BO693" s="2" t="s">
        <v>272</v>
      </c>
    </row>
    <row r="694" spans="2:67" ht="14.65" customHeight="1" outlineLevel="1">
      <c r="B694" s="97"/>
      <c r="C694" s="9"/>
      <c r="D694" s="9"/>
      <c r="E694" s="10" t="s">
        <v>786</v>
      </c>
      <c r="F694" s="10" t="s">
        <v>787</v>
      </c>
      <c r="G694" s="10" t="s">
        <v>788</v>
      </c>
      <c r="H694" s="10" t="s">
        <v>788</v>
      </c>
      <c r="I694" s="54"/>
      <c r="J694" s="54"/>
      <c r="K694" s="54"/>
      <c r="L694" s="54"/>
      <c r="M694" s="54"/>
      <c r="N694" s="87"/>
      <c r="O694" s="10"/>
      <c r="P694" s="10"/>
      <c r="Q694" s="10"/>
      <c r="R694" s="10"/>
      <c r="S694" s="10" t="s">
        <v>53</v>
      </c>
      <c r="T694" s="10"/>
      <c r="U694" s="10" t="s">
        <v>50</v>
      </c>
      <c r="V694" s="10" t="s">
        <v>50</v>
      </c>
      <c r="W694" s="10" t="s">
        <v>50</v>
      </c>
      <c r="X694" s="11" t="str">
        <f t="shared" si="266"/>
        <v>N</v>
      </c>
      <c r="Y694" s="11"/>
      <c r="Z694" s="11">
        <f t="shared" si="265"/>
        <v>0</v>
      </c>
      <c r="AA694" s="11" t="str">
        <f t="shared" si="304"/>
        <v>N</v>
      </c>
      <c r="AB694" s="11"/>
      <c r="AC694" s="11">
        <f t="shared" si="305"/>
        <v>0</v>
      </c>
      <c r="AD694" s="10">
        <v>0</v>
      </c>
      <c r="AE694" s="10">
        <v>0</v>
      </c>
      <c r="AF694" s="11"/>
      <c r="AG694" s="10"/>
      <c r="AH694" s="10"/>
      <c r="AI694" s="11">
        <f t="shared" ref="AI694:AI700" si="365">AI695+Y695</f>
        <v>351</v>
      </c>
      <c r="AJ694" s="11" t="str">
        <f t="shared" ref="AJ694:AJ701" si="366">IF(Y694&gt;1,"MTP[" &amp; AI694-1+Y694&amp; ":" &amp; AI694 &amp; "]",(IF(Y694&gt;0,"MTP[" &amp; AI694 &amp; "]","")))</f>
        <v/>
      </c>
      <c r="AK694" s="11">
        <f t="shared" ref="AK694:AK700" si="367">AK695+Y695</f>
        <v>351</v>
      </c>
      <c r="AL694" s="11" t="str">
        <f t="shared" ref="AL694:AL701" si="368">IF(AND(V694="Y", Y694&gt;1),"MTP[" &amp; AK694-1+Y694&amp; ":" &amp; AK694 &amp; "]",(IF(AND(V694="Y", Y694&gt;0),"MTP[" &amp; AK694 &amp; "]","")))</f>
        <v/>
      </c>
      <c r="AM694" s="11">
        <f t="shared" ref="AM694:AM700" si="369">AM695+AB695</f>
        <v>-1</v>
      </c>
      <c r="AN694" s="11" t="str">
        <f t="shared" ref="AN694:AN701" si="370">IF(AB694&gt;1,"OTP[" &amp; AM694-1+AB694&amp; ":" &amp; AM694 &amp; "]",(IF(AB694&gt;0,"OTP[" &amp; AM694 &amp; "]","")))</f>
        <v/>
      </c>
      <c r="AO694" s="11">
        <f t="shared" ref="AO694:AO700" si="371">AO695+AB695</f>
        <v>-1</v>
      </c>
      <c r="AP694" s="11" t="str">
        <f t="shared" ref="AP694:AP701" si="372">IF(AND(V694="Y", AB694&gt;1),"OTP[" &amp; AO694-1+AB694&amp; ":" &amp; AO694 &amp; "]",(IF(AND(V694="Y", AB694&gt;0),"OTP[" &amp; AO694 &amp; "]","")))</f>
        <v/>
      </c>
      <c r="AQ694" s="11"/>
      <c r="AR694" s="11">
        <f t="shared" si="306"/>
        <v>0</v>
      </c>
      <c r="AS694" s="11"/>
      <c r="AT694" s="9"/>
      <c r="AU694" t="str">
        <f t="shared" si="348"/>
        <v>RW</v>
      </c>
      <c r="AV694" s="7">
        <f>SUM(Z$7:Z694)/2</f>
        <v>352</v>
      </c>
      <c r="AW694" s="7">
        <f>SUM(AC$7:AC694)/2</f>
        <v>0</v>
      </c>
      <c r="BF694" s="2">
        <v>0</v>
      </c>
      <c r="BG694" s="2">
        <v>0</v>
      </c>
      <c r="BH694" s="2">
        <v>0</v>
      </c>
      <c r="BI694" s="2">
        <v>0</v>
      </c>
      <c r="BJ694" s="2">
        <v>0</v>
      </c>
      <c r="BK694" s="2">
        <v>0</v>
      </c>
      <c r="BL694" s="2">
        <v>0</v>
      </c>
      <c r="BM694" s="2">
        <v>0</v>
      </c>
      <c r="BN694" s="2">
        <v>0</v>
      </c>
      <c r="BO694" s="2">
        <v>0</v>
      </c>
    </row>
    <row r="695" spans="2:67" ht="14.65" customHeight="1" outlineLevel="1">
      <c r="B695" s="97"/>
      <c r="C695" s="9"/>
      <c r="D695" s="9"/>
      <c r="E695" s="10" t="s">
        <v>786</v>
      </c>
      <c r="F695" s="10" t="s">
        <v>787</v>
      </c>
      <c r="G695" s="10" t="s">
        <v>789</v>
      </c>
      <c r="H695" s="10" t="s">
        <v>789</v>
      </c>
      <c r="I695" s="54"/>
      <c r="J695" s="54"/>
      <c r="K695" s="54"/>
      <c r="L695" s="54"/>
      <c r="M695" s="54"/>
      <c r="N695" s="87"/>
      <c r="O695" s="10"/>
      <c r="P695" s="10"/>
      <c r="Q695" s="10"/>
      <c r="R695" s="10"/>
      <c r="S695" s="10" t="s">
        <v>53</v>
      </c>
      <c r="T695" s="10"/>
      <c r="U695" s="10" t="s">
        <v>50</v>
      </c>
      <c r="V695" s="10" t="s">
        <v>50</v>
      </c>
      <c r="W695" s="10" t="s">
        <v>50</v>
      </c>
      <c r="X695" s="11" t="str">
        <f t="shared" si="266"/>
        <v>N</v>
      </c>
      <c r="Y695" s="11"/>
      <c r="Z695" s="11">
        <f t="shared" si="265"/>
        <v>0</v>
      </c>
      <c r="AA695" s="11" t="str">
        <f t="shared" si="304"/>
        <v>N</v>
      </c>
      <c r="AB695" s="11"/>
      <c r="AC695" s="11">
        <f t="shared" si="305"/>
        <v>0</v>
      </c>
      <c r="AD695" s="10">
        <v>0</v>
      </c>
      <c r="AE695" s="10">
        <v>0</v>
      </c>
      <c r="AF695" s="11"/>
      <c r="AG695" s="10"/>
      <c r="AH695" s="10"/>
      <c r="AI695" s="11">
        <f t="shared" si="365"/>
        <v>351</v>
      </c>
      <c r="AJ695" s="11" t="str">
        <f t="shared" si="366"/>
        <v/>
      </c>
      <c r="AK695" s="11">
        <f t="shared" si="367"/>
        <v>351</v>
      </c>
      <c r="AL695" s="11" t="str">
        <f t="shared" si="368"/>
        <v/>
      </c>
      <c r="AM695" s="11">
        <f t="shared" si="369"/>
        <v>-1</v>
      </c>
      <c r="AN695" s="11" t="str">
        <f t="shared" si="370"/>
        <v/>
      </c>
      <c r="AO695" s="11">
        <f t="shared" si="371"/>
        <v>-1</v>
      </c>
      <c r="AP695" s="11" t="str">
        <f t="shared" si="372"/>
        <v/>
      </c>
      <c r="AQ695" s="11"/>
      <c r="AR695" s="11">
        <f t="shared" si="306"/>
        <v>0</v>
      </c>
      <c r="AS695" s="11"/>
      <c r="AT695" s="9"/>
      <c r="AU695" t="str">
        <f t="shared" si="348"/>
        <v>RW</v>
      </c>
      <c r="AV695" s="7">
        <f>SUM(Z$7:Z695)/2</f>
        <v>352</v>
      </c>
      <c r="AW695" s="7">
        <f>SUM(AC$7:AC695)/2</f>
        <v>0</v>
      </c>
      <c r="BF695" s="2">
        <v>0</v>
      </c>
      <c r="BG695" s="2">
        <v>0</v>
      </c>
      <c r="BH695" s="2">
        <v>0</v>
      </c>
      <c r="BI695" s="2">
        <v>0</v>
      </c>
      <c r="BJ695" s="2">
        <v>0</v>
      </c>
      <c r="BK695" s="2">
        <v>0</v>
      </c>
      <c r="BL695" s="2">
        <v>0</v>
      </c>
      <c r="BM695" s="2">
        <v>0</v>
      </c>
      <c r="BN695" s="2">
        <v>0</v>
      </c>
      <c r="BO695" s="2">
        <v>0</v>
      </c>
    </row>
    <row r="696" spans="2:67" ht="14.65" customHeight="1" outlineLevel="1">
      <c r="B696" s="97"/>
      <c r="C696" s="9"/>
      <c r="D696" s="9"/>
      <c r="E696" s="10" t="s">
        <v>786</v>
      </c>
      <c r="F696" s="10" t="s">
        <v>787</v>
      </c>
      <c r="G696" s="10" t="s">
        <v>790</v>
      </c>
      <c r="H696" s="10" t="s">
        <v>790</v>
      </c>
      <c r="I696" s="54"/>
      <c r="J696" s="54"/>
      <c r="K696" s="54"/>
      <c r="L696" s="54"/>
      <c r="M696" s="54"/>
      <c r="N696" s="87"/>
      <c r="O696" s="10"/>
      <c r="P696" s="10"/>
      <c r="Q696" s="10"/>
      <c r="R696" s="10"/>
      <c r="S696" s="10" t="s">
        <v>53</v>
      </c>
      <c r="T696" s="10"/>
      <c r="U696" s="10" t="s">
        <v>50</v>
      </c>
      <c r="V696" s="10" t="s">
        <v>50</v>
      </c>
      <c r="W696" s="10" t="s">
        <v>50</v>
      </c>
      <c r="X696" s="11" t="str">
        <f t="shared" si="266"/>
        <v>N</v>
      </c>
      <c r="Y696" s="11"/>
      <c r="Z696" s="11">
        <f t="shared" si="265"/>
        <v>0</v>
      </c>
      <c r="AA696" s="11" t="str">
        <f t="shared" si="304"/>
        <v>N</v>
      </c>
      <c r="AB696" s="11"/>
      <c r="AC696" s="11">
        <f t="shared" si="305"/>
        <v>0</v>
      </c>
      <c r="AD696" s="10">
        <v>0</v>
      </c>
      <c r="AE696" s="10">
        <v>0</v>
      </c>
      <c r="AF696" s="11"/>
      <c r="AG696" s="10"/>
      <c r="AH696" s="10"/>
      <c r="AI696" s="11">
        <f t="shared" si="365"/>
        <v>351</v>
      </c>
      <c r="AJ696" s="11" t="str">
        <f t="shared" si="366"/>
        <v/>
      </c>
      <c r="AK696" s="11">
        <f t="shared" si="367"/>
        <v>351</v>
      </c>
      <c r="AL696" s="11" t="str">
        <f t="shared" si="368"/>
        <v/>
      </c>
      <c r="AM696" s="11">
        <f t="shared" si="369"/>
        <v>-1</v>
      </c>
      <c r="AN696" s="11" t="str">
        <f t="shared" si="370"/>
        <v/>
      </c>
      <c r="AO696" s="11">
        <f t="shared" si="371"/>
        <v>-1</v>
      </c>
      <c r="AP696" s="11" t="str">
        <f t="shared" si="372"/>
        <v/>
      </c>
      <c r="AQ696" s="11"/>
      <c r="AR696" s="11">
        <f t="shared" si="306"/>
        <v>0</v>
      </c>
      <c r="AS696" s="11"/>
      <c r="AT696" s="9"/>
      <c r="AU696" t="str">
        <f t="shared" si="348"/>
        <v>RW</v>
      </c>
      <c r="AV696" s="7">
        <f>SUM(Z$7:Z696)/2</f>
        <v>352</v>
      </c>
      <c r="AW696" s="7">
        <f>SUM(AC$7:AC696)/2</f>
        <v>0</v>
      </c>
      <c r="BF696" s="2">
        <v>0</v>
      </c>
      <c r="BG696" s="2">
        <v>0</v>
      </c>
      <c r="BH696" s="2">
        <v>0</v>
      </c>
      <c r="BI696" s="2">
        <v>0</v>
      </c>
      <c r="BJ696" s="2">
        <v>0</v>
      </c>
      <c r="BK696" s="2">
        <v>0</v>
      </c>
      <c r="BL696" s="2">
        <v>0</v>
      </c>
      <c r="BM696" s="2">
        <v>0</v>
      </c>
      <c r="BN696" s="2">
        <v>0</v>
      </c>
      <c r="BO696" s="2">
        <v>0</v>
      </c>
    </row>
    <row r="697" spans="2:67" ht="14.65" customHeight="1" outlineLevel="1">
      <c r="B697" s="97"/>
      <c r="C697" s="9"/>
      <c r="D697" s="9"/>
      <c r="E697" s="10" t="s">
        <v>786</v>
      </c>
      <c r="F697" s="10" t="s">
        <v>787</v>
      </c>
      <c r="G697" s="10" t="s">
        <v>791</v>
      </c>
      <c r="H697" s="10" t="s">
        <v>791</v>
      </c>
      <c r="I697" s="54"/>
      <c r="J697" s="54"/>
      <c r="K697" s="54"/>
      <c r="L697" s="54"/>
      <c r="M697" s="54"/>
      <c r="N697" s="87"/>
      <c r="O697" s="10"/>
      <c r="P697" s="10"/>
      <c r="Q697" s="10"/>
      <c r="R697" s="10"/>
      <c r="S697" s="10" t="s">
        <v>53</v>
      </c>
      <c r="T697" s="10"/>
      <c r="U697" s="10" t="s">
        <v>50</v>
      </c>
      <c r="V697" s="10" t="s">
        <v>50</v>
      </c>
      <c r="W697" s="10" t="s">
        <v>50</v>
      </c>
      <c r="X697" s="11" t="str">
        <f t="shared" si="266"/>
        <v>N</v>
      </c>
      <c r="Y697" s="11"/>
      <c r="Z697" s="11">
        <f t="shared" si="265"/>
        <v>0</v>
      </c>
      <c r="AA697" s="11" t="str">
        <f t="shared" si="304"/>
        <v>N</v>
      </c>
      <c r="AB697" s="11"/>
      <c r="AC697" s="11">
        <f t="shared" si="305"/>
        <v>0</v>
      </c>
      <c r="AD697" s="10">
        <v>0</v>
      </c>
      <c r="AE697" s="10">
        <v>0</v>
      </c>
      <c r="AF697" s="11"/>
      <c r="AG697" s="10"/>
      <c r="AH697" s="10"/>
      <c r="AI697" s="11">
        <f t="shared" si="365"/>
        <v>351</v>
      </c>
      <c r="AJ697" s="11" t="str">
        <f t="shared" si="366"/>
        <v/>
      </c>
      <c r="AK697" s="11">
        <f t="shared" si="367"/>
        <v>351</v>
      </c>
      <c r="AL697" s="11" t="str">
        <f t="shared" si="368"/>
        <v/>
      </c>
      <c r="AM697" s="11">
        <f t="shared" si="369"/>
        <v>-1</v>
      </c>
      <c r="AN697" s="11" t="str">
        <f t="shared" si="370"/>
        <v/>
      </c>
      <c r="AO697" s="11">
        <f t="shared" si="371"/>
        <v>-1</v>
      </c>
      <c r="AP697" s="11" t="str">
        <f t="shared" si="372"/>
        <v/>
      </c>
      <c r="AQ697" s="11"/>
      <c r="AR697" s="11">
        <f t="shared" si="306"/>
        <v>0</v>
      </c>
      <c r="AS697" s="11"/>
      <c r="AT697" s="9"/>
      <c r="AU697" t="str">
        <f t="shared" si="348"/>
        <v>RW</v>
      </c>
      <c r="AV697" s="7">
        <f>SUM(Z$7:Z697)/2</f>
        <v>352</v>
      </c>
      <c r="AW697" s="7">
        <f>SUM(AC$7:AC697)/2</f>
        <v>0</v>
      </c>
      <c r="BF697" s="2">
        <v>0</v>
      </c>
      <c r="BG697" s="2">
        <v>0</v>
      </c>
      <c r="BH697" s="2">
        <v>0</v>
      </c>
      <c r="BI697" s="2">
        <v>0</v>
      </c>
      <c r="BJ697" s="2">
        <v>0</v>
      </c>
      <c r="BK697" s="2">
        <v>0</v>
      </c>
      <c r="BL697" s="2">
        <v>0</v>
      </c>
      <c r="BM697" s="2">
        <v>0</v>
      </c>
      <c r="BN697" s="2">
        <v>0</v>
      </c>
      <c r="BO697" s="2">
        <v>0</v>
      </c>
    </row>
    <row r="698" spans="2:67" ht="14.65" customHeight="1" outlineLevel="1">
      <c r="B698" s="97"/>
      <c r="C698" s="9"/>
      <c r="D698" s="9"/>
      <c r="E698" s="10" t="s">
        <v>786</v>
      </c>
      <c r="F698" s="10" t="s">
        <v>787</v>
      </c>
      <c r="G698" s="10" t="s">
        <v>792</v>
      </c>
      <c r="H698" s="10" t="s">
        <v>792</v>
      </c>
      <c r="I698" s="54"/>
      <c r="J698" s="54"/>
      <c r="K698" s="54"/>
      <c r="L698" s="54"/>
      <c r="M698" s="54"/>
      <c r="N698" s="87"/>
      <c r="O698" s="10"/>
      <c r="P698" s="10"/>
      <c r="Q698" s="10"/>
      <c r="R698" s="10"/>
      <c r="S698" s="10" t="s">
        <v>53</v>
      </c>
      <c r="T698" s="10"/>
      <c r="U698" s="10" t="s">
        <v>50</v>
      </c>
      <c r="V698" s="10" t="s">
        <v>50</v>
      </c>
      <c r="W698" s="10" t="s">
        <v>50</v>
      </c>
      <c r="X698" s="11" t="str">
        <f t="shared" si="266"/>
        <v>N</v>
      </c>
      <c r="Y698" s="11"/>
      <c r="Z698" s="11">
        <f t="shared" si="265"/>
        <v>0</v>
      </c>
      <c r="AA698" s="11" t="str">
        <f t="shared" si="304"/>
        <v>N</v>
      </c>
      <c r="AB698" s="11"/>
      <c r="AC698" s="11">
        <f t="shared" si="305"/>
        <v>0</v>
      </c>
      <c r="AD698" s="10">
        <v>0</v>
      </c>
      <c r="AE698" s="10">
        <v>0</v>
      </c>
      <c r="AF698" s="11"/>
      <c r="AG698" s="10"/>
      <c r="AH698" s="10"/>
      <c r="AI698" s="11">
        <f t="shared" si="365"/>
        <v>351</v>
      </c>
      <c r="AJ698" s="11" t="str">
        <f t="shared" si="366"/>
        <v/>
      </c>
      <c r="AK698" s="11">
        <f t="shared" si="367"/>
        <v>351</v>
      </c>
      <c r="AL698" s="11" t="str">
        <f t="shared" si="368"/>
        <v/>
      </c>
      <c r="AM698" s="11">
        <f t="shared" si="369"/>
        <v>-1</v>
      </c>
      <c r="AN698" s="11" t="str">
        <f t="shared" si="370"/>
        <v/>
      </c>
      <c r="AO698" s="11">
        <f t="shared" si="371"/>
        <v>-1</v>
      </c>
      <c r="AP698" s="11" t="str">
        <f t="shared" si="372"/>
        <v/>
      </c>
      <c r="AQ698" s="11"/>
      <c r="AR698" s="11">
        <f t="shared" si="306"/>
        <v>0</v>
      </c>
      <c r="AS698" s="11"/>
      <c r="AT698" s="9"/>
      <c r="AU698" t="str">
        <f t="shared" si="348"/>
        <v>RW</v>
      </c>
      <c r="AV698" s="7">
        <f>SUM(Z$7:Z698)/2</f>
        <v>352</v>
      </c>
      <c r="AW698" s="7">
        <f>SUM(AC$7:AC698)/2</f>
        <v>0</v>
      </c>
      <c r="BF698" s="2">
        <v>0</v>
      </c>
      <c r="BG698" s="2">
        <v>0</v>
      </c>
      <c r="BH698" s="2">
        <v>0</v>
      </c>
      <c r="BI698" s="2">
        <v>0</v>
      </c>
      <c r="BJ698" s="2">
        <v>0</v>
      </c>
      <c r="BK698" s="2">
        <v>0</v>
      </c>
      <c r="BL698" s="2">
        <v>0</v>
      </c>
      <c r="BM698" s="2">
        <v>0</v>
      </c>
      <c r="BN698" s="2">
        <v>0</v>
      </c>
      <c r="BO698" s="2">
        <v>0</v>
      </c>
    </row>
    <row r="699" spans="2:67" ht="14.65" customHeight="1" outlineLevel="1">
      <c r="B699" s="97"/>
      <c r="C699" s="9"/>
      <c r="D699" s="9"/>
      <c r="E699" s="10" t="s">
        <v>786</v>
      </c>
      <c r="F699" s="10" t="s">
        <v>787</v>
      </c>
      <c r="G699" s="10" t="s">
        <v>793</v>
      </c>
      <c r="H699" s="10" t="s">
        <v>793</v>
      </c>
      <c r="I699" s="54"/>
      <c r="J699" s="54"/>
      <c r="K699" s="54"/>
      <c r="L699" s="54"/>
      <c r="M699" s="54"/>
      <c r="N699" s="87"/>
      <c r="O699" s="10"/>
      <c r="P699" s="10"/>
      <c r="Q699" s="10"/>
      <c r="R699" s="10"/>
      <c r="S699" s="10" t="s">
        <v>53</v>
      </c>
      <c r="T699" s="10"/>
      <c r="U699" s="10" t="s">
        <v>50</v>
      </c>
      <c r="V699" s="10" t="s">
        <v>50</v>
      </c>
      <c r="W699" s="10" t="s">
        <v>50</v>
      </c>
      <c r="X699" s="11" t="str">
        <f t="shared" si="266"/>
        <v>N</v>
      </c>
      <c r="Y699" s="11"/>
      <c r="Z699" s="11">
        <f t="shared" si="265"/>
        <v>0</v>
      </c>
      <c r="AA699" s="11" t="str">
        <f t="shared" si="304"/>
        <v>N</v>
      </c>
      <c r="AB699" s="11"/>
      <c r="AC699" s="11">
        <f t="shared" si="305"/>
        <v>0</v>
      </c>
      <c r="AD699" s="10">
        <v>0</v>
      </c>
      <c r="AE699" s="10">
        <v>0</v>
      </c>
      <c r="AF699" s="11"/>
      <c r="AG699" s="10"/>
      <c r="AH699" s="10"/>
      <c r="AI699" s="11">
        <f t="shared" si="365"/>
        <v>351</v>
      </c>
      <c r="AJ699" s="11" t="str">
        <f t="shared" si="366"/>
        <v/>
      </c>
      <c r="AK699" s="11">
        <f t="shared" si="367"/>
        <v>351</v>
      </c>
      <c r="AL699" s="11" t="str">
        <f t="shared" si="368"/>
        <v/>
      </c>
      <c r="AM699" s="11">
        <f t="shared" si="369"/>
        <v>-1</v>
      </c>
      <c r="AN699" s="11" t="str">
        <f t="shared" si="370"/>
        <v/>
      </c>
      <c r="AO699" s="11">
        <f t="shared" si="371"/>
        <v>-1</v>
      </c>
      <c r="AP699" s="11" t="str">
        <f t="shared" si="372"/>
        <v/>
      </c>
      <c r="AQ699" s="11"/>
      <c r="AR699" s="11">
        <f t="shared" si="306"/>
        <v>0</v>
      </c>
      <c r="AS699" s="11"/>
      <c r="AT699" s="9"/>
      <c r="AU699" t="str">
        <f t="shared" si="348"/>
        <v>RW</v>
      </c>
      <c r="AV699" s="7">
        <f>SUM(Z$7:Z699)/2</f>
        <v>352</v>
      </c>
      <c r="AW699" s="7">
        <f>SUM(AC$7:AC699)/2</f>
        <v>0</v>
      </c>
      <c r="BF699" s="2">
        <v>0</v>
      </c>
      <c r="BG699" s="2">
        <v>0</v>
      </c>
      <c r="BH699" s="2">
        <v>0</v>
      </c>
      <c r="BI699" s="2">
        <v>0</v>
      </c>
      <c r="BJ699" s="2">
        <v>0</v>
      </c>
      <c r="BK699" s="2">
        <v>0</v>
      </c>
      <c r="BL699" s="2">
        <v>0</v>
      </c>
      <c r="BM699" s="2">
        <v>0</v>
      </c>
      <c r="BN699" s="2">
        <v>0</v>
      </c>
      <c r="BO699" s="2">
        <v>0</v>
      </c>
    </row>
    <row r="700" spans="2:67" ht="14.65" customHeight="1" outlineLevel="1">
      <c r="B700" s="97"/>
      <c r="C700" s="9"/>
      <c r="D700" s="9"/>
      <c r="E700" s="10" t="s">
        <v>786</v>
      </c>
      <c r="F700" s="10" t="s">
        <v>787</v>
      </c>
      <c r="G700" s="10" t="s">
        <v>794</v>
      </c>
      <c r="H700" s="10" t="s">
        <v>794</v>
      </c>
      <c r="I700" s="54"/>
      <c r="J700" s="54"/>
      <c r="K700" s="54"/>
      <c r="L700" s="54"/>
      <c r="M700" s="54"/>
      <c r="N700" s="87"/>
      <c r="O700" s="10"/>
      <c r="P700" s="10"/>
      <c r="Q700" s="10"/>
      <c r="R700" s="10"/>
      <c r="S700" s="10" t="s">
        <v>53</v>
      </c>
      <c r="T700" s="10"/>
      <c r="U700" s="10" t="s">
        <v>50</v>
      </c>
      <c r="V700" s="10" t="s">
        <v>50</v>
      </c>
      <c r="W700" s="10" t="s">
        <v>50</v>
      </c>
      <c r="X700" s="11" t="str">
        <f t="shared" si="266"/>
        <v>N</v>
      </c>
      <c r="Y700" s="11"/>
      <c r="Z700" s="11">
        <f t="shared" si="265"/>
        <v>0</v>
      </c>
      <c r="AA700" s="11" t="str">
        <f t="shared" si="304"/>
        <v>N</v>
      </c>
      <c r="AB700" s="11"/>
      <c r="AC700" s="11">
        <f t="shared" si="305"/>
        <v>0</v>
      </c>
      <c r="AD700" s="10">
        <v>0</v>
      </c>
      <c r="AE700" s="10">
        <v>0</v>
      </c>
      <c r="AF700" s="11"/>
      <c r="AG700" s="10"/>
      <c r="AH700" s="10"/>
      <c r="AI700" s="11">
        <f t="shared" si="365"/>
        <v>351</v>
      </c>
      <c r="AJ700" s="11" t="str">
        <f t="shared" si="366"/>
        <v/>
      </c>
      <c r="AK700" s="11">
        <f t="shared" si="367"/>
        <v>351</v>
      </c>
      <c r="AL700" s="11" t="str">
        <f t="shared" si="368"/>
        <v/>
      </c>
      <c r="AM700" s="11">
        <f t="shared" si="369"/>
        <v>-1</v>
      </c>
      <c r="AN700" s="11" t="str">
        <f t="shared" si="370"/>
        <v/>
      </c>
      <c r="AO700" s="11">
        <f t="shared" si="371"/>
        <v>-1</v>
      </c>
      <c r="AP700" s="11" t="str">
        <f t="shared" si="372"/>
        <v/>
      </c>
      <c r="AQ700" s="11"/>
      <c r="AR700" s="11">
        <f t="shared" si="306"/>
        <v>0</v>
      </c>
      <c r="AS700" s="11"/>
      <c r="AT700" s="9"/>
      <c r="AU700" t="str">
        <f t="shared" si="348"/>
        <v>RW</v>
      </c>
      <c r="AV700" s="7">
        <f>SUM(Z$7:Z700)/2</f>
        <v>352</v>
      </c>
      <c r="AW700" s="7">
        <f>SUM(AC$7:AC700)/2</f>
        <v>0</v>
      </c>
      <c r="BF700" s="2">
        <v>0</v>
      </c>
      <c r="BG700" s="2">
        <v>0</v>
      </c>
      <c r="BH700" s="2">
        <v>0</v>
      </c>
      <c r="BI700" s="2">
        <v>0</v>
      </c>
      <c r="BJ700" s="2">
        <v>0</v>
      </c>
      <c r="BK700" s="2">
        <v>0</v>
      </c>
      <c r="BL700" s="2">
        <v>0</v>
      </c>
      <c r="BM700" s="2">
        <v>0</v>
      </c>
      <c r="BN700" s="2">
        <v>0</v>
      </c>
      <c r="BO700" s="2">
        <v>0</v>
      </c>
    </row>
    <row r="701" spans="2:67" ht="14.65" customHeight="1" outlineLevel="1">
      <c r="B701" s="97"/>
      <c r="C701" s="9"/>
      <c r="D701" s="9"/>
      <c r="E701" s="10" t="s">
        <v>786</v>
      </c>
      <c r="F701" s="10" t="s">
        <v>787</v>
      </c>
      <c r="G701" s="10" t="s">
        <v>795</v>
      </c>
      <c r="H701" s="10" t="s">
        <v>795</v>
      </c>
      <c r="I701" s="81"/>
      <c r="J701" s="81"/>
      <c r="K701" s="81"/>
      <c r="L701" s="81"/>
      <c r="M701" s="81"/>
      <c r="N701" s="88"/>
      <c r="O701" s="10"/>
      <c r="P701" s="10"/>
      <c r="Q701" s="10"/>
      <c r="R701" s="10"/>
      <c r="S701" s="10" t="s">
        <v>53</v>
      </c>
      <c r="T701" s="10"/>
      <c r="U701" s="10" t="s">
        <v>50</v>
      </c>
      <c r="V701" s="10" t="s">
        <v>50</v>
      </c>
      <c r="W701" s="10" t="s">
        <v>50</v>
      </c>
      <c r="X701" s="11" t="str">
        <f t="shared" si="266"/>
        <v>N</v>
      </c>
      <c r="Y701" s="11"/>
      <c r="Z701" s="11">
        <f t="shared" si="265"/>
        <v>0</v>
      </c>
      <c r="AA701" s="11" t="str">
        <f t="shared" si="304"/>
        <v>N</v>
      </c>
      <c r="AB701" s="11"/>
      <c r="AC701" s="11">
        <f t="shared" si="305"/>
        <v>0</v>
      </c>
      <c r="AD701" s="10">
        <v>0</v>
      </c>
      <c r="AE701" s="10">
        <v>0</v>
      </c>
      <c r="AF701" s="11"/>
      <c r="AG701" s="10"/>
      <c r="AH701" s="10"/>
      <c r="AI701" s="11">
        <f>IF(Y701&gt;0,AK683,AK683- 1)</f>
        <v>351</v>
      </c>
      <c r="AJ701" s="11" t="str">
        <f t="shared" si="366"/>
        <v/>
      </c>
      <c r="AK701" s="11">
        <f>IF(AND(V701="Y", Y701&gt;0),AI693,AI693- 1)</f>
        <v>351</v>
      </c>
      <c r="AL701" s="11" t="str">
        <f t="shared" si="368"/>
        <v/>
      </c>
      <c r="AM701" s="11">
        <f>IF(AB701&gt;0,AO683,AO683- 1)</f>
        <v>-1</v>
      </c>
      <c r="AN701" s="11" t="str">
        <f t="shared" si="370"/>
        <v/>
      </c>
      <c r="AO701" s="11">
        <f>IF(AND(V701="Y", AB701&gt;0),AM693,AM693- 1)</f>
        <v>-1</v>
      </c>
      <c r="AP701" s="11" t="str">
        <f t="shared" si="372"/>
        <v/>
      </c>
      <c r="AQ701" s="11"/>
      <c r="AR701" s="11">
        <f t="shared" si="306"/>
        <v>0</v>
      </c>
      <c r="AS701" s="11"/>
      <c r="AT701" s="9"/>
      <c r="AU701" t="str">
        <f t="shared" si="348"/>
        <v>RW</v>
      </c>
      <c r="AV701" s="7">
        <f>SUM(Z$7:Z701)/2</f>
        <v>352</v>
      </c>
      <c r="AW701" s="7">
        <f>SUM(AC$7:AC701)/2</f>
        <v>0</v>
      </c>
      <c r="BF701" s="2">
        <v>0</v>
      </c>
      <c r="BG701" s="2">
        <v>0</v>
      </c>
      <c r="BH701" s="2">
        <v>0</v>
      </c>
      <c r="BI701" s="2">
        <v>0</v>
      </c>
      <c r="BJ701" s="2">
        <v>0</v>
      </c>
      <c r="BK701" s="2">
        <v>0</v>
      </c>
      <c r="BL701" s="2">
        <v>0</v>
      </c>
      <c r="BM701" s="2">
        <v>0</v>
      </c>
      <c r="BN701" s="2">
        <v>0</v>
      </c>
      <c r="BO701" s="2">
        <v>0</v>
      </c>
    </row>
    <row r="702" spans="2:67" hidden="1">
      <c r="B702" s="36"/>
      <c r="C702" s="9"/>
      <c r="D702" s="9"/>
      <c r="E702" s="10" t="s">
        <v>796</v>
      </c>
      <c r="F702" s="10" t="s">
        <v>797</v>
      </c>
      <c r="G702" s="10"/>
      <c r="H702" s="10"/>
      <c r="I702" s="10"/>
      <c r="J702" s="10"/>
      <c r="K702" s="10"/>
      <c r="L702" s="10"/>
      <c r="M702" s="10"/>
      <c r="N702" s="84" t="s">
        <v>121</v>
      </c>
      <c r="O702" s="10"/>
      <c r="P702" s="10"/>
      <c r="Q702" s="10" t="s">
        <v>171</v>
      </c>
      <c r="R702" s="10" t="s">
        <v>285</v>
      </c>
      <c r="S702" s="10" t="s">
        <v>172</v>
      </c>
      <c r="T702" s="10">
        <v>2</v>
      </c>
      <c r="U702" s="10" t="s">
        <v>50</v>
      </c>
      <c r="V702" s="10" t="s">
        <v>50</v>
      </c>
      <c r="W702" s="10" t="s">
        <v>50</v>
      </c>
      <c r="X702" s="11" t="str">
        <f t="shared" si="266"/>
        <v>N</v>
      </c>
      <c r="Y702" s="11"/>
      <c r="Z702" s="11">
        <f t="shared" si="265"/>
        <v>0</v>
      </c>
      <c r="AA702" s="11" t="str">
        <f t="shared" si="304"/>
        <v>N</v>
      </c>
      <c r="AB702" s="11"/>
      <c r="AC702" s="11">
        <f t="shared" si="305"/>
        <v>0</v>
      </c>
      <c r="AD702" s="10"/>
      <c r="AE702" s="10"/>
      <c r="AF702" s="11"/>
      <c r="AG702" s="10"/>
      <c r="AH702" s="10"/>
      <c r="AI702" s="11">
        <f>AK693+Y702</f>
        <v>352</v>
      </c>
      <c r="AJ702" s="11"/>
      <c r="AK702" s="11">
        <f t="shared" si="276"/>
        <v>352</v>
      </c>
      <c r="AL702" s="11"/>
      <c r="AM702" s="11">
        <f>AO693+AB702</f>
        <v>0</v>
      </c>
      <c r="AN702" s="11"/>
      <c r="AO702" s="11">
        <f t="shared" si="277"/>
        <v>0</v>
      </c>
      <c r="AP702" s="11"/>
      <c r="AQ702" s="11" t="str">
        <f t="shared" si="214"/>
        <v/>
      </c>
      <c r="AR702" s="11" t="str">
        <f t="shared" si="306"/>
        <v/>
      </c>
      <c r="AS702" s="11"/>
      <c r="AT702" s="9"/>
      <c r="AU702" t="str">
        <f t="shared" si="348"/>
        <v>RO</v>
      </c>
      <c r="AV702" s="7">
        <f>SUM(Z$7:Z702)/2</f>
        <v>352</v>
      </c>
      <c r="AW702" s="7">
        <f>SUM(AC$7:AC702)/2</f>
        <v>0</v>
      </c>
    </row>
    <row r="703" spans="2:67" hidden="1">
      <c r="B703" s="36"/>
      <c r="C703" s="9"/>
      <c r="D703" s="9"/>
      <c r="E703" s="10" t="s">
        <v>798</v>
      </c>
      <c r="F703" s="10" t="s">
        <v>799</v>
      </c>
      <c r="G703" s="10"/>
      <c r="H703" s="10"/>
      <c r="I703" s="10"/>
      <c r="J703" s="10"/>
      <c r="K703" s="10"/>
      <c r="L703" s="10"/>
      <c r="M703" s="10"/>
      <c r="N703" s="84" t="s">
        <v>121</v>
      </c>
      <c r="O703" s="10"/>
      <c r="P703" s="10"/>
      <c r="Q703" s="10" t="s">
        <v>171</v>
      </c>
      <c r="R703" s="10" t="s">
        <v>285</v>
      </c>
      <c r="S703" s="10" t="str">
        <f t="shared" si="275"/>
        <v>RW</v>
      </c>
      <c r="T703" s="10">
        <v>2</v>
      </c>
      <c r="U703" s="10" t="s">
        <v>50</v>
      </c>
      <c r="V703" s="10" t="s">
        <v>49</v>
      </c>
      <c r="W703" s="10" t="s">
        <v>50</v>
      </c>
      <c r="X703" s="11" t="str">
        <f t="shared" si="266"/>
        <v>N</v>
      </c>
      <c r="Y703" s="11"/>
      <c r="Z703" s="11">
        <f t="shared" si="265"/>
        <v>0</v>
      </c>
      <c r="AA703" s="11" t="str">
        <f t="shared" si="304"/>
        <v>N</v>
      </c>
      <c r="AB703" s="11"/>
      <c r="AC703" s="11">
        <f t="shared" si="305"/>
        <v>0</v>
      </c>
      <c r="AD703" s="10"/>
      <c r="AE703" s="10"/>
      <c r="AF703" s="11"/>
      <c r="AG703" s="10"/>
      <c r="AH703" s="10"/>
      <c r="AI703" s="11">
        <f t="shared" si="287"/>
        <v>352</v>
      </c>
      <c r="AJ703" s="11"/>
      <c r="AK703" s="11">
        <f t="shared" si="276"/>
        <v>352</v>
      </c>
      <c r="AL703" s="11"/>
      <c r="AM703" s="11">
        <f t="shared" si="286"/>
        <v>0</v>
      </c>
      <c r="AN703" s="11"/>
      <c r="AO703" s="11">
        <f t="shared" si="277"/>
        <v>0</v>
      </c>
      <c r="AP703" s="11"/>
      <c r="AQ703" s="11"/>
      <c r="AR703" s="11">
        <f t="shared" si="306"/>
        <v>0</v>
      </c>
      <c r="AS703" s="11"/>
      <c r="AT703" s="9"/>
      <c r="AU703" t="str">
        <f t="shared" si="348"/>
        <v>RW</v>
      </c>
      <c r="AV703" s="7">
        <f>SUM(Z$7:Z703)/2</f>
        <v>352</v>
      </c>
      <c r="AW703" s="7">
        <f>SUM(AC$7:AC703)/2</f>
        <v>0</v>
      </c>
    </row>
    <row r="704" spans="2:67" hidden="1">
      <c r="B704" s="36"/>
      <c r="C704" s="9"/>
      <c r="D704" s="9"/>
      <c r="E704" s="10" t="s">
        <v>800</v>
      </c>
      <c r="F704" s="10" t="s">
        <v>801</v>
      </c>
      <c r="G704" s="10"/>
      <c r="H704" s="10"/>
      <c r="I704" s="10"/>
      <c r="J704" s="10"/>
      <c r="K704" s="10"/>
      <c r="L704" s="10"/>
      <c r="M704" s="10"/>
      <c r="N704" s="84" t="s">
        <v>121</v>
      </c>
      <c r="O704" s="10"/>
      <c r="P704" s="10"/>
      <c r="Q704" s="10" t="s">
        <v>171</v>
      </c>
      <c r="R704" s="10" t="s">
        <v>285</v>
      </c>
      <c r="S704" s="10" t="str">
        <f t="shared" si="275"/>
        <v>RW</v>
      </c>
      <c r="T704" s="10">
        <v>2</v>
      </c>
      <c r="U704" s="10" t="s">
        <v>50</v>
      </c>
      <c r="V704" s="10" t="s">
        <v>49</v>
      </c>
      <c r="W704" s="10" t="s">
        <v>50</v>
      </c>
      <c r="X704" s="11" t="str">
        <f t="shared" si="266"/>
        <v>N</v>
      </c>
      <c r="Y704" s="11"/>
      <c r="Z704" s="11">
        <f t="shared" si="265"/>
        <v>0</v>
      </c>
      <c r="AA704" s="11" t="str">
        <f t="shared" si="304"/>
        <v>N</v>
      </c>
      <c r="AB704" s="11"/>
      <c r="AC704" s="11">
        <f t="shared" si="305"/>
        <v>0</v>
      </c>
      <c r="AD704" s="10"/>
      <c r="AE704" s="10"/>
      <c r="AF704" s="11"/>
      <c r="AG704" s="10"/>
      <c r="AH704" s="10"/>
      <c r="AI704" s="11">
        <f t="shared" si="287"/>
        <v>352</v>
      </c>
      <c r="AJ704" s="11"/>
      <c r="AK704" s="11">
        <f t="shared" si="276"/>
        <v>352</v>
      </c>
      <c r="AL704" s="11"/>
      <c r="AM704" s="11">
        <f t="shared" si="286"/>
        <v>0</v>
      </c>
      <c r="AN704" s="11"/>
      <c r="AO704" s="11">
        <f t="shared" si="277"/>
        <v>0</v>
      </c>
      <c r="AP704" s="11"/>
      <c r="AQ704" s="11"/>
      <c r="AR704" s="11">
        <f t="shared" si="306"/>
        <v>0</v>
      </c>
      <c r="AS704" s="11"/>
      <c r="AT704" s="9"/>
      <c r="AU704" t="str">
        <f t="shared" si="348"/>
        <v>RW</v>
      </c>
      <c r="AV704" s="7">
        <f>SUM(Z$7:Z704)/2</f>
        <v>352</v>
      </c>
      <c r="AW704" s="7">
        <f>SUM(AC$7:AC704)/2</f>
        <v>0</v>
      </c>
    </row>
    <row r="705" spans="2:67">
      <c r="B705" s="36"/>
      <c r="C705" s="9"/>
      <c r="D705" s="9"/>
      <c r="E705" s="10" t="s">
        <v>802</v>
      </c>
      <c r="F705" s="10" t="s">
        <v>803</v>
      </c>
      <c r="G705" s="10"/>
      <c r="H705" s="10"/>
      <c r="I705" s="10"/>
      <c r="J705" s="10"/>
      <c r="K705" s="10"/>
      <c r="L705" s="10"/>
      <c r="M705" s="10"/>
      <c r="N705" s="84"/>
      <c r="O705" s="10"/>
      <c r="P705" s="10"/>
      <c r="Q705" s="10" t="s">
        <v>171</v>
      </c>
      <c r="R705" s="10" t="s">
        <v>285</v>
      </c>
      <c r="S705" s="10" t="str">
        <f t="shared" si="275"/>
        <v>RW</v>
      </c>
      <c r="T705" s="10">
        <v>2</v>
      </c>
      <c r="U705" s="10" t="s">
        <v>49</v>
      </c>
      <c r="V705" s="10" t="s">
        <v>49</v>
      </c>
      <c r="W705" s="10" t="s">
        <v>50</v>
      </c>
      <c r="X705" s="11" t="str">
        <f t="shared" si="266"/>
        <v>Y</v>
      </c>
      <c r="Y705" s="11">
        <v>3</v>
      </c>
      <c r="Z705" s="11">
        <f t="shared" si="265"/>
        <v>6</v>
      </c>
      <c r="AA705" s="11" t="str">
        <f t="shared" si="304"/>
        <v>N</v>
      </c>
      <c r="AB705" s="11"/>
      <c r="AC705" s="11">
        <f t="shared" si="305"/>
        <v>0</v>
      </c>
      <c r="AD705" s="10" t="str">
        <f>(AD706 &amp; AD707 &amp; AD708 &amp; AD709 &amp; AD710 &amp; AD711 &amp; AD712 &amp; AD713) &amp; (AD714 &amp; AD715 &amp; AD716 &amp; AD717 &amp; AD718 &amp; AD719 &amp; AD720 &amp; AD721)</f>
        <v>000</v>
      </c>
      <c r="AE705" s="10" t="str">
        <f>(AE706 &amp; AE707 &amp; AE708 &amp; AE709 &amp; AE710 &amp; AE711 &amp; AE712 &amp; AE713) &amp; (AE714 &amp; AE715 &amp; AE716 &amp; AE717 &amp; AE718 &amp; AE719 &amp; AE720 &amp; AE721)</f>
        <v>000</v>
      </c>
      <c r="AF705" s="11"/>
      <c r="AG705" s="10"/>
      <c r="AH705" s="10"/>
      <c r="AI705" s="11">
        <f t="shared" si="287"/>
        <v>355</v>
      </c>
      <c r="AJ705" s="11"/>
      <c r="AK705" s="11">
        <f t="shared" si="276"/>
        <v>358</v>
      </c>
      <c r="AL705" s="11"/>
      <c r="AM705" s="11">
        <f t="shared" si="286"/>
        <v>0</v>
      </c>
      <c r="AN705" s="11"/>
      <c r="AO705" s="11">
        <f t="shared" si="277"/>
        <v>0</v>
      </c>
      <c r="AP705" s="11"/>
      <c r="AQ705" s="11">
        <v>3</v>
      </c>
      <c r="AR705" s="11">
        <f t="shared" si="306"/>
        <v>6</v>
      </c>
      <c r="AS705" s="11"/>
      <c r="AT705" s="9"/>
      <c r="AU705" t="str">
        <f t="shared" si="348"/>
        <v>RW</v>
      </c>
      <c r="AV705" s="7">
        <f>SUM(Z$7:Z705)/2</f>
        <v>355</v>
      </c>
      <c r="AW705" s="7">
        <f>SUM(AC$7:AC705)/2</f>
        <v>0</v>
      </c>
      <c r="BF705" s="2" t="s">
        <v>135</v>
      </c>
      <c r="BG705" s="2" t="s">
        <v>135</v>
      </c>
      <c r="BH705" s="2" t="s">
        <v>135</v>
      </c>
      <c r="BI705" s="2" t="s">
        <v>135</v>
      </c>
      <c r="BJ705" s="2" t="s">
        <v>135</v>
      </c>
      <c r="BK705" s="2" t="s">
        <v>135</v>
      </c>
      <c r="BL705" s="2" t="s">
        <v>135</v>
      </c>
      <c r="BM705" s="2" t="s">
        <v>135</v>
      </c>
      <c r="BN705" s="2" t="s">
        <v>135</v>
      </c>
      <c r="BO705" s="2" t="s">
        <v>135</v>
      </c>
    </row>
    <row r="706" spans="2:67" outlineLevel="1">
      <c r="B706" s="36"/>
      <c r="C706" s="9"/>
      <c r="D706" s="9"/>
      <c r="E706" s="10" t="s">
        <v>802</v>
      </c>
      <c r="F706" s="10" t="s">
        <v>803</v>
      </c>
      <c r="G706" s="10" t="s">
        <v>804</v>
      </c>
      <c r="H706" s="10" t="s">
        <v>804</v>
      </c>
      <c r="I706" s="80"/>
      <c r="J706" s="80"/>
      <c r="K706" s="80"/>
      <c r="L706" s="80"/>
      <c r="M706" s="80"/>
      <c r="N706" s="86" t="s">
        <v>805</v>
      </c>
      <c r="O706" s="10"/>
      <c r="P706" s="10"/>
      <c r="Q706" s="10"/>
      <c r="R706" s="10"/>
      <c r="S706" s="10" t="s">
        <v>53</v>
      </c>
      <c r="T706" s="10"/>
      <c r="U706" s="10" t="s">
        <v>49</v>
      </c>
      <c r="V706" s="10" t="s">
        <v>49</v>
      </c>
      <c r="W706" s="10" t="s">
        <v>50</v>
      </c>
      <c r="X706" s="11" t="str">
        <f t="shared" si="266"/>
        <v>N</v>
      </c>
      <c r="Y706" s="11"/>
      <c r="Z706" s="11">
        <f t="shared" si="265"/>
        <v>0</v>
      </c>
      <c r="AA706" s="11" t="str">
        <f t="shared" si="304"/>
        <v>N</v>
      </c>
      <c r="AB706" s="11"/>
      <c r="AC706" s="11">
        <f t="shared" si="305"/>
        <v>0</v>
      </c>
      <c r="AD706" s="10"/>
      <c r="AE706" s="10"/>
      <c r="AF706" s="11"/>
      <c r="AG706" s="10"/>
      <c r="AH706" s="10"/>
      <c r="AI706" s="11">
        <f t="shared" ref="AI706:AI720" si="373">AI707+Y707</f>
        <v>355</v>
      </c>
      <c r="AJ706" s="11" t="str">
        <f t="shared" ref="AJ706:AJ721" si="374">IF(Y706&gt;1,"MTP[" &amp; AI706-1+Y706&amp; ":" &amp; AI706 &amp; "]",(IF(Y706&gt;0,"MTP[" &amp; AI706 &amp; "]","")))</f>
        <v/>
      </c>
      <c r="AK706" s="11">
        <f t="shared" ref="AK706:AK720" si="375">AK707+Y707</f>
        <v>358</v>
      </c>
      <c r="AL706" s="11" t="str">
        <f t="shared" ref="AL706:AL721" si="376">IF(AND(V706="Y", Y706&gt;1),"MTP[" &amp; AK706-1+Y706&amp; ":" &amp; AK706 &amp; "]",(IF(AND(V706="Y", Y706&gt;0),"MTP[" &amp; AK706 &amp; "]","")))</f>
        <v/>
      </c>
      <c r="AM706" s="11">
        <f t="shared" ref="AM706:AM720" si="377">AM707+AB707</f>
        <v>-1</v>
      </c>
      <c r="AN706" s="11" t="str">
        <f t="shared" ref="AN706:AN721" si="378">IF(AB706&gt;1,"OTP[" &amp; AM706-1+AB706&amp; ":" &amp; AM706 &amp; "]",(IF(AB706&gt;0,"OTP[" &amp; AM706 &amp; "]","")))</f>
        <v/>
      </c>
      <c r="AO706" s="11">
        <f t="shared" ref="AO706:AO720" si="379">AO707+AB707</f>
        <v>-1</v>
      </c>
      <c r="AP706" s="11" t="str">
        <f t="shared" ref="AP706:AP721" si="380">IF(AND(V706="Y", AB706&gt;1),"OTP[" &amp; AO706-1+AB706&amp; ":" &amp; AO706 &amp; "]",(IF(AND(V706="Y", AB706&gt;0),"OTP[" &amp; AO706 &amp; "]","")))</f>
        <v/>
      </c>
      <c r="AQ706" s="11"/>
      <c r="AR706" s="11">
        <f t="shared" si="306"/>
        <v>0</v>
      </c>
      <c r="AS706" s="11"/>
      <c r="AT706" s="9"/>
      <c r="AU706" t="str">
        <f t="shared" si="348"/>
        <v>RW</v>
      </c>
      <c r="AV706" s="7">
        <f>SUM(Z$7:Z706)/2</f>
        <v>355</v>
      </c>
      <c r="AW706" s="7">
        <f>SUM(AC$7:AC706)/2</f>
        <v>0</v>
      </c>
    </row>
    <row r="707" spans="2:67" outlineLevel="1">
      <c r="B707" s="36"/>
      <c r="C707" s="9"/>
      <c r="D707" s="9"/>
      <c r="E707" s="10" t="s">
        <v>802</v>
      </c>
      <c r="F707" s="10" t="s">
        <v>803</v>
      </c>
      <c r="G707" s="10" t="s">
        <v>806</v>
      </c>
      <c r="H707" s="10" t="s">
        <v>806</v>
      </c>
      <c r="I707" s="54"/>
      <c r="J707" s="54"/>
      <c r="K707" s="54"/>
      <c r="L707" s="54"/>
      <c r="M707" s="54"/>
      <c r="N707" s="87"/>
      <c r="O707" s="10"/>
      <c r="P707" s="10"/>
      <c r="Q707" s="10"/>
      <c r="R707" s="10"/>
      <c r="S707" s="10" t="s">
        <v>53</v>
      </c>
      <c r="T707" s="10"/>
      <c r="U707" s="10" t="s">
        <v>49</v>
      </c>
      <c r="V707" s="10" t="s">
        <v>49</v>
      </c>
      <c r="W707" s="10" t="s">
        <v>50</v>
      </c>
      <c r="X707" s="11" t="str">
        <f t="shared" si="266"/>
        <v>N</v>
      </c>
      <c r="Y707" s="11"/>
      <c r="Z707" s="11">
        <f t="shared" si="265"/>
        <v>0</v>
      </c>
      <c r="AA707" s="11" t="str">
        <f t="shared" si="304"/>
        <v>N</v>
      </c>
      <c r="AB707" s="11"/>
      <c r="AC707" s="11">
        <f t="shared" si="305"/>
        <v>0</v>
      </c>
      <c r="AD707" s="10"/>
      <c r="AE707" s="10"/>
      <c r="AF707" s="11"/>
      <c r="AG707" s="10"/>
      <c r="AH707" s="10"/>
      <c r="AI707" s="11">
        <f t="shared" si="373"/>
        <v>355</v>
      </c>
      <c r="AJ707" s="11" t="str">
        <f t="shared" si="374"/>
        <v/>
      </c>
      <c r="AK707" s="11">
        <f t="shared" si="375"/>
        <v>358</v>
      </c>
      <c r="AL707" s="11" t="str">
        <f t="shared" si="376"/>
        <v/>
      </c>
      <c r="AM707" s="11">
        <f t="shared" si="377"/>
        <v>-1</v>
      </c>
      <c r="AN707" s="11" t="str">
        <f t="shared" si="378"/>
        <v/>
      </c>
      <c r="AO707" s="11">
        <f t="shared" si="379"/>
        <v>-1</v>
      </c>
      <c r="AP707" s="11" t="str">
        <f t="shared" si="380"/>
        <v/>
      </c>
      <c r="AQ707" s="11"/>
      <c r="AR707" s="11">
        <f t="shared" si="306"/>
        <v>0</v>
      </c>
      <c r="AS707" s="11"/>
      <c r="AT707" s="9"/>
      <c r="AU707" t="str">
        <f t="shared" si="348"/>
        <v>RW</v>
      </c>
      <c r="AV707" s="7">
        <f>SUM(Z$7:Z707)/2</f>
        <v>355</v>
      </c>
      <c r="AW707" s="7">
        <f>SUM(AC$7:AC707)/2</f>
        <v>0</v>
      </c>
    </row>
    <row r="708" spans="2:67" outlineLevel="1">
      <c r="B708" s="36"/>
      <c r="C708" s="9"/>
      <c r="D708" s="9"/>
      <c r="E708" s="10" t="s">
        <v>802</v>
      </c>
      <c r="F708" s="10" t="s">
        <v>803</v>
      </c>
      <c r="G708" s="10" t="s">
        <v>807</v>
      </c>
      <c r="H708" s="10" t="s">
        <v>807</v>
      </c>
      <c r="I708" s="54"/>
      <c r="J708" s="54"/>
      <c r="K708" s="54"/>
      <c r="L708" s="54"/>
      <c r="M708" s="54"/>
      <c r="N708" s="87"/>
      <c r="O708" s="10"/>
      <c r="P708" s="10"/>
      <c r="Q708" s="10"/>
      <c r="R708" s="10"/>
      <c r="S708" s="10" t="s">
        <v>53</v>
      </c>
      <c r="T708" s="10"/>
      <c r="U708" s="10" t="s">
        <v>49</v>
      </c>
      <c r="V708" s="10" t="s">
        <v>49</v>
      </c>
      <c r="W708" s="10" t="s">
        <v>50</v>
      </c>
      <c r="X708" s="11" t="str">
        <f t="shared" si="266"/>
        <v>N</v>
      </c>
      <c r="Y708" s="11"/>
      <c r="Z708" s="11">
        <f t="shared" si="265"/>
        <v>0</v>
      </c>
      <c r="AA708" s="11" t="str">
        <f t="shared" si="304"/>
        <v>N</v>
      </c>
      <c r="AB708" s="11"/>
      <c r="AC708" s="11">
        <f t="shared" si="305"/>
        <v>0</v>
      </c>
      <c r="AD708" s="10"/>
      <c r="AE708" s="10"/>
      <c r="AF708" s="11"/>
      <c r="AG708" s="10"/>
      <c r="AH708" s="10"/>
      <c r="AI708" s="11">
        <f t="shared" si="373"/>
        <v>355</v>
      </c>
      <c r="AJ708" s="11" t="str">
        <f t="shared" si="374"/>
        <v/>
      </c>
      <c r="AK708" s="11">
        <f t="shared" si="375"/>
        <v>358</v>
      </c>
      <c r="AL708" s="11" t="str">
        <f t="shared" si="376"/>
        <v/>
      </c>
      <c r="AM708" s="11">
        <f t="shared" si="377"/>
        <v>-1</v>
      </c>
      <c r="AN708" s="11" t="str">
        <f t="shared" si="378"/>
        <v/>
      </c>
      <c r="AO708" s="11">
        <f t="shared" si="379"/>
        <v>-1</v>
      </c>
      <c r="AP708" s="11" t="str">
        <f t="shared" si="380"/>
        <v/>
      </c>
      <c r="AQ708" s="11"/>
      <c r="AR708" s="11">
        <f t="shared" si="306"/>
        <v>0</v>
      </c>
      <c r="AS708" s="11"/>
      <c r="AT708" s="9"/>
      <c r="AU708" t="str">
        <f t="shared" si="348"/>
        <v>RW</v>
      </c>
      <c r="AV708" s="7">
        <f>SUM(Z$7:Z708)/2</f>
        <v>355</v>
      </c>
      <c r="AW708" s="7">
        <f>SUM(AC$7:AC708)/2</f>
        <v>0</v>
      </c>
    </row>
    <row r="709" spans="2:67" outlineLevel="1">
      <c r="B709" s="36"/>
      <c r="C709" s="9"/>
      <c r="D709" s="9"/>
      <c r="E709" s="10" t="s">
        <v>802</v>
      </c>
      <c r="F709" s="10" t="s">
        <v>803</v>
      </c>
      <c r="G709" s="10" t="s">
        <v>808</v>
      </c>
      <c r="H709" s="10" t="s">
        <v>808</v>
      </c>
      <c r="I709" s="54"/>
      <c r="J709" s="54"/>
      <c r="K709" s="54"/>
      <c r="L709" s="54"/>
      <c r="M709" s="54"/>
      <c r="N709" s="87"/>
      <c r="O709" s="10"/>
      <c r="P709" s="10"/>
      <c r="Q709" s="10"/>
      <c r="R709" s="10"/>
      <c r="S709" s="10" t="s">
        <v>53</v>
      </c>
      <c r="T709" s="10"/>
      <c r="U709" s="10" t="s">
        <v>49</v>
      </c>
      <c r="V709" s="10" t="s">
        <v>49</v>
      </c>
      <c r="W709" s="10" t="s">
        <v>50</v>
      </c>
      <c r="X709" s="11" t="str">
        <f t="shared" si="266"/>
        <v>N</v>
      </c>
      <c r="Y709" s="11"/>
      <c r="Z709" s="11">
        <f t="shared" si="265"/>
        <v>0</v>
      </c>
      <c r="AA709" s="11" t="str">
        <f t="shared" si="304"/>
        <v>N</v>
      </c>
      <c r="AB709" s="11"/>
      <c r="AC709" s="11">
        <f t="shared" si="305"/>
        <v>0</v>
      </c>
      <c r="AD709" s="10"/>
      <c r="AE709" s="10"/>
      <c r="AF709" s="11"/>
      <c r="AG709" s="10"/>
      <c r="AH709" s="10"/>
      <c r="AI709" s="11">
        <f t="shared" si="373"/>
        <v>355</v>
      </c>
      <c r="AJ709" s="11" t="str">
        <f t="shared" si="374"/>
        <v/>
      </c>
      <c r="AK709" s="11">
        <f t="shared" si="375"/>
        <v>358</v>
      </c>
      <c r="AL709" s="11" t="str">
        <f t="shared" si="376"/>
        <v/>
      </c>
      <c r="AM709" s="11">
        <f t="shared" si="377"/>
        <v>-1</v>
      </c>
      <c r="AN709" s="11" t="str">
        <f t="shared" si="378"/>
        <v/>
      </c>
      <c r="AO709" s="11">
        <f t="shared" si="379"/>
        <v>-1</v>
      </c>
      <c r="AP709" s="11" t="str">
        <f t="shared" si="380"/>
        <v/>
      </c>
      <c r="AQ709" s="11"/>
      <c r="AR709" s="11">
        <f t="shared" si="306"/>
        <v>0</v>
      </c>
      <c r="AS709" s="11"/>
      <c r="AT709" s="9"/>
      <c r="AU709" t="str">
        <f t="shared" si="348"/>
        <v>RW</v>
      </c>
      <c r="AV709" s="7">
        <f>SUM(Z$7:Z709)/2</f>
        <v>355</v>
      </c>
      <c r="AW709" s="7">
        <f>SUM(AC$7:AC709)/2</f>
        <v>0</v>
      </c>
    </row>
    <row r="710" spans="2:67" outlineLevel="1">
      <c r="B710" s="36"/>
      <c r="C710" s="9"/>
      <c r="D710" s="9"/>
      <c r="E710" s="10" t="s">
        <v>802</v>
      </c>
      <c r="F710" s="10" t="s">
        <v>803</v>
      </c>
      <c r="G710" s="10" t="s">
        <v>809</v>
      </c>
      <c r="H710" s="10" t="s">
        <v>809</v>
      </c>
      <c r="I710" s="54"/>
      <c r="J710" s="54"/>
      <c r="K710" s="54"/>
      <c r="L710" s="54"/>
      <c r="M710" s="54"/>
      <c r="N710" s="87"/>
      <c r="O710" s="10"/>
      <c r="P710" s="10"/>
      <c r="Q710" s="10"/>
      <c r="R710" s="10"/>
      <c r="S710" s="10" t="s">
        <v>53</v>
      </c>
      <c r="T710" s="10"/>
      <c r="U710" s="10" t="s">
        <v>49</v>
      </c>
      <c r="V710" s="10" t="s">
        <v>49</v>
      </c>
      <c r="W710" s="10" t="s">
        <v>50</v>
      </c>
      <c r="X710" s="11" t="str">
        <f t="shared" si="266"/>
        <v>N</v>
      </c>
      <c r="Y710" s="11"/>
      <c r="Z710" s="11">
        <f t="shared" si="265"/>
        <v>0</v>
      </c>
      <c r="AA710" s="11" t="str">
        <f t="shared" si="304"/>
        <v>N</v>
      </c>
      <c r="AB710" s="11"/>
      <c r="AC710" s="11">
        <f t="shared" si="305"/>
        <v>0</v>
      </c>
      <c r="AD710" s="10"/>
      <c r="AE710" s="10"/>
      <c r="AF710" s="11"/>
      <c r="AG710" s="10"/>
      <c r="AH710" s="10"/>
      <c r="AI710" s="11">
        <f t="shared" si="373"/>
        <v>355</v>
      </c>
      <c r="AJ710" s="11" t="str">
        <f t="shared" si="374"/>
        <v/>
      </c>
      <c r="AK710" s="11">
        <f t="shared" si="375"/>
        <v>358</v>
      </c>
      <c r="AL710" s="11" t="str">
        <f t="shared" si="376"/>
        <v/>
      </c>
      <c r="AM710" s="11">
        <f t="shared" si="377"/>
        <v>-1</v>
      </c>
      <c r="AN710" s="11" t="str">
        <f t="shared" si="378"/>
        <v/>
      </c>
      <c r="AO710" s="11">
        <f t="shared" si="379"/>
        <v>-1</v>
      </c>
      <c r="AP710" s="11" t="str">
        <f t="shared" si="380"/>
        <v/>
      </c>
      <c r="AQ710" s="11"/>
      <c r="AR710" s="11">
        <f t="shared" si="306"/>
        <v>0</v>
      </c>
      <c r="AS710" s="11"/>
      <c r="AT710" s="9"/>
      <c r="AU710" t="str">
        <f t="shared" si="348"/>
        <v>RW</v>
      </c>
      <c r="AV710" s="7">
        <f>SUM(Z$7:Z710)/2</f>
        <v>355</v>
      </c>
      <c r="AW710" s="7">
        <f>SUM(AC$7:AC710)/2</f>
        <v>0</v>
      </c>
    </row>
    <row r="711" spans="2:67" outlineLevel="1">
      <c r="B711" s="36"/>
      <c r="C711" s="9"/>
      <c r="D711" s="9"/>
      <c r="E711" s="10" t="s">
        <v>802</v>
      </c>
      <c r="F711" s="10" t="s">
        <v>803</v>
      </c>
      <c r="G711" s="10" t="s">
        <v>810</v>
      </c>
      <c r="H711" s="10" t="s">
        <v>810</v>
      </c>
      <c r="I711" s="54"/>
      <c r="J711" s="54"/>
      <c r="K711" s="54"/>
      <c r="L711" s="54"/>
      <c r="M711" s="54"/>
      <c r="N711" s="87"/>
      <c r="O711" s="10"/>
      <c r="P711" s="10"/>
      <c r="Q711" s="10"/>
      <c r="R711" s="10"/>
      <c r="S711" s="10" t="s">
        <v>53</v>
      </c>
      <c r="T711" s="10"/>
      <c r="U711" s="10" t="s">
        <v>49</v>
      </c>
      <c r="V711" s="10" t="s">
        <v>49</v>
      </c>
      <c r="W711" s="10" t="s">
        <v>50</v>
      </c>
      <c r="X711" s="11" t="str">
        <f t="shared" si="266"/>
        <v>N</v>
      </c>
      <c r="Y711" s="11"/>
      <c r="Z711" s="11">
        <f t="shared" si="265"/>
        <v>0</v>
      </c>
      <c r="AA711" s="11" t="str">
        <f t="shared" si="304"/>
        <v>N</v>
      </c>
      <c r="AB711" s="11"/>
      <c r="AC711" s="11">
        <f t="shared" si="305"/>
        <v>0</v>
      </c>
      <c r="AD711" s="10"/>
      <c r="AE711" s="10"/>
      <c r="AF711" s="11"/>
      <c r="AG711" s="10"/>
      <c r="AH711" s="10"/>
      <c r="AI711" s="11">
        <f t="shared" si="373"/>
        <v>355</v>
      </c>
      <c r="AJ711" s="11" t="str">
        <f t="shared" si="374"/>
        <v/>
      </c>
      <c r="AK711" s="11">
        <f t="shared" si="375"/>
        <v>358</v>
      </c>
      <c r="AL711" s="11" t="str">
        <f t="shared" si="376"/>
        <v/>
      </c>
      <c r="AM711" s="11">
        <f t="shared" si="377"/>
        <v>-1</v>
      </c>
      <c r="AN711" s="11" t="str">
        <f t="shared" si="378"/>
        <v/>
      </c>
      <c r="AO711" s="11">
        <f t="shared" si="379"/>
        <v>-1</v>
      </c>
      <c r="AP711" s="11" t="str">
        <f t="shared" si="380"/>
        <v/>
      </c>
      <c r="AQ711" s="11"/>
      <c r="AR711" s="11">
        <f t="shared" si="306"/>
        <v>0</v>
      </c>
      <c r="AS711" s="11"/>
      <c r="AT711" s="9"/>
      <c r="AU711" t="str">
        <f t="shared" si="348"/>
        <v>RW</v>
      </c>
      <c r="AV711" s="7">
        <f>SUM(Z$7:Z711)/2</f>
        <v>355</v>
      </c>
      <c r="AW711" s="7">
        <f>SUM(AC$7:AC711)/2</f>
        <v>0</v>
      </c>
    </row>
    <row r="712" spans="2:67" outlineLevel="1">
      <c r="B712" s="36"/>
      <c r="C712" s="9"/>
      <c r="D712" s="9"/>
      <c r="E712" s="10" t="s">
        <v>802</v>
      </c>
      <c r="F712" s="10" t="s">
        <v>803</v>
      </c>
      <c r="G712" s="10" t="s">
        <v>811</v>
      </c>
      <c r="H712" s="10" t="s">
        <v>811</v>
      </c>
      <c r="I712" s="54"/>
      <c r="J712" s="54"/>
      <c r="K712" s="54"/>
      <c r="L712" s="54"/>
      <c r="M712" s="54"/>
      <c r="N712" s="87"/>
      <c r="O712" s="10"/>
      <c r="P712" s="10"/>
      <c r="Q712" s="10"/>
      <c r="R712" s="10"/>
      <c r="S712" s="10" t="s">
        <v>53</v>
      </c>
      <c r="T712" s="10"/>
      <c r="U712" s="10" t="s">
        <v>49</v>
      </c>
      <c r="V712" s="10" t="s">
        <v>49</v>
      </c>
      <c r="W712" s="10" t="s">
        <v>50</v>
      </c>
      <c r="X712" s="11" t="str">
        <f t="shared" si="266"/>
        <v>N</v>
      </c>
      <c r="Y712" s="11"/>
      <c r="Z712" s="11">
        <f t="shared" si="265"/>
        <v>0</v>
      </c>
      <c r="AA712" s="11" t="str">
        <f t="shared" si="304"/>
        <v>N</v>
      </c>
      <c r="AB712" s="11"/>
      <c r="AC712" s="11">
        <f t="shared" si="305"/>
        <v>0</v>
      </c>
      <c r="AD712" s="10"/>
      <c r="AE712" s="10"/>
      <c r="AF712" s="11"/>
      <c r="AG712" s="10"/>
      <c r="AH712" s="10"/>
      <c r="AI712" s="11">
        <f t="shared" si="373"/>
        <v>355</v>
      </c>
      <c r="AJ712" s="11" t="str">
        <f t="shared" si="374"/>
        <v/>
      </c>
      <c r="AK712" s="11">
        <f t="shared" si="375"/>
        <v>358</v>
      </c>
      <c r="AL712" s="11" t="str">
        <f t="shared" si="376"/>
        <v/>
      </c>
      <c r="AM712" s="11">
        <f t="shared" si="377"/>
        <v>-1</v>
      </c>
      <c r="AN712" s="11" t="str">
        <f t="shared" si="378"/>
        <v/>
      </c>
      <c r="AO712" s="11">
        <f t="shared" si="379"/>
        <v>-1</v>
      </c>
      <c r="AP712" s="11" t="str">
        <f t="shared" si="380"/>
        <v/>
      </c>
      <c r="AQ712" s="11"/>
      <c r="AR712" s="11">
        <f t="shared" si="306"/>
        <v>0</v>
      </c>
      <c r="AS712" s="11"/>
      <c r="AT712" s="9"/>
      <c r="AU712" t="str">
        <f t="shared" si="348"/>
        <v>RW</v>
      </c>
      <c r="AV712" s="7">
        <f>SUM(Z$7:Z712)/2</f>
        <v>355</v>
      </c>
      <c r="AW712" s="7">
        <f>SUM(AC$7:AC712)/2</f>
        <v>0</v>
      </c>
    </row>
    <row r="713" spans="2:67" outlineLevel="1">
      <c r="B713" s="36"/>
      <c r="C713" s="9"/>
      <c r="D713" s="9"/>
      <c r="E713" s="10" t="s">
        <v>802</v>
      </c>
      <c r="F713" s="10" t="s">
        <v>803</v>
      </c>
      <c r="G713" s="10" t="s">
        <v>812</v>
      </c>
      <c r="H713" s="10" t="s">
        <v>812</v>
      </c>
      <c r="I713" s="54"/>
      <c r="J713" s="54"/>
      <c r="K713" s="54"/>
      <c r="L713" s="54"/>
      <c r="M713" s="54"/>
      <c r="N713" s="87"/>
      <c r="O713" s="10"/>
      <c r="P713" s="10"/>
      <c r="Q713" s="10"/>
      <c r="R713" s="10"/>
      <c r="S713" s="10" t="s">
        <v>53</v>
      </c>
      <c r="T713" s="10"/>
      <c r="U713" s="10" t="s">
        <v>49</v>
      </c>
      <c r="V713" s="10" t="s">
        <v>49</v>
      </c>
      <c r="W713" s="10" t="s">
        <v>50</v>
      </c>
      <c r="X713" s="11" t="str">
        <f t="shared" si="266"/>
        <v>N</v>
      </c>
      <c r="Y713" s="11"/>
      <c r="Z713" s="11">
        <f t="shared" si="265"/>
        <v>0</v>
      </c>
      <c r="AA713" s="11" t="str">
        <f t="shared" si="304"/>
        <v>N</v>
      </c>
      <c r="AB713" s="11"/>
      <c r="AC713" s="11">
        <f t="shared" si="305"/>
        <v>0</v>
      </c>
      <c r="AD713" s="10"/>
      <c r="AE713" s="10"/>
      <c r="AF713" s="11"/>
      <c r="AG713" s="10"/>
      <c r="AH713" s="10"/>
      <c r="AI713" s="11">
        <f t="shared" si="373"/>
        <v>355</v>
      </c>
      <c r="AJ713" s="11" t="str">
        <f t="shared" si="374"/>
        <v/>
      </c>
      <c r="AK713" s="11">
        <f t="shared" si="375"/>
        <v>358</v>
      </c>
      <c r="AL713" s="11" t="str">
        <f t="shared" si="376"/>
        <v/>
      </c>
      <c r="AM713" s="11">
        <f t="shared" si="377"/>
        <v>-1</v>
      </c>
      <c r="AN713" s="11" t="str">
        <f t="shared" si="378"/>
        <v/>
      </c>
      <c r="AO713" s="11">
        <f t="shared" si="379"/>
        <v>-1</v>
      </c>
      <c r="AP713" s="11" t="str">
        <f t="shared" si="380"/>
        <v/>
      </c>
      <c r="AQ713" s="11"/>
      <c r="AR713" s="11">
        <f t="shared" si="306"/>
        <v>0</v>
      </c>
      <c r="AS713" s="11"/>
      <c r="AT713" s="9"/>
      <c r="AU713" t="str">
        <f t="shared" si="348"/>
        <v>RW</v>
      </c>
      <c r="AV713" s="7">
        <f>SUM(Z$7:Z713)/2</f>
        <v>355</v>
      </c>
      <c r="AW713" s="7">
        <f>SUM(AC$7:AC713)/2</f>
        <v>0</v>
      </c>
    </row>
    <row r="714" spans="2:67" outlineLevel="1">
      <c r="B714" s="36"/>
      <c r="C714" s="9"/>
      <c r="D714" s="9"/>
      <c r="E714" s="10" t="s">
        <v>802</v>
      </c>
      <c r="F714" s="10" t="s">
        <v>803</v>
      </c>
      <c r="G714" s="10" t="s">
        <v>813</v>
      </c>
      <c r="H714" s="10" t="s">
        <v>813</v>
      </c>
      <c r="I714" s="54"/>
      <c r="J714" s="54"/>
      <c r="K714" s="54"/>
      <c r="L714" s="54"/>
      <c r="M714" s="54"/>
      <c r="N714" s="87"/>
      <c r="O714" s="10"/>
      <c r="P714" s="10"/>
      <c r="Q714" s="10"/>
      <c r="R714" s="10"/>
      <c r="S714" s="10" t="s">
        <v>53</v>
      </c>
      <c r="T714" s="10"/>
      <c r="U714" s="10" t="s">
        <v>49</v>
      </c>
      <c r="V714" s="10" t="s">
        <v>49</v>
      </c>
      <c r="W714" s="10" t="s">
        <v>50</v>
      </c>
      <c r="X714" s="11" t="str">
        <f t="shared" si="266"/>
        <v>N</v>
      </c>
      <c r="Y714" s="11"/>
      <c r="Z714" s="11">
        <f t="shared" si="265"/>
        <v>0</v>
      </c>
      <c r="AA714" s="11" t="str">
        <f t="shared" si="304"/>
        <v>N</v>
      </c>
      <c r="AB714" s="11"/>
      <c r="AC714" s="11">
        <f t="shared" si="305"/>
        <v>0</v>
      </c>
      <c r="AD714" s="10"/>
      <c r="AE714" s="10"/>
      <c r="AF714" s="11"/>
      <c r="AG714" s="10"/>
      <c r="AH714" s="10"/>
      <c r="AI714" s="11">
        <f t="shared" si="373"/>
        <v>355</v>
      </c>
      <c r="AJ714" s="11" t="str">
        <f t="shared" si="374"/>
        <v/>
      </c>
      <c r="AK714" s="11">
        <f t="shared" si="375"/>
        <v>358</v>
      </c>
      <c r="AL714" s="11" t="str">
        <f t="shared" si="376"/>
        <v/>
      </c>
      <c r="AM714" s="11">
        <f t="shared" si="377"/>
        <v>-1</v>
      </c>
      <c r="AN714" s="11" t="str">
        <f t="shared" si="378"/>
        <v/>
      </c>
      <c r="AO714" s="11">
        <f t="shared" si="379"/>
        <v>-1</v>
      </c>
      <c r="AP714" s="11" t="str">
        <f t="shared" si="380"/>
        <v/>
      </c>
      <c r="AQ714" s="11"/>
      <c r="AR714" s="11">
        <f t="shared" si="306"/>
        <v>0</v>
      </c>
      <c r="AS714" s="11"/>
      <c r="AT714" s="9"/>
      <c r="AU714" t="str">
        <f t="shared" si="348"/>
        <v>RW</v>
      </c>
      <c r="AV714" s="7">
        <f>SUM(Z$7:Z714)/2</f>
        <v>355</v>
      </c>
      <c r="AW714" s="7">
        <f>SUM(AC$7:AC714)/2</f>
        <v>0</v>
      </c>
    </row>
    <row r="715" spans="2:67" outlineLevel="1">
      <c r="B715" s="36"/>
      <c r="C715" s="9"/>
      <c r="D715" s="9"/>
      <c r="E715" s="10" t="s">
        <v>802</v>
      </c>
      <c r="F715" s="10" t="s">
        <v>803</v>
      </c>
      <c r="G715" s="10" t="s">
        <v>814</v>
      </c>
      <c r="H715" s="10" t="s">
        <v>814</v>
      </c>
      <c r="I715" s="54"/>
      <c r="J715" s="54"/>
      <c r="K715" s="54"/>
      <c r="L715" s="54"/>
      <c r="M715" s="54"/>
      <c r="N715" s="87"/>
      <c r="O715" s="10"/>
      <c r="P715" s="10"/>
      <c r="Q715" s="10"/>
      <c r="R715" s="10"/>
      <c r="S715" s="10" t="s">
        <v>53</v>
      </c>
      <c r="T715" s="10"/>
      <c r="U715" s="10" t="s">
        <v>49</v>
      </c>
      <c r="V715" s="10" t="s">
        <v>49</v>
      </c>
      <c r="W715" s="10" t="s">
        <v>50</v>
      </c>
      <c r="X715" s="11" t="str">
        <f t="shared" si="266"/>
        <v>N</v>
      </c>
      <c r="Y715" s="11"/>
      <c r="Z715" s="11">
        <f t="shared" si="265"/>
        <v>0</v>
      </c>
      <c r="AA715" s="11" t="str">
        <f t="shared" si="304"/>
        <v>N</v>
      </c>
      <c r="AB715" s="11"/>
      <c r="AC715" s="11">
        <f t="shared" si="305"/>
        <v>0</v>
      </c>
      <c r="AD715" s="10"/>
      <c r="AE715" s="10"/>
      <c r="AF715" s="11"/>
      <c r="AG715" s="10"/>
      <c r="AH715" s="10"/>
      <c r="AI715" s="11">
        <f t="shared" si="373"/>
        <v>355</v>
      </c>
      <c r="AJ715" s="11" t="str">
        <f t="shared" si="374"/>
        <v/>
      </c>
      <c r="AK715" s="11">
        <f t="shared" si="375"/>
        <v>358</v>
      </c>
      <c r="AL715" s="11" t="str">
        <f t="shared" si="376"/>
        <v/>
      </c>
      <c r="AM715" s="11">
        <f t="shared" si="377"/>
        <v>-1</v>
      </c>
      <c r="AN715" s="11" t="str">
        <f t="shared" si="378"/>
        <v/>
      </c>
      <c r="AO715" s="11">
        <f t="shared" si="379"/>
        <v>-1</v>
      </c>
      <c r="AP715" s="11" t="str">
        <f t="shared" si="380"/>
        <v/>
      </c>
      <c r="AQ715" s="11"/>
      <c r="AR715" s="11">
        <f t="shared" si="306"/>
        <v>0</v>
      </c>
      <c r="AS715" s="11"/>
      <c r="AT715" s="9"/>
      <c r="AU715" t="str">
        <f t="shared" si="348"/>
        <v>RW</v>
      </c>
      <c r="AV715" s="7">
        <f>SUM(Z$7:Z715)/2</f>
        <v>355</v>
      </c>
      <c r="AW715" s="7">
        <f>SUM(AC$7:AC715)/2</f>
        <v>0</v>
      </c>
    </row>
    <row r="716" spans="2:67" outlineLevel="1">
      <c r="B716" s="36"/>
      <c r="C716" s="9"/>
      <c r="D716" s="9"/>
      <c r="E716" s="10" t="s">
        <v>802</v>
      </c>
      <c r="F716" s="10" t="s">
        <v>803</v>
      </c>
      <c r="G716" s="10" t="s">
        <v>815</v>
      </c>
      <c r="H716" s="10" t="s">
        <v>815</v>
      </c>
      <c r="I716" s="54"/>
      <c r="J716" s="54"/>
      <c r="K716" s="54"/>
      <c r="L716" s="54"/>
      <c r="M716" s="54"/>
      <c r="N716" s="87"/>
      <c r="O716" s="10"/>
      <c r="P716" s="10"/>
      <c r="Q716" s="10"/>
      <c r="R716" s="10"/>
      <c r="S716" s="10" t="s">
        <v>53</v>
      </c>
      <c r="T716" s="10"/>
      <c r="U716" s="10" t="s">
        <v>49</v>
      </c>
      <c r="V716" s="10" t="s">
        <v>49</v>
      </c>
      <c r="W716" s="10" t="s">
        <v>50</v>
      </c>
      <c r="X716" s="11" t="str">
        <f t="shared" si="266"/>
        <v>N</v>
      </c>
      <c r="Y716" s="11"/>
      <c r="Z716" s="11">
        <f t="shared" si="265"/>
        <v>0</v>
      </c>
      <c r="AA716" s="11" t="str">
        <f t="shared" si="304"/>
        <v>N</v>
      </c>
      <c r="AB716" s="11"/>
      <c r="AC716" s="11">
        <f t="shared" si="305"/>
        <v>0</v>
      </c>
      <c r="AD716" s="10"/>
      <c r="AE716" s="10"/>
      <c r="AF716" s="11"/>
      <c r="AG716" s="10"/>
      <c r="AH716" s="10"/>
      <c r="AI716" s="11">
        <f t="shared" si="373"/>
        <v>355</v>
      </c>
      <c r="AJ716" s="11" t="str">
        <f t="shared" si="374"/>
        <v/>
      </c>
      <c r="AK716" s="11">
        <f t="shared" si="375"/>
        <v>358</v>
      </c>
      <c r="AL716" s="11" t="str">
        <f t="shared" si="376"/>
        <v/>
      </c>
      <c r="AM716" s="11">
        <f t="shared" si="377"/>
        <v>-1</v>
      </c>
      <c r="AN716" s="11" t="str">
        <f t="shared" si="378"/>
        <v/>
      </c>
      <c r="AO716" s="11">
        <f t="shared" si="379"/>
        <v>-1</v>
      </c>
      <c r="AP716" s="11" t="str">
        <f t="shared" si="380"/>
        <v/>
      </c>
      <c r="AQ716" s="11"/>
      <c r="AR716" s="11">
        <f t="shared" si="306"/>
        <v>0</v>
      </c>
      <c r="AS716" s="11"/>
      <c r="AT716" s="9"/>
      <c r="AU716" t="str">
        <f t="shared" si="348"/>
        <v>RW</v>
      </c>
      <c r="AV716" s="7">
        <f>SUM(Z$7:Z716)/2</f>
        <v>355</v>
      </c>
      <c r="AW716" s="7">
        <f>SUM(AC$7:AC716)/2</f>
        <v>0</v>
      </c>
    </row>
    <row r="717" spans="2:67" outlineLevel="1">
      <c r="B717" s="36"/>
      <c r="C717" s="9"/>
      <c r="D717" s="9"/>
      <c r="E717" s="10" t="s">
        <v>802</v>
      </c>
      <c r="F717" s="10" t="s">
        <v>803</v>
      </c>
      <c r="G717" s="10" t="s">
        <v>816</v>
      </c>
      <c r="H717" s="10" t="s">
        <v>816</v>
      </c>
      <c r="I717" s="54"/>
      <c r="J717" s="54"/>
      <c r="K717" s="54"/>
      <c r="L717" s="54"/>
      <c r="M717" s="54"/>
      <c r="N717" s="87"/>
      <c r="O717" s="10"/>
      <c r="P717" s="10"/>
      <c r="Q717" s="10"/>
      <c r="R717" s="10"/>
      <c r="S717" s="10" t="s">
        <v>53</v>
      </c>
      <c r="T717" s="10"/>
      <c r="U717" s="10" t="s">
        <v>49</v>
      </c>
      <c r="V717" s="10" t="s">
        <v>49</v>
      </c>
      <c r="W717" s="10" t="s">
        <v>50</v>
      </c>
      <c r="X717" s="11" t="str">
        <f t="shared" si="266"/>
        <v>N</v>
      </c>
      <c r="Y717" s="11"/>
      <c r="Z717" s="11">
        <f t="shared" si="265"/>
        <v>0</v>
      </c>
      <c r="AA717" s="11" t="str">
        <f t="shared" si="304"/>
        <v>N</v>
      </c>
      <c r="AB717" s="11"/>
      <c r="AC717" s="11">
        <f t="shared" si="305"/>
        <v>0</v>
      </c>
      <c r="AD717" s="10"/>
      <c r="AE717" s="10"/>
      <c r="AF717" s="11"/>
      <c r="AG717" s="10"/>
      <c r="AH717" s="10"/>
      <c r="AI717" s="11">
        <f t="shared" si="373"/>
        <v>355</v>
      </c>
      <c r="AJ717" s="11" t="str">
        <f t="shared" si="374"/>
        <v/>
      </c>
      <c r="AK717" s="11">
        <f t="shared" si="375"/>
        <v>358</v>
      </c>
      <c r="AL717" s="11" t="str">
        <f t="shared" si="376"/>
        <v/>
      </c>
      <c r="AM717" s="11">
        <f t="shared" si="377"/>
        <v>-1</v>
      </c>
      <c r="AN717" s="11" t="str">
        <f t="shared" si="378"/>
        <v/>
      </c>
      <c r="AO717" s="11">
        <f t="shared" si="379"/>
        <v>-1</v>
      </c>
      <c r="AP717" s="11" t="str">
        <f t="shared" si="380"/>
        <v/>
      </c>
      <c r="AQ717" s="11"/>
      <c r="AR717" s="11">
        <f t="shared" si="306"/>
        <v>0</v>
      </c>
      <c r="AS717" s="11"/>
      <c r="AT717" s="9"/>
      <c r="AU717" t="str">
        <f t="shared" si="348"/>
        <v>RW</v>
      </c>
      <c r="AV717" s="7">
        <f>SUM(Z$7:Z717)/2</f>
        <v>355</v>
      </c>
      <c r="AW717" s="7">
        <f>SUM(AC$7:AC717)/2</f>
        <v>0</v>
      </c>
    </row>
    <row r="718" spans="2:67" outlineLevel="1">
      <c r="B718" s="36"/>
      <c r="C718" s="9"/>
      <c r="D718" s="9"/>
      <c r="E718" s="10" t="s">
        <v>802</v>
      </c>
      <c r="F718" s="10" t="s">
        <v>803</v>
      </c>
      <c r="G718" s="10" t="s">
        <v>817</v>
      </c>
      <c r="H718" s="10" t="s">
        <v>817</v>
      </c>
      <c r="I718" s="54"/>
      <c r="J718" s="54"/>
      <c r="K718" s="54"/>
      <c r="L718" s="54"/>
      <c r="M718" s="54"/>
      <c r="N718" s="87"/>
      <c r="O718" s="10"/>
      <c r="P718" s="10"/>
      <c r="Q718" s="10"/>
      <c r="R718" s="10"/>
      <c r="S718" s="10" t="s">
        <v>53</v>
      </c>
      <c r="T718" s="10"/>
      <c r="U718" s="10" t="s">
        <v>49</v>
      </c>
      <c r="V718" s="10" t="s">
        <v>49</v>
      </c>
      <c r="W718" s="10" t="s">
        <v>50</v>
      </c>
      <c r="X718" s="11" t="str">
        <f t="shared" si="266"/>
        <v>N</v>
      </c>
      <c r="Y718" s="11"/>
      <c r="Z718" s="11">
        <f t="shared" si="265"/>
        <v>0</v>
      </c>
      <c r="AA718" s="11" t="str">
        <f t="shared" si="304"/>
        <v>N</v>
      </c>
      <c r="AB718" s="11"/>
      <c r="AC718" s="11">
        <f t="shared" si="305"/>
        <v>0</v>
      </c>
      <c r="AD718" s="10"/>
      <c r="AE718" s="10"/>
      <c r="AF718" s="11"/>
      <c r="AG718" s="10"/>
      <c r="AH718" s="10"/>
      <c r="AI718" s="11">
        <f t="shared" si="373"/>
        <v>355</v>
      </c>
      <c r="AJ718" s="11" t="str">
        <f t="shared" si="374"/>
        <v/>
      </c>
      <c r="AK718" s="11">
        <f t="shared" si="375"/>
        <v>358</v>
      </c>
      <c r="AL718" s="11" t="str">
        <f t="shared" si="376"/>
        <v/>
      </c>
      <c r="AM718" s="11">
        <f t="shared" si="377"/>
        <v>-1</v>
      </c>
      <c r="AN718" s="11" t="str">
        <f t="shared" si="378"/>
        <v/>
      </c>
      <c r="AO718" s="11">
        <f t="shared" si="379"/>
        <v>-1</v>
      </c>
      <c r="AP718" s="11" t="str">
        <f t="shared" si="380"/>
        <v/>
      </c>
      <c r="AQ718" s="11"/>
      <c r="AR718" s="11">
        <f t="shared" si="306"/>
        <v>0</v>
      </c>
      <c r="AS718" s="11"/>
      <c r="AT718" s="9"/>
      <c r="AU718" t="str">
        <f t="shared" si="348"/>
        <v>RW</v>
      </c>
      <c r="AV718" s="7">
        <f>SUM(Z$7:Z718)/2</f>
        <v>355</v>
      </c>
      <c r="AW718" s="7">
        <f>SUM(AC$7:AC718)/2</f>
        <v>0</v>
      </c>
    </row>
    <row r="719" spans="2:67" outlineLevel="1">
      <c r="B719" s="36"/>
      <c r="C719" s="9"/>
      <c r="D719" s="9"/>
      <c r="E719" s="10" t="s">
        <v>802</v>
      </c>
      <c r="F719" s="10" t="s">
        <v>803</v>
      </c>
      <c r="G719" s="10" t="s">
        <v>818</v>
      </c>
      <c r="H719" s="10" t="s">
        <v>818</v>
      </c>
      <c r="I719" s="54"/>
      <c r="J719" s="54"/>
      <c r="K719" s="54"/>
      <c r="L719" s="54"/>
      <c r="M719" s="54"/>
      <c r="N719" s="87"/>
      <c r="O719" s="10"/>
      <c r="P719" s="10"/>
      <c r="Q719" s="10"/>
      <c r="R719" s="10"/>
      <c r="S719" s="10" t="s">
        <v>53</v>
      </c>
      <c r="T719" s="10"/>
      <c r="U719" s="10" t="s">
        <v>49</v>
      </c>
      <c r="V719" s="10" t="s">
        <v>49</v>
      </c>
      <c r="W719" s="10" t="s">
        <v>50</v>
      </c>
      <c r="X719" s="11" t="str">
        <f t="shared" si="266"/>
        <v>Y</v>
      </c>
      <c r="Y719" s="11">
        <v>1</v>
      </c>
      <c r="Z719" s="11">
        <f t="shared" si="265"/>
        <v>2</v>
      </c>
      <c r="AA719" s="11" t="str">
        <f t="shared" si="304"/>
        <v>N</v>
      </c>
      <c r="AB719" s="11"/>
      <c r="AC719" s="11">
        <f t="shared" si="305"/>
        <v>0</v>
      </c>
      <c r="AD719" s="10">
        <v>0</v>
      </c>
      <c r="AE719" s="10">
        <v>0</v>
      </c>
      <c r="AF719" s="11"/>
      <c r="AG719" s="10"/>
      <c r="AH719" s="10"/>
      <c r="AI719" s="11">
        <f t="shared" si="373"/>
        <v>354</v>
      </c>
      <c r="AJ719" s="11" t="str">
        <f t="shared" si="374"/>
        <v>MTP[354]</v>
      </c>
      <c r="AK719" s="11">
        <f t="shared" si="375"/>
        <v>357</v>
      </c>
      <c r="AL719" s="11" t="str">
        <f t="shared" si="376"/>
        <v>MTP[357]</v>
      </c>
      <c r="AM719" s="11">
        <f t="shared" si="377"/>
        <v>-1</v>
      </c>
      <c r="AN719" s="11" t="str">
        <f t="shared" si="378"/>
        <v/>
      </c>
      <c r="AO719" s="11">
        <f t="shared" si="379"/>
        <v>-1</v>
      </c>
      <c r="AP719" s="11" t="str">
        <f t="shared" si="380"/>
        <v/>
      </c>
      <c r="AQ719" s="11"/>
      <c r="AR719" s="11">
        <f t="shared" si="306"/>
        <v>0</v>
      </c>
      <c r="AS719" s="11"/>
      <c r="AT719" s="9"/>
      <c r="AU719" t="str">
        <f t="shared" si="348"/>
        <v>RW</v>
      </c>
      <c r="AV719" s="7">
        <f>SUM(Z$7:Z719)/2</f>
        <v>356</v>
      </c>
      <c r="AW719" s="7">
        <f>SUM(AC$7:AC719)/2</f>
        <v>0</v>
      </c>
      <c r="BF719" s="2">
        <v>0</v>
      </c>
      <c r="BG719" s="2">
        <v>0</v>
      </c>
      <c r="BH719" s="2">
        <v>0</v>
      </c>
      <c r="BI719" s="2">
        <v>0</v>
      </c>
      <c r="BJ719" s="2">
        <v>0</v>
      </c>
      <c r="BK719" s="2">
        <v>0</v>
      </c>
      <c r="BL719" s="2">
        <v>0</v>
      </c>
      <c r="BM719" s="2">
        <v>0</v>
      </c>
      <c r="BN719" s="2">
        <v>0</v>
      </c>
      <c r="BO719" s="2">
        <v>0</v>
      </c>
    </row>
    <row r="720" spans="2:67" outlineLevel="1">
      <c r="B720" s="36"/>
      <c r="C720" s="9"/>
      <c r="D720" s="9"/>
      <c r="E720" s="10" t="s">
        <v>802</v>
      </c>
      <c r="F720" s="10" t="s">
        <v>803</v>
      </c>
      <c r="G720" s="10" t="s">
        <v>819</v>
      </c>
      <c r="H720" s="10" t="s">
        <v>819</v>
      </c>
      <c r="I720" s="54"/>
      <c r="J720" s="54"/>
      <c r="K720" s="54"/>
      <c r="L720" s="54"/>
      <c r="M720" s="54"/>
      <c r="N720" s="87"/>
      <c r="O720" s="10"/>
      <c r="P720" s="10"/>
      <c r="Q720" s="10"/>
      <c r="R720" s="10"/>
      <c r="S720" s="10" t="s">
        <v>53</v>
      </c>
      <c r="T720" s="10"/>
      <c r="U720" s="10" t="s">
        <v>49</v>
      </c>
      <c r="V720" s="10" t="s">
        <v>49</v>
      </c>
      <c r="W720" s="10" t="s">
        <v>50</v>
      </c>
      <c r="X720" s="11" t="str">
        <f t="shared" si="266"/>
        <v>Y</v>
      </c>
      <c r="Y720" s="11">
        <v>1</v>
      </c>
      <c r="Z720" s="11">
        <f t="shared" si="265"/>
        <v>2</v>
      </c>
      <c r="AA720" s="11" t="str">
        <f t="shared" si="304"/>
        <v>N</v>
      </c>
      <c r="AB720" s="11"/>
      <c r="AC720" s="11">
        <f t="shared" si="305"/>
        <v>0</v>
      </c>
      <c r="AD720" s="10">
        <v>0</v>
      </c>
      <c r="AE720" s="10">
        <v>0</v>
      </c>
      <c r="AF720" s="11"/>
      <c r="AG720" s="10"/>
      <c r="AH720" s="10"/>
      <c r="AI720" s="11">
        <f t="shared" si="373"/>
        <v>353</v>
      </c>
      <c r="AJ720" s="11" t="str">
        <f t="shared" si="374"/>
        <v>MTP[353]</v>
      </c>
      <c r="AK720" s="11">
        <f t="shared" si="375"/>
        <v>356</v>
      </c>
      <c r="AL720" s="11" t="str">
        <f t="shared" si="376"/>
        <v>MTP[356]</v>
      </c>
      <c r="AM720" s="11">
        <f t="shared" si="377"/>
        <v>-1</v>
      </c>
      <c r="AN720" s="11" t="str">
        <f t="shared" si="378"/>
        <v/>
      </c>
      <c r="AO720" s="11">
        <f t="shared" si="379"/>
        <v>-1</v>
      </c>
      <c r="AP720" s="11" t="str">
        <f t="shared" si="380"/>
        <v/>
      </c>
      <c r="AQ720" s="11"/>
      <c r="AR720" s="11">
        <f t="shared" si="306"/>
        <v>0</v>
      </c>
      <c r="AS720" s="11"/>
      <c r="AT720" s="9"/>
      <c r="AU720" t="str">
        <f t="shared" si="348"/>
        <v>RW</v>
      </c>
      <c r="AV720" s="7">
        <f>SUM(Z$7:Z720)/2</f>
        <v>357</v>
      </c>
      <c r="AW720" s="7">
        <f>SUM(AC$7:AC720)/2</f>
        <v>0</v>
      </c>
      <c r="BF720" s="2">
        <v>0</v>
      </c>
      <c r="BG720" s="2">
        <v>0</v>
      </c>
      <c r="BH720" s="2">
        <v>0</v>
      </c>
      <c r="BI720" s="2">
        <v>0</v>
      </c>
      <c r="BJ720" s="2">
        <v>0</v>
      </c>
      <c r="BK720" s="2">
        <v>0</v>
      </c>
      <c r="BL720" s="2">
        <v>0</v>
      </c>
      <c r="BM720" s="2">
        <v>0</v>
      </c>
      <c r="BN720" s="2">
        <v>0</v>
      </c>
      <c r="BO720" s="2">
        <v>0</v>
      </c>
    </row>
    <row r="721" spans="2:67" outlineLevel="1">
      <c r="B721" s="36"/>
      <c r="C721" s="9"/>
      <c r="D721" s="9"/>
      <c r="E721" s="10" t="s">
        <v>802</v>
      </c>
      <c r="F721" s="10" t="s">
        <v>803</v>
      </c>
      <c r="G721" s="10" t="s">
        <v>820</v>
      </c>
      <c r="H721" s="10" t="s">
        <v>820</v>
      </c>
      <c r="I721" s="81"/>
      <c r="J721" s="81"/>
      <c r="K721" s="81"/>
      <c r="L721" s="81"/>
      <c r="M721" s="81"/>
      <c r="N721" s="88"/>
      <c r="O721" s="10"/>
      <c r="P721" s="10"/>
      <c r="Q721" s="10"/>
      <c r="R721" s="10"/>
      <c r="S721" s="10" t="s">
        <v>53</v>
      </c>
      <c r="T721" s="10"/>
      <c r="U721" s="10" t="s">
        <v>49</v>
      </c>
      <c r="V721" s="10" t="s">
        <v>49</v>
      </c>
      <c r="W721" s="10" t="s">
        <v>50</v>
      </c>
      <c r="X721" s="11" t="str">
        <f t="shared" si="266"/>
        <v>Y</v>
      </c>
      <c r="Y721" s="11">
        <v>1</v>
      </c>
      <c r="Z721" s="11">
        <f t="shared" si="265"/>
        <v>2</v>
      </c>
      <c r="AA721" s="11" t="str">
        <f t="shared" si="304"/>
        <v>N</v>
      </c>
      <c r="AB721" s="11"/>
      <c r="AC721" s="11">
        <f t="shared" si="305"/>
        <v>0</v>
      </c>
      <c r="AD721" s="10">
        <v>0</v>
      </c>
      <c r="AE721" s="10">
        <v>0</v>
      </c>
      <c r="AF721" s="11"/>
      <c r="AG721" s="10"/>
      <c r="AH721" s="10"/>
      <c r="AI721" s="11">
        <f>IF(Y721&gt;0,AK693,AK693- 1)</f>
        <v>352</v>
      </c>
      <c r="AJ721" s="11" t="str">
        <f t="shared" si="374"/>
        <v>MTP[352]</v>
      </c>
      <c r="AK721" s="11">
        <f>IF(AND(V721="Y", Y721&gt;0),AI705,AI705- 1)</f>
        <v>355</v>
      </c>
      <c r="AL721" s="11" t="str">
        <f t="shared" si="376"/>
        <v>MTP[355]</v>
      </c>
      <c r="AM721" s="11">
        <f>IF(AB721&gt;0,AO693,AO693- 1)</f>
        <v>-1</v>
      </c>
      <c r="AN721" s="11" t="str">
        <f t="shared" si="378"/>
        <v/>
      </c>
      <c r="AO721" s="11">
        <f>IF(AND(V721="Y", AB721&gt;0),AM705,AM705- 1)</f>
        <v>-1</v>
      </c>
      <c r="AP721" s="11" t="str">
        <f t="shared" si="380"/>
        <v/>
      </c>
      <c r="AQ721" s="11"/>
      <c r="AR721" s="11">
        <f t="shared" si="306"/>
        <v>0</v>
      </c>
      <c r="AS721" s="11"/>
      <c r="AT721" s="9"/>
      <c r="AU721" t="str">
        <f t="shared" si="348"/>
        <v>RW</v>
      </c>
      <c r="AV721" s="7">
        <f>SUM(Z$7:Z721)/2</f>
        <v>358</v>
      </c>
      <c r="AW721" s="7">
        <f>SUM(AC$7:AC721)/2</f>
        <v>0</v>
      </c>
      <c r="BF721" s="2">
        <v>0</v>
      </c>
      <c r="BG721" s="2">
        <v>0</v>
      </c>
      <c r="BH721" s="2">
        <v>0</v>
      </c>
      <c r="BI721" s="2">
        <v>0</v>
      </c>
      <c r="BJ721" s="2">
        <v>0</v>
      </c>
      <c r="BK721" s="2">
        <v>0</v>
      </c>
      <c r="BL721" s="2">
        <v>0</v>
      </c>
      <c r="BM721" s="2">
        <v>0</v>
      </c>
      <c r="BN721" s="2">
        <v>0</v>
      </c>
      <c r="BO721" s="2">
        <v>0</v>
      </c>
    </row>
    <row r="722" spans="2:67" hidden="1">
      <c r="B722" s="36"/>
      <c r="C722" s="9"/>
      <c r="D722" s="9"/>
      <c r="E722" s="10" t="s">
        <v>821</v>
      </c>
      <c r="F722" s="10" t="s">
        <v>822</v>
      </c>
      <c r="G722" s="10"/>
      <c r="H722" s="10"/>
      <c r="I722" s="10"/>
      <c r="J722" s="10"/>
      <c r="K722" s="10"/>
      <c r="L722" s="10"/>
      <c r="M722" s="10"/>
      <c r="N722" s="84" t="s">
        <v>121</v>
      </c>
      <c r="O722" s="10"/>
      <c r="P722" s="10"/>
      <c r="Q722" s="10" t="s">
        <v>171</v>
      </c>
      <c r="R722" s="10" t="s">
        <v>285</v>
      </c>
      <c r="S722" s="10" t="str">
        <f t="shared" si="275"/>
        <v>RW</v>
      </c>
      <c r="T722" s="10">
        <v>2</v>
      </c>
      <c r="U722" s="10" t="s">
        <v>50</v>
      </c>
      <c r="V722" s="10" t="s">
        <v>49</v>
      </c>
      <c r="W722" s="10" t="s">
        <v>50</v>
      </c>
      <c r="X722" s="11" t="str">
        <f t="shared" si="266"/>
        <v>N</v>
      </c>
      <c r="Y722" s="11"/>
      <c r="Z722" s="11">
        <f t="shared" si="265"/>
        <v>0</v>
      </c>
      <c r="AA722" s="11" t="str">
        <f t="shared" si="304"/>
        <v>N</v>
      </c>
      <c r="AB722" s="11"/>
      <c r="AC722" s="11">
        <f t="shared" si="305"/>
        <v>0</v>
      </c>
      <c r="AD722" s="10"/>
      <c r="AE722" s="10"/>
      <c r="AF722" s="11"/>
      <c r="AG722" s="10"/>
      <c r="AH722" s="10"/>
      <c r="AI722" s="11">
        <f>AK705+Y722</f>
        <v>358</v>
      </c>
      <c r="AJ722" s="11"/>
      <c r="AK722" s="11">
        <f t="shared" si="276"/>
        <v>358</v>
      </c>
      <c r="AL722" s="11"/>
      <c r="AM722" s="11">
        <f>AO705+AB722</f>
        <v>0</v>
      </c>
      <c r="AN722" s="11"/>
      <c r="AO722" s="11">
        <f t="shared" si="277"/>
        <v>0</v>
      </c>
      <c r="AP722" s="11"/>
      <c r="AQ722" s="11"/>
      <c r="AR722" s="11">
        <f t="shared" si="306"/>
        <v>0</v>
      </c>
      <c r="AS722" s="11"/>
      <c r="AT722" s="9"/>
      <c r="AU722" t="str">
        <f t="shared" ref="AU722:AU785" si="381">S722</f>
        <v>RW</v>
      </c>
      <c r="AV722" s="7">
        <f>SUM(Z$7:Z722)/2</f>
        <v>358</v>
      </c>
      <c r="AW722" s="7">
        <f>SUM(AC$7:AC722)/2</f>
        <v>0</v>
      </c>
    </row>
    <row r="723" spans="2:67">
      <c r="B723" s="36"/>
      <c r="C723" s="9"/>
      <c r="D723" s="9"/>
      <c r="E723" s="10" t="s">
        <v>823</v>
      </c>
      <c r="F723" s="10" t="s">
        <v>824</v>
      </c>
      <c r="G723" s="10"/>
      <c r="H723" s="10"/>
      <c r="I723" s="80"/>
      <c r="J723" s="80"/>
      <c r="K723" s="80"/>
      <c r="L723" s="80"/>
      <c r="M723" s="80"/>
      <c r="N723" s="86" t="s">
        <v>825</v>
      </c>
      <c r="O723" s="10"/>
      <c r="P723" s="10"/>
      <c r="Q723" s="10" t="s">
        <v>171</v>
      </c>
      <c r="R723" s="10" t="s">
        <v>285</v>
      </c>
      <c r="S723" s="10" t="str">
        <f t="shared" si="275"/>
        <v>RW</v>
      </c>
      <c r="T723" s="10">
        <v>2</v>
      </c>
      <c r="U723" s="10" t="s">
        <v>49</v>
      </c>
      <c r="V723" s="10" t="s">
        <v>49</v>
      </c>
      <c r="W723" s="10" t="s">
        <v>50</v>
      </c>
      <c r="X723" s="11" t="str">
        <f t="shared" si="266"/>
        <v>Y</v>
      </c>
      <c r="Y723" s="11">
        <v>2</v>
      </c>
      <c r="Z723" s="11">
        <f t="shared" si="265"/>
        <v>4</v>
      </c>
      <c r="AA723" s="11" t="str">
        <f t="shared" si="304"/>
        <v>N</v>
      </c>
      <c r="AB723" s="11"/>
      <c r="AC723" s="11">
        <f t="shared" si="305"/>
        <v>0</v>
      </c>
      <c r="AD723" s="10" t="str">
        <f>(AD724 &amp; AD725 &amp; AD726 &amp; AD727 &amp; AD728 &amp; AD729 &amp; AD730 &amp; AD731) &amp; (AD732 &amp; AD733 &amp; AD734 &amp; AD735 &amp; AD736 &amp; AD737 &amp; AD738 &amp; AD739)</f>
        <v>00</v>
      </c>
      <c r="AE723" s="10" t="str">
        <f>(AE724 &amp; AE725 &amp; AE726 &amp; AE727 &amp; AE728 &amp; AE729 &amp; AE730 &amp; AE731) &amp; (AE732 &amp; AE733 &amp; AE734 &amp; AE735 &amp; AE736 &amp; AE737 &amp; AE738 &amp; AE739)</f>
        <v>00</v>
      </c>
      <c r="AF723" s="11"/>
      <c r="AG723" s="10"/>
      <c r="AH723" s="10"/>
      <c r="AI723" s="11">
        <f t="shared" si="287"/>
        <v>360</v>
      </c>
      <c r="AJ723" s="11"/>
      <c r="AK723" s="11">
        <f t="shared" si="276"/>
        <v>362</v>
      </c>
      <c r="AL723" s="11"/>
      <c r="AM723" s="11">
        <f t="shared" si="286"/>
        <v>0</v>
      </c>
      <c r="AN723" s="11"/>
      <c r="AO723" s="11">
        <f t="shared" si="277"/>
        <v>0</v>
      </c>
      <c r="AP723" s="11"/>
      <c r="AQ723" s="11">
        <v>2</v>
      </c>
      <c r="AR723" s="11">
        <f t="shared" si="306"/>
        <v>4</v>
      </c>
      <c r="AS723" s="11"/>
      <c r="AT723" s="9"/>
      <c r="AU723" t="str">
        <f t="shared" si="381"/>
        <v>RW</v>
      </c>
      <c r="AV723" s="7">
        <f>SUM(Z$7:Z723)/2</f>
        <v>360</v>
      </c>
      <c r="AW723" s="7">
        <f>SUM(AC$7:AC723)/2</f>
        <v>0</v>
      </c>
      <c r="BF723" s="2" t="s">
        <v>51</v>
      </c>
      <c r="BG723" s="2" t="s">
        <v>51</v>
      </c>
      <c r="BH723" s="2" t="s">
        <v>51</v>
      </c>
      <c r="BI723" s="2" t="s">
        <v>51</v>
      </c>
      <c r="BJ723" s="2" t="s">
        <v>51</v>
      </c>
      <c r="BK723" s="2" t="s">
        <v>51</v>
      </c>
      <c r="BL723" s="2" t="s">
        <v>51</v>
      </c>
      <c r="BM723" s="2" t="s">
        <v>51</v>
      </c>
      <c r="BN723" s="2" t="s">
        <v>51</v>
      </c>
      <c r="BO723" s="2" t="s">
        <v>51</v>
      </c>
    </row>
    <row r="724" spans="2:67" outlineLevel="1">
      <c r="B724" s="36"/>
      <c r="C724" s="9"/>
      <c r="D724" s="9"/>
      <c r="E724" s="10" t="s">
        <v>823</v>
      </c>
      <c r="F724" s="10" t="s">
        <v>824</v>
      </c>
      <c r="G724" s="10" t="s">
        <v>826</v>
      </c>
      <c r="H724" s="10" t="s">
        <v>826</v>
      </c>
      <c r="I724" s="54"/>
      <c r="J724" s="54"/>
      <c r="K724" s="54"/>
      <c r="L724" s="54"/>
      <c r="M724" s="54"/>
      <c r="N724" s="87"/>
      <c r="O724" s="10"/>
      <c r="P724" s="10"/>
      <c r="Q724" s="10"/>
      <c r="R724" s="10"/>
      <c r="S724" s="10" t="s">
        <v>53</v>
      </c>
      <c r="T724" s="10"/>
      <c r="U724" s="10" t="s">
        <v>49</v>
      </c>
      <c r="V724" s="10" t="s">
        <v>49</v>
      </c>
      <c r="W724" s="10" t="s">
        <v>50</v>
      </c>
      <c r="X724" s="11" t="str">
        <f t="shared" si="266"/>
        <v>N</v>
      </c>
      <c r="Y724" s="11"/>
      <c r="Z724" s="11">
        <f t="shared" si="265"/>
        <v>0</v>
      </c>
      <c r="AA724" s="11" t="str">
        <f t="shared" si="304"/>
        <v>N</v>
      </c>
      <c r="AB724" s="11"/>
      <c r="AC724" s="11">
        <f t="shared" si="305"/>
        <v>0</v>
      </c>
      <c r="AD724" s="10"/>
      <c r="AE724" s="10"/>
      <c r="AF724" s="11"/>
      <c r="AG724" s="10"/>
      <c r="AH724" s="10"/>
      <c r="AI724" s="11">
        <f t="shared" ref="AI724:AI738" si="382">AI725+Y725</f>
        <v>360</v>
      </c>
      <c r="AJ724" s="11" t="str">
        <f t="shared" ref="AJ724:AJ739" si="383">IF(Y724&gt;1,"MTP[" &amp; AI724-1+Y724&amp; ":" &amp; AI724 &amp; "]",(IF(Y724&gt;0,"MTP[" &amp; AI724 &amp; "]","")))</f>
        <v/>
      </c>
      <c r="AK724" s="11">
        <f t="shared" ref="AK724:AK738" si="384">AK725+Y725</f>
        <v>362</v>
      </c>
      <c r="AL724" s="11" t="str">
        <f t="shared" ref="AL724:AL739" si="385">IF(AND(V724="Y", Y724&gt;1),"MTP[" &amp; AK724-1+Y724&amp; ":" &amp; AK724 &amp; "]",(IF(AND(V724="Y", Y724&gt;0),"MTP[" &amp; AK724 &amp; "]","")))</f>
        <v/>
      </c>
      <c r="AM724" s="11">
        <f t="shared" ref="AM724:AM738" si="386">AM725+AB725</f>
        <v>-1</v>
      </c>
      <c r="AN724" s="11" t="str">
        <f t="shared" ref="AN724:AN739" si="387">IF(AB724&gt;1,"OTP[" &amp; AM724-1+AB724&amp; ":" &amp; AM724 &amp; "]",(IF(AB724&gt;0,"OTP[" &amp; AM724 &amp; "]","")))</f>
        <v/>
      </c>
      <c r="AO724" s="11">
        <f t="shared" ref="AO724:AO738" si="388">AO725+AB725</f>
        <v>-1</v>
      </c>
      <c r="AP724" s="11" t="str">
        <f t="shared" ref="AP724:AP739" si="389">IF(AND(V724="Y", AB724&gt;1),"OTP[" &amp; AO724-1+AB724&amp; ":" &amp; AO724 &amp; "]",(IF(AND(V724="Y", AB724&gt;0),"OTP[" &amp; AO724 &amp; "]","")))</f>
        <v/>
      </c>
      <c r="AQ724" s="11"/>
      <c r="AR724" s="11">
        <f t="shared" si="306"/>
        <v>0</v>
      </c>
      <c r="AS724" s="11"/>
      <c r="AT724" s="9"/>
      <c r="AU724" t="str">
        <f t="shared" si="381"/>
        <v>RW</v>
      </c>
      <c r="AV724" s="7">
        <f>SUM(Z$7:Z724)/2</f>
        <v>360</v>
      </c>
      <c r="AW724" s="7">
        <f>SUM(AC$7:AC724)/2</f>
        <v>0</v>
      </c>
    </row>
    <row r="725" spans="2:67" outlineLevel="1">
      <c r="B725" s="36"/>
      <c r="C725" s="9"/>
      <c r="D725" s="9"/>
      <c r="E725" s="10" t="s">
        <v>823</v>
      </c>
      <c r="F725" s="10" t="s">
        <v>824</v>
      </c>
      <c r="G725" s="10" t="s">
        <v>827</v>
      </c>
      <c r="H725" s="10" t="s">
        <v>827</v>
      </c>
      <c r="I725" s="54"/>
      <c r="J725" s="54"/>
      <c r="K725" s="54"/>
      <c r="L725" s="54"/>
      <c r="M725" s="54"/>
      <c r="N725" s="87"/>
      <c r="O725" s="10"/>
      <c r="P725" s="10"/>
      <c r="Q725" s="10"/>
      <c r="R725" s="10"/>
      <c r="S725" s="10" t="s">
        <v>53</v>
      </c>
      <c r="T725" s="10"/>
      <c r="U725" s="10" t="s">
        <v>49</v>
      </c>
      <c r="V725" s="10" t="s">
        <v>49</v>
      </c>
      <c r="W725" s="10" t="s">
        <v>50</v>
      </c>
      <c r="X725" s="11" t="str">
        <f t="shared" si="266"/>
        <v>N</v>
      </c>
      <c r="Y725" s="11"/>
      <c r="Z725" s="11">
        <f t="shared" si="265"/>
        <v>0</v>
      </c>
      <c r="AA725" s="11" t="str">
        <f t="shared" si="304"/>
        <v>N</v>
      </c>
      <c r="AB725" s="11"/>
      <c r="AC725" s="11">
        <f t="shared" si="305"/>
        <v>0</v>
      </c>
      <c r="AD725" s="10"/>
      <c r="AE725" s="10"/>
      <c r="AF725" s="11"/>
      <c r="AG725" s="10"/>
      <c r="AH725" s="10"/>
      <c r="AI725" s="11">
        <f t="shared" si="382"/>
        <v>360</v>
      </c>
      <c r="AJ725" s="11" t="str">
        <f t="shared" si="383"/>
        <v/>
      </c>
      <c r="AK725" s="11">
        <f t="shared" si="384"/>
        <v>362</v>
      </c>
      <c r="AL725" s="11" t="str">
        <f t="shared" si="385"/>
        <v/>
      </c>
      <c r="AM725" s="11">
        <f t="shared" si="386"/>
        <v>-1</v>
      </c>
      <c r="AN725" s="11" t="str">
        <f t="shared" si="387"/>
        <v/>
      </c>
      <c r="AO725" s="11">
        <f t="shared" si="388"/>
        <v>-1</v>
      </c>
      <c r="AP725" s="11" t="str">
        <f t="shared" si="389"/>
        <v/>
      </c>
      <c r="AQ725" s="11"/>
      <c r="AR725" s="11">
        <f t="shared" si="306"/>
        <v>0</v>
      </c>
      <c r="AS725" s="11"/>
      <c r="AT725" s="9"/>
      <c r="AU725" t="str">
        <f t="shared" si="381"/>
        <v>RW</v>
      </c>
      <c r="AV725" s="7">
        <f>SUM(Z$7:Z725)/2</f>
        <v>360</v>
      </c>
      <c r="AW725" s="7">
        <f>SUM(AC$7:AC725)/2</f>
        <v>0</v>
      </c>
    </row>
    <row r="726" spans="2:67" outlineLevel="1">
      <c r="B726" s="36"/>
      <c r="C726" s="9"/>
      <c r="D726" s="9"/>
      <c r="E726" s="10" t="s">
        <v>823</v>
      </c>
      <c r="F726" s="10" t="s">
        <v>824</v>
      </c>
      <c r="G726" s="10" t="s">
        <v>828</v>
      </c>
      <c r="H726" s="10" t="s">
        <v>828</v>
      </c>
      <c r="I726" s="54"/>
      <c r="J726" s="54"/>
      <c r="K726" s="54"/>
      <c r="L726" s="54"/>
      <c r="M726" s="54"/>
      <c r="N726" s="87"/>
      <c r="O726" s="10"/>
      <c r="P726" s="10"/>
      <c r="Q726" s="10"/>
      <c r="R726" s="10"/>
      <c r="S726" s="10" t="s">
        <v>53</v>
      </c>
      <c r="T726" s="10"/>
      <c r="U726" s="10" t="s">
        <v>49</v>
      </c>
      <c r="V726" s="10" t="s">
        <v>49</v>
      </c>
      <c r="W726" s="10" t="s">
        <v>50</v>
      </c>
      <c r="X726" s="11" t="str">
        <f t="shared" si="266"/>
        <v>N</v>
      </c>
      <c r="Y726" s="11"/>
      <c r="Z726" s="11">
        <f t="shared" si="265"/>
        <v>0</v>
      </c>
      <c r="AA726" s="11" t="str">
        <f t="shared" si="304"/>
        <v>N</v>
      </c>
      <c r="AB726" s="11"/>
      <c r="AC726" s="11">
        <f t="shared" si="305"/>
        <v>0</v>
      </c>
      <c r="AD726" s="10"/>
      <c r="AE726" s="10"/>
      <c r="AF726" s="11"/>
      <c r="AG726" s="10"/>
      <c r="AH726" s="10"/>
      <c r="AI726" s="11">
        <f t="shared" si="382"/>
        <v>360</v>
      </c>
      <c r="AJ726" s="11" t="str">
        <f t="shared" si="383"/>
        <v/>
      </c>
      <c r="AK726" s="11">
        <f t="shared" si="384"/>
        <v>362</v>
      </c>
      <c r="AL726" s="11" t="str">
        <f t="shared" si="385"/>
        <v/>
      </c>
      <c r="AM726" s="11">
        <f t="shared" si="386"/>
        <v>-1</v>
      </c>
      <c r="AN726" s="11" t="str">
        <f t="shared" si="387"/>
        <v/>
      </c>
      <c r="AO726" s="11">
        <f t="shared" si="388"/>
        <v>-1</v>
      </c>
      <c r="AP726" s="11" t="str">
        <f t="shared" si="389"/>
        <v/>
      </c>
      <c r="AQ726" s="11"/>
      <c r="AR726" s="11">
        <f t="shared" si="306"/>
        <v>0</v>
      </c>
      <c r="AS726" s="11"/>
      <c r="AT726" s="9"/>
      <c r="AU726" t="str">
        <f t="shared" si="381"/>
        <v>RW</v>
      </c>
      <c r="AV726" s="7">
        <f>SUM(Z$7:Z726)/2</f>
        <v>360</v>
      </c>
      <c r="AW726" s="7">
        <f>SUM(AC$7:AC726)/2</f>
        <v>0</v>
      </c>
    </row>
    <row r="727" spans="2:67" outlineLevel="1">
      <c r="B727" s="36"/>
      <c r="C727" s="9"/>
      <c r="D727" s="9"/>
      <c r="E727" s="10" t="s">
        <v>823</v>
      </c>
      <c r="F727" s="10" t="s">
        <v>824</v>
      </c>
      <c r="G727" s="10" t="s">
        <v>829</v>
      </c>
      <c r="H727" s="10" t="s">
        <v>829</v>
      </c>
      <c r="I727" s="54"/>
      <c r="J727" s="54"/>
      <c r="K727" s="54"/>
      <c r="L727" s="54"/>
      <c r="M727" s="54"/>
      <c r="N727" s="87"/>
      <c r="O727" s="10"/>
      <c r="P727" s="10"/>
      <c r="Q727" s="10"/>
      <c r="R727" s="10"/>
      <c r="S727" s="10" t="s">
        <v>53</v>
      </c>
      <c r="T727" s="10"/>
      <c r="U727" s="10" t="s">
        <v>49</v>
      </c>
      <c r="V727" s="10" t="s">
        <v>49</v>
      </c>
      <c r="W727" s="10" t="s">
        <v>50</v>
      </c>
      <c r="X727" s="11" t="str">
        <f t="shared" si="266"/>
        <v>N</v>
      </c>
      <c r="Y727" s="11"/>
      <c r="Z727" s="11">
        <f t="shared" si="265"/>
        <v>0</v>
      </c>
      <c r="AA727" s="11" t="str">
        <f t="shared" si="304"/>
        <v>N</v>
      </c>
      <c r="AB727" s="11"/>
      <c r="AC727" s="11">
        <f t="shared" si="305"/>
        <v>0</v>
      </c>
      <c r="AD727" s="10"/>
      <c r="AE727" s="10"/>
      <c r="AF727" s="11"/>
      <c r="AG727" s="10"/>
      <c r="AH727" s="10"/>
      <c r="AI727" s="11">
        <f t="shared" si="382"/>
        <v>360</v>
      </c>
      <c r="AJ727" s="11" t="str">
        <f t="shared" si="383"/>
        <v/>
      </c>
      <c r="AK727" s="11">
        <f t="shared" si="384"/>
        <v>362</v>
      </c>
      <c r="AL727" s="11" t="str">
        <f t="shared" si="385"/>
        <v/>
      </c>
      <c r="AM727" s="11">
        <f t="shared" si="386"/>
        <v>-1</v>
      </c>
      <c r="AN727" s="11" t="str">
        <f t="shared" si="387"/>
        <v/>
      </c>
      <c r="AO727" s="11">
        <f t="shared" si="388"/>
        <v>-1</v>
      </c>
      <c r="AP727" s="11" t="str">
        <f t="shared" si="389"/>
        <v/>
      </c>
      <c r="AQ727" s="11"/>
      <c r="AR727" s="11">
        <f t="shared" si="306"/>
        <v>0</v>
      </c>
      <c r="AS727" s="11"/>
      <c r="AT727" s="9"/>
      <c r="AU727" t="str">
        <f t="shared" si="381"/>
        <v>RW</v>
      </c>
      <c r="AV727" s="7">
        <f>SUM(Z$7:Z727)/2</f>
        <v>360</v>
      </c>
      <c r="AW727" s="7">
        <f>SUM(AC$7:AC727)/2</f>
        <v>0</v>
      </c>
    </row>
    <row r="728" spans="2:67" outlineLevel="1">
      <c r="B728" s="36"/>
      <c r="C728" s="9"/>
      <c r="D728" s="9"/>
      <c r="E728" s="10" t="s">
        <v>823</v>
      </c>
      <c r="F728" s="10" t="s">
        <v>824</v>
      </c>
      <c r="G728" s="10" t="s">
        <v>830</v>
      </c>
      <c r="H728" s="10" t="s">
        <v>830</v>
      </c>
      <c r="I728" s="54"/>
      <c r="J728" s="54"/>
      <c r="K728" s="54"/>
      <c r="L728" s="54"/>
      <c r="M728" s="54"/>
      <c r="N728" s="87"/>
      <c r="O728" s="10"/>
      <c r="P728" s="10"/>
      <c r="Q728" s="10"/>
      <c r="R728" s="10"/>
      <c r="S728" s="10" t="s">
        <v>53</v>
      </c>
      <c r="T728" s="10"/>
      <c r="U728" s="10" t="s">
        <v>49</v>
      </c>
      <c r="V728" s="10" t="s">
        <v>49</v>
      </c>
      <c r="W728" s="10" t="s">
        <v>50</v>
      </c>
      <c r="X728" s="11" t="str">
        <f t="shared" si="266"/>
        <v>N</v>
      </c>
      <c r="Y728" s="11"/>
      <c r="Z728" s="11">
        <f t="shared" si="265"/>
        <v>0</v>
      </c>
      <c r="AA728" s="11" t="str">
        <f t="shared" si="304"/>
        <v>N</v>
      </c>
      <c r="AB728" s="11"/>
      <c r="AC728" s="11">
        <f t="shared" si="305"/>
        <v>0</v>
      </c>
      <c r="AD728" s="10"/>
      <c r="AE728" s="10"/>
      <c r="AF728" s="11"/>
      <c r="AG728" s="10"/>
      <c r="AH728" s="10"/>
      <c r="AI728" s="11">
        <f t="shared" si="382"/>
        <v>360</v>
      </c>
      <c r="AJ728" s="11" t="str">
        <f t="shared" si="383"/>
        <v/>
      </c>
      <c r="AK728" s="11">
        <f t="shared" si="384"/>
        <v>362</v>
      </c>
      <c r="AL728" s="11" t="str">
        <f t="shared" si="385"/>
        <v/>
      </c>
      <c r="AM728" s="11">
        <f t="shared" si="386"/>
        <v>-1</v>
      </c>
      <c r="AN728" s="11" t="str">
        <f t="shared" si="387"/>
        <v/>
      </c>
      <c r="AO728" s="11">
        <f t="shared" si="388"/>
        <v>-1</v>
      </c>
      <c r="AP728" s="11" t="str">
        <f t="shared" si="389"/>
        <v/>
      </c>
      <c r="AQ728" s="11"/>
      <c r="AR728" s="11">
        <f t="shared" si="306"/>
        <v>0</v>
      </c>
      <c r="AS728" s="11"/>
      <c r="AT728" s="9"/>
      <c r="AU728" t="str">
        <f t="shared" si="381"/>
        <v>RW</v>
      </c>
      <c r="AV728" s="7">
        <f>SUM(Z$7:Z728)/2</f>
        <v>360</v>
      </c>
      <c r="AW728" s="7">
        <f>SUM(AC$7:AC728)/2</f>
        <v>0</v>
      </c>
    </row>
    <row r="729" spans="2:67" outlineLevel="1">
      <c r="B729" s="36"/>
      <c r="C729" s="9"/>
      <c r="D729" s="9"/>
      <c r="E729" s="10" t="s">
        <v>823</v>
      </c>
      <c r="F729" s="10" t="s">
        <v>824</v>
      </c>
      <c r="G729" s="10" t="s">
        <v>831</v>
      </c>
      <c r="H729" s="10" t="s">
        <v>831</v>
      </c>
      <c r="I729" s="54"/>
      <c r="J729" s="54"/>
      <c r="K729" s="54"/>
      <c r="L729" s="54"/>
      <c r="M729" s="54"/>
      <c r="N729" s="87"/>
      <c r="O729" s="10"/>
      <c r="P729" s="10"/>
      <c r="Q729" s="10"/>
      <c r="R729" s="10"/>
      <c r="S729" s="10" t="s">
        <v>53</v>
      </c>
      <c r="T729" s="10"/>
      <c r="U729" s="10" t="s">
        <v>49</v>
      </c>
      <c r="V729" s="10" t="s">
        <v>49</v>
      </c>
      <c r="W729" s="10" t="s">
        <v>50</v>
      </c>
      <c r="X729" s="11" t="str">
        <f t="shared" si="266"/>
        <v>N</v>
      </c>
      <c r="Y729" s="11"/>
      <c r="Z729" s="11">
        <f t="shared" si="265"/>
        <v>0</v>
      </c>
      <c r="AA729" s="11" t="str">
        <f t="shared" si="304"/>
        <v>N</v>
      </c>
      <c r="AB729" s="11"/>
      <c r="AC729" s="11">
        <f t="shared" si="305"/>
        <v>0</v>
      </c>
      <c r="AD729" s="10"/>
      <c r="AE729" s="10"/>
      <c r="AF729" s="11"/>
      <c r="AG729" s="10"/>
      <c r="AH729" s="10"/>
      <c r="AI729" s="11">
        <f t="shared" si="382"/>
        <v>360</v>
      </c>
      <c r="AJ729" s="11" t="str">
        <f t="shared" si="383"/>
        <v/>
      </c>
      <c r="AK729" s="11">
        <f t="shared" si="384"/>
        <v>362</v>
      </c>
      <c r="AL729" s="11" t="str">
        <f t="shared" si="385"/>
        <v/>
      </c>
      <c r="AM729" s="11">
        <f t="shared" si="386"/>
        <v>-1</v>
      </c>
      <c r="AN729" s="11" t="str">
        <f t="shared" si="387"/>
        <v/>
      </c>
      <c r="AO729" s="11">
        <f t="shared" si="388"/>
        <v>-1</v>
      </c>
      <c r="AP729" s="11" t="str">
        <f t="shared" si="389"/>
        <v/>
      </c>
      <c r="AQ729" s="11"/>
      <c r="AR729" s="11">
        <f t="shared" si="306"/>
        <v>0</v>
      </c>
      <c r="AS729" s="11"/>
      <c r="AT729" s="9"/>
      <c r="AU729" t="str">
        <f t="shared" si="381"/>
        <v>RW</v>
      </c>
      <c r="AV729" s="7">
        <f>SUM(Z$7:Z729)/2</f>
        <v>360</v>
      </c>
      <c r="AW729" s="7">
        <f>SUM(AC$7:AC729)/2</f>
        <v>0</v>
      </c>
    </row>
    <row r="730" spans="2:67" outlineLevel="1">
      <c r="B730" s="36"/>
      <c r="C730" s="9"/>
      <c r="D730" s="9"/>
      <c r="E730" s="10" t="s">
        <v>823</v>
      </c>
      <c r="F730" s="10" t="s">
        <v>824</v>
      </c>
      <c r="G730" s="10" t="s">
        <v>832</v>
      </c>
      <c r="H730" s="10" t="s">
        <v>832</v>
      </c>
      <c r="I730" s="54"/>
      <c r="J730" s="54"/>
      <c r="K730" s="54"/>
      <c r="L730" s="54"/>
      <c r="M730" s="54"/>
      <c r="N730" s="87"/>
      <c r="O730" s="10"/>
      <c r="P730" s="10"/>
      <c r="Q730" s="10"/>
      <c r="R730" s="10"/>
      <c r="S730" s="10" t="s">
        <v>53</v>
      </c>
      <c r="T730" s="10"/>
      <c r="U730" s="10" t="s">
        <v>49</v>
      </c>
      <c r="V730" s="10" t="s">
        <v>49</v>
      </c>
      <c r="W730" s="10" t="s">
        <v>50</v>
      </c>
      <c r="X730" s="11" t="str">
        <f t="shared" si="266"/>
        <v>N</v>
      </c>
      <c r="Y730" s="11"/>
      <c r="Z730" s="11">
        <f t="shared" si="265"/>
        <v>0</v>
      </c>
      <c r="AA730" s="11" t="str">
        <f t="shared" si="304"/>
        <v>N</v>
      </c>
      <c r="AB730" s="11"/>
      <c r="AC730" s="11">
        <f t="shared" si="305"/>
        <v>0</v>
      </c>
      <c r="AD730" s="10"/>
      <c r="AE730" s="10"/>
      <c r="AF730" s="11"/>
      <c r="AG730" s="10"/>
      <c r="AH730" s="10"/>
      <c r="AI730" s="11">
        <f t="shared" si="382"/>
        <v>360</v>
      </c>
      <c r="AJ730" s="11" t="str">
        <f t="shared" si="383"/>
        <v/>
      </c>
      <c r="AK730" s="11">
        <f t="shared" si="384"/>
        <v>362</v>
      </c>
      <c r="AL730" s="11" t="str">
        <f t="shared" si="385"/>
        <v/>
      </c>
      <c r="AM730" s="11">
        <f t="shared" si="386"/>
        <v>-1</v>
      </c>
      <c r="AN730" s="11" t="str">
        <f t="shared" si="387"/>
        <v/>
      </c>
      <c r="AO730" s="11">
        <f t="shared" si="388"/>
        <v>-1</v>
      </c>
      <c r="AP730" s="11" t="str">
        <f t="shared" si="389"/>
        <v/>
      </c>
      <c r="AQ730" s="11"/>
      <c r="AR730" s="11">
        <f t="shared" si="306"/>
        <v>0</v>
      </c>
      <c r="AS730" s="11"/>
      <c r="AT730" s="9"/>
      <c r="AU730" t="str">
        <f t="shared" si="381"/>
        <v>RW</v>
      </c>
      <c r="AV730" s="7">
        <f>SUM(Z$7:Z730)/2</f>
        <v>360</v>
      </c>
      <c r="AW730" s="7">
        <f>SUM(AC$7:AC730)/2</f>
        <v>0</v>
      </c>
    </row>
    <row r="731" spans="2:67" outlineLevel="1">
      <c r="B731" s="36"/>
      <c r="C731" s="9"/>
      <c r="D731" s="9"/>
      <c r="E731" s="10" t="s">
        <v>823</v>
      </c>
      <c r="F731" s="10" t="s">
        <v>824</v>
      </c>
      <c r="G731" s="10" t="s">
        <v>833</v>
      </c>
      <c r="H731" s="10" t="s">
        <v>833</v>
      </c>
      <c r="I731" s="54"/>
      <c r="J731" s="54"/>
      <c r="K731" s="54"/>
      <c r="L731" s="54"/>
      <c r="M731" s="54"/>
      <c r="N731" s="87"/>
      <c r="O731" s="10"/>
      <c r="P731" s="10"/>
      <c r="Q731" s="10"/>
      <c r="R731" s="10"/>
      <c r="S731" s="10" t="s">
        <v>53</v>
      </c>
      <c r="T731" s="10"/>
      <c r="U731" s="10" t="s">
        <v>49</v>
      </c>
      <c r="V731" s="10" t="s">
        <v>49</v>
      </c>
      <c r="W731" s="10" t="s">
        <v>50</v>
      </c>
      <c r="X731" s="11" t="str">
        <f t="shared" si="266"/>
        <v>N</v>
      </c>
      <c r="Y731" s="11"/>
      <c r="Z731" s="11">
        <f t="shared" si="265"/>
        <v>0</v>
      </c>
      <c r="AA731" s="11" t="str">
        <f t="shared" si="304"/>
        <v>N</v>
      </c>
      <c r="AB731" s="11"/>
      <c r="AC731" s="11">
        <f t="shared" si="305"/>
        <v>0</v>
      </c>
      <c r="AD731" s="10"/>
      <c r="AE731" s="10"/>
      <c r="AF731" s="11"/>
      <c r="AG731" s="10"/>
      <c r="AH731" s="10"/>
      <c r="AI731" s="11">
        <f t="shared" si="382"/>
        <v>360</v>
      </c>
      <c r="AJ731" s="11" t="str">
        <f t="shared" si="383"/>
        <v/>
      </c>
      <c r="AK731" s="11">
        <f t="shared" si="384"/>
        <v>362</v>
      </c>
      <c r="AL731" s="11" t="str">
        <f t="shared" si="385"/>
        <v/>
      </c>
      <c r="AM731" s="11">
        <f t="shared" si="386"/>
        <v>-1</v>
      </c>
      <c r="AN731" s="11" t="str">
        <f t="shared" si="387"/>
        <v/>
      </c>
      <c r="AO731" s="11">
        <f t="shared" si="388"/>
        <v>-1</v>
      </c>
      <c r="AP731" s="11" t="str">
        <f t="shared" si="389"/>
        <v/>
      </c>
      <c r="AQ731" s="11"/>
      <c r="AR731" s="11">
        <f t="shared" si="306"/>
        <v>0</v>
      </c>
      <c r="AS731" s="11"/>
      <c r="AT731" s="9"/>
      <c r="AU731" t="str">
        <f t="shared" si="381"/>
        <v>RW</v>
      </c>
      <c r="AV731" s="7">
        <f>SUM(Z$7:Z731)/2</f>
        <v>360</v>
      </c>
      <c r="AW731" s="7">
        <f>SUM(AC$7:AC731)/2</f>
        <v>0</v>
      </c>
    </row>
    <row r="732" spans="2:67" outlineLevel="1">
      <c r="B732" s="36"/>
      <c r="C732" s="9"/>
      <c r="D732" s="9"/>
      <c r="E732" s="10" t="s">
        <v>823</v>
      </c>
      <c r="F732" s="10" t="s">
        <v>824</v>
      </c>
      <c r="G732" s="10" t="s">
        <v>834</v>
      </c>
      <c r="H732" s="10" t="s">
        <v>834</v>
      </c>
      <c r="I732" s="54"/>
      <c r="J732" s="54"/>
      <c r="K732" s="54"/>
      <c r="L732" s="54"/>
      <c r="M732" s="54"/>
      <c r="N732" s="87"/>
      <c r="O732" s="10"/>
      <c r="P732" s="10"/>
      <c r="Q732" s="10"/>
      <c r="R732" s="10"/>
      <c r="S732" s="10" t="s">
        <v>53</v>
      </c>
      <c r="T732" s="10"/>
      <c r="U732" s="10" t="s">
        <v>49</v>
      </c>
      <c r="V732" s="10" t="s">
        <v>49</v>
      </c>
      <c r="W732" s="10" t="s">
        <v>50</v>
      </c>
      <c r="X732" s="11" t="str">
        <f t="shared" si="266"/>
        <v>N</v>
      </c>
      <c r="Y732" s="11"/>
      <c r="Z732" s="11">
        <f t="shared" si="265"/>
        <v>0</v>
      </c>
      <c r="AA732" s="11" t="str">
        <f t="shared" si="304"/>
        <v>N</v>
      </c>
      <c r="AB732" s="11"/>
      <c r="AC732" s="11">
        <f t="shared" si="305"/>
        <v>0</v>
      </c>
      <c r="AD732" s="10"/>
      <c r="AE732" s="10"/>
      <c r="AF732" s="11"/>
      <c r="AG732" s="10"/>
      <c r="AH732" s="10"/>
      <c r="AI732" s="11">
        <f t="shared" si="382"/>
        <v>360</v>
      </c>
      <c r="AJ732" s="11" t="str">
        <f t="shared" si="383"/>
        <v/>
      </c>
      <c r="AK732" s="11">
        <f t="shared" si="384"/>
        <v>362</v>
      </c>
      <c r="AL732" s="11" t="str">
        <f t="shared" si="385"/>
        <v/>
      </c>
      <c r="AM732" s="11">
        <f t="shared" si="386"/>
        <v>-1</v>
      </c>
      <c r="AN732" s="11" t="str">
        <f t="shared" si="387"/>
        <v/>
      </c>
      <c r="AO732" s="11">
        <f t="shared" si="388"/>
        <v>-1</v>
      </c>
      <c r="AP732" s="11" t="str">
        <f t="shared" si="389"/>
        <v/>
      </c>
      <c r="AQ732" s="11"/>
      <c r="AR732" s="11">
        <f t="shared" si="306"/>
        <v>0</v>
      </c>
      <c r="AS732" s="11"/>
      <c r="AT732" s="9"/>
      <c r="AU732" t="str">
        <f t="shared" si="381"/>
        <v>RW</v>
      </c>
      <c r="AV732" s="7">
        <f>SUM(Z$7:Z732)/2</f>
        <v>360</v>
      </c>
      <c r="AW732" s="7">
        <f>SUM(AC$7:AC732)/2</f>
        <v>0</v>
      </c>
    </row>
    <row r="733" spans="2:67" outlineLevel="1">
      <c r="B733" s="36"/>
      <c r="C733" s="9"/>
      <c r="D733" s="9"/>
      <c r="E733" s="10" t="s">
        <v>823</v>
      </c>
      <c r="F733" s="10" t="s">
        <v>824</v>
      </c>
      <c r="G733" s="10" t="s">
        <v>835</v>
      </c>
      <c r="H733" s="10" t="s">
        <v>835</v>
      </c>
      <c r="I733" s="54"/>
      <c r="J733" s="54"/>
      <c r="K733" s="54"/>
      <c r="L733" s="54"/>
      <c r="M733" s="54"/>
      <c r="N733" s="87"/>
      <c r="O733" s="10"/>
      <c r="P733" s="10"/>
      <c r="Q733" s="10"/>
      <c r="R733" s="10"/>
      <c r="S733" s="10" t="s">
        <v>53</v>
      </c>
      <c r="T733" s="10"/>
      <c r="U733" s="10" t="s">
        <v>49</v>
      </c>
      <c r="V733" s="10" t="s">
        <v>49</v>
      </c>
      <c r="W733" s="10" t="s">
        <v>50</v>
      </c>
      <c r="X733" s="11" t="str">
        <f t="shared" si="266"/>
        <v>N</v>
      </c>
      <c r="Y733" s="11"/>
      <c r="Z733" s="11">
        <f t="shared" si="265"/>
        <v>0</v>
      </c>
      <c r="AA733" s="11" t="str">
        <f t="shared" si="304"/>
        <v>N</v>
      </c>
      <c r="AB733" s="11"/>
      <c r="AC733" s="11">
        <f t="shared" si="305"/>
        <v>0</v>
      </c>
      <c r="AD733" s="10"/>
      <c r="AE733" s="10"/>
      <c r="AF733" s="11"/>
      <c r="AG733" s="10"/>
      <c r="AH733" s="10"/>
      <c r="AI733" s="11">
        <f t="shared" si="382"/>
        <v>360</v>
      </c>
      <c r="AJ733" s="11" t="str">
        <f t="shared" si="383"/>
        <v/>
      </c>
      <c r="AK733" s="11">
        <f t="shared" si="384"/>
        <v>362</v>
      </c>
      <c r="AL733" s="11" t="str">
        <f t="shared" si="385"/>
        <v/>
      </c>
      <c r="AM733" s="11">
        <f t="shared" si="386"/>
        <v>-1</v>
      </c>
      <c r="AN733" s="11" t="str">
        <f t="shared" si="387"/>
        <v/>
      </c>
      <c r="AO733" s="11">
        <f t="shared" si="388"/>
        <v>-1</v>
      </c>
      <c r="AP733" s="11" t="str">
        <f t="shared" si="389"/>
        <v/>
      </c>
      <c r="AQ733" s="11"/>
      <c r="AR733" s="11">
        <f t="shared" si="306"/>
        <v>0</v>
      </c>
      <c r="AS733" s="11"/>
      <c r="AT733" s="9"/>
      <c r="AU733" t="str">
        <f t="shared" si="381"/>
        <v>RW</v>
      </c>
      <c r="AV733" s="7">
        <f>SUM(Z$7:Z733)/2</f>
        <v>360</v>
      </c>
      <c r="AW733" s="7">
        <f>SUM(AC$7:AC733)/2</f>
        <v>0</v>
      </c>
    </row>
    <row r="734" spans="2:67" outlineLevel="1">
      <c r="B734" s="36"/>
      <c r="C734" s="9"/>
      <c r="D734" s="9"/>
      <c r="E734" s="10" t="s">
        <v>823</v>
      </c>
      <c r="F734" s="10" t="s">
        <v>824</v>
      </c>
      <c r="G734" s="10" t="s">
        <v>836</v>
      </c>
      <c r="H734" s="10" t="s">
        <v>836</v>
      </c>
      <c r="I734" s="54"/>
      <c r="J734" s="54"/>
      <c r="K734" s="54"/>
      <c r="L734" s="54"/>
      <c r="M734" s="54"/>
      <c r="N734" s="87"/>
      <c r="O734" s="10"/>
      <c r="P734" s="10"/>
      <c r="Q734" s="10"/>
      <c r="R734" s="10"/>
      <c r="S734" s="10" t="s">
        <v>53</v>
      </c>
      <c r="T734" s="10"/>
      <c r="U734" s="10" t="s">
        <v>49</v>
      </c>
      <c r="V734" s="10" t="s">
        <v>49</v>
      </c>
      <c r="W734" s="10" t="s">
        <v>50</v>
      </c>
      <c r="X734" s="11" t="str">
        <f t="shared" si="266"/>
        <v>N</v>
      </c>
      <c r="Y734" s="11"/>
      <c r="Z734" s="11">
        <f t="shared" si="265"/>
        <v>0</v>
      </c>
      <c r="AA734" s="11" t="str">
        <f t="shared" si="304"/>
        <v>N</v>
      </c>
      <c r="AB734" s="11"/>
      <c r="AC734" s="11">
        <f t="shared" si="305"/>
        <v>0</v>
      </c>
      <c r="AD734" s="10"/>
      <c r="AE734" s="10"/>
      <c r="AF734" s="11"/>
      <c r="AG734" s="10"/>
      <c r="AH734" s="10"/>
      <c r="AI734" s="11">
        <f t="shared" si="382"/>
        <v>360</v>
      </c>
      <c r="AJ734" s="11" t="str">
        <f t="shared" si="383"/>
        <v/>
      </c>
      <c r="AK734" s="11">
        <f t="shared" si="384"/>
        <v>362</v>
      </c>
      <c r="AL734" s="11" t="str">
        <f t="shared" si="385"/>
        <v/>
      </c>
      <c r="AM734" s="11">
        <f t="shared" si="386"/>
        <v>-1</v>
      </c>
      <c r="AN734" s="11" t="str">
        <f t="shared" si="387"/>
        <v/>
      </c>
      <c r="AO734" s="11">
        <f t="shared" si="388"/>
        <v>-1</v>
      </c>
      <c r="AP734" s="11" t="str">
        <f t="shared" si="389"/>
        <v/>
      </c>
      <c r="AQ734" s="11"/>
      <c r="AR734" s="11">
        <f t="shared" si="306"/>
        <v>0</v>
      </c>
      <c r="AS734" s="11"/>
      <c r="AT734" s="9"/>
      <c r="AU734" t="str">
        <f t="shared" si="381"/>
        <v>RW</v>
      </c>
      <c r="AV734" s="7">
        <f>SUM(Z$7:Z734)/2</f>
        <v>360</v>
      </c>
      <c r="AW734" s="7">
        <f>SUM(AC$7:AC734)/2</f>
        <v>0</v>
      </c>
    </row>
    <row r="735" spans="2:67" outlineLevel="1">
      <c r="B735" s="36"/>
      <c r="C735" s="9"/>
      <c r="D735" s="9"/>
      <c r="E735" s="10" t="s">
        <v>823</v>
      </c>
      <c r="F735" s="10" t="s">
        <v>824</v>
      </c>
      <c r="G735" s="10" t="s">
        <v>837</v>
      </c>
      <c r="H735" s="10" t="s">
        <v>837</v>
      </c>
      <c r="I735" s="54"/>
      <c r="J735" s="54"/>
      <c r="K735" s="54"/>
      <c r="L735" s="54"/>
      <c r="M735" s="54"/>
      <c r="N735" s="87"/>
      <c r="O735" s="10"/>
      <c r="P735" s="10"/>
      <c r="Q735" s="10"/>
      <c r="R735" s="10"/>
      <c r="S735" s="10" t="s">
        <v>53</v>
      </c>
      <c r="T735" s="10"/>
      <c r="U735" s="10" t="s">
        <v>49</v>
      </c>
      <c r="V735" s="10" t="s">
        <v>49</v>
      </c>
      <c r="W735" s="10" t="s">
        <v>50</v>
      </c>
      <c r="X735" s="11" t="str">
        <f t="shared" si="266"/>
        <v>N</v>
      </c>
      <c r="Y735" s="11"/>
      <c r="Z735" s="11">
        <f t="shared" si="265"/>
        <v>0</v>
      </c>
      <c r="AA735" s="11" t="str">
        <f t="shared" si="304"/>
        <v>N</v>
      </c>
      <c r="AB735" s="11"/>
      <c r="AC735" s="11">
        <f t="shared" si="305"/>
        <v>0</v>
      </c>
      <c r="AD735" s="10"/>
      <c r="AE735" s="10"/>
      <c r="AF735" s="11"/>
      <c r="AG735" s="10"/>
      <c r="AH735" s="10"/>
      <c r="AI735" s="11">
        <f t="shared" si="382"/>
        <v>360</v>
      </c>
      <c r="AJ735" s="11" t="str">
        <f t="shared" si="383"/>
        <v/>
      </c>
      <c r="AK735" s="11">
        <f t="shared" si="384"/>
        <v>362</v>
      </c>
      <c r="AL735" s="11" t="str">
        <f t="shared" si="385"/>
        <v/>
      </c>
      <c r="AM735" s="11">
        <f t="shared" si="386"/>
        <v>-1</v>
      </c>
      <c r="AN735" s="11" t="str">
        <f t="shared" si="387"/>
        <v/>
      </c>
      <c r="AO735" s="11">
        <f t="shared" si="388"/>
        <v>-1</v>
      </c>
      <c r="AP735" s="11" t="str">
        <f t="shared" si="389"/>
        <v/>
      </c>
      <c r="AQ735" s="11"/>
      <c r="AR735" s="11">
        <f t="shared" si="306"/>
        <v>0</v>
      </c>
      <c r="AS735" s="11"/>
      <c r="AT735" s="9"/>
      <c r="AU735" t="str">
        <f t="shared" si="381"/>
        <v>RW</v>
      </c>
      <c r="AV735" s="7">
        <f>SUM(Z$7:Z735)/2</f>
        <v>360</v>
      </c>
      <c r="AW735" s="7">
        <f>SUM(AC$7:AC735)/2</f>
        <v>0</v>
      </c>
    </row>
    <row r="736" spans="2:67" outlineLevel="1">
      <c r="B736" s="36"/>
      <c r="C736" s="9"/>
      <c r="D736" s="9"/>
      <c r="E736" s="10" t="s">
        <v>823</v>
      </c>
      <c r="F736" s="10" t="s">
        <v>824</v>
      </c>
      <c r="G736" s="10" t="s">
        <v>838</v>
      </c>
      <c r="H736" s="10" t="s">
        <v>838</v>
      </c>
      <c r="I736" s="54"/>
      <c r="J736" s="54"/>
      <c r="K736" s="54"/>
      <c r="L736" s="54"/>
      <c r="M736" s="54"/>
      <c r="N736" s="87"/>
      <c r="O736" s="10"/>
      <c r="P736" s="10"/>
      <c r="Q736" s="10"/>
      <c r="R736" s="10"/>
      <c r="S736" s="10" t="s">
        <v>53</v>
      </c>
      <c r="T736" s="10"/>
      <c r="U736" s="10" t="s">
        <v>49</v>
      </c>
      <c r="V736" s="10" t="s">
        <v>49</v>
      </c>
      <c r="W736" s="10" t="s">
        <v>50</v>
      </c>
      <c r="X736" s="11" t="str">
        <f t="shared" si="266"/>
        <v>N</v>
      </c>
      <c r="Y736" s="11"/>
      <c r="Z736" s="11">
        <f t="shared" si="265"/>
        <v>0</v>
      </c>
      <c r="AA736" s="11" t="str">
        <f t="shared" si="304"/>
        <v>N</v>
      </c>
      <c r="AB736" s="11"/>
      <c r="AC736" s="11">
        <f t="shared" si="305"/>
        <v>0</v>
      </c>
      <c r="AD736" s="10"/>
      <c r="AE736" s="10"/>
      <c r="AF736" s="11"/>
      <c r="AG736" s="10"/>
      <c r="AH736" s="10"/>
      <c r="AI736" s="11">
        <f t="shared" si="382"/>
        <v>360</v>
      </c>
      <c r="AJ736" s="11" t="str">
        <f t="shared" si="383"/>
        <v/>
      </c>
      <c r="AK736" s="11">
        <f t="shared" si="384"/>
        <v>362</v>
      </c>
      <c r="AL736" s="11" t="str">
        <f t="shared" si="385"/>
        <v/>
      </c>
      <c r="AM736" s="11">
        <f t="shared" si="386"/>
        <v>-1</v>
      </c>
      <c r="AN736" s="11" t="str">
        <f t="shared" si="387"/>
        <v/>
      </c>
      <c r="AO736" s="11">
        <f t="shared" si="388"/>
        <v>-1</v>
      </c>
      <c r="AP736" s="11" t="str">
        <f t="shared" si="389"/>
        <v/>
      </c>
      <c r="AQ736" s="11"/>
      <c r="AR736" s="11">
        <f t="shared" si="306"/>
        <v>0</v>
      </c>
      <c r="AS736" s="11"/>
      <c r="AT736" s="9"/>
      <c r="AU736" t="str">
        <f t="shared" si="381"/>
        <v>RW</v>
      </c>
      <c r="AV736" s="7">
        <f>SUM(Z$7:Z736)/2</f>
        <v>360</v>
      </c>
      <c r="AW736" s="7">
        <f>SUM(AC$7:AC736)/2</f>
        <v>0</v>
      </c>
    </row>
    <row r="737" spans="2:67" outlineLevel="1">
      <c r="B737" s="36"/>
      <c r="C737" s="9"/>
      <c r="D737" s="9"/>
      <c r="E737" s="10" t="s">
        <v>823</v>
      </c>
      <c r="F737" s="10" t="s">
        <v>824</v>
      </c>
      <c r="G737" s="10" t="s">
        <v>839</v>
      </c>
      <c r="H737" s="10" t="s">
        <v>839</v>
      </c>
      <c r="I737" s="54"/>
      <c r="J737" s="54"/>
      <c r="K737" s="54"/>
      <c r="L737" s="54"/>
      <c r="M737" s="54"/>
      <c r="N737" s="87"/>
      <c r="O737" s="10"/>
      <c r="P737" s="10"/>
      <c r="Q737" s="10"/>
      <c r="R737" s="10"/>
      <c r="S737" s="10" t="s">
        <v>53</v>
      </c>
      <c r="T737" s="10"/>
      <c r="U737" s="10" t="s">
        <v>49</v>
      </c>
      <c r="V737" s="10" t="s">
        <v>49</v>
      </c>
      <c r="W737" s="10" t="s">
        <v>50</v>
      </c>
      <c r="X737" s="11" t="str">
        <f t="shared" si="266"/>
        <v>N</v>
      </c>
      <c r="Y737" s="11"/>
      <c r="Z737" s="11">
        <f t="shared" si="265"/>
        <v>0</v>
      </c>
      <c r="AA737" s="11" t="str">
        <f t="shared" si="304"/>
        <v>N</v>
      </c>
      <c r="AB737" s="11"/>
      <c r="AC737" s="11">
        <f t="shared" si="305"/>
        <v>0</v>
      </c>
      <c r="AD737" s="10"/>
      <c r="AE737" s="10"/>
      <c r="AF737" s="11"/>
      <c r="AG737" s="10"/>
      <c r="AH737" s="10"/>
      <c r="AI737" s="11">
        <f t="shared" si="382"/>
        <v>360</v>
      </c>
      <c r="AJ737" s="11" t="str">
        <f t="shared" si="383"/>
        <v/>
      </c>
      <c r="AK737" s="11">
        <f t="shared" si="384"/>
        <v>362</v>
      </c>
      <c r="AL737" s="11" t="str">
        <f t="shared" si="385"/>
        <v/>
      </c>
      <c r="AM737" s="11">
        <f t="shared" si="386"/>
        <v>-1</v>
      </c>
      <c r="AN737" s="11" t="str">
        <f t="shared" si="387"/>
        <v/>
      </c>
      <c r="AO737" s="11">
        <f t="shared" si="388"/>
        <v>-1</v>
      </c>
      <c r="AP737" s="11" t="str">
        <f t="shared" si="389"/>
        <v/>
      </c>
      <c r="AQ737" s="11"/>
      <c r="AR737" s="11">
        <f t="shared" si="306"/>
        <v>0</v>
      </c>
      <c r="AS737" s="11"/>
      <c r="AT737" s="9"/>
      <c r="AU737" t="str">
        <f t="shared" si="381"/>
        <v>RW</v>
      </c>
      <c r="AV737" s="7">
        <f>SUM(Z$7:Z737)/2</f>
        <v>360</v>
      </c>
      <c r="AW737" s="7">
        <f>SUM(AC$7:AC737)/2</f>
        <v>0</v>
      </c>
    </row>
    <row r="738" spans="2:67" outlineLevel="1">
      <c r="B738" s="36"/>
      <c r="C738" s="9"/>
      <c r="D738" s="9"/>
      <c r="E738" s="10" t="s">
        <v>823</v>
      </c>
      <c r="F738" s="10" t="s">
        <v>824</v>
      </c>
      <c r="G738" s="10" t="s">
        <v>840</v>
      </c>
      <c r="H738" s="10" t="s">
        <v>840</v>
      </c>
      <c r="I738" s="54"/>
      <c r="J738" s="54"/>
      <c r="K738" s="54"/>
      <c r="L738" s="54"/>
      <c r="M738" s="54"/>
      <c r="N738" s="87"/>
      <c r="O738" s="10"/>
      <c r="P738" s="10"/>
      <c r="Q738" s="10"/>
      <c r="R738" s="10"/>
      <c r="S738" s="10" t="s">
        <v>53</v>
      </c>
      <c r="T738" s="10"/>
      <c r="U738" s="10" t="s">
        <v>49</v>
      </c>
      <c r="V738" s="10" t="s">
        <v>49</v>
      </c>
      <c r="W738" s="10" t="s">
        <v>50</v>
      </c>
      <c r="X738" s="11" t="str">
        <f t="shared" si="266"/>
        <v>Y</v>
      </c>
      <c r="Y738" s="11">
        <v>1</v>
      </c>
      <c r="Z738" s="11">
        <f t="shared" si="265"/>
        <v>2</v>
      </c>
      <c r="AA738" s="11" t="str">
        <f t="shared" si="304"/>
        <v>N</v>
      </c>
      <c r="AB738" s="11"/>
      <c r="AC738" s="11">
        <f t="shared" si="305"/>
        <v>0</v>
      </c>
      <c r="AD738" s="10">
        <v>0</v>
      </c>
      <c r="AE738" s="10">
        <v>0</v>
      </c>
      <c r="AF738" s="11"/>
      <c r="AG738" s="10"/>
      <c r="AH738" s="10"/>
      <c r="AI738" s="11">
        <f t="shared" si="382"/>
        <v>359</v>
      </c>
      <c r="AJ738" s="11" t="str">
        <f t="shared" si="383"/>
        <v>MTP[359]</v>
      </c>
      <c r="AK738" s="11">
        <f t="shared" si="384"/>
        <v>361</v>
      </c>
      <c r="AL738" s="11" t="str">
        <f t="shared" si="385"/>
        <v>MTP[361]</v>
      </c>
      <c r="AM738" s="11">
        <f t="shared" si="386"/>
        <v>-1</v>
      </c>
      <c r="AN738" s="11" t="str">
        <f t="shared" si="387"/>
        <v/>
      </c>
      <c r="AO738" s="11">
        <f t="shared" si="388"/>
        <v>-1</v>
      </c>
      <c r="AP738" s="11" t="str">
        <f t="shared" si="389"/>
        <v/>
      </c>
      <c r="AQ738" s="11"/>
      <c r="AR738" s="11">
        <f t="shared" si="306"/>
        <v>0</v>
      </c>
      <c r="AS738" s="11"/>
      <c r="AT738" s="9"/>
      <c r="AU738" t="str">
        <f t="shared" si="381"/>
        <v>RW</v>
      </c>
      <c r="AV738" s="7">
        <f>SUM(Z$7:Z738)/2</f>
        <v>361</v>
      </c>
      <c r="AW738" s="7">
        <f>SUM(AC$7:AC738)/2</f>
        <v>0</v>
      </c>
      <c r="BF738" s="2">
        <v>1</v>
      </c>
      <c r="BG738" s="2">
        <v>1</v>
      </c>
      <c r="BH738" s="2">
        <v>1</v>
      </c>
      <c r="BI738" s="2">
        <v>1</v>
      </c>
      <c r="BJ738" s="2">
        <v>1</v>
      </c>
      <c r="BK738" s="2">
        <v>1</v>
      </c>
      <c r="BL738" s="2">
        <v>1</v>
      </c>
      <c r="BM738" s="2">
        <v>1</v>
      </c>
      <c r="BN738" s="2">
        <v>1</v>
      </c>
      <c r="BO738" s="2">
        <v>1</v>
      </c>
    </row>
    <row r="739" spans="2:67" outlineLevel="1">
      <c r="B739" s="36"/>
      <c r="C739" s="9"/>
      <c r="D739" s="9"/>
      <c r="E739" s="10" t="s">
        <v>823</v>
      </c>
      <c r="F739" s="10" t="s">
        <v>824</v>
      </c>
      <c r="G739" s="10" t="s">
        <v>841</v>
      </c>
      <c r="H739" s="10" t="s">
        <v>841</v>
      </c>
      <c r="I739" s="81"/>
      <c r="J739" s="81"/>
      <c r="K739" s="81"/>
      <c r="L739" s="81"/>
      <c r="M739" s="81"/>
      <c r="N739" s="88"/>
      <c r="O739" s="10"/>
      <c r="P739" s="10"/>
      <c r="Q739" s="10"/>
      <c r="R739" s="10"/>
      <c r="S739" s="10" t="s">
        <v>53</v>
      </c>
      <c r="T739" s="10"/>
      <c r="U739" s="10" t="s">
        <v>49</v>
      </c>
      <c r="V739" s="10" t="s">
        <v>49</v>
      </c>
      <c r="W739" s="10" t="s">
        <v>50</v>
      </c>
      <c r="X739" s="11" t="str">
        <f t="shared" si="266"/>
        <v>Y</v>
      </c>
      <c r="Y739" s="11">
        <v>1</v>
      </c>
      <c r="Z739" s="11">
        <f t="shared" si="265"/>
        <v>2</v>
      </c>
      <c r="AA739" s="11" t="str">
        <f t="shared" si="304"/>
        <v>N</v>
      </c>
      <c r="AB739" s="11"/>
      <c r="AC739" s="11">
        <f t="shared" si="305"/>
        <v>0</v>
      </c>
      <c r="AD739" s="10">
        <v>0</v>
      </c>
      <c r="AE739" s="10">
        <v>0</v>
      </c>
      <c r="AF739" s="11"/>
      <c r="AG739" s="10"/>
      <c r="AH739" s="10"/>
      <c r="AI739" s="11">
        <f>IF(Y739&gt;0,AK705,AK705- 1)</f>
        <v>358</v>
      </c>
      <c r="AJ739" s="11" t="str">
        <f t="shared" si="383"/>
        <v>MTP[358]</v>
      </c>
      <c r="AK739" s="11">
        <f>IF(AND(V739="Y", Y739&gt;0),AI723,AI723- 1)</f>
        <v>360</v>
      </c>
      <c r="AL739" s="11" t="str">
        <f t="shared" si="385"/>
        <v>MTP[360]</v>
      </c>
      <c r="AM739" s="11">
        <f>IF(AB739&gt;0,AO705,AO705- 1)</f>
        <v>-1</v>
      </c>
      <c r="AN739" s="11" t="str">
        <f t="shared" si="387"/>
        <v/>
      </c>
      <c r="AO739" s="11">
        <f>IF(AND(V739="Y", AB739&gt;0),AM723,AM723- 1)</f>
        <v>-1</v>
      </c>
      <c r="AP739" s="11" t="str">
        <f t="shared" si="389"/>
        <v/>
      </c>
      <c r="AQ739" s="11"/>
      <c r="AR739" s="11">
        <f t="shared" si="306"/>
        <v>0</v>
      </c>
      <c r="AS739" s="11"/>
      <c r="AT739" s="9"/>
      <c r="AU739" t="str">
        <f t="shared" si="381"/>
        <v>RW</v>
      </c>
      <c r="AV739" s="7">
        <f>SUM(Z$7:Z739)/2</f>
        <v>362</v>
      </c>
      <c r="AW739" s="7">
        <f>SUM(AC$7:AC739)/2</f>
        <v>0</v>
      </c>
      <c r="BF739" s="2">
        <v>1</v>
      </c>
      <c r="BG739" s="2">
        <v>1</v>
      </c>
      <c r="BH739" s="2">
        <v>1</v>
      </c>
      <c r="BI739" s="2">
        <v>1</v>
      </c>
      <c r="BJ739" s="2">
        <v>1</v>
      </c>
      <c r="BK739" s="2">
        <v>1</v>
      </c>
      <c r="BL739" s="2">
        <v>1</v>
      </c>
      <c r="BM739" s="2">
        <v>1</v>
      </c>
      <c r="BN739" s="2">
        <v>1</v>
      </c>
      <c r="BO739" s="2">
        <v>1</v>
      </c>
    </row>
    <row r="740" spans="2:67" ht="28.9">
      <c r="B740" s="36"/>
      <c r="C740" s="9"/>
      <c r="D740" s="9"/>
      <c r="E740" s="10" t="s">
        <v>842</v>
      </c>
      <c r="F740" s="10" t="s">
        <v>843</v>
      </c>
      <c r="G740" s="10"/>
      <c r="H740" s="10"/>
      <c r="I740" s="10"/>
      <c r="J740" s="10"/>
      <c r="K740" s="10"/>
      <c r="L740" s="10"/>
      <c r="M740" s="10"/>
      <c r="N740" s="84"/>
      <c r="O740" s="10"/>
      <c r="P740" s="10"/>
      <c r="Q740" s="10" t="s">
        <v>47</v>
      </c>
      <c r="R740" s="10" t="s">
        <v>48</v>
      </c>
      <c r="S740" s="10" t="str">
        <f t="shared" si="275"/>
        <v>RW</v>
      </c>
      <c r="T740" s="10">
        <v>1</v>
      </c>
      <c r="U740" s="10" t="s">
        <v>49</v>
      </c>
      <c r="V740" s="10" t="s">
        <v>49</v>
      </c>
      <c r="W740" s="10" t="s">
        <v>50</v>
      </c>
      <c r="X740" s="11" t="str">
        <f t="shared" si="266"/>
        <v>Y</v>
      </c>
      <c r="Y740" s="11">
        <v>8</v>
      </c>
      <c r="Z740" s="11">
        <f t="shared" si="265"/>
        <v>16</v>
      </c>
      <c r="AA740" s="11" t="str">
        <f t="shared" si="304"/>
        <v>N</v>
      </c>
      <c r="AB740" s="11"/>
      <c r="AC740" s="11">
        <f t="shared" si="305"/>
        <v>0</v>
      </c>
      <c r="AD740" s="10" t="str">
        <f>(AD741 &amp; AD742 &amp; AD743 &amp; AD744 &amp; AD745 &amp; AD746 &amp; AD747 &amp; AD748)</f>
        <v>00000000</v>
      </c>
      <c r="AE740" s="10" t="str">
        <f>(AE741 &amp; AE742 &amp; AE743 &amp; AE744 &amp; AE745 &amp; AE746 &amp; AE747 &amp; AE748)</f>
        <v>00000000</v>
      </c>
      <c r="AF740" s="11"/>
      <c r="AG740" s="10"/>
      <c r="AH740" s="10"/>
      <c r="AI740" s="11">
        <f>AK723+Y740</f>
        <v>370</v>
      </c>
      <c r="AJ740" s="11"/>
      <c r="AK740" s="11">
        <f t="shared" si="276"/>
        <v>378</v>
      </c>
      <c r="AL740" s="11"/>
      <c r="AM740" s="11">
        <f>AO723+AB740</f>
        <v>0</v>
      </c>
      <c r="AN740" s="11"/>
      <c r="AO740" s="11">
        <f t="shared" si="277"/>
        <v>0</v>
      </c>
      <c r="AP740" s="11"/>
      <c r="AQ740" s="11">
        <v>8</v>
      </c>
      <c r="AR740" s="11">
        <f t="shared" si="306"/>
        <v>16</v>
      </c>
      <c r="AS740" s="11"/>
      <c r="AT740" s="9"/>
      <c r="AU740" t="str">
        <f t="shared" si="381"/>
        <v>RW</v>
      </c>
      <c r="AV740" s="7">
        <f>SUM(Z$7:Z740)/2</f>
        <v>370</v>
      </c>
      <c r="AW740" s="7">
        <f>SUM(AC$7:AC740)/2</f>
        <v>0</v>
      </c>
      <c r="BF740" s="2" t="s">
        <v>272</v>
      </c>
      <c r="BG740" s="2" t="s">
        <v>272</v>
      </c>
      <c r="BH740" s="2" t="s">
        <v>272</v>
      </c>
      <c r="BI740" s="2" t="s">
        <v>272</v>
      </c>
      <c r="BJ740" s="2" t="s">
        <v>272</v>
      </c>
      <c r="BK740" s="2" t="s">
        <v>272</v>
      </c>
      <c r="BL740" s="2" t="s">
        <v>272</v>
      </c>
      <c r="BM740" s="2" t="s">
        <v>272</v>
      </c>
      <c r="BN740" s="2" t="s">
        <v>272</v>
      </c>
      <c r="BO740" s="2" t="s">
        <v>272</v>
      </c>
    </row>
    <row r="741" spans="2:67" ht="28.9" outlineLevel="1">
      <c r="B741" s="36"/>
      <c r="C741" s="9"/>
      <c r="D741" s="9"/>
      <c r="E741" s="10" t="s">
        <v>842</v>
      </c>
      <c r="F741" s="10" t="s">
        <v>843</v>
      </c>
      <c r="G741" s="10" t="s">
        <v>844</v>
      </c>
      <c r="H741" s="10" t="s">
        <v>844</v>
      </c>
      <c r="I741" s="80"/>
      <c r="J741" s="80"/>
      <c r="K741" s="80"/>
      <c r="L741" s="80"/>
      <c r="M741" s="80"/>
      <c r="N741" s="86" t="s">
        <v>845</v>
      </c>
      <c r="O741" s="10"/>
      <c r="P741" s="10"/>
      <c r="Q741" s="10"/>
      <c r="R741" s="10"/>
      <c r="S741" s="10" t="s">
        <v>53</v>
      </c>
      <c r="T741" s="10"/>
      <c r="U741" s="10" t="s">
        <v>49</v>
      </c>
      <c r="V741" s="10" t="s">
        <v>49</v>
      </c>
      <c r="W741" s="10" t="s">
        <v>50</v>
      </c>
      <c r="X741" s="11" t="str">
        <f t="shared" si="266"/>
        <v>Y</v>
      </c>
      <c r="Y741" s="11">
        <v>1</v>
      </c>
      <c r="Z741" s="11">
        <f t="shared" si="265"/>
        <v>2</v>
      </c>
      <c r="AA741" s="11" t="str">
        <f t="shared" si="304"/>
        <v>N</v>
      </c>
      <c r="AB741" s="11"/>
      <c r="AC741" s="11">
        <f t="shared" si="305"/>
        <v>0</v>
      </c>
      <c r="AD741" s="10">
        <v>0</v>
      </c>
      <c r="AE741" s="10">
        <v>0</v>
      </c>
      <c r="AF741" s="11"/>
      <c r="AG741" s="10"/>
      <c r="AH741" s="10"/>
      <c r="AI741" s="11">
        <f t="shared" ref="AI741:AI747" si="390">AI742+Y742</f>
        <v>369</v>
      </c>
      <c r="AJ741" s="11" t="str">
        <f t="shared" ref="AJ741:AJ748" si="391">IF(Y741&gt;1,"MTP[" &amp; AI741-1+Y741&amp; ":" &amp; AI741 &amp; "]",(IF(Y741&gt;0,"MTP[" &amp; AI741 &amp; "]","")))</f>
        <v>MTP[369]</v>
      </c>
      <c r="AK741" s="11">
        <f t="shared" ref="AK741:AK747" si="392">AK742+Y742</f>
        <v>377</v>
      </c>
      <c r="AL741" s="11" t="str">
        <f t="shared" ref="AL741:AL748" si="393">IF(AND(V741="Y", Y741&gt;1),"MTP[" &amp; AK741-1+Y741&amp; ":" &amp; AK741 &amp; "]",(IF(AND(V741="Y", Y741&gt;0),"MTP[" &amp; AK741 &amp; "]","")))</f>
        <v>MTP[377]</v>
      </c>
      <c r="AM741" s="11">
        <f t="shared" ref="AM741:AM747" si="394">AM742+AB742</f>
        <v>-1</v>
      </c>
      <c r="AN741" s="11" t="str">
        <f t="shared" ref="AN741:AN748" si="395">IF(AB741&gt;1,"OTP[" &amp; AM741-1+AB741&amp; ":" &amp; AM741 &amp; "]",(IF(AB741&gt;0,"OTP[" &amp; AM741 &amp; "]","")))</f>
        <v/>
      </c>
      <c r="AO741" s="11">
        <f t="shared" ref="AO741:AO747" si="396">AO742+AB742</f>
        <v>-1</v>
      </c>
      <c r="AP741" s="11" t="str">
        <f t="shared" ref="AP741:AP748" si="397">IF(AND(V741="Y", AB741&gt;1),"OTP[" &amp; AO741-1+AB741&amp; ":" &amp; AO741 &amp; "]",(IF(AND(V741="Y", AB741&gt;0),"OTP[" &amp; AO741 &amp; "]","")))</f>
        <v/>
      </c>
      <c r="AQ741" s="11"/>
      <c r="AR741" s="11">
        <f t="shared" si="306"/>
        <v>0</v>
      </c>
      <c r="AS741" s="11"/>
      <c r="AT741" s="9"/>
      <c r="AU741" t="str">
        <f t="shared" si="381"/>
        <v>RW</v>
      </c>
      <c r="AV741" s="7">
        <f>SUM(Z$7:Z741)/2</f>
        <v>371</v>
      </c>
      <c r="AW741" s="7">
        <f>SUM(AC$7:AC741)/2</f>
        <v>0</v>
      </c>
      <c r="BF741" s="2">
        <v>0</v>
      </c>
      <c r="BG741" s="2">
        <v>0</v>
      </c>
      <c r="BH741" s="2">
        <v>0</v>
      </c>
      <c r="BI741" s="2">
        <v>0</v>
      </c>
      <c r="BJ741" s="2">
        <v>0</v>
      </c>
      <c r="BK741" s="2">
        <v>0</v>
      </c>
      <c r="BL741" s="2">
        <v>0</v>
      </c>
      <c r="BM741" s="2">
        <v>0</v>
      </c>
      <c r="BN741" s="2">
        <v>0</v>
      </c>
      <c r="BO741" s="2">
        <v>0</v>
      </c>
    </row>
    <row r="742" spans="2:67" ht="28.9" outlineLevel="1">
      <c r="B742" s="36"/>
      <c r="C742" s="9"/>
      <c r="D742" s="9"/>
      <c r="E742" s="10" t="s">
        <v>842</v>
      </c>
      <c r="F742" s="10" t="s">
        <v>843</v>
      </c>
      <c r="G742" s="10" t="s">
        <v>846</v>
      </c>
      <c r="H742" s="10" t="s">
        <v>846</v>
      </c>
      <c r="I742" s="81"/>
      <c r="J742" s="81"/>
      <c r="K742" s="81"/>
      <c r="L742" s="81"/>
      <c r="M742" s="81"/>
      <c r="N742" s="88"/>
      <c r="O742" s="10"/>
      <c r="P742" s="10"/>
      <c r="Q742" s="10"/>
      <c r="R742" s="10"/>
      <c r="S742" s="10" t="s">
        <v>53</v>
      </c>
      <c r="T742" s="10"/>
      <c r="U742" s="10" t="s">
        <v>49</v>
      </c>
      <c r="V742" s="10" t="s">
        <v>49</v>
      </c>
      <c r="W742" s="10" t="s">
        <v>50</v>
      </c>
      <c r="X742" s="11" t="str">
        <f t="shared" si="266"/>
        <v>Y</v>
      </c>
      <c r="Y742" s="11">
        <v>1</v>
      </c>
      <c r="Z742" s="11">
        <f t="shared" si="265"/>
        <v>2</v>
      </c>
      <c r="AA742" s="11" t="str">
        <f t="shared" si="304"/>
        <v>N</v>
      </c>
      <c r="AB742" s="11"/>
      <c r="AC742" s="11">
        <f t="shared" si="305"/>
        <v>0</v>
      </c>
      <c r="AD742" s="10">
        <v>0</v>
      </c>
      <c r="AE742" s="10">
        <v>0</v>
      </c>
      <c r="AF742" s="11"/>
      <c r="AG742" s="10"/>
      <c r="AH742" s="10"/>
      <c r="AI742" s="11">
        <f t="shared" si="390"/>
        <v>368</v>
      </c>
      <c r="AJ742" s="11" t="str">
        <f t="shared" si="391"/>
        <v>MTP[368]</v>
      </c>
      <c r="AK742" s="11">
        <f t="shared" si="392"/>
        <v>376</v>
      </c>
      <c r="AL742" s="11" t="str">
        <f t="shared" si="393"/>
        <v>MTP[376]</v>
      </c>
      <c r="AM742" s="11">
        <f t="shared" si="394"/>
        <v>-1</v>
      </c>
      <c r="AN742" s="11" t="str">
        <f t="shared" si="395"/>
        <v/>
      </c>
      <c r="AO742" s="11">
        <f t="shared" si="396"/>
        <v>-1</v>
      </c>
      <c r="AP742" s="11" t="str">
        <f t="shared" si="397"/>
        <v/>
      </c>
      <c r="AQ742" s="11"/>
      <c r="AR742" s="11">
        <f t="shared" si="306"/>
        <v>0</v>
      </c>
      <c r="AS742" s="11"/>
      <c r="AT742" s="9"/>
      <c r="AU742" t="str">
        <f t="shared" si="381"/>
        <v>RW</v>
      </c>
      <c r="AV742" s="7">
        <f>SUM(Z$7:Z742)/2</f>
        <v>372</v>
      </c>
      <c r="AW742" s="7">
        <f>SUM(AC$7:AC742)/2</f>
        <v>0</v>
      </c>
      <c r="BF742" s="2">
        <v>0</v>
      </c>
      <c r="BG742" s="2">
        <v>0</v>
      </c>
      <c r="BH742" s="2">
        <v>0</v>
      </c>
      <c r="BI742" s="2">
        <v>0</v>
      </c>
      <c r="BJ742" s="2">
        <v>0</v>
      </c>
      <c r="BK742" s="2">
        <v>0</v>
      </c>
      <c r="BL742" s="2">
        <v>0</v>
      </c>
      <c r="BM742" s="2">
        <v>0</v>
      </c>
      <c r="BN742" s="2">
        <v>0</v>
      </c>
      <c r="BO742" s="2">
        <v>0</v>
      </c>
    </row>
    <row r="743" spans="2:67" ht="28.9" outlineLevel="1">
      <c r="B743" s="36"/>
      <c r="C743" s="9"/>
      <c r="D743" s="9"/>
      <c r="E743" s="10" t="s">
        <v>842</v>
      </c>
      <c r="F743" s="10" t="s">
        <v>843</v>
      </c>
      <c r="G743" s="10" t="s">
        <v>847</v>
      </c>
      <c r="H743" s="10" t="s">
        <v>847</v>
      </c>
      <c r="I743" s="80"/>
      <c r="J743" s="80"/>
      <c r="K743" s="80"/>
      <c r="L743" s="80"/>
      <c r="M743" s="80"/>
      <c r="N743" s="86" t="s">
        <v>609</v>
      </c>
      <c r="O743" s="10"/>
      <c r="P743" s="10"/>
      <c r="Q743" s="10"/>
      <c r="R743" s="10"/>
      <c r="S743" s="10" t="s">
        <v>53</v>
      </c>
      <c r="T743" s="10"/>
      <c r="U743" s="10" t="s">
        <v>49</v>
      </c>
      <c r="V743" s="10" t="s">
        <v>49</v>
      </c>
      <c r="W743" s="10" t="s">
        <v>50</v>
      </c>
      <c r="X743" s="11" t="str">
        <f t="shared" si="266"/>
        <v>Y</v>
      </c>
      <c r="Y743" s="11">
        <v>1</v>
      </c>
      <c r="Z743" s="11">
        <f t="shared" si="265"/>
        <v>2</v>
      </c>
      <c r="AA743" s="11" t="str">
        <f t="shared" si="304"/>
        <v>N</v>
      </c>
      <c r="AB743" s="11"/>
      <c r="AC743" s="11">
        <f t="shared" si="305"/>
        <v>0</v>
      </c>
      <c r="AD743" s="10">
        <v>0</v>
      </c>
      <c r="AE743" s="10">
        <v>0</v>
      </c>
      <c r="AF743" s="11"/>
      <c r="AG743" s="10"/>
      <c r="AH743" s="10"/>
      <c r="AI743" s="11">
        <f t="shared" si="390"/>
        <v>367</v>
      </c>
      <c r="AJ743" s="11" t="str">
        <f t="shared" si="391"/>
        <v>MTP[367]</v>
      </c>
      <c r="AK743" s="11">
        <f t="shared" si="392"/>
        <v>375</v>
      </c>
      <c r="AL743" s="11" t="str">
        <f t="shared" si="393"/>
        <v>MTP[375]</v>
      </c>
      <c r="AM743" s="11">
        <f t="shared" si="394"/>
        <v>-1</v>
      </c>
      <c r="AN743" s="11" t="str">
        <f t="shared" si="395"/>
        <v/>
      </c>
      <c r="AO743" s="11">
        <f t="shared" si="396"/>
        <v>-1</v>
      </c>
      <c r="AP743" s="11" t="str">
        <f t="shared" si="397"/>
        <v/>
      </c>
      <c r="AQ743" s="11"/>
      <c r="AR743" s="11">
        <f t="shared" si="306"/>
        <v>0</v>
      </c>
      <c r="AS743" s="11"/>
      <c r="AT743" s="9"/>
      <c r="AU743" t="str">
        <f t="shared" si="381"/>
        <v>RW</v>
      </c>
      <c r="AV743" s="7">
        <f>SUM(Z$7:Z743)/2</f>
        <v>373</v>
      </c>
      <c r="AW743" s="7">
        <f>SUM(AC$7:AC743)/2</f>
        <v>0</v>
      </c>
      <c r="BF743" s="2">
        <v>0</v>
      </c>
      <c r="BG743" s="2">
        <v>0</v>
      </c>
      <c r="BH743" s="2">
        <v>0</v>
      </c>
      <c r="BI743" s="2">
        <v>0</v>
      </c>
      <c r="BJ743" s="2">
        <v>0</v>
      </c>
      <c r="BK743" s="2">
        <v>0</v>
      </c>
      <c r="BL743" s="2">
        <v>0</v>
      </c>
      <c r="BM743" s="2">
        <v>0</v>
      </c>
      <c r="BN743" s="2">
        <v>0</v>
      </c>
      <c r="BO743" s="2">
        <v>0</v>
      </c>
    </row>
    <row r="744" spans="2:67" ht="28.9" outlineLevel="1">
      <c r="B744" s="36"/>
      <c r="C744" s="9"/>
      <c r="D744" s="9"/>
      <c r="E744" s="10" t="s">
        <v>842</v>
      </c>
      <c r="F744" s="10" t="s">
        <v>843</v>
      </c>
      <c r="G744" s="10" t="s">
        <v>848</v>
      </c>
      <c r="H744" s="10" t="s">
        <v>848</v>
      </c>
      <c r="I744" s="54"/>
      <c r="J744" s="54"/>
      <c r="K744" s="54"/>
      <c r="L744" s="54"/>
      <c r="M744" s="54"/>
      <c r="N744" s="87"/>
      <c r="O744" s="10"/>
      <c r="P744" s="10"/>
      <c r="Q744" s="10"/>
      <c r="R744" s="10"/>
      <c r="S744" s="10" t="s">
        <v>53</v>
      </c>
      <c r="T744" s="10"/>
      <c r="U744" s="10" t="s">
        <v>49</v>
      </c>
      <c r="V744" s="10" t="s">
        <v>49</v>
      </c>
      <c r="W744" s="10" t="s">
        <v>50</v>
      </c>
      <c r="X744" s="11" t="str">
        <f t="shared" si="266"/>
        <v>Y</v>
      </c>
      <c r="Y744" s="11">
        <v>1</v>
      </c>
      <c r="Z744" s="11">
        <f t="shared" si="265"/>
        <v>2</v>
      </c>
      <c r="AA744" s="11" t="str">
        <f t="shared" si="304"/>
        <v>N</v>
      </c>
      <c r="AB744" s="11"/>
      <c r="AC744" s="11">
        <f t="shared" si="305"/>
        <v>0</v>
      </c>
      <c r="AD744" s="10">
        <v>0</v>
      </c>
      <c r="AE744" s="10">
        <v>0</v>
      </c>
      <c r="AF744" s="11"/>
      <c r="AG744" s="10"/>
      <c r="AH744" s="10"/>
      <c r="AI744" s="11">
        <f t="shared" si="390"/>
        <v>366</v>
      </c>
      <c r="AJ744" s="11" t="str">
        <f t="shared" si="391"/>
        <v>MTP[366]</v>
      </c>
      <c r="AK744" s="11">
        <f t="shared" si="392"/>
        <v>374</v>
      </c>
      <c r="AL744" s="11" t="str">
        <f t="shared" si="393"/>
        <v>MTP[374]</v>
      </c>
      <c r="AM744" s="11">
        <f t="shared" si="394"/>
        <v>-1</v>
      </c>
      <c r="AN744" s="11" t="str">
        <f t="shared" si="395"/>
        <v/>
      </c>
      <c r="AO744" s="11">
        <f t="shared" si="396"/>
        <v>-1</v>
      </c>
      <c r="AP744" s="11" t="str">
        <f t="shared" si="397"/>
        <v/>
      </c>
      <c r="AQ744" s="11"/>
      <c r="AR744" s="11">
        <f t="shared" si="306"/>
        <v>0</v>
      </c>
      <c r="AS744" s="11"/>
      <c r="AT744" s="9"/>
      <c r="AU744" t="str">
        <f t="shared" si="381"/>
        <v>RW</v>
      </c>
      <c r="AV744" s="7">
        <f>SUM(Z$7:Z744)/2</f>
        <v>374</v>
      </c>
      <c r="AW744" s="7">
        <f>SUM(AC$7:AC744)/2</f>
        <v>0</v>
      </c>
      <c r="BF744" s="2">
        <v>0</v>
      </c>
      <c r="BG744" s="2">
        <v>0</v>
      </c>
      <c r="BH744" s="2">
        <v>0</v>
      </c>
      <c r="BI744" s="2">
        <v>0</v>
      </c>
      <c r="BJ744" s="2">
        <v>0</v>
      </c>
      <c r="BK744" s="2">
        <v>0</v>
      </c>
      <c r="BL744" s="2">
        <v>0</v>
      </c>
      <c r="BM744" s="2">
        <v>0</v>
      </c>
      <c r="BN744" s="2">
        <v>0</v>
      </c>
      <c r="BO744" s="2">
        <v>0</v>
      </c>
    </row>
    <row r="745" spans="2:67" ht="28.9" outlineLevel="1">
      <c r="B745" s="36"/>
      <c r="C745" s="9"/>
      <c r="D745" s="9"/>
      <c r="E745" s="10" t="s">
        <v>842</v>
      </c>
      <c r="F745" s="10" t="s">
        <v>843</v>
      </c>
      <c r="G745" s="10" t="s">
        <v>849</v>
      </c>
      <c r="H745" s="10" t="s">
        <v>849</v>
      </c>
      <c r="I745" s="81"/>
      <c r="J745" s="81"/>
      <c r="K745" s="81"/>
      <c r="L745" s="81"/>
      <c r="M745" s="81"/>
      <c r="N745" s="88"/>
      <c r="O745" s="10"/>
      <c r="P745" s="10"/>
      <c r="Q745" s="10"/>
      <c r="R745" s="10"/>
      <c r="S745" s="10" t="s">
        <v>53</v>
      </c>
      <c r="T745" s="10"/>
      <c r="U745" s="10" t="s">
        <v>49</v>
      </c>
      <c r="V745" s="10" t="s">
        <v>49</v>
      </c>
      <c r="W745" s="10" t="s">
        <v>50</v>
      </c>
      <c r="X745" s="11" t="str">
        <f t="shared" si="266"/>
        <v>Y</v>
      </c>
      <c r="Y745" s="11">
        <v>1</v>
      </c>
      <c r="Z745" s="11">
        <f t="shared" si="265"/>
        <v>2</v>
      </c>
      <c r="AA745" s="11" t="str">
        <f t="shared" si="304"/>
        <v>N</v>
      </c>
      <c r="AB745" s="11"/>
      <c r="AC745" s="11">
        <f t="shared" si="305"/>
        <v>0</v>
      </c>
      <c r="AD745" s="10">
        <v>0</v>
      </c>
      <c r="AE745" s="10">
        <v>0</v>
      </c>
      <c r="AF745" s="11"/>
      <c r="AG745" s="10"/>
      <c r="AH745" s="10"/>
      <c r="AI745" s="11">
        <f t="shared" si="390"/>
        <v>365</v>
      </c>
      <c r="AJ745" s="11" t="str">
        <f t="shared" si="391"/>
        <v>MTP[365]</v>
      </c>
      <c r="AK745" s="11">
        <f t="shared" si="392"/>
        <v>373</v>
      </c>
      <c r="AL745" s="11" t="str">
        <f t="shared" si="393"/>
        <v>MTP[373]</v>
      </c>
      <c r="AM745" s="11">
        <f t="shared" si="394"/>
        <v>-1</v>
      </c>
      <c r="AN745" s="11" t="str">
        <f t="shared" si="395"/>
        <v/>
      </c>
      <c r="AO745" s="11">
        <f t="shared" si="396"/>
        <v>-1</v>
      </c>
      <c r="AP745" s="11" t="str">
        <f t="shared" si="397"/>
        <v/>
      </c>
      <c r="AQ745" s="11"/>
      <c r="AR745" s="11">
        <f t="shared" si="306"/>
        <v>0</v>
      </c>
      <c r="AS745" s="11"/>
      <c r="AT745" s="9"/>
      <c r="AU745" t="str">
        <f t="shared" si="381"/>
        <v>RW</v>
      </c>
      <c r="AV745" s="7">
        <f>SUM(Z$7:Z745)/2</f>
        <v>375</v>
      </c>
      <c r="AW745" s="7">
        <f>SUM(AC$7:AC745)/2</f>
        <v>0</v>
      </c>
      <c r="BF745" s="2">
        <v>0</v>
      </c>
      <c r="BG745" s="2">
        <v>0</v>
      </c>
      <c r="BH745" s="2">
        <v>0</v>
      </c>
      <c r="BI745" s="2">
        <v>0</v>
      </c>
      <c r="BJ745" s="2">
        <v>0</v>
      </c>
      <c r="BK745" s="2">
        <v>0</v>
      </c>
      <c r="BL745" s="2">
        <v>0</v>
      </c>
      <c r="BM745" s="2">
        <v>0</v>
      </c>
      <c r="BN745" s="2">
        <v>0</v>
      </c>
      <c r="BO745" s="2">
        <v>0</v>
      </c>
    </row>
    <row r="746" spans="2:67" ht="28.9" outlineLevel="1">
      <c r="B746" s="36"/>
      <c r="C746" s="9"/>
      <c r="D746" s="9"/>
      <c r="E746" s="10" t="s">
        <v>842</v>
      </c>
      <c r="F746" s="10" t="s">
        <v>843</v>
      </c>
      <c r="G746" s="10" t="s">
        <v>850</v>
      </c>
      <c r="H746" s="10" t="s">
        <v>850</v>
      </c>
      <c r="I746" s="80"/>
      <c r="J746" s="80"/>
      <c r="K746" s="80"/>
      <c r="L746" s="80"/>
      <c r="M746" s="80"/>
      <c r="N746" s="86" t="s">
        <v>851</v>
      </c>
      <c r="O746" s="10"/>
      <c r="P746" s="10"/>
      <c r="Q746" s="10"/>
      <c r="R746" s="10"/>
      <c r="S746" s="10" t="s">
        <v>53</v>
      </c>
      <c r="T746" s="10"/>
      <c r="U746" s="10" t="s">
        <v>49</v>
      </c>
      <c r="V746" s="10" t="s">
        <v>49</v>
      </c>
      <c r="W746" s="10" t="s">
        <v>50</v>
      </c>
      <c r="X746" s="11" t="str">
        <f t="shared" si="266"/>
        <v>Y</v>
      </c>
      <c r="Y746" s="11">
        <v>1</v>
      </c>
      <c r="Z746" s="11">
        <f t="shared" si="265"/>
        <v>2</v>
      </c>
      <c r="AA746" s="11" t="str">
        <f t="shared" si="304"/>
        <v>N</v>
      </c>
      <c r="AB746" s="11"/>
      <c r="AC746" s="11">
        <f t="shared" si="305"/>
        <v>0</v>
      </c>
      <c r="AD746" s="10">
        <v>0</v>
      </c>
      <c r="AE746" s="10">
        <v>0</v>
      </c>
      <c r="AF746" s="11"/>
      <c r="AG746" s="10"/>
      <c r="AH746" s="10"/>
      <c r="AI746" s="11">
        <f t="shared" si="390"/>
        <v>364</v>
      </c>
      <c r="AJ746" s="11" t="str">
        <f t="shared" si="391"/>
        <v>MTP[364]</v>
      </c>
      <c r="AK746" s="11">
        <f t="shared" si="392"/>
        <v>372</v>
      </c>
      <c r="AL746" s="11" t="str">
        <f t="shared" si="393"/>
        <v>MTP[372]</v>
      </c>
      <c r="AM746" s="11">
        <f t="shared" si="394"/>
        <v>-1</v>
      </c>
      <c r="AN746" s="11" t="str">
        <f t="shared" si="395"/>
        <v/>
      </c>
      <c r="AO746" s="11">
        <f t="shared" si="396"/>
        <v>-1</v>
      </c>
      <c r="AP746" s="11" t="str">
        <f t="shared" si="397"/>
        <v/>
      </c>
      <c r="AQ746" s="11"/>
      <c r="AR746" s="11">
        <f t="shared" si="306"/>
        <v>0</v>
      </c>
      <c r="AS746" s="11"/>
      <c r="AT746" s="9"/>
      <c r="AU746" t="str">
        <f t="shared" si="381"/>
        <v>RW</v>
      </c>
      <c r="AV746" s="7">
        <f>SUM(Z$7:Z746)/2</f>
        <v>376</v>
      </c>
      <c r="AW746" s="7">
        <f>SUM(AC$7:AC746)/2</f>
        <v>0</v>
      </c>
      <c r="BF746" s="2">
        <v>0</v>
      </c>
      <c r="BG746" s="2">
        <v>0</v>
      </c>
      <c r="BH746" s="2">
        <v>0</v>
      </c>
      <c r="BI746" s="2">
        <v>0</v>
      </c>
      <c r="BJ746" s="2">
        <v>0</v>
      </c>
      <c r="BK746" s="2">
        <v>0</v>
      </c>
      <c r="BL746" s="2">
        <v>0</v>
      </c>
      <c r="BM746" s="2">
        <v>0</v>
      </c>
      <c r="BN746" s="2">
        <v>0</v>
      </c>
      <c r="BO746" s="2">
        <v>0</v>
      </c>
    </row>
    <row r="747" spans="2:67" ht="28.9" outlineLevel="1">
      <c r="B747" s="36"/>
      <c r="C747" s="9"/>
      <c r="D747" s="9"/>
      <c r="E747" s="10" t="s">
        <v>842</v>
      </c>
      <c r="F747" s="10" t="s">
        <v>843</v>
      </c>
      <c r="G747" s="10" t="s">
        <v>852</v>
      </c>
      <c r="H747" s="10" t="s">
        <v>852</v>
      </c>
      <c r="I747" s="54"/>
      <c r="J747" s="54"/>
      <c r="K747" s="54"/>
      <c r="L747" s="54"/>
      <c r="M747" s="54"/>
      <c r="N747" s="87"/>
      <c r="O747" s="10"/>
      <c r="P747" s="10"/>
      <c r="Q747" s="10"/>
      <c r="R747" s="10"/>
      <c r="S747" s="10" t="s">
        <v>53</v>
      </c>
      <c r="T747" s="10"/>
      <c r="U747" s="10" t="s">
        <v>49</v>
      </c>
      <c r="V747" s="10" t="s">
        <v>49</v>
      </c>
      <c r="W747" s="10" t="s">
        <v>50</v>
      </c>
      <c r="X747" s="11" t="str">
        <f t="shared" si="266"/>
        <v>Y</v>
      </c>
      <c r="Y747" s="11">
        <v>1</v>
      </c>
      <c r="Z747" s="11">
        <f t="shared" si="265"/>
        <v>2</v>
      </c>
      <c r="AA747" s="11" t="str">
        <f t="shared" si="304"/>
        <v>N</v>
      </c>
      <c r="AB747" s="11"/>
      <c r="AC747" s="11">
        <f t="shared" si="305"/>
        <v>0</v>
      </c>
      <c r="AD747" s="10">
        <v>0</v>
      </c>
      <c r="AE747" s="10">
        <v>0</v>
      </c>
      <c r="AF747" s="11"/>
      <c r="AG747" s="10"/>
      <c r="AH747" s="10"/>
      <c r="AI747" s="11">
        <f t="shared" si="390"/>
        <v>363</v>
      </c>
      <c r="AJ747" s="11" t="str">
        <f t="shared" si="391"/>
        <v>MTP[363]</v>
      </c>
      <c r="AK747" s="11">
        <f t="shared" si="392"/>
        <v>371</v>
      </c>
      <c r="AL747" s="11" t="str">
        <f t="shared" si="393"/>
        <v>MTP[371]</v>
      </c>
      <c r="AM747" s="11">
        <f t="shared" si="394"/>
        <v>-1</v>
      </c>
      <c r="AN747" s="11" t="str">
        <f t="shared" si="395"/>
        <v/>
      </c>
      <c r="AO747" s="11">
        <f t="shared" si="396"/>
        <v>-1</v>
      </c>
      <c r="AP747" s="11" t="str">
        <f t="shared" si="397"/>
        <v/>
      </c>
      <c r="AQ747" s="11"/>
      <c r="AR747" s="11">
        <f t="shared" si="306"/>
        <v>0</v>
      </c>
      <c r="AS747" s="11"/>
      <c r="AT747" s="9"/>
      <c r="AU747" t="str">
        <f t="shared" si="381"/>
        <v>RW</v>
      </c>
      <c r="AV747" s="7">
        <f>SUM(Z$7:Z747)/2</f>
        <v>377</v>
      </c>
      <c r="AW747" s="7">
        <f>SUM(AC$7:AC747)/2</f>
        <v>0</v>
      </c>
      <c r="BF747" s="2">
        <v>0</v>
      </c>
      <c r="BG747" s="2">
        <v>0</v>
      </c>
      <c r="BH747" s="2">
        <v>0</v>
      </c>
      <c r="BI747" s="2">
        <v>0</v>
      </c>
      <c r="BJ747" s="2">
        <v>0</v>
      </c>
      <c r="BK747" s="2">
        <v>0</v>
      </c>
      <c r="BL747" s="2">
        <v>0</v>
      </c>
      <c r="BM747" s="2">
        <v>0</v>
      </c>
      <c r="BN747" s="2">
        <v>0</v>
      </c>
      <c r="BO747" s="2">
        <v>0</v>
      </c>
    </row>
    <row r="748" spans="2:67" ht="28.9" outlineLevel="1">
      <c r="B748" s="36"/>
      <c r="C748" s="9"/>
      <c r="D748" s="9"/>
      <c r="E748" s="10" t="s">
        <v>842</v>
      </c>
      <c r="F748" s="10" t="s">
        <v>843</v>
      </c>
      <c r="G748" s="10" t="s">
        <v>853</v>
      </c>
      <c r="H748" s="10" t="s">
        <v>853</v>
      </c>
      <c r="I748" s="81"/>
      <c r="J748" s="81"/>
      <c r="K748" s="81"/>
      <c r="L748" s="81"/>
      <c r="M748" s="81"/>
      <c r="N748" s="88"/>
      <c r="O748" s="10"/>
      <c r="P748" s="10"/>
      <c r="Q748" s="10"/>
      <c r="R748" s="10"/>
      <c r="S748" s="10" t="s">
        <v>53</v>
      </c>
      <c r="T748" s="10"/>
      <c r="U748" s="10" t="s">
        <v>49</v>
      </c>
      <c r="V748" s="10" t="s">
        <v>49</v>
      </c>
      <c r="W748" s="10" t="s">
        <v>50</v>
      </c>
      <c r="X748" s="11" t="str">
        <f t="shared" si="266"/>
        <v>Y</v>
      </c>
      <c r="Y748" s="11">
        <v>1</v>
      </c>
      <c r="Z748" s="11">
        <f t="shared" si="265"/>
        <v>2</v>
      </c>
      <c r="AA748" s="11" t="str">
        <f t="shared" si="304"/>
        <v>N</v>
      </c>
      <c r="AB748" s="11"/>
      <c r="AC748" s="11">
        <f t="shared" si="305"/>
        <v>0</v>
      </c>
      <c r="AD748" s="10">
        <v>0</v>
      </c>
      <c r="AE748" s="10">
        <v>0</v>
      </c>
      <c r="AF748" s="11"/>
      <c r="AG748" s="10"/>
      <c r="AH748" s="10"/>
      <c r="AI748" s="11">
        <f>IF(Y748&gt;0,AK723,AK723- 1)</f>
        <v>362</v>
      </c>
      <c r="AJ748" s="11" t="str">
        <f t="shared" si="391"/>
        <v>MTP[362]</v>
      </c>
      <c r="AK748" s="11">
        <f>IF(AND(V748="Y", Y748&gt;0),AI740,AI740- 1)</f>
        <v>370</v>
      </c>
      <c r="AL748" s="11" t="str">
        <f t="shared" si="393"/>
        <v>MTP[370]</v>
      </c>
      <c r="AM748" s="11">
        <f>IF(AB748&gt;0,AO723,AO723- 1)</f>
        <v>-1</v>
      </c>
      <c r="AN748" s="11" t="str">
        <f t="shared" si="395"/>
        <v/>
      </c>
      <c r="AO748" s="11">
        <f>IF(AND(V748="Y", AB748&gt;0),AM740,AM740- 1)</f>
        <v>-1</v>
      </c>
      <c r="AP748" s="11" t="str">
        <f t="shared" si="397"/>
        <v/>
      </c>
      <c r="AQ748" s="11"/>
      <c r="AR748" s="11">
        <f t="shared" si="306"/>
        <v>0</v>
      </c>
      <c r="AS748" s="11"/>
      <c r="AT748" s="9"/>
      <c r="AU748" t="str">
        <f t="shared" si="381"/>
        <v>RW</v>
      </c>
      <c r="AV748" s="7">
        <f>SUM(Z$7:Z748)/2</f>
        <v>378</v>
      </c>
      <c r="AW748" s="7">
        <f>SUM(AC$7:AC748)/2</f>
        <v>0</v>
      </c>
      <c r="BF748" s="2">
        <v>0</v>
      </c>
      <c r="BG748" s="2">
        <v>0</v>
      </c>
      <c r="BH748" s="2">
        <v>0</v>
      </c>
      <c r="BI748" s="2">
        <v>0</v>
      </c>
      <c r="BJ748" s="2">
        <v>0</v>
      </c>
      <c r="BK748" s="2">
        <v>0</v>
      </c>
      <c r="BL748" s="2">
        <v>0</v>
      </c>
      <c r="BM748" s="2">
        <v>0</v>
      </c>
      <c r="BN748" s="2">
        <v>0</v>
      </c>
      <c r="BO748" s="2">
        <v>0</v>
      </c>
    </row>
    <row r="749" spans="2:67">
      <c r="B749" s="36"/>
      <c r="C749" s="9"/>
      <c r="D749" s="9"/>
      <c r="E749" s="10" t="s">
        <v>854</v>
      </c>
      <c r="F749" s="10" t="s">
        <v>855</v>
      </c>
      <c r="G749" s="10"/>
      <c r="H749" s="10"/>
      <c r="I749" s="10"/>
      <c r="J749" s="10"/>
      <c r="K749" s="10"/>
      <c r="L749" s="10"/>
      <c r="M749" s="10"/>
      <c r="N749" s="84"/>
      <c r="O749" s="10"/>
      <c r="P749" s="10"/>
      <c r="Q749" s="10" t="s">
        <v>171</v>
      </c>
      <c r="R749" s="10" t="s">
        <v>285</v>
      </c>
      <c r="S749" s="10" t="str">
        <f t="shared" si="275"/>
        <v>RW</v>
      </c>
      <c r="T749" s="10">
        <v>2</v>
      </c>
      <c r="U749" s="10" t="s">
        <v>49</v>
      </c>
      <c r="V749" s="10" t="s">
        <v>49</v>
      </c>
      <c r="W749" s="10" t="s">
        <v>50</v>
      </c>
      <c r="X749" s="11" t="str">
        <f t="shared" si="266"/>
        <v>Y</v>
      </c>
      <c r="Y749" s="11">
        <v>3</v>
      </c>
      <c r="Z749" s="11">
        <f t="shared" si="265"/>
        <v>6</v>
      </c>
      <c r="AA749" s="11" t="str">
        <f t="shared" si="304"/>
        <v>N</v>
      </c>
      <c r="AB749" s="11"/>
      <c r="AC749" s="11">
        <f t="shared" si="305"/>
        <v>0</v>
      </c>
      <c r="AD749" s="10" t="str">
        <f>(AD750 &amp; AD751 &amp; AD752 &amp; AD753 &amp; AD754 &amp; AD755 &amp; AD756 &amp; AD757) &amp; (AD758 &amp; AD759 &amp; AD760 &amp; AD761 &amp; AD762 &amp; AD763 &amp; AD764 &amp; AD765)</f>
        <v>000</v>
      </c>
      <c r="AE749" s="10" t="str">
        <f>(AE750 &amp; AE751 &amp; AE752 &amp; AE753 &amp; AE754 &amp; AE755 &amp; AE756 &amp; AE757) &amp; (AE758 &amp; AE759 &amp; AE760 &amp; AE761 &amp; AE762 &amp; AE763 &amp; AE764 &amp; AE765)</f>
        <v>000</v>
      </c>
      <c r="AF749" s="11"/>
      <c r="AG749" s="10"/>
      <c r="AH749" s="10"/>
      <c r="AI749" s="11">
        <f>AK740+Y749</f>
        <v>381</v>
      </c>
      <c r="AJ749" s="11"/>
      <c r="AK749" s="11">
        <f t="shared" si="276"/>
        <v>384</v>
      </c>
      <c r="AL749" s="11"/>
      <c r="AM749" s="11">
        <f>AO740+AB749</f>
        <v>0</v>
      </c>
      <c r="AN749" s="11"/>
      <c r="AO749" s="11">
        <f t="shared" si="277"/>
        <v>0</v>
      </c>
      <c r="AP749" s="11"/>
      <c r="AQ749" s="11">
        <v>3</v>
      </c>
      <c r="AR749" s="11">
        <f t="shared" si="306"/>
        <v>6</v>
      </c>
      <c r="AS749" s="11"/>
      <c r="AT749" s="9"/>
      <c r="AU749" t="str">
        <f t="shared" si="381"/>
        <v>RW</v>
      </c>
      <c r="AV749" s="7">
        <f>SUM(Z$7:Z749)/2</f>
        <v>381</v>
      </c>
      <c r="AW749" s="7">
        <f>SUM(AC$7:AC749)/2</f>
        <v>0</v>
      </c>
      <c r="BF749" s="2" t="s">
        <v>135</v>
      </c>
      <c r="BG749" s="2" t="s">
        <v>135</v>
      </c>
      <c r="BH749" s="2" t="s">
        <v>135</v>
      </c>
      <c r="BI749" s="2" t="s">
        <v>135</v>
      </c>
      <c r="BJ749" s="2" t="s">
        <v>135</v>
      </c>
      <c r="BK749" s="2" t="s">
        <v>135</v>
      </c>
      <c r="BL749" s="2" t="s">
        <v>135</v>
      </c>
      <c r="BM749" s="2" t="s">
        <v>135</v>
      </c>
      <c r="BN749" s="2" t="s">
        <v>135</v>
      </c>
      <c r="BO749" s="2" t="s">
        <v>135</v>
      </c>
    </row>
    <row r="750" spans="2:67" outlineLevel="1">
      <c r="B750" s="36"/>
      <c r="C750" s="9"/>
      <c r="D750" s="9"/>
      <c r="E750" s="10" t="s">
        <v>854</v>
      </c>
      <c r="F750" s="10" t="s">
        <v>855</v>
      </c>
      <c r="G750" s="10" t="s">
        <v>856</v>
      </c>
      <c r="H750" s="10" t="s">
        <v>856</v>
      </c>
      <c r="I750" s="80"/>
      <c r="J750" s="80"/>
      <c r="K750" s="80"/>
      <c r="L750" s="80"/>
      <c r="M750" s="80"/>
      <c r="N750" s="86" t="s">
        <v>857</v>
      </c>
      <c r="O750" s="10"/>
      <c r="P750" s="10"/>
      <c r="Q750" s="10"/>
      <c r="R750" s="10"/>
      <c r="S750" s="10" t="s">
        <v>53</v>
      </c>
      <c r="T750" s="10"/>
      <c r="U750" s="10" t="s">
        <v>49</v>
      </c>
      <c r="V750" s="10" t="s">
        <v>49</v>
      </c>
      <c r="W750" s="10" t="s">
        <v>50</v>
      </c>
      <c r="X750" s="11" t="str">
        <f t="shared" si="266"/>
        <v>N</v>
      </c>
      <c r="Y750" s="11"/>
      <c r="Z750" s="11">
        <f t="shared" si="265"/>
        <v>0</v>
      </c>
      <c r="AA750" s="11" t="str">
        <f t="shared" si="304"/>
        <v>N</v>
      </c>
      <c r="AB750" s="11"/>
      <c r="AC750" s="11">
        <f t="shared" si="305"/>
        <v>0</v>
      </c>
      <c r="AD750" s="10"/>
      <c r="AE750" s="10"/>
      <c r="AF750" s="11"/>
      <c r="AG750" s="10"/>
      <c r="AH750" s="10"/>
      <c r="AI750" s="11">
        <f t="shared" ref="AI750:AI764" si="398">AI751+Y751</f>
        <v>381</v>
      </c>
      <c r="AJ750" s="11" t="str">
        <f t="shared" ref="AJ750:AJ765" si="399">IF(Y750&gt;1,"MTP[" &amp; AI750-1+Y750&amp; ":" &amp; AI750 &amp; "]",(IF(Y750&gt;0,"MTP[" &amp; AI750 &amp; "]","")))</f>
        <v/>
      </c>
      <c r="AK750" s="11">
        <f t="shared" ref="AK750:AK764" si="400">AK751+Y751</f>
        <v>384</v>
      </c>
      <c r="AL750" s="11" t="str">
        <f t="shared" ref="AL750:AL765" si="401">IF(AND(V750="Y", Y750&gt;1),"MTP[" &amp; AK750-1+Y750&amp; ":" &amp; AK750 &amp; "]",(IF(AND(V750="Y", Y750&gt;0),"MTP[" &amp; AK750 &amp; "]","")))</f>
        <v/>
      </c>
      <c r="AM750" s="11">
        <f t="shared" ref="AM750:AM764" si="402">AM751+AB751</f>
        <v>-1</v>
      </c>
      <c r="AN750" s="11" t="str">
        <f t="shared" ref="AN750:AN765" si="403">IF(AB750&gt;1,"OTP[" &amp; AM750-1+AB750&amp; ":" &amp; AM750 &amp; "]",(IF(AB750&gt;0,"OTP[" &amp; AM750 &amp; "]","")))</f>
        <v/>
      </c>
      <c r="AO750" s="11">
        <f t="shared" ref="AO750:AO764" si="404">AO751+AB751</f>
        <v>-1</v>
      </c>
      <c r="AP750" s="11" t="str">
        <f t="shared" ref="AP750:AP765" si="405">IF(AND(V750="Y", AB750&gt;1),"OTP[" &amp; AO750-1+AB750&amp; ":" &amp; AO750 &amp; "]",(IF(AND(V750="Y", AB750&gt;0),"OTP[" &amp; AO750 &amp; "]","")))</f>
        <v/>
      </c>
      <c r="AQ750" s="11"/>
      <c r="AR750" s="11">
        <f t="shared" si="306"/>
        <v>0</v>
      </c>
      <c r="AS750" s="11"/>
      <c r="AT750" s="9"/>
      <c r="AU750" t="str">
        <f t="shared" si="381"/>
        <v>RW</v>
      </c>
      <c r="AV750" s="7">
        <f>SUM(Z$7:Z750)/2</f>
        <v>381</v>
      </c>
      <c r="AW750" s="7">
        <f>SUM(AC$7:AC750)/2</f>
        <v>0</v>
      </c>
    </row>
    <row r="751" spans="2:67" outlineLevel="1">
      <c r="B751" s="36"/>
      <c r="C751" s="9"/>
      <c r="D751" s="9"/>
      <c r="E751" s="10" t="s">
        <v>854</v>
      </c>
      <c r="F751" s="10" t="s">
        <v>855</v>
      </c>
      <c r="G751" s="10" t="s">
        <v>858</v>
      </c>
      <c r="H751" s="10" t="s">
        <v>858</v>
      </c>
      <c r="I751" s="54"/>
      <c r="J751" s="54"/>
      <c r="K751" s="54"/>
      <c r="L751" s="54"/>
      <c r="M751" s="54"/>
      <c r="N751" s="87"/>
      <c r="O751" s="10"/>
      <c r="P751" s="10"/>
      <c r="Q751" s="10"/>
      <c r="R751" s="10"/>
      <c r="S751" s="10" t="s">
        <v>53</v>
      </c>
      <c r="T751" s="10"/>
      <c r="U751" s="10" t="s">
        <v>49</v>
      </c>
      <c r="V751" s="10" t="s">
        <v>49</v>
      </c>
      <c r="W751" s="10" t="s">
        <v>50</v>
      </c>
      <c r="X751" s="11" t="str">
        <f t="shared" si="266"/>
        <v>N</v>
      </c>
      <c r="Y751" s="11"/>
      <c r="Z751" s="11">
        <f t="shared" si="265"/>
        <v>0</v>
      </c>
      <c r="AA751" s="11" t="str">
        <f t="shared" si="304"/>
        <v>N</v>
      </c>
      <c r="AB751" s="11"/>
      <c r="AC751" s="11">
        <f t="shared" si="305"/>
        <v>0</v>
      </c>
      <c r="AD751" s="10"/>
      <c r="AE751" s="10"/>
      <c r="AF751" s="11"/>
      <c r="AG751" s="10"/>
      <c r="AH751" s="10"/>
      <c r="AI751" s="11">
        <f t="shared" si="398"/>
        <v>381</v>
      </c>
      <c r="AJ751" s="11" t="str">
        <f t="shared" si="399"/>
        <v/>
      </c>
      <c r="AK751" s="11">
        <f t="shared" si="400"/>
        <v>384</v>
      </c>
      <c r="AL751" s="11" t="str">
        <f t="shared" si="401"/>
        <v/>
      </c>
      <c r="AM751" s="11">
        <f t="shared" si="402"/>
        <v>-1</v>
      </c>
      <c r="AN751" s="11" t="str">
        <f t="shared" si="403"/>
        <v/>
      </c>
      <c r="AO751" s="11">
        <f t="shared" si="404"/>
        <v>-1</v>
      </c>
      <c r="AP751" s="11" t="str">
        <f t="shared" si="405"/>
        <v/>
      </c>
      <c r="AQ751" s="11"/>
      <c r="AR751" s="11">
        <f t="shared" si="306"/>
        <v>0</v>
      </c>
      <c r="AS751" s="11"/>
      <c r="AT751" s="9"/>
      <c r="AU751" t="str">
        <f t="shared" si="381"/>
        <v>RW</v>
      </c>
      <c r="AV751" s="7">
        <f>SUM(Z$7:Z751)/2</f>
        <v>381</v>
      </c>
      <c r="AW751" s="7">
        <f>SUM(AC$7:AC751)/2</f>
        <v>0</v>
      </c>
    </row>
    <row r="752" spans="2:67" outlineLevel="1">
      <c r="B752" s="36"/>
      <c r="C752" s="9"/>
      <c r="D752" s="9"/>
      <c r="E752" s="10" t="s">
        <v>854</v>
      </c>
      <c r="F752" s="10" t="s">
        <v>855</v>
      </c>
      <c r="G752" s="10" t="s">
        <v>859</v>
      </c>
      <c r="H752" s="10" t="s">
        <v>859</v>
      </c>
      <c r="I752" s="54"/>
      <c r="J752" s="54"/>
      <c r="K752" s="54"/>
      <c r="L752" s="54"/>
      <c r="M752" s="54"/>
      <c r="N752" s="87"/>
      <c r="O752" s="10"/>
      <c r="P752" s="10"/>
      <c r="Q752" s="10"/>
      <c r="R752" s="10"/>
      <c r="S752" s="10" t="s">
        <v>53</v>
      </c>
      <c r="T752" s="10"/>
      <c r="U752" s="10" t="s">
        <v>49</v>
      </c>
      <c r="V752" s="10" t="s">
        <v>49</v>
      </c>
      <c r="W752" s="10" t="s">
        <v>50</v>
      </c>
      <c r="X752" s="11" t="str">
        <f t="shared" si="266"/>
        <v>N</v>
      </c>
      <c r="Y752" s="11"/>
      <c r="Z752" s="11">
        <f t="shared" si="265"/>
        <v>0</v>
      </c>
      <c r="AA752" s="11" t="str">
        <f t="shared" si="304"/>
        <v>N</v>
      </c>
      <c r="AB752" s="11"/>
      <c r="AC752" s="11">
        <f t="shared" si="305"/>
        <v>0</v>
      </c>
      <c r="AD752" s="10"/>
      <c r="AE752" s="10"/>
      <c r="AF752" s="11"/>
      <c r="AG752" s="10"/>
      <c r="AH752" s="10"/>
      <c r="AI752" s="11">
        <f t="shared" si="398"/>
        <v>381</v>
      </c>
      <c r="AJ752" s="11" t="str">
        <f t="shared" si="399"/>
        <v/>
      </c>
      <c r="AK752" s="11">
        <f t="shared" si="400"/>
        <v>384</v>
      </c>
      <c r="AL752" s="11" t="str">
        <f t="shared" si="401"/>
        <v/>
      </c>
      <c r="AM752" s="11">
        <f t="shared" si="402"/>
        <v>-1</v>
      </c>
      <c r="AN752" s="11" t="str">
        <f t="shared" si="403"/>
        <v/>
      </c>
      <c r="AO752" s="11">
        <f t="shared" si="404"/>
        <v>-1</v>
      </c>
      <c r="AP752" s="11" t="str">
        <f t="shared" si="405"/>
        <v/>
      </c>
      <c r="AQ752" s="11"/>
      <c r="AR752" s="11">
        <f t="shared" si="306"/>
        <v>0</v>
      </c>
      <c r="AS752" s="11"/>
      <c r="AT752" s="9"/>
      <c r="AU752" t="str">
        <f t="shared" si="381"/>
        <v>RW</v>
      </c>
      <c r="AV752" s="7">
        <f>SUM(Z$7:Z752)/2</f>
        <v>381</v>
      </c>
      <c r="AW752" s="7">
        <f>SUM(AC$7:AC752)/2</f>
        <v>0</v>
      </c>
    </row>
    <row r="753" spans="2:67" outlineLevel="1">
      <c r="B753" s="36"/>
      <c r="C753" s="9"/>
      <c r="D753" s="9"/>
      <c r="E753" s="10" t="s">
        <v>854</v>
      </c>
      <c r="F753" s="10" t="s">
        <v>855</v>
      </c>
      <c r="G753" s="10" t="s">
        <v>860</v>
      </c>
      <c r="H753" s="10" t="s">
        <v>860</v>
      </c>
      <c r="I753" s="54"/>
      <c r="J753" s="54"/>
      <c r="K753" s="54"/>
      <c r="L753" s="54"/>
      <c r="M753" s="54"/>
      <c r="N753" s="87"/>
      <c r="O753" s="10"/>
      <c r="P753" s="10"/>
      <c r="Q753" s="10"/>
      <c r="R753" s="10"/>
      <c r="S753" s="10" t="s">
        <v>53</v>
      </c>
      <c r="T753" s="10"/>
      <c r="U753" s="10" t="s">
        <v>49</v>
      </c>
      <c r="V753" s="10" t="s">
        <v>49</v>
      </c>
      <c r="W753" s="10" t="s">
        <v>50</v>
      </c>
      <c r="X753" s="11" t="str">
        <f t="shared" si="266"/>
        <v>N</v>
      </c>
      <c r="Y753" s="11"/>
      <c r="Z753" s="11">
        <f t="shared" si="265"/>
        <v>0</v>
      </c>
      <c r="AA753" s="11" t="str">
        <f t="shared" si="304"/>
        <v>N</v>
      </c>
      <c r="AB753" s="11"/>
      <c r="AC753" s="11">
        <f t="shared" si="305"/>
        <v>0</v>
      </c>
      <c r="AD753" s="10"/>
      <c r="AE753" s="10"/>
      <c r="AF753" s="11"/>
      <c r="AG753" s="10"/>
      <c r="AH753" s="10"/>
      <c r="AI753" s="11">
        <f t="shared" si="398"/>
        <v>381</v>
      </c>
      <c r="AJ753" s="11" t="str">
        <f t="shared" si="399"/>
        <v/>
      </c>
      <c r="AK753" s="11">
        <f t="shared" si="400"/>
        <v>384</v>
      </c>
      <c r="AL753" s="11" t="str">
        <f t="shared" si="401"/>
        <v/>
      </c>
      <c r="AM753" s="11">
        <f t="shared" si="402"/>
        <v>-1</v>
      </c>
      <c r="AN753" s="11" t="str">
        <f t="shared" si="403"/>
        <v/>
      </c>
      <c r="AO753" s="11">
        <f t="shared" si="404"/>
        <v>-1</v>
      </c>
      <c r="AP753" s="11" t="str">
        <f t="shared" si="405"/>
        <v/>
      </c>
      <c r="AQ753" s="11"/>
      <c r="AR753" s="11">
        <f t="shared" si="306"/>
        <v>0</v>
      </c>
      <c r="AS753" s="11"/>
      <c r="AT753" s="9"/>
      <c r="AU753" t="str">
        <f t="shared" si="381"/>
        <v>RW</v>
      </c>
      <c r="AV753" s="7">
        <f>SUM(Z$7:Z753)/2</f>
        <v>381</v>
      </c>
      <c r="AW753" s="7">
        <f>SUM(AC$7:AC753)/2</f>
        <v>0</v>
      </c>
    </row>
    <row r="754" spans="2:67" outlineLevel="1">
      <c r="B754" s="36"/>
      <c r="C754" s="9"/>
      <c r="D754" s="9"/>
      <c r="E754" s="10" t="s">
        <v>854</v>
      </c>
      <c r="F754" s="10" t="s">
        <v>855</v>
      </c>
      <c r="G754" s="10" t="s">
        <v>861</v>
      </c>
      <c r="H754" s="10" t="s">
        <v>861</v>
      </c>
      <c r="I754" s="54"/>
      <c r="J754" s="54"/>
      <c r="K754" s="54"/>
      <c r="L754" s="54"/>
      <c r="M754" s="54"/>
      <c r="N754" s="87"/>
      <c r="O754" s="10"/>
      <c r="P754" s="10"/>
      <c r="Q754" s="10"/>
      <c r="R754" s="10"/>
      <c r="S754" s="10" t="s">
        <v>53</v>
      </c>
      <c r="T754" s="10"/>
      <c r="U754" s="10" t="s">
        <v>49</v>
      </c>
      <c r="V754" s="10" t="s">
        <v>49</v>
      </c>
      <c r="W754" s="10" t="s">
        <v>50</v>
      </c>
      <c r="X754" s="11" t="str">
        <f t="shared" si="266"/>
        <v>N</v>
      </c>
      <c r="Y754" s="11"/>
      <c r="Z754" s="11">
        <f t="shared" si="265"/>
        <v>0</v>
      </c>
      <c r="AA754" s="11" t="str">
        <f t="shared" si="304"/>
        <v>N</v>
      </c>
      <c r="AB754" s="11"/>
      <c r="AC754" s="11">
        <f t="shared" si="305"/>
        <v>0</v>
      </c>
      <c r="AD754" s="10"/>
      <c r="AE754" s="10"/>
      <c r="AF754" s="11"/>
      <c r="AG754" s="10"/>
      <c r="AH754" s="10"/>
      <c r="AI754" s="11">
        <f t="shared" si="398"/>
        <v>381</v>
      </c>
      <c r="AJ754" s="11" t="str">
        <f t="shared" si="399"/>
        <v/>
      </c>
      <c r="AK754" s="11">
        <f t="shared" si="400"/>
        <v>384</v>
      </c>
      <c r="AL754" s="11" t="str">
        <f t="shared" si="401"/>
        <v/>
      </c>
      <c r="AM754" s="11">
        <f t="shared" si="402"/>
        <v>-1</v>
      </c>
      <c r="AN754" s="11" t="str">
        <f t="shared" si="403"/>
        <v/>
      </c>
      <c r="AO754" s="11">
        <f t="shared" si="404"/>
        <v>-1</v>
      </c>
      <c r="AP754" s="11" t="str">
        <f t="shared" si="405"/>
        <v/>
      </c>
      <c r="AQ754" s="11"/>
      <c r="AR754" s="11">
        <f t="shared" si="306"/>
        <v>0</v>
      </c>
      <c r="AS754" s="11"/>
      <c r="AT754" s="9"/>
      <c r="AU754" t="str">
        <f t="shared" si="381"/>
        <v>RW</v>
      </c>
      <c r="AV754" s="7">
        <f>SUM(Z$7:Z754)/2</f>
        <v>381</v>
      </c>
      <c r="AW754" s="7">
        <f>SUM(AC$7:AC754)/2</f>
        <v>0</v>
      </c>
    </row>
    <row r="755" spans="2:67" outlineLevel="1">
      <c r="B755" s="36"/>
      <c r="C755" s="9"/>
      <c r="D755" s="9"/>
      <c r="E755" s="10" t="s">
        <v>854</v>
      </c>
      <c r="F755" s="10" t="s">
        <v>855</v>
      </c>
      <c r="G755" s="10" t="s">
        <v>862</v>
      </c>
      <c r="H755" s="10" t="s">
        <v>862</v>
      </c>
      <c r="I755" s="54"/>
      <c r="J755" s="54"/>
      <c r="K755" s="54"/>
      <c r="L755" s="54"/>
      <c r="M755" s="54"/>
      <c r="N755" s="87"/>
      <c r="O755" s="10"/>
      <c r="P755" s="10"/>
      <c r="Q755" s="10"/>
      <c r="R755" s="10"/>
      <c r="S755" s="10" t="s">
        <v>53</v>
      </c>
      <c r="T755" s="10"/>
      <c r="U755" s="10" t="s">
        <v>49</v>
      </c>
      <c r="V755" s="10" t="s">
        <v>49</v>
      </c>
      <c r="W755" s="10" t="s">
        <v>50</v>
      </c>
      <c r="X755" s="11" t="str">
        <f t="shared" si="266"/>
        <v>N</v>
      </c>
      <c r="Y755" s="11"/>
      <c r="Z755" s="11">
        <f t="shared" si="265"/>
        <v>0</v>
      </c>
      <c r="AA755" s="11" t="str">
        <f t="shared" si="304"/>
        <v>N</v>
      </c>
      <c r="AB755" s="11"/>
      <c r="AC755" s="11">
        <f t="shared" si="305"/>
        <v>0</v>
      </c>
      <c r="AD755" s="10"/>
      <c r="AE755" s="10"/>
      <c r="AF755" s="11"/>
      <c r="AG755" s="10"/>
      <c r="AH755" s="10"/>
      <c r="AI755" s="11">
        <f t="shared" si="398"/>
        <v>381</v>
      </c>
      <c r="AJ755" s="11" t="str">
        <f t="shared" si="399"/>
        <v/>
      </c>
      <c r="AK755" s="11">
        <f t="shared" si="400"/>
        <v>384</v>
      </c>
      <c r="AL755" s="11" t="str">
        <f t="shared" si="401"/>
        <v/>
      </c>
      <c r="AM755" s="11">
        <f t="shared" si="402"/>
        <v>-1</v>
      </c>
      <c r="AN755" s="11" t="str">
        <f t="shared" si="403"/>
        <v/>
      </c>
      <c r="AO755" s="11">
        <f t="shared" si="404"/>
        <v>-1</v>
      </c>
      <c r="AP755" s="11" t="str">
        <f t="shared" si="405"/>
        <v/>
      </c>
      <c r="AQ755" s="11"/>
      <c r="AR755" s="11">
        <f t="shared" si="306"/>
        <v>0</v>
      </c>
      <c r="AS755" s="11"/>
      <c r="AT755" s="9"/>
      <c r="AU755" t="str">
        <f t="shared" si="381"/>
        <v>RW</v>
      </c>
      <c r="AV755" s="7">
        <f>SUM(Z$7:Z755)/2</f>
        <v>381</v>
      </c>
      <c r="AW755" s="7">
        <f>SUM(AC$7:AC755)/2</f>
        <v>0</v>
      </c>
    </row>
    <row r="756" spans="2:67" outlineLevel="1">
      <c r="B756" s="36"/>
      <c r="C756" s="9"/>
      <c r="D756" s="9"/>
      <c r="E756" s="10" t="s">
        <v>854</v>
      </c>
      <c r="F756" s="10" t="s">
        <v>855</v>
      </c>
      <c r="G756" s="10" t="s">
        <v>863</v>
      </c>
      <c r="H756" s="10" t="s">
        <v>863</v>
      </c>
      <c r="I756" s="54"/>
      <c r="J756" s="54"/>
      <c r="K756" s="54"/>
      <c r="L756" s="54"/>
      <c r="M756" s="54"/>
      <c r="N756" s="87"/>
      <c r="O756" s="10"/>
      <c r="P756" s="10"/>
      <c r="Q756" s="10"/>
      <c r="R756" s="10"/>
      <c r="S756" s="10" t="s">
        <v>53</v>
      </c>
      <c r="T756" s="10"/>
      <c r="U756" s="10" t="s">
        <v>49</v>
      </c>
      <c r="V756" s="10" t="s">
        <v>49</v>
      </c>
      <c r="W756" s="10" t="s">
        <v>50</v>
      </c>
      <c r="X756" s="11" t="str">
        <f t="shared" si="266"/>
        <v>N</v>
      </c>
      <c r="Y756" s="11"/>
      <c r="Z756" s="11">
        <f t="shared" si="265"/>
        <v>0</v>
      </c>
      <c r="AA756" s="11" t="str">
        <f t="shared" si="304"/>
        <v>N</v>
      </c>
      <c r="AB756" s="11"/>
      <c r="AC756" s="11">
        <f t="shared" si="305"/>
        <v>0</v>
      </c>
      <c r="AD756" s="10"/>
      <c r="AE756" s="10"/>
      <c r="AF756" s="11"/>
      <c r="AG756" s="10"/>
      <c r="AH756" s="10"/>
      <c r="AI756" s="11">
        <f t="shared" si="398"/>
        <v>381</v>
      </c>
      <c r="AJ756" s="11" t="str">
        <f t="shared" si="399"/>
        <v/>
      </c>
      <c r="AK756" s="11">
        <f t="shared" si="400"/>
        <v>384</v>
      </c>
      <c r="AL756" s="11" t="str">
        <f t="shared" si="401"/>
        <v/>
      </c>
      <c r="AM756" s="11">
        <f t="shared" si="402"/>
        <v>-1</v>
      </c>
      <c r="AN756" s="11" t="str">
        <f t="shared" si="403"/>
        <v/>
      </c>
      <c r="AO756" s="11">
        <f t="shared" si="404"/>
        <v>-1</v>
      </c>
      <c r="AP756" s="11" t="str">
        <f t="shared" si="405"/>
        <v/>
      </c>
      <c r="AQ756" s="11"/>
      <c r="AR756" s="11">
        <f t="shared" si="306"/>
        <v>0</v>
      </c>
      <c r="AS756" s="11"/>
      <c r="AT756" s="9"/>
      <c r="AU756" t="str">
        <f t="shared" si="381"/>
        <v>RW</v>
      </c>
      <c r="AV756" s="7">
        <f>SUM(Z$7:Z756)/2</f>
        <v>381</v>
      </c>
      <c r="AW756" s="7">
        <f>SUM(AC$7:AC756)/2</f>
        <v>0</v>
      </c>
    </row>
    <row r="757" spans="2:67" outlineLevel="1">
      <c r="B757" s="36"/>
      <c r="C757" s="9"/>
      <c r="D757" s="9"/>
      <c r="E757" s="10" t="s">
        <v>854</v>
      </c>
      <c r="F757" s="10" t="s">
        <v>855</v>
      </c>
      <c r="G757" s="10" t="s">
        <v>864</v>
      </c>
      <c r="H757" s="10" t="s">
        <v>864</v>
      </c>
      <c r="I757" s="54"/>
      <c r="J757" s="54"/>
      <c r="K757" s="54"/>
      <c r="L757" s="54"/>
      <c r="M757" s="54"/>
      <c r="N757" s="87"/>
      <c r="O757" s="10"/>
      <c r="P757" s="10"/>
      <c r="Q757" s="10"/>
      <c r="R757" s="10"/>
      <c r="S757" s="10" t="s">
        <v>53</v>
      </c>
      <c r="T757" s="10"/>
      <c r="U757" s="10" t="s">
        <v>49</v>
      </c>
      <c r="V757" s="10" t="s">
        <v>49</v>
      </c>
      <c r="W757" s="10" t="s">
        <v>50</v>
      </c>
      <c r="X757" s="11" t="str">
        <f t="shared" si="266"/>
        <v>N</v>
      </c>
      <c r="Y757" s="11"/>
      <c r="Z757" s="11">
        <f t="shared" si="265"/>
        <v>0</v>
      </c>
      <c r="AA757" s="11" t="str">
        <f t="shared" si="304"/>
        <v>N</v>
      </c>
      <c r="AB757" s="11"/>
      <c r="AC757" s="11">
        <f t="shared" si="305"/>
        <v>0</v>
      </c>
      <c r="AD757" s="10"/>
      <c r="AE757" s="10"/>
      <c r="AF757" s="11"/>
      <c r="AG757" s="10"/>
      <c r="AH757" s="10"/>
      <c r="AI757" s="11">
        <f t="shared" si="398"/>
        <v>381</v>
      </c>
      <c r="AJ757" s="11" t="str">
        <f t="shared" si="399"/>
        <v/>
      </c>
      <c r="AK757" s="11">
        <f t="shared" si="400"/>
        <v>384</v>
      </c>
      <c r="AL757" s="11" t="str">
        <f t="shared" si="401"/>
        <v/>
      </c>
      <c r="AM757" s="11">
        <f t="shared" si="402"/>
        <v>-1</v>
      </c>
      <c r="AN757" s="11" t="str">
        <f t="shared" si="403"/>
        <v/>
      </c>
      <c r="AO757" s="11">
        <f t="shared" si="404"/>
        <v>-1</v>
      </c>
      <c r="AP757" s="11" t="str">
        <f t="shared" si="405"/>
        <v/>
      </c>
      <c r="AQ757" s="11"/>
      <c r="AR757" s="11">
        <f t="shared" si="306"/>
        <v>0</v>
      </c>
      <c r="AS757" s="11"/>
      <c r="AT757" s="9"/>
      <c r="AU757" t="str">
        <f t="shared" si="381"/>
        <v>RW</v>
      </c>
      <c r="AV757" s="7">
        <f>SUM(Z$7:Z757)/2</f>
        <v>381</v>
      </c>
      <c r="AW757" s="7">
        <f>SUM(AC$7:AC757)/2</f>
        <v>0</v>
      </c>
    </row>
    <row r="758" spans="2:67" outlineLevel="1">
      <c r="B758" s="36"/>
      <c r="C758" s="9"/>
      <c r="D758" s="9"/>
      <c r="E758" s="10" t="s">
        <v>854</v>
      </c>
      <c r="F758" s="10" t="s">
        <v>855</v>
      </c>
      <c r="G758" s="10" t="s">
        <v>865</v>
      </c>
      <c r="H758" s="10" t="s">
        <v>865</v>
      </c>
      <c r="I758" s="54"/>
      <c r="J758" s="54"/>
      <c r="K758" s="54"/>
      <c r="L758" s="54"/>
      <c r="M758" s="54"/>
      <c r="N758" s="87"/>
      <c r="O758" s="10"/>
      <c r="P758" s="10"/>
      <c r="Q758" s="10"/>
      <c r="R758" s="10"/>
      <c r="S758" s="10" t="s">
        <v>53</v>
      </c>
      <c r="T758" s="10"/>
      <c r="U758" s="10" t="s">
        <v>49</v>
      </c>
      <c r="V758" s="10" t="s">
        <v>49</v>
      </c>
      <c r="W758" s="10" t="s">
        <v>50</v>
      </c>
      <c r="X758" s="11" t="str">
        <f t="shared" si="266"/>
        <v>N</v>
      </c>
      <c r="Y758" s="11"/>
      <c r="Z758" s="11">
        <f t="shared" si="265"/>
        <v>0</v>
      </c>
      <c r="AA758" s="11" t="str">
        <f t="shared" si="304"/>
        <v>N</v>
      </c>
      <c r="AB758" s="11"/>
      <c r="AC758" s="11">
        <f t="shared" si="305"/>
        <v>0</v>
      </c>
      <c r="AD758" s="10"/>
      <c r="AE758" s="10"/>
      <c r="AF758" s="11"/>
      <c r="AG758" s="10"/>
      <c r="AH758" s="10"/>
      <c r="AI758" s="11">
        <f t="shared" si="398"/>
        <v>381</v>
      </c>
      <c r="AJ758" s="11" t="str">
        <f t="shared" si="399"/>
        <v/>
      </c>
      <c r="AK758" s="11">
        <f t="shared" si="400"/>
        <v>384</v>
      </c>
      <c r="AL758" s="11" t="str">
        <f t="shared" si="401"/>
        <v/>
      </c>
      <c r="AM758" s="11">
        <f t="shared" si="402"/>
        <v>-1</v>
      </c>
      <c r="AN758" s="11" t="str">
        <f t="shared" si="403"/>
        <v/>
      </c>
      <c r="AO758" s="11">
        <f t="shared" si="404"/>
        <v>-1</v>
      </c>
      <c r="AP758" s="11" t="str">
        <f t="shared" si="405"/>
        <v/>
      </c>
      <c r="AQ758" s="11"/>
      <c r="AR758" s="11">
        <f t="shared" si="306"/>
        <v>0</v>
      </c>
      <c r="AS758" s="11"/>
      <c r="AT758" s="9"/>
      <c r="AU758" t="str">
        <f t="shared" si="381"/>
        <v>RW</v>
      </c>
      <c r="AV758" s="7">
        <f>SUM(Z$7:Z758)/2</f>
        <v>381</v>
      </c>
      <c r="AW758" s="7">
        <f>SUM(AC$7:AC758)/2</f>
        <v>0</v>
      </c>
    </row>
    <row r="759" spans="2:67" outlineLevel="1">
      <c r="B759" s="36"/>
      <c r="C759" s="9"/>
      <c r="D759" s="9"/>
      <c r="E759" s="10" t="s">
        <v>854</v>
      </c>
      <c r="F759" s="10" t="s">
        <v>855</v>
      </c>
      <c r="G759" s="10" t="s">
        <v>866</v>
      </c>
      <c r="H759" s="10" t="s">
        <v>866</v>
      </c>
      <c r="I759" s="54"/>
      <c r="J759" s="54"/>
      <c r="K759" s="54"/>
      <c r="L759" s="54"/>
      <c r="M759" s="54"/>
      <c r="N759" s="87"/>
      <c r="O759" s="10"/>
      <c r="P759" s="10"/>
      <c r="Q759" s="10"/>
      <c r="R759" s="10"/>
      <c r="S759" s="10" t="s">
        <v>53</v>
      </c>
      <c r="T759" s="10"/>
      <c r="U759" s="10" t="s">
        <v>49</v>
      </c>
      <c r="V759" s="10" t="s">
        <v>49</v>
      </c>
      <c r="W759" s="10" t="s">
        <v>50</v>
      </c>
      <c r="X759" s="11" t="str">
        <f t="shared" si="266"/>
        <v>N</v>
      </c>
      <c r="Y759" s="11"/>
      <c r="Z759" s="11">
        <f t="shared" si="265"/>
        <v>0</v>
      </c>
      <c r="AA759" s="11" t="str">
        <f t="shared" si="304"/>
        <v>N</v>
      </c>
      <c r="AB759" s="11"/>
      <c r="AC759" s="11">
        <f t="shared" si="305"/>
        <v>0</v>
      </c>
      <c r="AD759" s="10"/>
      <c r="AE759" s="10"/>
      <c r="AF759" s="11"/>
      <c r="AG759" s="10"/>
      <c r="AH759" s="10"/>
      <c r="AI759" s="11">
        <f t="shared" si="398"/>
        <v>381</v>
      </c>
      <c r="AJ759" s="11" t="str">
        <f t="shared" si="399"/>
        <v/>
      </c>
      <c r="AK759" s="11">
        <f t="shared" si="400"/>
        <v>384</v>
      </c>
      <c r="AL759" s="11" t="str">
        <f t="shared" si="401"/>
        <v/>
      </c>
      <c r="AM759" s="11">
        <f t="shared" si="402"/>
        <v>-1</v>
      </c>
      <c r="AN759" s="11" t="str">
        <f t="shared" si="403"/>
        <v/>
      </c>
      <c r="AO759" s="11">
        <f t="shared" si="404"/>
        <v>-1</v>
      </c>
      <c r="AP759" s="11" t="str">
        <f t="shared" si="405"/>
        <v/>
      </c>
      <c r="AQ759" s="11"/>
      <c r="AR759" s="11">
        <f t="shared" si="306"/>
        <v>0</v>
      </c>
      <c r="AS759" s="11"/>
      <c r="AT759" s="9"/>
      <c r="AU759" t="str">
        <f t="shared" si="381"/>
        <v>RW</v>
      </c>
      <c r="AV759" s="7">
        <f>SUM(Z$7:Z759)/2</f>
        <v>381</v>
      </c>
      <c r="AW759" s="7">
        <f>SUM(AC$7:AC759)/2</f>
        <v>0</v>
      </c>
    </row>
    <row r="760" spans="2:67" outlineLevel="1">
      <c r="B760" s="36"/>
      <c r="C760" s="9"/>
      <c r="D760" s="9"/>
      <c r="E760" s="10" t="s">
        <v>854</v>
      </c>
      <c r="F760" s="10" t="s">
        <v>855</v>
      </c>
      <c r="G760" s="10" t="s">
        <v>867</v>
      </c>
      <c r="H760" s="10" t="s">
        <v>867</v>
      </c>
      <c r="I760" s="54"/>
      <c r="J760" s="54"/>
      <c r="K760" s="54"/>
      <c r="L760" s="54"/>
      <c r="M760" s="54"/>
      <c r="N760" s="87"/>
      <c r="O760" s="10"/>
      <c r="P760" s="10"/>
      <c r="Q760" s="10"/>
      <c r="R760" s="10"/>
      <c r="S760" s="10" t="s">
        <v>53</v>
      </c>
      <c r="T760" s="10"/>
      <c r="U760" s="10" t="s">
        <v>49</v>
      </c>
      <c r="V760" s="10" t="s">
        <v>49</v>
      </c>
      <c r="W760" s="10" t="s">
        <v>50</v>
      </c>
      <c r="X760" s="11" t="str">
        <f t="shared" si="266"/>
        <v>N</v>
      </c>
      <c r="Y760" s="11"/>
      <c r="Z760" s="11">
        <f t="shared" si="265"/>
        <v>0</v>
      </c>
      <c r="AA760" s="11" t="str">
        <f t="shared" si="304"/>
        <v>N</v>
      </c>
      <c r="AB760" s="11"/>
      <c r="AC760" s="11">
        <f t="shared" si="305"/>
        <v>0</v>
      </c>
      <c r="AD760" s="10"/>
      <c r="AE760" s="10"/>
      <c r="AF760" s="11"/>
      <c r="AG760" s="10"/>
      <c r="AH760" s="10"/>
      <c r="AI760" s="11">
        <f t="shared" si="398"/>
        <v>381</v>
      </c>
      <c r="AJ760" s="11" t="str">
        <f t="shared" si="399"/>
        <v/>
      </c>
      <c r="AK760" s="11">
        <f t="shared" si="400"/>
        <v>384</v>
      </c>
      <c r="AL760" s="11" t="str">
        <f t="shared" si="401"/>
        <v/>
      </c>
      <c r="AM760" s="11">
        <f t="shared" si="402"/>
        <v>-1</v>
      </c>
      <c r="AN760" s="11" t="str">
        <f t="shared" si="403"/>
        <v/>
      </c>
      <c r="AO760" s="11">
        <f t="shared" si="404"/>
        <v>-1</v>
      </c>
      <c r="AP760" s="11" t="str">
        <f t="shared" si="405"/>
        <v/>
      </c>
      <c r="AQ760" s="11"/>
      <c r="AR760" s="11">
        <f t="shared" si="306"/>
        <v>0</v>
      </c>
      <c r="AS760" s="11"/>
      <c r="AT760" s="9"/>
      <c r="AU760" t="str">
        <f t="shared" si="381"/>
        <v>RW</v>
      </c>
      <c r="AV760" s="7">
        <f>SUM(Z$7:Z760)/2</f>
        <v>381</v>
      </c>
      <c r="AW760" s="7">
        <f>SUM(AC$7:AC760)/2</f>
        <v>0</v>
      </c>
    </row>
    <row r="761" spans="2:67" outlineLevel="1">
      <c r="B761" s="36"/>
      <c r="C761" s="9"/>
      <c r="D761" s="9"/>
      <c r="E761" s="10" t="s">
        <v>854</v>
      </c>
      <c r="F761" s="10" t="s">
        <v>855</v>
      </c>
      <c r="G761" s="10" t="s">
        <v>868</v>
      </c>
      <c r="H761" s="10" t="s">
        <v>868</v>
      </c>
      <c r="I761" s="54"/>
      <c r="J761" s="54"/>
      <c r="K761" s="54"/>
      <c r="L761" s="54"/>
      <c r="M761" s="54"/>
      <c r="N761" s="87"/>
      <c r="O761" s="10"/>
      <c r="P761" s="10"/>
      <c r="Q761" s="10"/>
      <c r="R761" s="10"/>
      <c r="S761" s="10" t="s">
        <v>53</v>
      </c>
      <c r="T761" s="10"/>
      <c r="U761" s="10" t="s">
        <v>49</v>
      </c>
      <c r="V761" s="10" t="s">
        <v>49</v>
      </c>
      <c r="W761" s="10" t="s">
        <v>50</v>
      </c>
      <c r="X761" s="11" t="str">
        <f t="shared" si="266"/>
        <v>N</v>
      </c>
      <c r="Y761" s="11"/>
      <c r="Z761" s="11">
        <f t="shared" si="265"/>
        <v>0</v>
      </c>
      <c r="AA761" s="11" t="str">
        <f t="shared" si="304"/>
        <v>N</v>
      </c>
      <c r="AB761" s="11"/>
      <c r="AC761" s="11">
        <f t="shared" si="305"/>
        <v>0</v>
      </c>
      <c r="AD761" s="10"/>
      <c r="AE761" s="10"/>
      <c r="AF761" s="11"/>
      <c r="AG761" s="10"/>
      <c r="AH761" s="10"/>
      <c r="AI761" s="11">
        <f t="shared" si="398"/>
        <v>381</v>
      </c>
      <c r="AJ761" s="11" t="str">
        <f t="shared" si="399"/>
        <v/>
      </c>
      <c r="AK761" s="11">
        <f t="shared" si="400"/>
        <v>384</v>
      </c>
      <c r="AL761" s="11" t="str">
        <f t="shared" si="401"/>
        <v/>
      </c>
      <c r="AM761" s="11">
        <f t="shared" si="402"/>
        <v>-1</v>
      </c>
      <c r="AN761" s="11" t="str">
        <f t="shared" si="403"/>
        <v/>
      </c>
      <c r="AO761" s="11">
        <f t="shared" si="404"/>
        <v>-1</v>
      </c>
      <c r="AP761" s="11" t="str">
        <f t="shared" si="405"/>
        <v/>
      </c>
      <c r="AQ761" s="11"/>
      <c r="AR761" s="11">
        <f t="shared" si="306"/>
        <v>0</v>
      </c>
      <c r="AS761" s="11"/>
      <c r="AT761" s="9"/>
      <c r="AU761" t="str">
        <f t="shared" si="381"/>
        <v>RW</v>
      </c>
      <c r="AV761" s="7">
        <f>SUM(Z$7:Z761)/2</f>
        <v>381</v>
      </c>
      <c r="AW761" s="7">
        <f>SUM(AC$7:AC761)/2</f>
        <v>0</v>
      </c>
    </row>
    <row r="762" spans="2:67" outlineLevel="1">
      <c r="B762" s="36"/>
      <c r="C762" s="9"/>
      <c r="D762" s="9"/>
      <c r="E762" s="10" t="s">
        <v>854</v>
      </c>
      <c r="F762" s="10" t="s">
        <v>855</v>
      </c>
      <c r="G762" s="10" t="s">
        <v>869</v>
      </c>
      <c r="H762" s="10" t="s">
        <v>869</v>
      </c>
      <c r="I762" s="54"/>
      <c r="J762" s="54"/>
      <c r="K762" s="54"/>
      <c r="L762" s="54"/>
      <c r="M762" s="54"/>
      <c r="N762" s="87"/>
      <c r="O762" s="10"/>
      <c r="P762" s="10"/>
      <c r="Q762" s="10"/>
      <c r="R762" s="10"/>
      <c r="S762" s="10" t="s">
        <v>53</v>
      </c>
      <c r="T762" s="10"/>
      <c r="U762" s="10" t="s">
        <v>49</v>
      </c>
      <c r="V762" s="10" t="s">
        <v>49</v>
      </c>
      <c r="W762" s="10" t="s">
        <v>50</v>
      </c>
      <c r="X762" s="11" t="str">
        <f t="shared" si="266"/>
        <v>N</v>
      </c>
      <c r="Y762" s="11"/>
      <c r="Z762" s="11">
        <f t="shared" si="265"/>
        <v>0</v>
      </c>
      <c r="AA762" s="11" t="str">
        <f t="shared" si="304"/>
        <v>N</v>
      </c>
      <c r="AB762" s="11"/>
      <c r="AC762" s="11">
        <f t="shared" si="305"/>
        <v>0</v>
      </c>
      <c r="AD762" s="10"/>
      <c r="AE762" s="10"/>
      <c r="AF762" s="11"/>
      <c r="AG762" s="10"/>
      <c r="AH762" s="10"/>
      <c r="AI762" s="11">
        <f t="shared" si="398"/>
        <v>381</v>
      </c>
      <c r="AJ762" s="11" t="str">
        <f t="shared" si="399"/>
        <v/>
      </c>
      <c r="AK762" s="11">
        <f t="shared" si="400"/>
        <v>384</v>
      </c>
      <c r="AL762" s="11" t="str">
        <f t="shared" si="401"/>
        <v/>
      </c>
      <c r="AM762" s="11">
        <f t="shared" si="402"/>
        <v>-1</v>
      </c>
      <c r="AN762" s="11" t="str">
        <f t="shared" si="403"/>
        <v/>
      </c>
      <c r="AO762" s="11">
        <f t="shared" si="404"/>
        <v>-1</v>
      </c>
      <c r="AP762" s="11" t="str">
        <f t="shared" si="405"/>
        <v/>
      </c>
      <c r="AQ762" s="11"/>
      <c r="AR762" s="11">
        <f t="shared" si="306"/>
        <v>0</v>
      </c>
      <c r="AS762" s="11"/>
      <c r="AT762" s="9"/>
      <c r="AU762" t="str">
        <f t="shared" si="381"/>
        <v>RW</v>
      </c>
      <c r="AV762" s="7">
        <f>SUM(Z$7:Z762)/2</f>
        <v>381</v>
      </c>
      <c r="AW762" s="7">
        <f>SUM(AC$7:AC762)/2</f>
        <v>0</v>
      </c>
    </row>
    <row r="763" spans="2:67" outlineLevel="1">
      <c r="B763" s="36"/>
      <c r="C763" s="9"/>
      <c r="D763" s="9"/>
      <c r="E763" s="10" t="s">
        <v>854</v>
      </c>
      <c r="F763" s="10" t="s">
        <v>855</v>
      </c>
      <c r="G763" s="10" t="s">
        <v>870</v>
      </c>
      <c r="H763" s="10" t="s">
        <v>870</v>
      </c>
      <c r="I763" s="54"/>
      <c r="J763" s="54"/>
      <c r="K763" s="54"/>
      <c r="L763" s="54"/>
      <c r="M763" s="54"/>
      <c r="N763" s="87"/>
      <c r="O763" s="10"/>
      <c r="P763" s="10"/>
      <c r="Q763" s="10"/>
      <c r="R763" s="10"/>
      <c r="S763" s="10" t="s">
        <v>53</v>
      </c>
      <c r="T763" s="10"/>
      <c r="U763" s="10" t="s">
        <v>49</v>
      </c>
      <c r="V763" s="10" t="s">
        <v>49</v>
      </c>
      <c r="W763" s="10" t="s">
        <v>50</v>
      </c>
      <c r="X763" s="11" t="str">
        <f t="shared" si="266"/>
        <v>Y</v>
      </c>
      <c r="Y763" s="11">
        <v>1</v>
      </c>
      <c r="Z763" s="11">
        <f t="shared" si="265"/>
        <v>2</v>
      </c>
      <c r="AA763" s="11" t="str">
        <f t="shared" si="304"/>
        <v>N</v>
      </c>
      <c r="AB763" s="11"/>
      <c r="AC763" s="11">
        <f t="shared" si="305"/>
        <v>0</v>
      </c>
      <c r="AD763" s="10">
        <v>0</v>
      </c>
      <c r="AE763" s="10">
        <v>0</v>
      </c>
      <c r="AF763" s="11"/>
      <c r="AG763" s="10"/>
      <c r="AH763" s="10"/>
      <c r="AI763" s="11">
        <f t="shared" si="398"/>
        <v>380</v>
      </c>
      <c r="AJ763" s="11" t="str">
        <f t="shared" si="399"/>
        <v>MTP[380]</v>
      </c>
      <c r="AK763" s="11">
        <f t="shared" si="400"/>
        <v>383</v>
      </c>
      <c r="AL763" s="11" t="str">
        <f t="shared" si="401"/>
        <v>MTP[383]</v>
      </c>
      <c r="AM763" s="11">
        <f t="shared" si="402"/>
        <v>-1</v>
      </c>
      <c r="AN763" s="11" t="str">
        <f t="shared" si="403"/>
        <v/>
      </c>
      <c r="AO763" s="11">
        <f t="shared" si="404"/>
        <v>-1</v>
      </c>
      <c r="AP763" s="11" t="str">
        <f t="shared" si="405"/>
        <v/>
      </c>
      <c r="AQ763" s="11"/>
      <c r="AR763" s="11">
        <f t="shared" si="306"/>
        <v>0</v>
      </c>
      <c r="AS763" s="11"/>
      <c r="AT763" s="9"/>
      <c r="AU763" t="str">
        <f t="shared" si="381"/>
        <v>RW</v>
      </c>
      <c r="AV763" s="7">
        <f>SUM(Z$7:Z763)/2</f>
        <v>382</v>
      </c>
      <c r="AW763" s="7">
        <f>SUM(AC$7:AC763)/2</f>
        <v>0</v>
      </c>
      <c r="BF763" s="2">
        <v>0</v>
      </c>
      <c r="BG763" s="2">
        <v>0</v>
      </c>
      <c r="BH763" s="2">
        <v>0</v>
      </c>
      <c r="BI763" s="2">
        <v>0</v>
      </c>
      <c r="BJ763" s="2">
        <v>0</v>
      </c>
      <c r="BK763" s="2">
        <v>0</v>
      </c>
      <c r="BL763" s="2">
        <v>0</v>
      </c>
      <c r="BM763" s="2">
        <v>0</v>
      </c>
      <c r="BN763" s="2">
        <v>0</v>
      </c>
      <c r="BO763" s="2">
        <v>0</v>
      </c>
    </row>
    <row r="764" spans="2:67" outlineLevel="1">
      <c r="B764" s="36"/>
      <c r="C764" s="9"/>
      <c r="D764" s="9"/>
      <c r="E764" s="10" t="s">
        <v>854</v>
      </c>
      <c r="F764" s="10" t="s">
        <v>855</v>
      </c>
      <c r="G764" s="10" t="s">
        <v>871</v>
      </c>
      <c r="H764" s="10" t="s">
        <v>871</v>
      </c>
      <c r="I764" s="54"/>
      <c r="J764" s="54"/>
      <c r="K764" s="54"/>
      <c r="L764" s="54"/>
      <c r="M764" s="54"/>
      <c r="N764" s="87"/>
      <c r="O764" s="10"/>
      <c r="P764" s="10"/>
      <c r="Q764" s="10"/>
      <c r="R764" s="10"/>
      <c r="S764" s="10" t="s">
        <v>53</v>
      </c>
      <c r="T764" s="10"/>
      <c r="U764" s="10" t="s">
        <v>49</v>
      </c>
      <c r="V764" s="10" t="s">
        <v>49</v>
      </c>
      <c r="W764" s="10" t="s">
        <v>50</v>
      </c>
      <c r="X764" s="11" t="str">
        <f t="shared" si="266"/>
        <v>Y</v>
      </c>
      <c r="Y764" s="11">
        <v>1</v>
      </c>
      <c r="Z764" s="11">
        <f t="shared" si="265"/>
        <v>2</v>
      </c>
      <c r="AA764" s="11" t="str">
        <f t="shared" si="304"/>
        <v>N</v>
      </c>
      <c r="AB764" s="11"/>
      <c r="AC764" s="11">
        <f t="shared" si="305"/>
        <v>0</v>
      </c>
      <c r="AD764" s="10">
        <v>0</v>
      </c>
      <c r="AE764" s="10">
        <v>0</v>
      </c>
      <c r="AF764" s="11"/>
      <c r="AG764" s="10"/>
      <c r="AH764" s="10"/>
      <c r="AI764" s="11">
        <f t="shared" si="398"/>
        <v>379</v>
      </c>
      <c r="AJ764" s="11" t="str">
        <f t="shared" si="399"/>
        <v>MTP[379]</v>
      </c>
      <c r="AK764" s="11">
        <f t="shared" si="400"/>
        <v>382</v>
      </c>
      <c r="AL764" s="11" t="str">
        <f t="shared" si="401"/>
        <v>MTP[382]</v>
      </c>
      <c r="AM764" s="11">
        <f t="shared" si="402"/>
        <v>-1</v>
      </c>
      <c r="AN764" s="11" t="str">
        <f t="shared" si="403"/>
        <v/>
      </c>
      <c r="AO764" s="11">
        <f t="shared" si="404"/>
        <v>-1</v>
      </c>
      <c r="AP764" s="11" t="str">
        <f t="shared" si="405"/>
        <v/>
      </c>
      <c r="AQ764" s="11"/>
      <c r="AR764" s="11">
        <f t="shared" si="306"/>
        <v>0</v>
      </c>
      <c r="AS764" s="11"/>
      <c r="AT764" s="9"/>
      <c r="AU764" t="str">
        <f t="shared" si="381"/>
        <v>RW</v>
      </c>
      <c r="AV764" s="7">
        <f>SUM(Z$7:Z764)/2</f>
        <v>383</v>
      </c>
      <c r="AW764" s="7">
        <f>SUM(AC$7:AC764)/2</f>
        <v>0</v>
      </c>
      <c r="BF764" s="2">
        <v>0</v>
      </c>
      <c r="BG764" s="2">
        <v>0</v>
      </c>
      <c r="BH764" s="2">
        <v>0</v>
      </c>
      <c r="BI764" s="2">
        <v>0</v>
      </c>
      <c r="BJ764" s="2">
        <v>0</v>
      </c>
      <c r="BK764" s="2">
        <v>0</v>
      </c>
      <c r="BL764" s="2">
        <v>0</v>
      </c>
      <c r="BM764" s="2">
        <v>0</v>
      </c>
      <c r="BN764" s="2">
        <v>0</v>
      </c>
      <c r="BO764" s="2">
        <v>0</v>
      </c>
    </row>
    <row r="765" spans="2:67" outlineLevel="1">
      <c r="B765" s="36"/>
      <c r="C765" s="9"/>
      <c r="D765" s="9"/>
      <c r="E765" s="10" t="s">
        <v>854</v>
      </c>
      <c r="F765" s="10" t="s">
        <v>855</v>
      </c>
      <c r="G765" s="10" t="s">
        <v>872</v>
      </c>
      <c r="H765" s="10" t="s">
        <v>872</v>
      </c>
      <c r="I765" s="81"/>
      <c r="J765" s="81"/>
      <c r="K765" s="81"/>
      <c r="L765" s="81"/>
      <c r="M765" s="81"/>
      <c r="N765" s="88"/>
      <c r="O765" s="10"/>
      <c r="P765" s="10"/>
      <c r="Q765" s="10"/>
      <c r="R765" s="10"/>
      <c r="S765" s="10" t="s">
        <v>53</v>
      </c>
      <c r="T765" s="10"/>
      <c r="U765" s="10" t="s">
        <v>49</v>
      </c>
      <c r="V765" s="10" t="s">
        <v>49</v>
      </c>
      <c r="W765" s="10" t="s">
        <v>50</v>
      </c>
      <c r="X765" s="11" t="str">
        <f t="shared" si="266"/>
        <v>Y</v>
      </c>
      <c r="Y765" s="11">
        <v>1</v>
      </c>
      <c r="Z765" s="11">
        <f t="shared" si="265"/>
        <v>2</v>
      </c>
      <c r="AA765" s="11" t="str">
        <f t="shared" si="304"/>
        <v>N</v>
      </c>
      <c r="AB765" s="11"/>
      <c r="AC765" s="11">
        <f t="shared" si="305"/>
        <v>0</v>
      </c>
      <c r="AD765" s="10">
        <v>0</v>
      </c>
      <c r="AE765" s="10">
        <v>0</v>
      </c>
      <c r="AF765" s="11"/>
      <c r="AG765" s="10"/>
      <c r="AH765" s="10"/>
      <c r="AI765" s="11">
        <f>IF(Y765&gt;0,AK740,AK740- 1)</f>
        <v>378</v>
      </c>
      <c r="AJ765" s="11" t="str">
        <f t="shared" si="399"/>
        <v>MTP[378]</v>
      </c>
      <c r="AK765" s="11">
        <f>IF(AND(V765="Y", Y765&gt;0),AI749,AI749- 1)</f>
        <v>381</v>
      </c>
      <c r="AL765" s="11" t="str">
        <f t="shared" si="401"/>
        <v>MTP[381]</v>
      </c>
      <c r="AM765" s="11">
        <f>IF(AB765&gt;0,AO740,AO740- 1)</f>
        <v>-1</v>
      </c>
      <c r="AN765" s="11" t="str">
        <f t="shared" si="403"/>
        <v/>
      </c>
      <c r="AO765" s="11">
        <f>IF(AND(V765="Y", AB765&gt;0),AM749,AM749- 1)</f>
        <v>-1</v>
      </c>
      <c r="AP765" s="11" t="str">
        <f t="shared" si="405"/>
        <v/>
      </c>
      <c r="AQ765" s="11"/>
      <c r="AR765" s="11">
        <f t="shared" si="306"/>
        <v>0</v>
      </c>
      <c r="AS765" s="11"/>
      <c r="AT765" s="9"/>
      <c r="AU765" t="str">
        <f t="shared" si="381"/>
        <v>RW</v>
      </c>
      <c r="AV765" s="7">
        <f>SUM(Z$7:Z765)/2</f>
        <v>384</v>
      </c>
      <c r="AW765" s="7">
        <f>SUM(AC$7:AC765)/2</f>
        <v>0</v>
      </c>
      <c r="BF765" s="2">
        <v>0</v>
      </c>
      <c r="BG765" s="2">
        <v>0</v>
      </c>
      <c r="BH765" s="2">
        <v>0</v>
      </c>
      <c r="BI765" s="2">
        <v>0</v>
      </c>
      <c r="BJ765" s="2">
        <v>0</v>
      </c>
      <c r="BK765" s="2">
        <v>0</v>
      </c>
      <c r="BL765" s="2">
        <v>0</v>
      </c>
      <c r="BM765" s="2">
        <v>0</v>
      </c>
      <c r="BN765" s="2">
        <v>0</v>
      </c>
      <c r="BO765" s="2">
        <v>0</v>
      </c>
    </row>
    <row r="766" spans="2:67" hidden="1">
      <c r="B766" s="36"/>
      <c r="C766" s="9"/>
      <c r="D766" s="9"/>
      <c r="E766" s="10" t="s">
        <v>873</v>
      </c>
      <c r="F766" s="10" t="s">
        <v>874</v>
      </c>
      <c r="G766" s="10"/>
      <c r="H766" s="10"/>
      <c r="I766" s="10"/>
      <c r="J766" s="10"/>
      <c r="K766" s="10"/>
      <c r="L766" s="10"/>
      <c r="M766" s="10"/>
      <c r="N766" s="84" t="s">
        <v>121</v>
      </c>
      <c r="O766" s="10"/>
      <c r="P766" s="10"/>
      <c r="Q766" s="10" t="s">
        <v>171</v>
      </c>
      <c r="R766" s="10" t="s">
        <v>285</v>
      </c>
      <c r="S766" s="10" t="str">
        <f t="shared" si="275"/>
        <v>RW</v>
      </c>
      <c r="T766" s="10">
        <v>2</v>
      </c>
      <c r="U766" s="10" t="s">
        <v>50</v>
      </c>
      <c r="V766" s="10" t="s">
        <v>49</v>
      </c>
      <c r="W766" s="10" t="s">
        <v>50</v>
      </c>
      <c r="X766" s="11" t="str">
        <f t="shared" si="266"/>
        <v>N</v>
      </c>
      <c r="Y766" s="11"/>
      <c r="Z766" s="11">
        <f t="shared" si="265"/>
        <v>0</v>
      </c>
      <c r="AA766" s="11" t="str">
        <f t="shared" si="304"/>
        <v>N</v>
      </c>
      <c r="AB766" s="11"/>
      <c r="AC766" s="11">
        <f t="shared" si="305"/>
        <v>0</v>
      </c>
      <c r="AD766" s="10"/>
      <c r="AE766" s="10"/>
      <c r="AF766" s="11"/>
      <c r="AG766" s="10"/>
      <c r="AH766" s="10"/>
      <c r="AI766" s="11">
        <f>AK749+Y766</f>
        <v>384</v>
      </c>
      <c r="AJ766" s="11"/>
      <c r="AK766" s="11">
        <f t="shared" si="276"/>
        <v>384</v>
      </c>
      <c r="AL766" s="11"/>
      <c r="AM766" s="11">
        <f>AO749+AB766</f>
        <v>0</v>
      </c>
      <c r="AN766" s="11"/>
      <c r="AO766" s="11">
        <f t="shared" si="277"/>
        <v>0</v>
      </c>
      <c r="AP766" s="11"/>
      <c r="AQ766" s="11"/>
      <c r="AR766" s="11">
        <f t="shared" si="306"/>
        <v>0</v>
      </c>
      <c r="AS766" s="11"/>
      <c r="AT766" s="9"/>
      <c r="AU766" t="str">
        <f t="shared" si="381"/>
        <v>RW</v>
      </c>
      <c r="AV766" s="7">
        <f>SUM(Z$7:Z766)/2</f>
        <v>384</v>
      </c>
      <c r="AW766" s="7">
        <f>SUM(AC$7:AC766)/2</f>
        <v>0</v>
      </c>
    </row>
    <row r="767" spans="2:67" hidden="1">
      <c r="B767" s="36"/>
      <c r="C767" s="9"/>
      <c r="D767" s="9"/>
      <c r="E767" s="10" t="s">
        <v>875</v>
      </c>
      <c r="F767" s="10" t="s">
        <v>876</v>
      </c>
      <c r="G767" s="10"/>
      <c r="H767" s="10"/>
      <c r="I767" s="10"/>
      <c r="J767" s="10"/>
      <c r="K767" s="10"/>
      <c r="L767" s="10"/>
      <c r="M767" s="10"/>
      <c r="N767" s="84" t="s">
        <v>121</v>
      </c>
      <c r="O767" s="10"/>
      <c r="P767" s="10"/>
      <c r="Q767" s="10" t="s">
        <v>171</v>
      </c>
      <c r="R767" s="10" t="s">
        <v>285</v>
      </c>
      <c r="S767" s="10" t="str">
        <f t="shared" si="275"/>
        <v>RW</v>
      </c>
      <c r="T767" s="10">
        <v>2</v>
      </c>
      <c r="U767" s="10" t="s">
        <v>50</v>
      </c>
      <c r="V767" s="10" t="s">
        <v>49</v>
      </c>
      <c r="W767" s="10" t="s">
        <v>50</v>
      </c>
      <c r="X767" s="11" t="str">
        <f t="shared" si="266"/>
        <v>N</v>
      </c>
      <c r="Y767" s="11"/>
      <c r="Z767" s="11">
        <f t="shared" si="265"/>
        <v>0</v>
      </c>
      <c r="AA767" s="11" t="str">
        <f t="shared" si="304"/>
        <v>N</v>
      </c>
      <c r="AB767" s="11"/>
      <c r="AC767" s="11">
        <f t="shared" si="305"/>
        <v>0</v>
      </c>
      <c r="AD767" s="10"/>
      <c r="AE767" s="10"/>
      <c r="AF767" s="11"/>
      <c r="AG767" s="10"/>
      <c r="AH767" s="10"/>
      <c r="AI767" s="11">
        <f t="shared" si="287"/>
        <v>384</v>
      </c>
      <c r="AJ767" s="11"/>
      <c r="AK767" s="11">
        <f t="shared" si="276"/>
        <v>384</v>
      </c>
      <c r="AL767" s="11"/>
      <c r="AM767" s="11">
        <f t="shared" si="286"/>
        <v>0</v>
      </c>
      <c r="AN767" s="11"/>
      <c r="AO767" s="11">
        <f t="shared" si="277"/>
        <v>0</v>
      </c>
      <c r="AP767" s="11"/>
      <c r="AQ767" s="11"/>
      <c r="AR767" s="11">
        <f t="shared" si="306"/>
        <v>0</v>
      </c>
      <c r="AS767" s="11"/>
      <c r="AT767" s="9"/>
      <c r="AU767" t="str">
        <f t="shared" si="381"/>
        <v>RW</v>
      </c>
      <c r="AV767" s="7">
        <f>SUM(Z$7:Z767)/2</f>
        <v>384</v>
      </c>
      <c r="AW767" s="7">
        <f>SUM(AC$7:AC767)/2</f>
        <v>0</v>
      </c>
    </row>
    <row r="768" spans="2:67" ht="28.9" hidden="1">
      <c r="B768" s="36"/>
      <c r="C768" s="9"/>
      <c r="D768" s="9"/>
      <c r="E768" s="10" t="s">
        <v>877</v>
      </c>
      <c r="F768" s="10" t="s">
        <v>878</v>
      </c>
      <c r="G768" s="10"/>
      <c r="H768" s="10"/>
      <c r="I768" s="10"/>
      <c r="J768" s="10"/>
      <c r="K768" s="10"/>
      <c r="L768" s="10"/>
      <c r="M768" s="10"/>
      <c r="N768" s="84" t="s">
        <v>78</v>
      </c>
      <c r="O768" s="10"/>
      <c r="P768" s="10"/>
      <c r="Q768" s="10" t="s">
        <v>879</v>
      </c>
      <c r="R768" s="10" t="s">
        <v>879</v>
      </c>
      <c r="S768" s="10" t="str">
        <f t="shared" si="275"/>
        <v>RW</v>
      </c>
      <c r="T768" s="10"/>
      <c r="U768" s="10" t="s">
        <v>50</v>
      </c>
      <c r="V768" s="10"/>
      <c r="W768" s="10" t="s">
        <v>50</v>
      </c>
      <c r="X768" s="11" t="str">
        <f t="shared" si="266"/>
        <v>N</v>
      </c>
      <c r="Y768" s="11"/>
      <c r="Z768" s="11">
        <f t="shared" si="265"/>
        <v>0</v>
      </c>
      <c r="AA768" s="11" t="str">
        <f t="shared" si="304"/>
        <v>N</v>
      </c>
      <c r="AB768" s="11"/>
      <c r="AC768" s="11">
        <f t="shared" si="305"/>
        <v>0</v>
      </c>
      <c r="AD768" s="10"/>
      <c r="AE768" s="10"/>
      <c r="AF768" s="11"/>
      <c r="AG768" s="10"/>
      <c r="AH768" s="10"/>
      <c r="AI768" s="11">
        <f t="shared" si="287"/>
        <v>384</v>
      </c>
      <c r="AJ768" s="11"/>
      <c r="AK768" s="11">
        <f t="shared" si="276"/>
        <v>384</v>
      </c>
      <c r="AL768" s="11"/>
      <c r="AM768" s="11">
        <f t="shared" si="286"/>
        <v>0</v>
      </c>
      <c r="AN768" s="11"/>
      <c r="AO768" s="11">
        <f t="shared" si="277"/>
        <v>0</v>
      </c>
      <c r="AP768" s="11"/>
      <c r="AQ768" s="11"/>
      <c r="AR768" s="11">
        <f t="shared" si="306"/>
        <v>0</v>
      </c>
      <c r="AS768" s="11"/>
      <c r="AT768" s="9"/>
      <c r="AU768" t="str">
        <f t="shared" si="381"/>
        <v>RW</v>
      </c>
      <c r="AV768" s="7">
        <f>SUM(Z$7:Z768)/2</f>
        <v>384</v>
      </c>
      <c r="AW768" s="7">
        <f>SUM(AC$7:AC768)/2</f>
        <v>0</v>
      </c>
    </row>
    <row r="769" spans="2:49" hidden="1">
      <c r="B769" s="36"/>
      <c r="C769" s="9"/>
      <c r="D769" s="9"/>
      <c r="E769" s="10" t="s">
        <v>880</v>
      </c>
      <c r="F769" s="10" t="s">
        <v>881</v>
      </c>
      <c r="G769" s="10"/>
      <c r="H769" s="10"/>
      <c r="I769" s="10"/>
      <c r="J769" s="10"/>
      <c r="K769" s="10"/>
      <c r="L769" s="10"/>
      <c r="M769" s="10"/>
      <c r="N769" s="84" t="s">
        <v>121</v>
      </c>
      <c r="O769" s="10"/>
      <c r="P769" s="10"/>
      <c r="Q769" s="10" t="s">
        <v>171</v>
      </c>
      <c r="R769" s="10" t="s">
        <v>285</v>
      </c>
      <c r="S769" s="10" t="str">
        <f t="shared" si="275"/>
        <v>RW</v>
      </c>
      <c r="T769" s="10">
        <v>2</v>
      </c>
      <c r="U769" s="10" t="s">
        <v>50</v>
      </c>
      <c r="V769" s="10" t="s">
        <v>49</v>
      </c>
      <c r="W769" s="10" t="s">
        <v>50</v>
      </c>
      <c r="X769" s="11" t="str">
        <f t="shared" si="266"/>
        <v>N</v>
      </c>
      <c r="Y769" s="11"/>
      <c r="Z769" s="11">
        <f t="shared" si="265"/>
        <v>0</v>
      </c>
      <c r="AA769" s="11" t="str">
        <f t="shared" si="304"/>
        <v>N</v>
      </c>
      <c r="AB769" s="11"/>
      <c r="AC769" s="11">
        <f t="shared" si="305"/>
        <v>0</v>
      </c>
      <c r="AD769" s="10"/>
      <c r="AE769" s="10"/>
      <c r="AF769" s="11"/>
      <c r="AG769" s="10"/>
      <c r="AH769" s="10"/>
      <c r="AI769" s="11">
        <f t="shared" si="287"/>
        <v>384</v>
      </c>
      <c r="AJ769" s="11"/>
      <c r="AK769" s="11">
        <f t="shared" si="276"/>
        <v>384</v>
      </c>
      <c r="AL769" s="11"/>
      <c r="AM769" s="11">
        <f t="shared" si="286"/>
        <v>0</v>
      </c>
      <c r="AN769" s="11"/>
      <c r="AO769" s="11">
        <f t="shared" si="277"/>
        <v>0</v>
      </c>
      <c r="AP769" s="11"/>
      <c r="AQ769" s="11"/>
      <c r="AR769" s="11">
        <f t="shared" si="306"/>
        <v>0</v>
      </c>
      <c r="AS769" s="11"/>
      <c r="AT769" s="9"/>
      <c r="AU769" t="str">
        <f t="shared" si="381"/>
        <v>RW</v>
      </c>
      <c r="AV769" s="7">
        <f>SUM(Z$7:Z769)/2</f>
        <v>384</v>
      </c>
      <c r="AW769" s="7">
        <f>SUM(AC$7:AC769)/2</f>
        <v>0</v>
      </c>
    </row>
    <row r="770" spans="2:49" ht="28.9" hidden="1">
      <c r="B770" s="36"/>
      <c r="C770" s="9"/>
      <c r="D770" s="9"/>
      <c r="E770" s="10" t="s">
        <v>882</v>
      </c>
      <c r="F770" s="10" t="s">
        <v>883</v>
      </c>
      <c r="G770" s="10"/>
      <c r="H770" s="10"/>
      <c r="I770" s="10"/>
      <c r="J770" s="10"/>
      <c r="K770" s="10"/>
      <c r="L770" s="10"/>
      <c r="M770" s="10"/>
      <c r="N770" s="84" t="s">
        <v>121</v>
      </c>
      <c r="O770" s="10"/>
      <c r="P770" s="10"/>
      <c r="Q770" s="10" t="s">
        <v>47</v>
      </c>
      <c r="R770" s="10" t="s">
        <v>48</v>
      </c>
      <c r="S770" s="10" t="str">
        <f t="shared" si="275"/>
        <v>RW</v>
      </c>
      <c r="T770" s="10">
        <v>1</v>
      </c>
      <c r="U770" s="10" t="s">
        <v>50</v>
      </c>
      <c r="V770" s="10" t="s">
        <v>49</v>
      </c>
      <c r="W770" s="10" t="s">
        <v>50</v>
      </c>
      <c r="X770" s="11" t="str">
        <f t="shared" si="266"/>
        <v>N</v>
      </c>
      <c r="Y770" s="11"/>
      <c r="Z770" s="11">
        <f t="shared" si="265"/>
        <v>0</v>
      </c>
      <c r="AA770" s="11" t="str">
        <f t="shared" si="304"/>
        <v>N</v>
      </c>
      <c r="AB770" s="11"/>
      <c r="AC770" s="11">
        <f t="shared" si="305"/>
        <v>0</v>
      </c>
      <c r="AD770" s="10"/>
      <c r="AE770" s="10"/>
      <c r="AF770" s="11"/>
      <c r="AG770" s="10"/>
      <c r="AH770" s="10"/>
      <c r="AI770" s="11">
        <f t="shared" si="287"/>
        <v>384</v>
      </c>
      <c r="AJ770" s="11"/>
      <c r="AK770" s="11">
        <f t="shared" si="276"/>
        <v>384</v>
      </c>
      <c r="AL770" s="11"/>
      <c r="AM770" s="11">
        <f t="shared" si="286"/>
        <v>0</v>
      </c>
      <c r="AN770" s="11"/>
      <c r="AO770" s="11">
        <f t="shared" si="277"/>
        <v>0</v>
      </c>
      <c r="AP770" s="11"/>
      <c r="AQ770" s="11"/>
      <c r="AR770" s="11">
        <f t="shared" si="306"/>
        <v>0</v>
      </c>
      <c r="AS770" s="11"/>
      <c r="AT770" s="9"/>
      <c r="AU770" t="str">
        <f t="shared" si="381"/>
        <v>RW</v>
      </c>
      <c r="AV770" s="7">
        <f>SUM(Z$7:Z770)/2</f>
        <v>384</v>
      </c>
      <c r="AW770" s="7">
        <f>SUM(AC$7:AC770)/2</f>
        <v>0</v>
      </c>
    </row>
    <row r="771" spans="2:49" hidden="1">
      <c r="B771" s="36"/>
      <c r="C771" s="9"/>
      <c r="D771" s="9"/>
      <c r="E771" s="10" t="s">
        <v>884</v>
      </c>
      <c r="F771" s="10" t="s">
        <v>885</v>
      </c>
      <c r="G771" s="10"/>
      <c r="H771" s="10"/>
      <c r="I771" s="10"/>
      <c r="J771" s="10"/>
      <c r="K771" s="10"/>
      <c r="L771" s="10"/>
      <c r="M771" s="10"/>
      <c r="N771" s="84" t="s">
        <v>121</v>
      </c>
      <c r="O771" s="10"/>
      <c r="P771" s="10"/>
      <c r="Q771" s="10" t="s">
        <v>171</v>
      </c>
      <c r="R771" s="10" t="s">
        <v>285</v>
      </c>
      <c r="S771" s="10" t="str">
        <f t="shared" si="275"/>
        <v>RW</v>
      </c>
      <c r="T771" s="10">
        <v>2</v>
      </c>
      <c r="U771" s="10" t="s">
        <v>50</v>
      </c>
      <c r="V771" s="10" t="s">
        <v>49</v>
      </c>
      <c r="W771" s="10" t="s">
        <v>50</v>
      </c>
      <c r="X771" s="11" t="str">
        <f t="shared" si="266"/>
        <v>N</v>
      </c>
      <c r="Y771" s="11"/>
      <c r="Z771" s="11">
        <f t="shared" si="265"/>
        <v>0</v>
      </c>
      <c r="AA771" s="11" t="str">
        <f t="shared" si="304"/>
        <v>N</v>
      </c>
      <c r="AB771" s="11"/>
      <c r="AC771" s="11">
        <f t="shared" si="305"/>
        <v>0</v>
      </c>
      <c r="AD771" s="10"/>
      <c r="AE771" s="10"/>
      <c r="AF771" s="11"/>
      <c r="AG771" s="10"/>
      <c r="AH771" s="10"/>
      <c r="AI771" s="11">
        <f t="shared" si="287"/>
        <v>384</v>
      </c>
      <c r="AJ771" s="11"/>
      <c r="AK771" s="11">
        <f t="shared" si="276"/>
        <v>384</v>
      </c>
      <c r="AL771" s="11"/>
      <c r="AM771" s="11">
        <f t="shared" si="286"/>
        <v>0</v>
      </c>
      <c r="AN771" s="11"/>
      <c r="AO771" s="11">
        <f t="shared" si="277"/>
        <v>0</v>
      </c>
      <c r="AP771" s="11"/>
      <c r="AQ771" s="11"/>
      <c r="AR771" s="11">
        <f t="shared" si="306"/>
        <v>0</v>
      </c>
      <c r="AS771" s="11"/>
      <c r="AT771" s="9"/>
      <c r="AU771" t="str">
        <f t="shared" si="381"/>
        <v>RW</v>
      </c>
      <c r="AV771" s="7">
        <f>SUM(Z$7:Z771)/2</f>
        <v>384</v>
      </c>
      <c r="AW771" s="7">
        <f>SUM(AC$7:AC771)/2</f>
        <v>0</v>
      </c>
    </row>
    <row r="772" spans="2:49" hidden="1">
      <c r="B772" s="36"/>
      <c r="C772" s="9"/>
      <c r="D772" s="9"/>
      <c r="E772" s="10" t="s">
        <v>886</v>
      </c>
      <c r="F772" s="10" t="s">
        <v>887</v>
      </c>
      <c r="G772" s="10"/>
      <c r="H772" s="10"/>
      <c r="I772" s="10"/>
      <c r="J772" s="10"/>
      <c r="K772" s="10"/>
      <c r="L772" s="10"/>
      <c r="M772" s="10"/>
      <c r="N772" s="84" t="s">
        <v>121</v>
      </c>
      <c r="O772" s="10"/>
      <c r="P772" s="10"/>
      <c r="Q772" s="10" t="s">
        <v>171</v>
      </c>
      <c r="R772" s="10" t="s">
        <v>285</v>
      </c>
      <c r="S772" s="10" t="str">
        <f t="shared" si="275"/>
        <v>RW</v>
      </c>
      <c r="T772" s="10">
        <v>2</v>
      </c>
      <c r="U772" s="10" t="s">
        <v>50</v>
      </c>
      <c r="V772" s="10" t="s">
        <v>49</v>
      </c>
      <c r="W772" s="10" t="s">
        <v>50</v>
      </c>
      <c r="X772" s="11" t="str">
        <f t="shared" si="266"/>
        <v>N</v>
      </c>
      <c r="Y772" s="11"/>
      <c r="Z772" s="11">
        <f t="shared" si="265"/>
        <v>0</v>
      </c>
      <c r="AA772" s="11" t="str">
        <f t="shared" si="304"/>
        <v>N</v>
      </c>
      <c r="AB772" s="11"/>
      <c r="AC772" s="11">
        <f t="shared" si="305"/>
        <v>0</v>
      </c>
      <c r="AD772" s="10"/>
      <c r="AE772" s="10"/>
      <c r="AF772" s="11"/>
      <c r="AG772" s="10"/>
      <c r="AH772" s="10"/>
      <c r="AI772" s="11">
        <f t="shared" si="287"/>
        <v>384</v>
      </c>
      <c r="AJ772" s="11"/>
      <c r="AK772" s="11">
        <f t="shared" si="276"/>
        <v>384</v>
      </c>
      <c r="AL772" s="11"/>
      <c r="AM772" s="11">
        <f t="shared" si="286"/>
        <v>0</v>
      </c>
      <c r="AN772" s="11"/>
      <c r="AO772" s="11">
        <f t="shared" si="277"/>
        <v>0</v>
      </c>
      <c r="AP772" s="11"/>
      <c r="AQ772" s="11"/>
      <c r="AR772" s="11">
        <f t="shared" si="306"/>
        <v>0</v>
      </c>
      <c r="AS772" s="11"/>
      <c r="AT772" s="9"/>
      <c r="AU772" t="str">
        <f t="shared" si="381"/>
        <v>RW</v>
      </c>
      <c r="AV772" s="7">
        <f>SUM(Z$7:Z772)/2</f>
        <v>384</v>
      </c>
      <c r="AW772" s="7">
        <f>SUM(AC$7:AC772)/2</f>
        <v>0</v>
      </c>
    </row>
    <row r="773" spans="2:49" hidden="1">
      <c r="B773" s="36"/>
      <c r="C773" s="9"/>
      <c r="D773" s="9"/>
      <c r="E773" s="10" t="s">
        <v>888</v>
      </c>
      <c r="F773" s="10" t="s">
        <v>78</v>
      </c>
      <c r="G773" s="10"/>
      <c r="H773" s="10"/>
      <c r="I773" s="10"/>
      <c r="J773" s="10"/>
      <c r="K773" s="10"/>
      <c r="L773" s="10"/>
      <c r="M773" s="10"/>
      <c r="N773" s="84"/>
      <c r="O773" s="10"/>
      <c r="P773" s="10"/>
      <c r="Q773" s="10"/>
      <c r="R773" s="10"/>
      <c r="S773" s="10" t="str">
        <f t="shared" si="275"/>
        <v/>
      </c>
      <c r="T773" s="10"/>
      <c r="U773" s="10" t="s">
        <v>50</v>
      </c>
      <c r="V773" s="10"/>
      <c r="W773" s="10" t="s">
        <v>50</v>
      </c>
      <c r="X773" s="11" t="str">
        <f t="shared" si="266"/>
        <v>N</v>
      </c>
      <c r="Y773" s="11"/>
      <c r="Z773" s="11">
        <f t="shared" si="265"/>
        <v>0</v>
      </c>
      <c r="AA773" s="11" t="str">
        <f t="shared" si="304"/>
        <v>N</v>
      </c>
      <c r="AB773" s="11"/>
      <c r="AC773" s="11">
        <f t="shared" si="305"/>
        <v>0</v>
      </c>
      <c r="AD773" s="10"/>
      <c r="AE773" s="10"/>
      <c r="AF773" s="11"/>
      <c r="AG773" s="10"/>
      <c r="AH773" s="10"/>
      <c r="AI773" s="11">
        <f t="shared" si="287"/>
        <v>384</v>
      </c>
      <c r="AJ773" s="11"/>
      <c r="AK773" s="11">
        <f t="shared" si="276"/>
        <v>384</v>
      </c>
      <c r="AL773" s="11"/>
      <c r="AM773" s="11">
        <f t="shared" si="286"/>
        <v>0</v>
      </c>
      <c r="AN773" s="11"/>
      <c r="AO773" s="11">
        <f t="shared" si="277"/>
        <v>0</v>
      </c>
      <c r="AP773" s="11"/>
      <c r="AQ773" s="11"/>
      <c r="AR773" s="11">
        <f t="shared" si="306"/>
        <v>0</v>
      </c>
      <c r="AS773" s="11"/>
      <c r="AT773" s="9"/>
      <c r="AU773" t="str">
        <f t="shared" si="381"/>
        <v/>
      </c>
      <c r="AV773" s="7">
        <f>SUM(Z$7:Z773)/2</f>
        <v>384</v>
      </c>
      <c r="AW773" s="7">
        <f>SUM(AC$7:AC773)/2</f>
        <v>0</v>
      </c>
    </row>
    <row r="774" spans="2:49" hidden="1">
      <c r="B774" s="36"/>
      <c r="C774" s="9"/>
      <c r="D774" s="9"/>
      <c r="E774" s="10" t="s">
        <v>889</v>
      </c>
      <c r="F774" s="10" t="s">
        <v>78</v>
      </c>
      <c r="G774" s="10"/>
      <c r="H774" s="10"/>
      <c r="I774" s="10"/>
      <c r="J774" s="10"/>
      <c r="K774" s="10"/>
      <c r="L774" s="10"/>
      <c r="M774" s="10"/>
      <c r="N774" s="84"/>
      <c r="O774" s="10"/>
      <c r="P774" s="10"/>
      <c r="Q774" s="10"/>
      <c r="R774" s="10"/>
      <c r="S774" s="10" t="str">
        <f t="shared" si="275"/>
        <v/>
      </c>
      <c r="T774" s="10"/>
      <c r="U774" s="10" t="s">
        <v>50</v>
      </c>
      <c r="V774" s="10"/>
      <c r="W774" s="10" t="s">
        <v>50</v>
      </c>
      <c r="X774" s="11" t="str">
        <f t="shared" si="266"/>
        <v>N</v>
      </c>
      <c r="Y774" s="11"/>
      <c r="Z774" s="11">
        <f t="shared" si="265"/>
        <v>0</v>
      </c>
      <c r="AA774" s="11" t="str">
        <f t="shared" si="304"/>
        <v>N</v>
      </c>
      <c r="AB774" s="11"/>
      <c r="AC774" s="11">
        <f t="shared" si="305"/>
        <v>0</v>
      </c>
      <c r="AD774" s="10"/>
      <c r="AE774" s="10"/>
      <c r="AF774" s="11"/>
      <c r="AG774" s="10"/>
      <c r="AH774" s="10"/>
      <c r="AI774" s="11">
        <f t="shared" si="287"/>
        <v>384</v>
      </c>
      <c r="AJ774" s="11"/>
      <c r="AK774" s="11">
        <f t="shared" si="276"/>
        <v>384</v>
      </c>
      <c r="AL774" s="11"/>
      <c r="AM774" s="11">
        <f t="shared" si="286"/>
        <v>0</v>
      </c>
      <c r="AN774" s="11"/>
      <c r="AO774" s="11">
        <f t="shared" si="277"/>
        <v>0</v>
      </c>
      <c r="AP774" s="11"/>
      <c r="AQ774" s="11"/>
      <c r="AR774" s="11">
        <f t="shared" si="306"/>
        <v>0</v>
      </c>
      <c r="AS774" s="11"/>
      <c r="AT774" s="9"/>
      <c r="AU774" t="str">
        <f t="shared" si="381"/>
        <v/>
      </c>
      <c r="AV774" s="7">
        <f>SUM(Z$7:Z774)/2</f>
        <v>384</v>
      </c>
      <c r="AW774" s="7">
        <f>SUM(AC$7:AC774)/2</f>
        <v>0</v>
      </c>
    </row>
    <row r="775" spans="2:49" hidden="1">
      <c r="B775" s="36"/>
      <c r="C775" s="9"/>
      <c r="D775" s="9"/>
      <c r="E775" s="10" t="s">
        <v>890</v>
      </c>
      <c r="F775" s="10" t="s">
        <v>78</v>
      </c>
      <c r="G775" s="10"/>
      <c r="H775" s="10"/>
      <c r="I775" s="10"/>
      <c r="J775" s="10"/>
      <c r="K775" s="10"/>
      <c r="L775" s="10"/>
      <c r="M775" s="10"/>
      <c r="N775" s="84"/>
      <c r="O775" s="10"/>
      <c r="P775" s="10"/>
      <c r="Q775" s="10"/>
      <c r="R775" s="10"/>
      <c r="S775" s="10" t="str">
        <f t="shared" si="275"/>
        <v/>
      </c>
      <c r="T775" s="10"/>
      <c r="U775" s="10" t="s">
        <v>50</v>
      </c>
      <c r="V775" s="10"/>
      <c r="W775" s="10" t="s">
        <v>50</v>
      </c>
      <c r="X775" s="11" t="str">
        <f t="shared" si="266"/>
        <v>N</v>
      </c>
      <c r="Y775" s="11"/>
      <c r="Z775" s="11">
        <f t="shared" si="265"/>
        <v>0</v>
      </c>
      <c r="AA775" s="11" t="str">
        <f t="shared" si="304"/>
        <v>N</v>
      </c>
      <c r="AB775" s="11"/>
      <c r="AC775" s="11">
        <f t="shared" si="305"/>
        <v>0</v>
      </c>
      <c r="AD775" s="10"/>
      <c r="AE775" s="10"/>
      <c r="AF775" s="11"/>
      <c r="AG775" s="10"/>
      <c r="AH775" s="10"/>
      <c r="AI775" s="11">
        <f t="shared" si="287"/>
        <v>384</v>
      </c>
      <c r="AJ775" s="11"/>
      <c r="AK775" s="11">
        <f t="shared" si="276"/>
        <v>384</v>
      </c>
      <c r="AL775" s="11"/>
      <c r="AM775" s="11">
        <f t="shared" si="286"/>
        <v>0</v>
      </c>
      <c r="AN775" s="11"/>
      <c r="AO775" s="11">
        <f t="shared" si="277"/>
        <v>0</v>
      </c>
      <c r="AP775" s="11"/>
      <c r="AQ775" s="11"/>
      <c r="AR775" s="11">
        <f t="shared" si="306"/>
        <v>0</v>
      </c>
      <c r="AS775" s="11"/>
      <c r="AT775" s="9"/>
      <c r="AU775" t="str">
        <f t="shared" si="381"/>
        <v/>
      </c>
      <c r="AV775" s="7">
        <f>SUM(Z$7:Z775)/2</f>
        <v>384</v>
      </c>
      <c r="AW775" s="7">
        <f>SUM(AC$7:AC775)/2</f>
        <v>0</v>
      </c>
    </row>
    <row r="776" spans="2:49" hidden="1">
      <c r="B776" s="36"/>
      <c r="C776" s="9"/>
      <c r="D776" s="9"/>
      <c r="E776" s="10" t="s">
        <v>891</v>
      </c>
      <c r="F776" s="10" t="s">
        <v>78</v>
      </c>
      <c r="G776" s="10"/>
      <c r="H776" s="10"/>
      <c r="I776" s="10"/>
      <c r="J776" s="10"/>
      <c r="K776" s="10"/>
      <c r="L776" s="10"/>
      <c r="M776" s="10"/>
      <c r="N776" s="84"/>
      <c r="O776" s="10"/>
      <c r="P776" s="10"/>
      <c r="Q776" s="10"/>
      <c r="R776" s="10"/>
      <c r="S776" s="10" t="str">
        <f t="shared" si="275"/>
        <v/>
      </c>
      <c r="T776" s="10"/>
      <c r="U776" s="10" t="s">
        <v>50</v>
      </c>
      <c r="V776" s="10"/>
      <c r="W776" s="10" t="s">
        <v>50</v>
      </c>
      <c r="X776" s="11" t="str">
        <f t="shared" si="266"/>
        <v>N</v>
      </c>
      <c r="Y776" s="11"/>
      <c r="Z776" s="11">
        <f t="shared" si="265"/>
        <v>0</v>
      </c>
      <c r="AA776" s="11" t="str">
        <f t="shared" si="304"/>
        <v>N</v>
      </c>
      <c r="AB776" s="11"/>
      <c r="AC776" s="11">
        <f t="shared" si="305"/>
        <v>0</v>
      </c>
      <c r="AD776" s="10"/>
      <c r="AE776" s="10"/>
      <c r="AF776" s="11"/>
      <c r="AG776" s="10"/>
      <c r="AH776" s="10"/>
      <c r="AI776" s="11">
        <f t="shared" si="287"/>
        <v>384</v>
      </c>
      <c r="AJ776" s="11"/>
      <c r="AK776" s="11">
        <f t="shared" si="276"/>
        <v>384</v>
      </c>
      <c r="AL776" s="11"/>
      <c r="AM776" s="11">
        <f t="shared" si="286"/>
        <v>0</v>
      </c>
      <c r="AN776" s="11"/>
      <c r="AO776" s="11">
        <f t="shared" si="277"/>
        <v>0</v>
      </c>
      <c r="AP776" s="11"/>
      <c r="AQ776" s="11"/>
      <c r="AR776" s="11">
        <f t="shared" si="306"/>
        <v>0</v>
      </c>
      <c r="AS776" s="11"/>
      <c r="AT776" s="9"/>
      <c r="AU776" t="str">
        <f t="shared" si="381"/>
        <v/>
      </c>
      <c r="AV776" s="7">
        <f>SUM(Z$7:Z776)/2</f>
        <v>384</v>
      </c>
      <c r="AW776" s="7">
        <f>SUM(AC$7:AC776)/2</f>
        <v>0</v>
      </c>
    </row>
    <row r="777" spans="2:49" hidden="1">
      <c r="B777" s="36"/>
      <c r="C777" s="9"/>
      <c r="D777" s="9"/>
      <c r="E777" s="10" t="s">
        <v>892</v>
      </c>
      <c r="F777" s="10" t="s">
        <v>78</v>
      </c>
      <c r="G777" s="10"/>
      <c r="H777" s="10"/>
      <c r="I777" s="10"/>
      <c r="J777" s="10"/>
      <c r="K777" s="10"/>
      <c r="L777" s="10"/>
      <c r="M777" s="10"/>
      <c r="N777" s="84"/>
      <c r="O777" s="10"/>
      <c r="P777" s="10"/>
      <c r="Q777" s="10"/>
      <c r="R777" s="10"/>
      <c r="S777" s="10" t="str">
        <f t="shared" si="275"/>
        <v/>
      </c>
      <c r="T777" s="10"/>
      <c r="U777" s="10" t="s">
        <v>50</v>
      </c>
      <c r="V777" s="10"/>
      <c r="W777" s="10" t="s">
        <v>50</v>
      </c>
      <c r="X777" s="11" t="str">
        <f t="shared" si="266"/>
        <v>N</v>
      </c>
      <c r="Y777" s="11"/>
      <c r="Z777" s="11">
        <f t="shared" si="265"/>
        <v>0</v>
      </c>
      <c r="AA777" s="11" t="str">
        <f t="shared" si="304"/>
        <v>N</v>
      </c>
      <c r="AB777" s="11"/>
      <c r="AC777" s="11">
        <f t="shared" si="305"/>
        <v>0</v>
      </c>
      <c r="AD777" s="10"/>
      <c r="AE777" s="10"/>
      <c r="AF777" s="11"/>
      <c r="AG777" s="10"/>
      <c r="AH777" s="10"/>
      <c r="AI777" s="11">
        <f t="shared" si="287"/>
        <v>384</v>
      </c>
      <c r="AJ777" s="11"/>
      <c r="AK777" s="11">
        <f t="shared" si="276"/>
        <v>384</v>
      </c>
      <c r="AL777" s="11"/>
      <c r="AM777" s="11">
        <f t="shared" si="286"/>
        <v>0</v>
      </c>
      <c r="AN777" s="11"/>
      <c r="AO777" s="11">
        <f t="shared" si="277"/>
        <v>0</v>
      </c>
      <c r="AP777" s="11"/>
      <c r="AQ777" s="11"/>
      <c r="AR777" s="11">
        <f t="shared" si="306"/>
        <v>0</v>
      </c>
      <c r="AS777" s="11"/>
      <c r="AT777" s="9"/>
      <c r="AU777" t="str">
        <f t="shared" si="381"/>
        <v/>
      </c>
      <c r="AV777" s="7">
        <f>SUM(Z$7:Z777)/2</f>
        <v>384</v>
      </c>
      <c r="AW777" s="7">
        <f>SUM(AC$7:AC777)/2</f>
        <v>0</v>
      </c>
    </row>
    <row r="778" spans="2:49" hidden="1">
      <c r="B778" s="36"/>
      <c r="C778" s="9"/>
      <c r="D778" s="9"/>
      <c r="E778" s="10" t="s">
        <v>893</v>
      </c>
      <c r="F778" s="10" t="s">
        <v>78</v>
      </c>
      <c r="G778" s="10"/>
      <c r="H778" s="10"/>
      <c r="I778" s="10"/>
      <c r="J778" s="10"/>
      <c r="K778" s="10"/>
      <c r="L778" s="10"/>
      <c r="M778" s="10"/>
      <c r="N778" s="84"/>
      <c r="O778" s="10"/>
      <c r="P778" s="10"/>
      <c r="Q778" s="10"/>
      <c r="R778" s="10"/>
      <c r="S778" s="10" t="str">
        <f t="shared" si="275"/>
        <v/>
      </c>
      <c r="T778" s="10"/>
      <c r="U778" s="10" t="s">
        <v>50</v>
      </c>
      <c r="V778" s="10"/>
      <c r="W778" s="10" t="s">
        <v>50</v>
      </c>
      <c r="X778" s="11" t="str">
        <f t="shared" si="266"/>
        <v>N</v>
      </c>
      <c r="Y778" s="11"/>
      <c r="Z778" s="11">
        <f t="shared" si="265"/>
        <v>0</v>
      </c>
      <c r="AA778" s="11" t="str">
        <f t="shared" si="304"/>
        <v>N</v>
      </c>
      <c r="AB778" s="11"/>
      <c r="AC778" s="11">
        <f t="shared" si="305"/>
        <v>0</v>
      </c>
      <c r="AD778" s="10"/>
      <c r="AE778" s="10"/>
      <c r="AF778" s="11"/>
      <c r="AG778" s="10"/>
      <c r="AH778" s="10"/>
      <c r="AI778" s="11">
        <f t="shared" si="287"/>
        <v>384</v>
      </c>
      <c r="AJ778" s="11"/>
      <c r="AK778" s="11">
        <f t="shared" si="276"/>
        <v>384</v>
      </c>
      <c r="AL778" s="11"/>
      <c r="AM778" s="11">
        <f t="shared" si="286"/>
        <v>0</v>
      </c>
      <c r="AN778" s="11"/>
      <c r="AO778" s="11">
        <f t="shared" si="277"/>
        <v>0</v>
      </c>
      <c r="AP778" s="11"/>
      <c r="AQ778" s="11"/>
      <c r="AR778" s="11">
        <f t="shared" si="306"/>
        <v>0</v>
      </c>
      <c r="AS778" s="11"/>
      <c r="AT778" s="9"/>
      <c r="AU778" t="str">
        <f t="shared" si="381"/>
        <v/>
      </c>
      <c r="AV778" s="7">
        <f>SUM(Z$7:Z778)/2</f>
        <v>384</v>
      </c>
      <c r="AW778" s="7">
        <f>SUM(AC$7:AC778)/2</f>
        <v>0</v>
      </c>
    </row>
    <row r="779" spans="2:49" hidden="1">
      <c r="B779" s="36"/>
      <c r="C779" s="9"/>
      <c r="D779" s="9"/>
      <c r="E779" s="10" t="s">
        <v>894</v>
      </c>
      <c r="F779" s="10" t="s">
        <v>78</v>
      </c>
      <c r="G779" s="10"/>
      <c r="H779" s="10"/>
      <c r="I779" s="10"/>
      <c r="J779" s="10"/>
      <c r="K779" s="10"/>
      <c r="L779" s="10"/>
      <c r="M779" s="10"/>
      <c r="N779" s="84"/>
      <c r="O779" s="10"/>
      <c r="P779" s="10"/>
      <c r="Q779" s="10"/>
      <c r="R779" s="10"/>
      <c r="S779" s="10" t="str">
        <f t="shared" si="275"/>
        <v/>
      </c>
      <c r="T779" s="10"/>
      <c r="U779" s="10" t="s">
        <v>50</v>
      </c>
      <c r="V779" s="10"/>
      <c r="W779" s="10" t="s">
        <v>50</v>
      </c>
      <c r="X779" s="11" t="str">
        <f t="shared" si="266"/>
        <v>N</v>
      </c>
      <c r="Y779" s="11"/>
      <c r="Z779" s="11">
        <f t="shared" si="265"/>
        <v>0</v>
      </c>
      <c r="AA779" s="11" t="str">
        <f t="shared" si="304"/>
        <v>N</v>
      </c>
      <c r="AB779" s="11"/>
      <c r="AC779" s="11">
        <f t="shared" si="305"/>
        <v>0</v>
      </c>
      <c r="AD779" s="10"/>
      <c r="AE779" s="10"/>
      <c r="AF779" s="11"/>
      <c r="AG779" s="10"/>
      <c r="AH779" s="10"/>
      <c r="AI779" s="11">
        <f t="shared" si="287"/>
        <v>384</v>
      </c>
      <c r="AJ779" s="11"/>
      <c r="AK779" s="11">
        <f t="shared" si="276"/>
        <v>384</v>
      </c>
      <c r="AL779" s="11"/>
      <c r="AM779" s="11">
        <f t="shared" si="286"/>
        <v>0</v>
      </c>
      <c r="AN779" s="11"/>
      <c r="AO779" s="11">
        <f t="shared" si="277"/>
        <v>0</v>
      </c>
      <c r="AP779" s="11"/>
      <c r="AQ779" s="11"/>
      <c r="AR779" s="11">
        <f t="shared" si="306"/>
        <v>0</v>
      </c>
      <c r="AS779" s="11"/>
      <c r="AT779" s="9"/>
      <c r="AU779" t="str">
        <f t="shared" si="381"/>
        <v/>
      </c>
      <c r="AV779" s="7">
        <f>SUM(Z$7:Z779)/2</f>
        <v>384</v>
      </c>
      <c r="AW779" s="7">
        <f>SUM(AC$7:AC779)/2</f>
        <v>0</v>
      </c>
    </row>
    <row r="780" spans="2:49" hidden="1">
      <c r="B780" s="36"/>
      <c r="C780" s="9"/>
      <c r="D780" s="9"/>
      <c r="E780" s="10" t="s">
        <v>895</v>
      </c>
      <c r="F780" s="10" t="s">
        <v>78</v>
      </c>
      <c r="G780" s="10"/>
      <c r="H780" s="10"/>
      <c r="I780" s="10"/>
      <c r="J780" s="10"/>
      <c r="K780" s="10"/>
      <c r="L780" s="10"/>
      <c r="M780" s="10"/>
      <c r="N780" s="84"/>
      <c r="O780" s="10"/>
      <c r="P780" s="10"/>
      <c r="Q780" s="10"/>
      <c r="R780" s="10"/>
      <c r="S780" s="10" t="str">
        <f t="shared" si="275"/>
        <v/>
      </c>
      <c r="T780" s="10"/>
      <c r="U780" s="10" t="s">
        <v>50</v>
      </c>
      <c r="V780" s="10"/>
      <c r="W780" s="10" t="s">
        <v>50</v>
      </c>
      <c r="X780" s="11" t="str">
        <f t="shared" si="266"/>
        <v>N</v>
      </c>
      <c r="Y780" s="11"/>
      <c r="Z780" s="11">
        <f t="shared" si="265"/>
        <v>0</v>
      </c>
      <c r="AA780" s="11" t="str">
        <f t="shared" si="304"/>
        <v>N</v>
      </c>
      <c r="AB780" s="11"/>
      <c r="AC780" s="11">
        <f t="shared" si="305"/>
        <v>0</v>
      </c>
      <c r="AD780" s="10"/>
      <c r="AE780" s="10"/>
      <c r="AF780" s="11"/>
      <c r="AG780" s="10"/>
      <c r="AH780" s="10"/>
      <c r="AI780" s="11">
        <f t="shared" si="287"/>
        <v>384</v>
      </c>
      <c r="AJ780" s="11"/>
      <c r="AK780" s="11">
        <f t="shared" si="276"/>
        <v>384</v>
      </c>
      <c r="AL780" s="11"/>
      <c r="AM780" s="11">
        <f t="shared" si="286"/>
        <v>0</v>
      </c>
      <c r="AN780" s="11"/>
      <c r="AO780" s="11">
        <f t="shared" si="277"/>
        <v>0</v>
      </c>
      <c r="AP780" s="11"/>
      <c r="AQ780" s="11"/>
      <c r="AR780" s="11">
        <f t="shared" si="306"/>
        <v>0</v>
      </c>
      <c r="AS780" s="11"/>
      <c r="AT780" s="9"/>
      <c r="AU780" t="str">
        <f t="shared" si="381"/>
        <v/>
      </c>
      <c r="AV780" s="7">
        <f>SUM(Z$7:Z780)/2</f>
        <v>384</v>
      </c>
      <c r="AW780" s="7">
        <f>SUM(AC$7:AC780)/2</f>
        <v>0</v>
      </c>
    </row>
    <row r="781" spans="2:49" hidden="1">
      <c r="B781" s="36"/>
      <c r="C781" s="9"/>
      <c r="D781" s="9"/>
      <c r="E781" s="10" t="s">
        <v>896</v>
      </c>
      <c r="F781" s="10" t="s">
        <v>78</v>
      </c>
      <c r="G781" s="10"/>
      <c r="H781" s="10"/>
      <c r="I781" s="10"/>
      <c r="J781" s="10"/>
      <c r="K781" s="10"/>
      <c r="L781" s="10"/>
      <c r="M781" s="10"/>
      <c r="N781" s="84"/>
      <c r="O781" s="10"/>
      <c r="P781" s="10"/>
      <c r="Q781" s="10"/>
      <c r="R781" s="10"/>
      <c r="S781" s="10" t="str">
        <f t="shared" si="275"/>
        <v/>
      </c>
      <c r="T781" s="10"/>
      <c r="U781" s="10" t="s">
        <v>50</v>
      </c>
      <c r="V781" s="10"/>
      <c r="W781" s="10" t="s">
        <v>50</v>
      </c>
      <c r="X781" s="11" t="str">
        <f t="shared" si="266"/>
        <v>N</v>
      </c>
      <c r="Y781" s="11"/>
      <c r="Z781" s="11">
        <f t="shared" si="265"/>
        <v>0</v>
      </c>
      <c r="AA781" s="11" t="str">
        <f t="shared" si="304"/>
        <v>N</v>
      </c>
      <c r="AB781" s="11"/>
      <c r="AC781" s="11">
        <f t="shared" si="305"/>
        <v>0</v>
      </c>
      <c r="AD781" s="10"/>
      <c r="AE781" s="10"/>
      <c r="AF781" s="11"/>
      <c r="AG781" s="10"/>
      <c r="AH781" s="10"/>
      <c r="AI781" s="11">
        <f t="shared" si="287"/>
        <v>384</v>
      </c>
      <c r="AJ781" s="11"/>
      <c r="AK781" s="11">
        <f t="shared" si="276"/>
        <v>384</v>
      </c>
      <c r="AL781" s="11"/>
      <c r="AM781" s="11">
        <f t="shared" si="286"/>
        <v>0</v>
      </c>
      <c r="AN781" s="11"/>
      <c r="AO781" s="11">
        <f t="shared" si="277"/>
        <v>0</v>
      </c>
      <c r="AP781" s="11"/>
      <c r="AQ781" s="11"/>
      <c r="AR781" s="11">
        <f t="shared" si="306"/>
        <v>0</v>
      </c>
      <c r="AS781" s="11"/>
      <c r="AT781" s="9"/>
      <c r="AU781" t="str">
        <f t="shared" si="381"/>
        <v/>
      </c>
      <c r="AV781" s="7">
        <f>SUM(Z$7:Z781)/2</f>
        <v>384</v>
      </c>
      <c r="AW781" s="7">
        <f>SUM(AC$7:AC781)/2</f>
        <v>0</v>
      </c>
    </row>
    <row r="782" spans="2:49" hidden="1">
      <c r="B782" s="36"/>
      <c r="C782" s="9"/>
      <c r="D782" s="9"/>
      <c r="E782" s="10" t="s">
        <v>897</v>
      </c>
      <c r="F782" s="10" t="s">
        <v>78</v>
      </c>
      <c r="G782" s="10"/>
      <c r="H782" s="10"/>
      <c r="I782" s="10"/>
      <c r="J782" s="10"/>
      <c r="K782" s="10"/>
      <c r="L782" s="10"/>
      <c r="M782" s="10"/>
      <c r="N782" s="84"/>
      <c r="O782" s="10"/>
      <c r="P782" s="10"/>
      <c r="Q782" s="10"/>
      <c r="R782" s="10"/>
      <c r="S782" s="10" t="str">
        <f t="shared" si="275"/>
        <v/>
      </c>
      <c r="T782" s="10"/>
      <c r="U782" s="10" t="s">
        <v>50</v>
      </c>
      <c r="V782" s="10"/>
      <c r="W782" s="10" t="s">
        <v>50</v>
      </c>
      <c r="X782" s="11" t="str">
        <f t="shared" si="266"/>
        <v>N</v>
      </c>
      <c r="Y782" s="11"/>
      <c r="Z782" s="11">
        <f t="shared" si="265"/>
        <v>0</v>
      </c>
      <c r="AA782" s="11" t="str">
        <f t="shared" si="304"/>
        <v>N</v>
      </c>
      <c r="AB782" s="11"/>
      <c r="AC782" s="11">
        <f t="shared" si="305"/>
        <v>0</v>
      </c>
      <c r="AD782" s="10"/>
      <c r="AE782" s="10"/>
      <c r="AF782" s="11"/>
      <c r="AG782" s="10"/>
      <c r="AH782" s="10"/>
      <c r="AI782" s="11">
        <f t="shared" si="287"/>
        <v>384</v>
      </c>
      <c r="AJ782" s="11"/>
      <c r="AK782" s="11">
        <f t="shared" si="276"/>
        <v>384</v>
      </c>
      <c r="AL782" s="11"/>
      <c r="AM782" s="11">
        <f t="shared" si="286"/>
        <v>0</v>
      </c>
      <c r="AN782" s="11"/>
      <c r="AO782" s="11">
        <f t="shared" si="277"/>
        <v>0</v>
      </c>
      <c r="AP782" s="11"/>
      <c r="AQ782" s="11"/>
      <c r="AR782" s="11">
        <f t="shared" si="306"/>
        <v>0</v>
      </c>
      <c r="AS782" s="11"/>
      <c r="AT782" s="9"/>
      <c r="AU782" t="str">
        <f t="shared" si="381"/>
        <v/>
      </c>
      <c r="AV782" s="7">
        <f>SUM(Z$7:Z782)/2</f>
        <v>384</v>
      </c>
      <c r="AW782" s="7">
        <f>SUM(AC$7:AC782)/2</f>
        <v>0</v>
      </c>
    </row>
    <row r="783" spans="2:49" hidden="1">
      <c r="B783" s="36"/>
      <c r="C783" s="9"/>
      <c r="D783" s="9"/>
      <c r="E783" s="10" t="s">
        <v>898</v>
      </c>
      <c r="F783" s="10" t="s">
        <v>78</v>
      </c>
      <c r="G783" s="10"/>
      <c r="H783" s="10"/>
      <c r="I783" s="10"/>
      <c r="J783" s="10"/>
      <c r="K783" s="10"/>
      <c r="L783" s="10"/>
      <c r="M783" s="10"/>
      <c r="N783" s="84"/>
      <c r="O783" s="10"/>
      <c r="P783" s="10"/>
      <c r="Q783" s="10"/>
      <c r="R783" s="10"/>
      <c r="S783" s="10" t="str">
        <f t="shared" si="275"/>
        <v/>
      </c>
      <c r="T783" s="10"/>
      <c r="U783" s="10" t="s">
        <v>50</v>
      </c>
      <c r="V783" s="10"/>
      <c r="W783" s="10" t="s">
        <v>50</v>
      </c>
      <c r="X783" s="11" t="str">
        <f t="shared" si="266"/>
        <v>N</v>
      </c>
      <c r="Y783" s="11"/>
      <c r="Z783" s="11">
        <f t="shared" si="265"/>
        <v>0</v>
      </c>
      <c r="AA783" s="11" t="str">
        <f t="shared" si="304"/>
        <v>N</v>
      </c>
      <c r="AB783" s="11"/>
      <c r="AC783" s="11">
        <f t="shared" si="305"/>
        <v>0</v>
      </c>
      <c r="AD783" s="10"/>
      <c r="AE783" s="10"/>
      <c r="AF783" s="11"/>
      <c r="AG783" s="10"/>
      <c r="AH783" s="10"/>
      <c r="AI783" s="11">
        <f t="shared" si="287"/>
        <v>384</v>
      </c>
      <c r="AJ783" s="11"/>
      <c r="AK783" s="11">
        <f t="shared" si="276"/>
        <v>384</v>
      </c>
      <c r="AL783" s="11"/>
      <c r="AM783" s="11">
        <f t="shared" si="286"/>
        <v>0</v>
      </c>
      <c r="AN783" s="11"/>
      <c r="AO783" s="11">
        <f t="shared" si="277"/>
        <v>0</v>
      </c>
      <c r="AP783" s="11"/>
      <c r="AQ783" s="11"/>
      <c r="AR783" s="11">
        <f t="shared" si="306"/>
        <v>0</v>
      </c>
      <c r="AS783" s="11"/>
      <c r="AT783" s="9"/>
      <c r="AU783" t="str">
        <f t="shared" si="381"/>
        <v/>
      </c>
      <c r="AV783" s="7">
        <f>SUM(Z$7:Z783)/2</f>
        <v>384</v>
      </c>
      <c r="AW783" s="7">
        <f>SUM(AC$7:AC783)/2</f>
        <v>0</v>
      </c>
    </row>
    <row r="784" spans="2:49" hidden="1">
      <c r="B784" s="36"/>
      <c r="C784" s="9"/>
      <c r="D784" s="9"/>
      <c r="E784" s="10" t="s">
        <v>899</v>
      </c>
      <c r="F784" s="10" t="s">
        <v>78</v>
      </c>
      <c r="G784" s="10"/>
      <c r="H784" s="10"/>
      <c r="I784" s="10"/>
      <c r="J784" s="10"/>
      <c r="K784" s="10"/>
      <c r="L784" s="10"/>
      <c r="M784" s="10"/>
      <c r="N784" s="84"/>
      <c r="O784" s="10"/>
      <c r="P784" s="10"/>
      <c r="Q784" s="10"/>
      <c r="R784" s="10"/>
      <c r="S784" s="10" t="str">
        <f t="shared" si="275"/>
        <v/>
      </c>
      <c r="T784" s="10"/>
      <c r="U784" s="10" t="s">
        <v>50</v>
      </c>
      <c r="V784" s="10"/>
      <c r="W784" s="10" t="s">
        <v>50</v>
      </c>
      <c r="X784" s="11" t="str">
        <f t="shared" si="266"/>
        <v>N</v>
      </c>
      <c r="Y784" s="11"/>
      <c r="Z784" s="11">
        <f t="shared" si="265"/>
        <v>0</v>
      </c>
      <c r="AA784" s="11" t="str">
        <f t="shared" si="304"/>
        <v>N</v>
      </c>
      <c r="AB784" s="11"/>
      <c r="AC784" s="11">
        <f t="shared" si="305"/>
        <v>0</v>
      </c>
      <c r="AD784" s="10"/>
      <c r="AE784" s="10"/>
      <c r="AF784" s="11"/>
      <c r="AG784" s="10"/>
      <c r="AH784" s="10"/>
      <c r="AI784" s="11">
        <f t="shared" si="287"/>
        <v>384</v>
      </c>
      <c r="AJ784" s="11"/>
      <c r="AK784" s="11">
        <f t="shared" si="276"/>
        <v>384</v>
      </c>
      <c r="AL784" s="11"/>
      <c r="AM784" s="11">
        <f t="shared" si="286"/>
        <v>0</v>
      </c>
      <c r="AN784" s="11"/>
      <c r="AO784" s="11">
        <f t="shared" si="277"/>
        <v>0</v>
      </c>
      <c r="AP784" s="11"/>
      <c r="AQ784" s="11"/>
      <c r="AR784" s="11">
        <f t="shared" si="306"/>
        <v>0</v>
      </c>
      <c r="AS784" s="11"/>
      <c r="AT784" s="9"/>
      <c r="AU784" t="str">
        <f t="shared" si="381"/>
        <v/>
      </c>
      <c r="AV784" s="7">
        <f>SUM(Z$7:Z784)/2</f>
        <v>384</v>
      </c>
      <c r="AW784" s="7">
        <f>SUM(AC$7:AC784)/2</f>
        <v>0</v>
      </c>
    </row>
    <row r="785" spans="2:67">
      <c r="B785" s="36"/>
      <c r="C785" s="9"/>
      <c r="D785" s="9"/>
      <c r="E785" s="10" t="s">
        <v>900</v>
      </c>
      <c r="F785" s="10" t="s">
        <v>901</v>
      </c>
      <c r="G785" s="10"/>
      <c r="H785" s="10"/>
      <c r="I785" s="10"/>
      <c r="J785" s="10"/>
      <c r="K785" s="10"/>
      <c r="L785" s="10"/>
      <c r="M785" s="10"/>
      <c r="N785" s="84"/>
      <c r="O785" s="10"/>
      <c r="P785" s="10"/>
      <c r="Q785" s="10" t="s">
        <v>47</v>
      </c>
      <c r="R785" s="10" t="s">
        <v>48</v>
      </c>
      <c r="S785" s="10" t="str">
        <f t="shared" si="275"/>
        <v>RW</v>
      </c>
      <c r="T785" s="10">
        <v>1</v>
      </c>
      <c r="U785" s="10" t="s">
        <v>49</v>
      </c>
      <c r="V785" s="10" t="s">
        <v>49</v>
      </c>
      <c r="W785" s="10" t="s">
        <v>50</v>
      </c>
      <c r="X785" s="11" t="str">
        <f t="shared" si="266"/>
        <v>N</v>
      </c>
      <c r="Y785" s="11"/>
      <c r="Z785" s="11">
        <f t="shared" si="265"/>
        <v>0</v>
      </c>
      <c r="AA785" s="11" t="str">
        <f t="shared" si="304"/>
        <v>N</v>
      </c>
      <c r="AB785" s="11"/>
      <c r="AC785" s="11">
        <f t="shared" si="305"/>
        <v>0</v>
      </c>
      <c r="AD785" s="10" t="str">
        <f>(AD786 &amp; AD787 &amp; AD788 &amp; AD789 &amp; AD790 &amp; AD791 &amp; AD792 &amp; AD793)</f>
        <v>00000000</v>
      </c>
      <c r="AE785" s="10" t="str">
        <f>(AE786 &amp; AE787 &amp; AE788 &amp; AE789 &amp; AE790 &amp; AE791 &amp; AE792 &amp; AE793)</f>
        <v>00000000</v>
      </c>
      <c r="AF785" s="11"/>
      <c r="AG785" s="10"/>
      <c r="AH785" s="10"/>
      <c r="AI785" s="11">
        <f t="shared" si="287"/>
        <v>384</v>
      </c>
      <c r="AJ785" s="11"/>
      <c r="AK785" s="11">
        <f t="shared" si="276"/>
        <v>384</v>
      </c>
      <c r="AL785" s="11"/>
      <c r="AM785" s="11">
        <f t="shared" si="286"/>
        <v>0</v>
      </c>
      <c r="AN785" s="11"/>
      <c r="AO785" s="11">
        <f t="shared" si="277"/>
        <v>0</v>
      </c>
      <c r="AP785" s="11"/>
      <c r="AQ785" s="11"/>
      <c r="AR785" s="11">
        <f t="shared" si="306"/>
        <v>0</v>
      </c>
      <c r="AS785" s="11"/>
      <c r="AT785" s="9"/>
      <c r="AU785" t="str">
        <f t="shared" si="381"/>
        <v>RW</v>
      </c>
      <c r="AV785" s="7">
        <f>SUM(Z$7:Z785)/2</f>
        <v>384</v>
      </c>
      <c r="AW785" s="7">
        <f>SUM(AC$7:AC785)/2</f>
        <v>0</v>
      </c>
      <c r="BF785" s="2" t="s">
        <v>272</v>
      </c>
      <c r="BG785" s="2" t="s">
        <v>272</v>
      </c>
      <c r="BH785" s="2" t="s">
        <v>272</v>
      </c>
      <c r="BI785" s="2" t="s">
        <v>272</v>
      </c>
      <c r="BJ785" s="2" t="s">
        <v>272</v>
      </c>
      <c r="BK785" s="2" t="s">
        <v>272</v>
      </c>
      <c r="BL785" s="2" t="s">
        <v>272</v>
      </c>
      <c r="BM785" s="2" t="s">
        <v>272</v>
      </c>
      <c r="BN785" s="2" t="s">
        <v>272</v>
      </c>
      <c r="BO785" s="2" t="s">
        <v>272</v>
      </c>
    </row>
    <row r="786" spans="2:67" outlineLevel="1">
      <c r="B786" s="36"/>
      <c r="C786" s="9"/>
      <c r="D786" s="9"/>
      <c r="E786" s="10" t="s">
        <v>900</v>
      </c>
      <c r="F786" s="10" t="s">
        <v>901</v>
      </c>
      <c r="G786" s="10" t="s">
        <v>902</v>
      </c>
      <c r="H786" s="10" t="s">
        <v>902</v>
      </c>
      <c r="I786" s="80"/>
      <c r="J786" s="80"/>
      <c r="K786" s="80"/>
      <c r="L786" s="80"/>
      <c r="M786" s="80"/>
      <c r="N786" s="86" t="s">
        <v>903</v>
      </c>
      <c r="O786" s="10"/>
      <c r="P786" s="10"/>
      <c r="Q786" s="10"/>
      <c r="R786" s="10"/>
      <c r="S786" s="10" t="s">
        <v>53</v>
      </c>
      <c r="T786" s="10"/>
      <c r="U786" s="10" t="s">
        <v>49</v>
      </c>
      <c r="V786" s="10" t="s">
        <v>49</v>
      </c>
      <c r="W786" s="10" t="s">
        <v>50</v>
      </c>
      <c r="X786" s="11" t="str">
        <f t="shared" si="266"/>
        <v>N</v>
      </c>
      <c r="Y786" s="11"/>
      <c r="Z786" s="11">
        <f t="shared" si="265"/>
        <v>0</v>
      </c>
      <c r="AA786" s="11" t="str">
        <f t="shared" si="304"/>
        <v>N</v>
      </c>
      <c r="AB786" s="11"/>
      <c r="AC786" s="11">
        <f t="shared" si="305"/>
        <v>0</v>
      </c>
      <c r="AD786" s="10">
        <v>0</v>
      </c>
      <c r="AE786" s="10">
        <v>0</v>
      </c>
      <c r="AF786" s="11"/>
      <c r="AG786" s="10"/>
      <c r="AH786" s="10"/>
      <c r="AI786" s="11">
        <f t="shared" ref="AI786:AI792" si="406">AI787+Y787</f>
        <v>383</v>
      </c>
      <c r="AJ786" s="11" t="str">
        <f t="shared" ref="AJ786:AJ793" si="407">IF(Y786&gt;1,"MTP[" &amp; AI786-1+Y786&amp; ":" &amp; AI786 &amp; "]",(IF(Y786&gt;0,"MTP[" &amp; AI786 &amp; "]","")))</f>
        <v/>
      </c>
      <c r="AK786" s="11">
        <f t="shared" ref="AK786:AK792" si="408">AK787+Y787</f>
        <v>383</v>
      </c>
      <c r="AL786" s="11" t="str">
        <f t="shared" ref="AL786:AL793" si="409">IF(AND(V786="Y", Y786&gt;1),"MTP[" &amp; AK786-1+Y786&amp; ":" &amp; AK786 &amp; "]",(IF(AND(V786="Y", Y786&gt;0),"MTP[" &amp; AK786 &amp; "]","")))</f>
        <v/>
      </c>
      <c r="AM786" s="11">
        <f t="shared" ref="AM786:AM792" si="410">AM787+AB787</f>
        <v>-1</v>
      </c>
      <c r="AN786" s="11" t="str">
        <f t="shared" ref="AN786:AN793" si="411">IF(AB786&gt;1,"OTP[" &amp; AM786-1+AB786&amp; ":" &amp; AM786 &amp; "]",(IF(AB786&gt;0,"OTP[" &amp; AM786 &amp; "]","")))</f>
        <v/>
      </c>
      <c r="AO786" s="11">
        <f t="shared" ref="AO786:AO792" si="412">AO787+AB787</f>
        <v>-1</v>
      </c>
      <c r="AP786" s="11" t="str">
        <f t="shared" ref="AP786:AP793" si="413">IF(AND(V786="Y", AB786&gt;1),"OTP[" &amp; AO786-1+AB786&amp; ":" &amp; AO786 &amp; "]",(IF(AND(V786="Y", AB786&gt;0),"OTP[" &amp; AO786 &amp; "]","")))</f>
        <v/>
      </c>
      <c r="AQ786" s="11"/>
      <c r="AR786" s="11">
        <f t="shared" si="306"/>
        <v>0</v>
      </c>
      <c r="AS786" s="11"/>
      <c r="AT786" s="9"/>
      <c r="AU786" t="str">
        <f t="shared" ref="AU786:AU849" si="414">S786</f>
        <v>RW</v>
      </c>
      <c r="AV786" s="7">
        <f>SUM(Z$7:Z786)/2</f>
        <v>384</v>
      </c>
      <c r="AW786" s="7">
        <f>SUM(AC$7:AC786)/2</f>
        <v>0</v>
      </c>
      <c r="BF786" s="2">
        <v>0</v>
      </c>
      <c r="BG786" s="2">
        <v>0</v>
      </c>
      <c r="BH786" s="2">
        <v>0</v>
      </c>
      <c r="BI786" s="2">
        <v>0</v>
      </c>
      <c r="BJ786" s="2">
        <v>0</v>
      </c>
      <c r="BK786" s="2">
        <v>0</v>
      </c>
      <c r="BL786" s="2">
        <v>0</v>
      </c>
      <c r="BM786" s="2">
        <v>0</v>
      </c>
      <c r="BN786" s="2">
        <v>0</v>
      </c>
      <c r="BO786" s="2">
        <v>0</v>
      </c>
    </row>
    <row r="787" spans="2:67" outlineLevel="1">
      <c r="B787" s="36"/>
      <c r="C787" s="9"/>
      <c r="D787" s="9"/>
      <c r="E787" s="10" t="s">
        <v>900</v>
      </c>
      <c r="F787" s="10" t="s">
        <v>901</v>
      </c>
      <c r="G787" s="10" t="s">
        <v>904</v>
      </c>
      <c r="H787" s="10" t="s">
        <v>904</v>
      </c>
      <c r="I787" s="54"/>
      <c r="J787" s="54"/>
      <c r="K787" s="54"/>
      <c r="L787" s="54"/>
      <c r="M787" s="54"/>
      <c r="N787" s="87"/>
      <c r="O787" s="10"/>
      <c r="P787" s="10"/>
      <c r="Q787" s="10"/>
      <c r="R787" s="10"/>
      <c r="S787" s="10" t="s">
        <v>53</v>
      </c>
      <c r="T787" s="10"/>
      <c r="U787" s="10" t="s">
        <v>49</v>
      </c>
      <c r="V787" s="10" t="s">
        <v>49</v>
      </c>
      <c r="W787" s="10" t="s">
        <v>50</v>
      </c>
      <c r="X787" s="11" t="str">
        <f t="shared" si="266"/>
        <v>N</v>
      </c>
      <c r="Y787" s="11"/>
      <c r="Z787" s="11">
        <f t="shared" si="265"/>
        <v>0</v>
      </c>
      <c r="AA787" s="11" t="str">
        <f t="shared" si="304"/>
        <v>N</v>
      </c>
      <c r="AB787" s="11"/>
      <c r="AC787" s="11">
        <f t="shared" si="305"/>
        <v>0</v>
      </c>
      <c r="AD787" s="10">
        <v>0</v>
      </c>
      <c r="AE787" s="10">
        <v>0</v>
      </c>
      <c r="AF787" s="11"/>
      <c r="AG787" s="10"/>
      <c r="AH787" s="10"/>
      <c r="AI787" s="11">
        <f t="shared" si="406"/>
        <v>383</v>
      </c>
      <c r="AJ787" s="11" t="str">
        <f t="shared" si="407"/>
        <v/>
      </c>
      <c r="AK787" s="11">
        <f t="shared" si="408"/>
        <v>383</v>
      </c>
      <c r="AL787" s="11" t="str">
        <f t="shared" si="409"/>
        <v/>
      </c>
      <c r="AM787" s="11">
        <f t="shared" si="410"/>
        <v>-1</v>
      </c>
      <c r="AN787" s="11" t="str">
        <f t="shared" si="411"/>
        <v/>
      </c>
      <c r="AO787" s="11">
        <f t="shared" si="412"/>
        <v>-1</v>
      </c>
      <c r="AP787" s="11" t="str">
        <f t="shared" si="413"/>
        <v/>
      </c>
      <c r="AQ787" s="11"/>
      <c r="AR787" s="11">
        <f t="shared" si="306"/>
        <v>0</v>
      </c>
      <c r="AS787" s="11"/>
      <c r="AT787" s="9"/>
      <c r="AU787" t="str">
        <f t="shared" si="414"/>
        <v>RW</v>
      </c>
      <c r="AV787" s="7">
        <f>SUM(Z$7:Z787)/2</f>
        <v>384</v>
      </c>
      <c r="AW787" s="7">
        <f>SUM(AC$7:AC787)/2</f>
        <v>0</v>
      </c>
      <c r="BF787" s="2">
        <v>0</v>
      </c>
      <c r="BG787" s="2">
        <v>0</v>
      </c>
      <c r="BH787" s="2">
        <v>0</v>
      </c>
      <c r="BI787" s="2">
        <v>0</v>
      </c>
      <c r="BJ787" s="2">
        <v>0</v>
      </c>
      <c r="BK787" s="2">
        <v>0</v>
      </c>
      <c r="BL787" s="2">
        <v>0</v>
      </c>
      <c r="BM787" s="2">
        <v>0</v>
      </c>
      <c r="BN787" s="2">
        <v>0</v>
      </c>
      <c r="BO787" s="2">
        <v>0</v>
      </c>
    </row>
    <row r="788" spans="2:67" outlineLevel="1">
      <c r="B788" s="36"/>
      <c r="C788" s="9"/>
      <c r="D788" s="9"/>
      <c r="E788" s="10" t="s">
        <v>900</v>
      </c>
      <c r="F788" s="10" t="s">
        <v>901</v>
      </c>
      <c r="G788" s="10" t="s">
        <v>905</v>
      </c>
      <c r="H788" s="10" t="s">
        <v>905</v>
      </c>
      <c r="I788" s="54"/>
      <c r="J788" s="54"/>
      <c r="K788" s="54"/>
      <c r="L788" s="54"/>
      <c r="M788" s="54"/>
      <c r="N788" s="87"/>
      <c r="O788" s="10"/>
      <c r="P788" s="10"/>
      <c r="Q788" s="10"/>
      <c r="R788" s="10"/>
      <c r="S788" s="10" t="s">
        <v>53</v>
      </c>
      <c r="T788" s="10"/>
      <c r="U788" s="10" t="s">
        <v>49</v>
      </c>
      <c r="V788" s="10" t="s">
        <v>49</v>
      </c>
      <c r="W788" s="10" t="s">
        <v>50</v>
      </c>
      <c r="X788" s="11" t="str">
        <f t="shared" si="266"/>
        <v>N</v>
      </c>
      <c r="Y788" s="11"/>
      <c r="Z788" s="11">
        <f t="shared" si="265"/>
        <v>0</v>
      </c>
      <c r="AA788" s="11" t="str">
        <f t="shared" si="304"/>
        <v>N</v>
      </c>
      <c r="AB788" s="11"/>
      <c r="AC788" s="11">
        <f t="shared" si="305"/>
        <v>0</v>
      </c>
      <c r="AD788" s="10">
        <v>0</v>
      </c>
      <c r="AE788" s="10">
        <v>0</v>
      </c>
      <c r="AF788" s="11"/>
      <c r="AG788" s="10"/>
      <c r="AH788" s="10"/>
      <c r="AI788" s="11">
        <f t="shared" si="406"/>
        <v>383</v>
      </c>
      <c r="AJ788" s="11" t="str">
        <f t="shared" si="407"/>
        <v/>
      </c>
      <c r="AK788" s="11">
        <f t="shared" si="408"/>
        <v>383</v>
      </c>
      <c r="AL788" s="11" t="str">
        <f t="shared" si="409"/>
        <v/>
      </c>
      <c r="AM788" s="11">
        <f t="shared" si="410"/>
        <v>-1</v>
      </c>
      <c r="AN788" s="11" t="str">
        <f t="shared" si="411"/>
        <v/>
      </c>
      <c r="AO788" s="11">
        <f t="shared" si="412"/>
        <v>-1</v>
      </c>
      <c r="AP788" s="11" t="str">
        <f t="shared" si="413"/>
        <v/>
      </c>
      <c r="AQ788" s="11"/>
      <c r="AR788" s="11">
        <f t="shared" si="306"/>
        <v>0</v>
      </c>
      <c r="AS788" s="11"/>
      <c r="AT788" s="9"/>
      <c r="AU788" t="str">
        <f t="shared" si="414"/>
        <v>RW</v>
      </c>
      <c r="AV788" s="7">
        <f>SUM(Z$7:Z788)/2</f>
        <v>384</v>
      </c>
      <c r="AW788" s="7">
        <f>SUM(AC$7:AC788)/2</f>
        <v>0</v>
      </c>
      <c r="BF788" s="2">
        <v>0</v>
      </c>
      <c r="BG788" s="2">
        <v>0</v>
      </c>
      <c r="BH788" s="2">
        <v>0</v>
      </c>
      <c r="BI788" s="2">
        <v>0</v>
      </c>
      <c r="BJ788" s="2">
        <v>0</v>
      </c>
      <c r="BK788" s="2">
        <v>0</v>
      </c>
      <c r="BL788" s="2">
        <v>0</v>
      </c>
      <c r="BM788" s="2">
        <v>0</v>
      </c>
      <c r="BN788" s="2">
        <v>0</v>
      </c>
      <c r="BO788" s="2">
        <v>0</v>
      </c>
    </row>
    <row r="789" spans="2:67" outlineLevel="1">
      <c r="B789" s="36"/>
      <c r="C789" s="9"/>
      <c r="D789" s="9"/>
      <c r="E789" s="10" t="s">
        <v>900</v>
      </c>
      <c r="F789" s="10" t="s">
        <v>901</v>
      </c>
      <c r="G789" s="10" t="s">
        <v>906</v>
      </c>
      <c r="H789" s="10" t="s">
        <v>906</v>
      </c>
      <c r="I789" s="54"/>
      <c r="J789" s="54"/>
      <c r="K789" s="54"/>
      <c r="L789" s="54"/>
      <c r="M789" s="54"/>
      <c r="N789" s="87"/>
      <c r="O789" s="10"/>
      <c r="P789" s="10"/>
      <c r="Q789" s="10"/>
      <c r="R789" s="10"/>
      <c r="S789" s="10" t="s">
        <v>53</v>
      </c>
      <c r="T789" s="10"/>
      <c r="U789" s="10" t="s">
        <v>49</v>
      </c>
      <c r="V789" s="10" t="s">
        <v>49</v>
      </c>
      <c r="W789" s="10" t="s">
        <v>50</v>
      </c>
      <c r="X789" s="11" t="str">
        <f t="shared" si="266"/>
        <v>N</v>
      </c>
      <c r="Y789" s="11"/>
      <c r="Z789" s="11">
        <f t="shared" si="265"/>
        <v>0</v>
      </c>
      <c r="AA789" s="11" t="str">
        <f t="shared" si="304"/>
        <v>N</v>
      </c>
      <c r="AB789" s="11"/>
      <c r="AC789" s="11">
        <f t="shared" si="305"/>
        <v>0</v>
      </c>
      <c r="AD789" s="10">
        <v>0</v>
      </c>
      <c r="AE789" s="10">
        <v>0</v>
      </c>
      <c r="AF789" s="11"/>
      <c r="AG789" s="10"/>
      <c r="AH789" s="10"/>
      <c r="AI789" s="11">
        <f t="shared" si="406"/>
        <v>383</v>
      </c>
      <c r="AJ789" s="11" t="str">
        <f t="shared" si="407"/>
        <v/>
      </c>
      <c r="AK789" s="11">
        <f t="shared" si="408"/>
        <v>383</v>
      </c>
      <c r="AL789" s="11" t="str">
        <f t="shared" si="409"/>
        <v/>
      </c>
      <c r="AM789" s="11">
        <f t="shared" si="410"/>
        <v>-1</v>
      </c>
      <c r="AN789" s="11" t="str">
        <f t="shared" si="411"/>
        <v/>
      </c>
      <c r="AO789" s="11">
        <f t="shared" si="412"/>
        <v>-1</v>
      </c>
      <c r="AP789" s="11" t="str">
        <f t="shared" si="413"/>
        <v/>
      </c>
      <c r="AQ789" s="11"/>
      <c r="AR789" s="11">
        <f t="shared" si="306"/>
        <v>0</v>
      </c>
      <c r="AS789" s="11"/>
      <c r="AT789" s="9"/>
      <c r="AU789" t="str">
        <f t="shared" si="414"/>
        <v>RW</v>
      </c>
      <c r="AV789" s="7">
        <f>SUM(Z$7:Z789)/2</f>
        <v>384</v>
      </c>
      <c r="AW789" s="7">
        <f>SUM(AC$7:AC789)/2</f>
        <v>0</v>
      </c>
      <c r="BF789" s="2">
        <v>0</v>
      </c>
      <c r="BG789" s="2">
        <v>0</v>
      </c>
      <c r="BH789" s="2">
        <v>0</v>
      </c>
      <c r="BI789" s="2">
        <v>0</v>
      </c>
      <c r="BJ789" s="2">
        <v>0</v>
      </c>
      <c r="BK789" s="2">
        <v>0</v>
      </c>
      <c r="BL789" s="2">
        <v>0</v>
      </c>
      <c r="BM789" s="2">
        <v>0</v>
      </c>
      <c r="BN789" s="2">
        <v>0</v>
      </c>
      <c r="BO789" s="2">
        <v>0</v>
      </c>
    </row>
    <row r="790" spans="2:67" outlineLevel="1">
      <c r="B790" s="36"/>
      <c r="C790" s="9"/>
      <c r="D790" s="9"/>
      <c r="E790" s="10" t="s">
        <v>900</v>
      </c>
      <c r="F790" s="10" t="s">
        <v>901</v>
      </c>
      <c r="G790" s="10" t="s">
        <v>907</v>
      </c>
      <c r="H790" s="10" t="s">
        <v>907</v>
      </c>
      <c r="I790" s="54"/>
      <c r="J790" s="54"/>
      <c r="K790" s="54"/>
      <c r="L790" s="54"/>
      <c r="M790" s="54"/>
      <c r="N790" s="87"/>
      <c r="O790" s="10"/>
      <c r="P790" s="10"/>
      <c r="Q790" s="10"/>
      <c r="R790" s="10"/>
      <c r="S790" s="10" t="s">
        <v>53</v>
      </c>
      <c r="T790" s="10"/>
      <c r="U790" s="10" t="s">
        <v>49</v>
      </c>
      <c r="V790" s="10" t="s">
        <v>49</v>
      </c>
      <c r="W790" s="10" t="s">
        <v>50</v>
      </c>
      <c r="X790" s="11" t="str">
        <f t="shared" si="266"/>
        <v>N</v>
      </c>
      <c r="Y790" s="11"/>
      <c r="Z790" s="11">
        <f t="shared" si="265"/>
        <v>0</v>
      </c>
      <c r="AA790" s="11" t="str">
        <f t="shared" si="304"/>
        <v>N</v>
      </c>
      <c r="AB790" s="11"/>
      <c r="AC790" s="11">
        <f t="shared" si="305"/>
        <v>0</v>
      </c>
      <c r="AD790" s="10">
        <v>0</v>
      </c>
      <c r="AE790" s="10">
        <v>0</v>
      </c>
      <c r="AF790" s="11"/>
      <c r="AG790" s="10"/>
      <c r="AH790" s="10"/>
      <c r="AI790" s="11">
        <f t="shared" si="406"/>
        <v>383</v>
      </c>
      <c r="AJ790" s="11" t="str">
        <f t="shared" si="407"/>
        <v/>
      </c>
      <c r="AK790" s="11">
        <f t="shared" si="408"/>
        <v>383</v>
      </c>
      <c r="AL790" s="11" t="str">
        <f t="shared" si="409"/>
        <v/>
      </c>
      <c r="AM790" s="11">
        <f t="shared" si="410"/>
        <v>-1</v>
      </c>
      <c r="AN790" s="11" t="str">
        <f t="shared" si="411"/>
        <v/>
      </c>
      <c r="AO790" s="11">
        <f t="shared" si="412"/>
        <v>-1</v>
      </c>
      <c r="AP790" s="11" t="str">
        <f t="shared" si="413"/>
        <v/>
      </c>
      <c r="AQ790" s="11"/>
      <c r="AR790" s="11">
        <f t="shared" si="306"/>
        <v>0</v>
      </c>
      <c r="AS790" s="11"/>
      <c r="AT790" s="9"/>
      <c r="AU790" t="str">
        <f t="shared" si="414"/>
        <v>RW</v>
      </c>
      <c r="AV790" s="7">
        <f>SUM(Z$7:Z790)/2</f>
        <v>384</v>
      </c>
      <c r="AW790" s="7">
        <f>SUM(AC$7:AC790)/2</f>
        <v>0</v>
      </c>
      <c r="BF790" s="2">
        <v>0</v>
      </c>
      <c r="BG790" s="2">
        <v>0</v>
      </c>
      <c r="BH790" s="2">
        <v>0</v>
      </c>
      <c r="BI790" s="2">
        <v>0</v>
      </c>
      <c r="BJ790" s="2">
        <v>0</v>
      </c>
      <c r="BK790" s="2">
        <v>0</v>
      </c>
      <c r="BL790" s="2">
        <v>0</v>
      </c>
      <c r="BM790" s="2">
        <v>0</v>
      </c>
      <c r="BN790" s="2">
        <v>0</v>
      </c>
      <c r="BO790" s="2">
        <v>0</v>
      </c>
    </row>
    <row r="791" spans="2:67" outlineLevel="1">
      <c r="B791" s="36"/>
      <c r="C791" s="9"/>
      <c r="D791" s="9"/>
      <c r="E791" s="10" t="s">
        <v>900</v>
      </c>
      <c r="F791" s="10" t="s">
        <v>901</v>
      </c>
      <c r="G791" s="10" t="s">
        <v>908</v>
      </c>
      <c r="H791" s="10" t="s">
        <v>908</v>
      </c>
      <c r="I791" s="54"/>
      <c r="J791" s="54"/>
      <c r="K791" s="54"/>
      <c r="L791" s="54"/>
      <c r="M791" s="54"/>
      <c r="N791" s="87"/>
      <c r="O791" s="10"/>
      <c r="P791" s="10"/>
      <c r="Q791" s="10"/>
      <c r="R791" s="10"/>
      <c r="S791" s="10" t="s">
        <v>53</v>
      </c>
      <c r="T791" s="10"/>
      <c r="U791" s="10" t="s">
        <v>49</v>
      </c>
      <c r="V791" s="10" t="s">
        <v>49</v>
      </c>
      <c r="W791" s="10" t="s">
        <v>50</v>
      </c>
      <c r="X791" s="11" t="str">
        <f t="shared" si="266"/>
        <v>N</v>
      </c>
      <c r="Y791" s="11"/>
      <c r="Z791" s="11">
        <f t="shared" si="265"/>
        <v>0</v>
      </c>
      <c r="AA791" s="11" t="str">
        <f t="shared" si="304"/>
        <v>N</v>
      </c>
      <c r="AB791" s="11"/>
      <c r="AC791" s="11">
        <f t="shared" si="305"/>
        <v>0</v>
      </c>
      <c r="AD791" s="10">
        <v>0</v>
      </c>
      <c r="AE791" s="10">
        <v>0</v>
      </c>
      <c r="AF791" s="11"/>
      <c r="AG791" s="10"/>
      <c r="AH791" s="10"/>
      <c r="AI791" s="11">
        <f t="shared" si="406"/>
        <v>383</v>
      </c>
      <c r="AJ791" s="11" t="str">
        <f t="shared" si="407"/>
        <v/>
      </c>
      <c r="AK791" s="11">
        <f t="shared" si="408"/>
        <v>383</v>
      </c>
      <c r="AL791" s="11" t="str">
        <f t="shared" si="409"/>
        <v/>
      </c>
      <c r="AM791" s="11">
        <f t="shared" si="410"/>
        <v>-1</v>
      </c>
      <c r="AN791" s="11" t="str">
        <f t="shared" si="411"/>
        <v/>
      </c>
      <c r="AO791" s="11">
        <f t="shared" si="412"/>
        <v>-1</v>
      </c>
      <c r="AP791" s="11" t="str">
        <f t="shared" si="413"/>
        <v/>
      </c>
      <c r="AQ791" s="11"/>
      <c r="AR791" s="11">
        <f t="shared" si="306"/>
        <v>0</v>
      </c>
      <c r="AS791" s="11"/>
      <c r="AT791" s="9"/>
      <c r="AU791" t="str">
        <f t="shared" si="414"/>
        <v>RW</v>
      </c>
      <c r="AV791" s="7">
        <f>SUM(Z$7:Z791)/2</f>
        <v>384</v>
      </c>
      <c r="AW791" s="7">
        <f>SUM(AC$7:AC791)/2</f>
        <v>0</v>
      </c>
      <c r="BF791" s="2">
        <v>0</v>
      </c>
      <c r="BG791" s="2">
        <v>0</v>
      </c>
      <c r="BH791" s="2">
        <v>0</v>
      </c>
      <c r="BI791" s="2">
        <v>0</v>
      </c>
      <c r="BJ791" s="2">
        <v>0</v>
      </c>
      <c r="BK791" s="2">
        <v>0</v>
      </c>
      <c r="BL791" s="2">
        <v>0</v>
      </c>
      <c r="BM791" s="2">
        <v>0</v>
      </c>
      <c r="BN791" s="2">
        <v>0</v>
      </c>
      <c r="BO791" s="2">
        <v>0</v>
      </c>
    </row>
    <row r="792" spans="2:67" outlineLevel="1">
      <c r="B792" s="36"/>
      <c r="C792" s="9"/>
      <c r="D792" s="9"/>
      <c r="E792" s="10" t="s">
        <v>900</v>
      </c>
      <c r="F792" s="10" t="s">
        <v>901</v>
      </c>
      <c r="G792" s="10" t="s">
        <v>909</v>
      </c>
      <c r="H792" s="10" t="s">
        <v>909</v>
      </c>
      <c r="I792" s="54"/>
      <c r="J792" s="54"/>
      <c r="K792" s="54"/>
      <c r="L792" s="54"/>
      <c r="M792" s="54"/>
      <c r="N792" s="87"/>
      <c r="O792" s="10"/>
      <c r="P792" s="10"/>
      <c r="Q792" s="10"/>
      <c r="R792" s="10"/>
      <c r="S792" s="10" t="s">
        <v>53</v>
      </c>
      <c r="T792" s="10"/>
      <c r="U792" s="10" t="s">
        <v>49</v>
      </c>
      <c r="V792" s="10" t="s">
        <v>49</v>
      </c>
      <c r="W792" s="10" t="s">
        <v>50</v>
      </c>
      <c r="X792" s="11" t="str">
        <f t="shared" ref="X792:X855" si="415">IF(Y792&gt;0,"Y","N")</f>
        <v>N</v>
      </c>
      <c r="Y792" s="11"/>
      <c r="Z792" s="11">
        <f t="shared" si="265"/>
        <v>0</v>
      </c>
      <c r="AA792" s="11" t="str">
        <f t="shared" si="304"/>
        <v>N</v>
      </c>
      <c r="AB792" s="11"/>
      <c r="AC792" s="11">
        <f t="shared" si="305"/>
        <v>0</v>
      </c>
      <c r="AD792" s="10">
        <v>0</v>
      </c>
      <c r="AE792" s="10">
        <v>0</v>
      </c>
      <c r="AF792" s="11"/>
      <c r="AG792" s="10"/>
      <c r="AH792" s="10"/>
      <c r="AI792" s="11">
        <f t="shared" si="406"/>
        <v>383</v>
      </c>
      <c r="AJ792" s="11" t="str">
        <f t="shared" si="407"/>
        <v/>
      </c>
      <c r="AK792" s="11">
        <f t="shared" si="408"/>
        <v>383</v>
      </c>
      <c r="AL792" s="11" t="str">
        <f t="shared" si="409"/>
        <v/>
      </c>
      <c r="AM792" s="11">
        <f t="shared" si="410"/>
        <v>-1</v>
      </c>
      <c r="AN792" s="11" t="str">
        <f t="shared" si="411"/>
        <v/>
      </c>
      <c r="AO792" s="11">
        <f t="shared" si="412"/>
        <v>-1</v>
      </c>
      <c r="AP792" s="11" t="str">
        <f t="shared" si="413"/>
        <v/>
      </c>
      <c r="AQ792" s="11"/>
      <c r="AR792" s="11">
        <f t="shared" si="306"/>
        <v>0</v>
      </c>
      <c r="AS792" s="11"/>
      <c r="AT792" s="9"/>
      <c r="AU792" t="str">
        <f t="shared" si="414"/>
        <v>RW</v>
      </c>
      <c r="AV792" s="7">
        <f>SUM(Z$7:Z792)/2</f>
        <v>384</v>
      </c>
      <c r="AW792" s="7">
        <f>SUM(AC$7:AC792)/2</f>
        <v>0</v>
      </c>
      <c r="BF792" s="2">
        <v>0</v>
      </c>
      <c r="BG792" s="2">
        <v>0</v>
      </c>
      <c r="BH792" s="2">
        <v>0</v>
      </c>
      <c r="BI792" s="2">
        <v>0</v>
      </c>
      <c r="BJ792" s="2">
        <v>0</v>
      </c>
      <c r="BK792" s="2">
        <v>0</v>
      </c>
      <c r="BL792" s="2">
        <v>0</v>
      </c>
      <c r="BM792" s="2">
        <v>0</v>
      </c>
      <c r="BN792" s="2">
        <v>0</v>
      </c>
      <c r="BO792" s="2">
        <v>0</v>
      </c>
    </row>
    <row r="793" spans="2:67" outlineLevel="1">
      <c r="B793" s="36"/>
      <c r="C793" s="9"/>
      <c r="D793" s="9"/>
      <c r="E793" s="10" t="s">
        <v>900</v>
      </c>
      <c r="F793" s="10" t="s">
        <v>901</v>
      </c>
      <c r="G793" s="10" t="s">
        <v>910</v>
      </c>
      <c r="H793" s="10" t="s">
        <v>910</v>
      </c>
      <c r="I793" s="81"/>
      <c r="J793" s="81"/>
      <c r="K793" s="81"/>
      <c r="L793" s="81"/>
      <c r="M793" s="81"/>
      <c r="N793" s="88"/>
      <c r="O793" s="10"/>
      <c r="P793" s="10"/>
      <c r="Q793" s="10"/>
      <c r="R793" s="10"/>
      <c r="S793" s="10" t="s">
        <v>53</v>
      </c>
      <c r="T793" s="10"/>
      <c r="U793" s="10" t="s">
        <v>49</v>
      </c>
      <c r="V793" s="10" t="s">
        <v>49</v>
      </c>
      <c r="W793" s="10" t="s">
        <v>50</v>
      </c>
      <c r="X793" s="11" t="str">
        <f t="shared" si="415"/>
        <v>N</v>
      </c>
      <c r="Y793" s="11"/>
      <c r="Z793" s="11">
        <f t="shared" si="265"/>
        <v>0</v>
      </c>
      <c r="AA793" s="11" t="str">
        <f t="shared" si="304"/>
        <v>N</v>
      </c>
      <c r="AB793" s="11"/>
      <c r="AC793" s="11">
        <f t="shared" si="305"/>
        <v>0</v>
      </c>
      <c r="AD793" s="10">
        <v>0</v>
      </c>
      <c r="AE793" s="10">
        <v>0</v>
      </c>
      <c r="AF793" s="11"/>
      <c r="AG793" s="10"/>
      <c r="AH793" s="10"/>
      <c r="AI793" s="11">
        <f>IF(Y793&gt;0,AK749,AK749- 1)</f>
        <v>383</v>
      </c>
      <c r="AJ793" s="11" t="str">
        <f t="shared" si="407"/>
        <v/>
      </c>
      <c r="AK793" s="11">
        <f>IF(AND(V793="Y", Y793&gt;0),AI785,AI785- 1)</f>
        <v>383</v>
      </c>
      <c r="AL793" s="11" t="str">
        <f t="shared" si="409"/>
        <v/>
      </c>
      <c r="AM793" s="11">
        <f>IF(AB793&gt;0,AO749,AO749- 1)</f>
        <v>-1</v>
      </c>
      <c r="AN793" s="11" t="str">
        <f t="shared" si="411"/>
        <v/>
      </c>
      <c r="AO793" s="11">
        <f>IF(AND(V793="Y", AB793&gt;0),AM785,AM785- 1)</f>
        <v>-1</v>
      </c>
      <c r="AP793" s="11" t="str">
        <f t="shared" si="413"/>
        <v/>
      </c>
      <c r="AQ793" s="11"/>
      <c r="AR793" s="11">
        <f t="shared" si="306"/>
        <v>0</v>
      </c>
      <c r="AS793" s="11"/>
      <c r="AT793" s="9"/>
      <c r="AU793" t="str">
        <f t="shared" si="414"/>
        <v>RW</v>
      </c>
      <c r="AV793" s="7">
        <f>SUM(Z$7:Z793)/2</f>
        <v>384</v>
      </c>
      <c r="AW793" s="7">
        <f>SUM(AC$7:AC793)/2</f>
        <v>0</v>
      </c>
      <c r="BF793" s="2">
        <v>0</v>
      </c>
      <c r="BG793" s="2">
        <v>0</v>
      </c>
      <c r="BH793" s="2">
        <v>0</v>
      </c>
      <c r="BI793" s="2">
        <v>0</v>
      </c>
      <c r="BJ793" s="2">
        <v>0</v>
      </c>
      <c r="BK793" s="2">
        <v>0</v>
      </c>
      <c r="BL793" s="2">
        <v>0</v>
      </c>
      <c r="BM793" s="2">
        <v>0</v>
      </c>
      <c r="BN793" s="2">
        <v>0</v>
      </c>
      <c r="BO793" s="2">
        <v>0</v>
      </c>
    </row>
    <row r="794" spans="2:67" ht="28.9">
      <c r="B794" s="36"/>
      <c r="C794" s="9"/>
      <c r="D794" s="9"/>
      <c r="E794" s="10" t="s">
        <v>911</v>
      </c>
      <c r="F794" s="10" t="s">
        <v>912</v>
      </c>
      <c r="G794" s="10"/>
      <c r="H794" s="10"/>
      <c r="I794" s="10"/>
      <c r="J794" s="10"/>
      <c r="K794" s="10"/>
      <c r="L794" s="10"/>
      <c r="M794" s="10"/>
      <c r="N794" s="84"/>
      <c r="O794" s="10"/>
      <c r="P794" s="10"/>
      <c r="Q794" s="10" t="s">
        <v>171</v>
      </c>
      <c r="R794" s="10" t="s">
        <v>285</v>
      </c>
      <c r="S794" s="10" t="str">
        <f t="shared" si="275"/>
        <v>RW</v>
      </c>
      <c r="T794" s="10">
        <v>2</v>
      </c>
      <c r="U794" s="10" t="s">
        <v>49</v>
      </c>
      <c r="V794" s="10" t="s">
        <v>49</v>
      </c>
      <c r="W794" s="10" t="s">
        <v>50</v>
      </c>
      <c r="X794" s="11" t="str">
        <f t="shared" si="415"/>
        <v>N</v>
      </c>
      <c r="Y794" s="11"/>
      <c r="Z794" s="11">
        <f t="shared" si="265"/>
        <v>0</v>
      </c>
      <c r="AA794" s="11" t="str">
        <f t="shared" si="304"/>
        <v>N</v>
      </c>
      <c r="AB794" s="11"/>
      <c r="AC794" s="11">
        <f t="shared" si="305"/>
        <v>0</v>
      </c>
      <c r="AD794" s="10" t="str">
        <f>(AD795 &amp; AD796 &amp; AD797 &amp; AD798 &amp; AD799 &amp; AD800 &amp; AD801 &amp; AD802) &amp; (AD803 &amp; AD804 &amp; AD805 &amp; AD806 &amp; AD807 &amp; AD808 &amp; AD809 &amp; AD810)</f>
        <v>0000000000000000</v>
      </c>
      <c r="AE794" s="10" t="str">
        <f>(AE795 &amp; AE796 &amp; AE797 &amp; AE798 &amp; AE799 &amp; AE800 &amp; AE801 &amp; AE802) &amp; (AE803 &amp; AE804 &amp; AE805 &amp; AE806 &amp; AE807 &amp; AE808 &amp; AE809 &amp; AE810)</f>
        <v>0000000000000000</v>
      </c>
      <c r="AF794" s="11"/>
      <c r="AG794" s="10"/>
      <c r="AH794" s="10"/>
      <c r="AI794" s="11">
        <f>AK785+Y794</f>
        <v>384</v>
      </c>
      <c r="AJ794" s="11"/>
      <c r="AK794" s="11">
        <f t="shared" si="276"/>
        <v>384</v>
      </c>
      <c r="AL794" s="11"/>
      <c r="AM794" s="11">
        <f>AO785+AB794</f>
        <v>0</v>
      </c>
      <c r="AN794" s="11"/>
      <c r="AO794" s="11">
        <f t="shared" si="277"/>
        <v>0</v>
      </c>
      <c r="AP794" s="11"/>
      <c r="AQ794" s="11"/>
      <c r="AR794" s="11">
        <f t="shared" si="306"/>
        <v>0</v>
      </c>
      <c r="AS794" s="11"/>
      <c r="AT794" s="9"/>
      <c r="AU794" t="str">
        <f t="shared" si="414"/>
        <v>RW</v>
      </c>
      <c r="AV794" s="7">
        <f>SUM(Z$7:Z794)/2</f>
        <v>384</v>
      </c>
      <c r="AW794" s="7">
        <f>SUM(AC$7:AC794)/2</f>
        <v>0</v>
      </c>
      <c r="BF794" s="2" t="s">
        <v>733</v>
      </c>
      <c r="BG794" s="2" t="s">
        <v>733</v>
      </c>
      <c r="BH794" s="2" t="s">
        <v>733</v>
      </c>
      <c r="BI794" s="2" t="s">
        <v>733</v>
      </c>
      <c r="BJ794" s="2" t="s">
        <v>733</v>
      </c>
      <c r="BK794" s="2" t="s">
        <v>733</v>
      </c>
      <c r="BL794" s="2" t="s">
        <v>733</v>
      </c>
      <c r="BM794" s="2" t="s">
        <v>733</v>
      </c>
      <c r="BN794" s="2" t="s">
        <v>733</v>
      </c>
      <c r="BO794" s="2" t="s">
        <v>733</v>
      </c>
    </row>
    <row r="795" spans="2:67" outlineLevel="1">
      <c r="B795" s="36"/>
      <c r="C795" s="9"/>
      <c r="D795" s="9"/>
      <c r="E795" s="10" t="s">
        <v>911</v>
      </c>
      <c r="F795" s="10" t="s">
        <v>912</v>
      </c>
      <c r="G795" s="10" t="s">
        <v>913</v>
      </c>
      <c r="H795" s="10" t="s">
        <v>913</v>
      </c>
      <c r="I795" s="80"/>
      <c r="J795" s="80"/>
      <c r="K795" s="80"/>
      <c r="L795" s="80"/>
      <c r="M795" s="80"/>
      <c r="N795" s="86" t="s">
        <v>914</v>
      </c>
      <c r="O795" s="10"/>
      <c r="P795" s="10"/>
      <c r="Q795" s="10"/>
      <c r="R795" s="10"/>
      <c r="S795" s="10" t="s">
        <v>53</v>
      </c>
      <c r="T795" s="10"/>
      <c r="U795" s="10" t="s">
        <v>49</v>
      </c>
      <c r="V795" s="10" t="s">
        <v>49</v>
      </c>
      <c r="W795" s="10" t="s">
        <v>50</v>
      </c>
      <c r="X795" s="11" t="str">
        <f t="shared" si="415"/>
        <v>N</v>
      </c>
      <c r="Y795" s="11"/>
      <c r="Z795" s="11">
        <f t="shared" si="265"/>
        <v>0</v>
      </c>
      <c r="AA795" s="11" t="str">
        <f t="shared" si="304"/>
        <v>N</v>
      </c>
      <c r="AB795" s="11"/>
      <c r="AC795" s="11">
        <f t="shared" si="305"/>
        <v>0</v>
      </c>
      <c r="AD795" s="10">
        <v>0</v>
      </c>
      <c r="AE795" s="10">
        <v>0</v>
      </c>
      <c r="AF795" s="11"/>
      <c r="AG795" s="10"/>
      <c r="AH795" s="10"/>
      <c r="AI795" s="11">
        <f t="shared" ref="AI795:AI809" si="416">AI796+Y796</f>
        <v>383</v>
      </c>
      <c r="AJ795" s="11" t="str">
        <f t="shared" ref="AJ795:AJ810" si="417">IF(Y795&gt;1,"MTP[" &amp; AI795-1+Y795&amp; ":" &amp; AI795 &amp; "]",(IF(Y795&gt;0,"MTP[" &amp; AI795 &amp; "]","")))</f>
        <v/>
      </c>
      <c r="AK795" s="11">
        <f t="shared" ref="AK795:AK809" si="418">AK796+Y796</f>
        <v>383</v>
      </c>
      <c r="AL795" s="11" t="str">
        <f t="shared" ref="AL795:AL810" si="419">IF(AND(V795="Y", Y795&gt;1),"MTP[" &amp; AK795-1+Y795&amp; ":" &amp; AK795 &amp; "]",(IF(AND(V795="Y", Y795&gt;0),"MTP[" &amp; AK795 &amp; "]","")))</f>
        <v/>
      </c>
      <c r="AM795" s="11">
        <f t="shared" ref="AM795:AM809" si="420">AM796+AB796</f>
        <v>-1</v>
      </c>
      <c r="AN795" s="11" t="str">
        <f t="shared" ref="AN795:AN810" si="421">IF(AB795&gt;1,"OTP[" &amp; AM795-1+AB795&amp; ":" &amp; AM795 &amp; "]",(IF(AB795&gt;0,"OTP[" &amp; AM795 &amp; "]","")))</f>
        <v/>
      </c>
      <c r="AO795" s="11">
        <f t="shared" ref="AO795:AO809" si="422">AO796+AB796</f>
        <v>-1</v>
      </c>
      <c r="AP795" s="11" t="str">
        <f t="shared" ref="AP795:AP810" si="423">IF(AND(V795="Y", AB795&gt;1),"OTP[" &amp; AO795-1+AB795&amp; ":" &amp; AO795 &amp; "]",(IF(AND(V795="Y", AB795&gt;0),"OTP[" &amp; AO795 &amp; "]","")))</f>
        <v/>
      </c>
      <c r="AQ795" s="11"/>
      <c r="AR795" s="11">
        <f t="shared" si="306"/>
        <v>0</v>
      </c>
      <c r="AS795" s="11"/>
      <c r="AT795" s="9"/>
      <c r="AU795" t="str">
        <f t="shared" si="414"/>
        <v>RW</v>
      </c>
      <c r="AV795" s="7">
        <f>SUM(Z$7:Z795)/2</f>
        <v>384</v>
      </c>
      <c r="AW795" s="7">
        <f>SUM(AC$7:AC795)/2</f>
        <v>0</v>
      </c>
      <c r="BF795" s="2">
        <v>0</v>
      </c>
      <c r="BG795" s="2">
        <v>0</v>
      </c>
      <c r="BH795" s="2">
        <v>0</v>
      </c>
      <c r="BI795" s="2">
        <v>0</v>
      </c>
      <c r="BJ795" s="2">
        <v>0</v>
      </c>
      <c r="BK795" s="2">
        <v>0</v>
      </c>
      <c r="BL795" s="2">
        <v>0</v>
      </c>
      <c r="BM795" s="2">
        <v>0</v>
      </c>
      <c r="BN795" s="2">
        <v>0</v>
      </c>
      <c r="BO795" s="2">
        <v>0</v>
      </c>
    </row>
    <row r="796" spans="2:67" outlineLevel="1">
      <c r="B796" s="36"/>
      <c r="C796" s="9"/>
      <c r="D796" s="9"/>
      <c r="E796" s="10" t="s">
        <v>911</v>
      </c>
      <c r="F796" s="10" t="s">
        <v>912</v>
      </c>
      <c r="G796" s="10" t="s">
        <v>915</v>
      </c>
      <c r="H796" s="10" t="s">
        <v>915</v>
      </c>
      <c r="I796" s="54"/>
      <c r="J796" s="54"/>
      <c r="K796" s="54"/>
      <c r="L796" s="54"/>
      <c r="M796" s="54"/>
      <c r="N796" s="87"/>
      <c r="O796" s="10"/>
      <c r="P796" s="10"/>
      <c r="Q796" s="10"/>
      <c r="R796" s="10"/>
      <c r="S796" s="10" t="s">
        <v>53</v>
      </c>
      <c r="T796" s="10"/>
      <c r="U796" s="10" t="s">
        <v>49</v>
      </c>
      <c r="V796" s="10" t="s">
        <v>49</v>
      </c>
      <c r="W796" s="10" t="s">
        <v>50</v>
      </c>
      <c r="X796" s="11" t="str">
        <f t="shared" si="415"/>
        <v>N</v>
      </c>
      <c r="Y796" s="11"/>
      <c r="Z796" s="11">
        <f t="shared" si="265"/>
        <v>0</v>
      </c>
      <c r="AA796" s="11" t="str">
        <f t="shared" si="304"/>
        <v>N</v>
      </c>
      <c r="AB796" s="11"/>
      <c r="AC796" s="11">
        <f t="shared" si="305"/>
        <v>0</v>
      </c>
      <c r="AD796" s="10">
        <v>0</v>
      </c>
      <c r="AE796" s="10">
        <v>0</v>
      </c>
      <c r="AF796" s="11"/>
      <c r="AG796" s="10"/>
      <c r="AH796" s="10"/>
      <c r="AI796" s="11">
        <f t="shared" si="416"/>
        <v>383</v>
      </c>
      <c r="AJ796" s="11" t="str">
        <f t="shared" si="417"/>
        <v/>
      </c>
      <c r="AK796" s="11">
        <f t="shared" si="418"/>
        <v>383</v>
      </c>
      <c r="AL796" s="11" t="str">
        <f t="shared" si="419"/>
        <v/>
      </c>
      <c r="AM796" s="11">
        <f t="shared" si="420"/>
        <v>-1</v>
      </c>
      <c r="AN796" s="11" t="str">
        <f t="shared" si="421"/>
        <v/>
      </c>
      <c r="AO796" s="11">
        <f t="shared" si="422"/>
        <v>-1</v>
      </c>
      <c r="AP796" s="11" t="str">
        <f t="shared" si="423"/>
        <v/>
      </c>
      <c r="AQ796" s="11"/>
      <c r="AR796" s="11">
        <f t="shared" si="306"/>
        <v>0</v>
      </c>
      <c r="AS796" s="11"/>
      <c r="AT796" s="9"/>
      <c r="AU796" t="str">
        <f t="shared" si="414"/>
        <v>RW</v>
      </c>
      <c r="AV796" s="7">
        <f>SUM(Z$7:Z796)/2</f>
        <v>384</v>
      </c>
      <c r="AW796" s="7">
        <f>SUM(AC$7:AC796)/2</f>
        <v>0</v>
      </c>
      <c r="BF796" s="2">
        <v>0</v>
      </c>
      <c r="BG796" s="2">
        <v>0</v>
      </c>
      <c r="BH796" s="2">
        <v>0</v>
      </c>
      <c r="BI796" s="2">
        <v>0</v>
      </c>
      <c r="BJ796" s="2">
        <v>0</v>
      </c>
      <c r="BK796" s="2">
        <v>0</v>
      </c>
      <c r="BL796" s="2">
        <v>0</v>
      </c>
      <c r="BM796" s="2">
        <v>0</v>
      </c>
      <c r="BN796" s="2">
        <v>0</v>
      </c>
      <c r="BO796" s="2">
        <v>0</v>
      </c>
    </row>
    <row r="797" spans="2:67" outlineLevel="1">
      <c r="B797" s="36"/>
      <c r="C797" s="9"/>
      <c r="D797" s="9"/>
      <c r="E797" s="10" t="s">
        <v>911</v>
      </c>
      <c r="F797" s="10" t="s">
        <v>912</v>
      </c>
      <c r="G797" s="10" t="s">
        <v>916</v>
      </c>
      <c r="H797" s="10" t="s">
        <v>916</v>
      </c>
      <c r="I797" s="54"/>
      <c r="J797" s="54"/>
      <c r="K797" s="54"/>
      <c r="L797" s="54"/>
      <c r="M797" s="54"/>
      <c r="N797" s="87"/>
      <c r="O797" s="10"/>
      <c r="P797" s="10"/>
      <c r="Q797" s="10"/>
      <c r="R797" s="10"/>
      <c r="S797" s="10" t="s">
        <v>53</v>
      </c>
      <c r="T797" s="10"/>
      <c r="U797" s="10" t="s">
        <v>49</v>
      </c>
      <c r="V797" s="10" t="s">
        <v>49</v>
      </c>
      <c r="W797" s="10" t="s">
        <v>50</v>
      </c>
      <c r="X797" s="11" t="str">
        <f t="shared" si="415"/>
        <v>N</v>
      </c>
      <c r="Y797" s="11"/>
      <c r="Z797" s="11">
        <f t="shared" si="265"/>
        <v>0</v>
      </c>
      <c r="AA797" s="11" t="str">
        <f t="shared" si="304"/>
        <v>N</v>
      </c>
      <c r="AB797" s="11"/>
      <c r="AC797" s="11">
        <f t="shared" si="305"/>
        <v>0</v>
      </c>
      <c r="AD797" s="10">
        <v>0</v>
      </c>
      <c r="AE797" s="10">
        <v>0</v>
      </c>
      <c r="AF797" s="11"/>
      <c r="AG797" s="10"/>
      <c r="AH797" s="10"/>
      <c r="AI797" s="11">
        <f t="shared" si="416"/>
        <v>383</v>
      </c>
      <c r="AJ797" s="11" t="str">
        <f t="shared" si="417"/>
        <v/>
      </c>
      <c r="AK797" s="11">
        <f t="shared" si="418"/>
        <v>383</v>
      </c>
      <c r="AL797" s="11" t="str">
        <f t="shared" si="419"/>
        <v/>
      </c>
      <c r="AM797" s="11">
        <f t="shared" si="420"/>
        <v>-1</v>
      </c>
      <c r="AN797" s="11" t="str">
        <f t="shared" si="421"/>
        <v/>
      </c>
      <c r="AO797" s="11">
        <f t="shared" si="422"/>
        <v>-1</v>
      </c>
      <c r="AP797" s="11" t="str">
        <f t="shared" si="423"/>
        <v/>
      </c>
      <c r="AQ797" s="11"/>
      <c r="AR797" s="11">
        <f t="shared" si="306"/>
        <v>0</v>
      </c>
      <c r="AS797" s="11"/>
      <c r="AT797" s="9"/>
      <c r="AU797" t="str">
        <f t="shared" si="414"/>
        <v>RW</v>
      </c>
      <c r="AV797" s="7">
        <f>SUM(Z$7:Z797)/2</f>
        <v>384</v>
      </c>
      <c r="AW797" s="7">
        <f>SUM(AC$7:AC797)/2</f>
        <v>0</v>
      </c>
      <c r="BF797" s="2">
        <v>0</v>
      </c>
      <c r="BG797" s="2">
        <v>0</v>
      </c>
      <c r="BH797" s="2">
        <v>0</v>
      </c>
      <c r="BI797" s="2">
        <v>0</v>
      </c>
      <c r="BJ797" s="2">
        <v>0</v>
      </c>
      <c r="BK797" s="2">
        <v>0</v>
      </c>
      <c r="BL797" s="2">
        <v>0</v>
      </c>
      <c r="BM797" s="2">
        <v>0</v>
      </c>
      <c r="BN797" s="2">
        <v>0</v>
      </c>
      <c r="BO797" s="2">
        <v>0</v>
      </c>
    </row>
    <row r="798" spans="2:67" outlineLevel="1">
      <c r="B798" s="36"/>
      <c r="C798" s="9"/>
      <c r="D798" s="9"/>
      <c r="E798" s="10" t="s">
        <v>911</v>
      </c>
      <c r="F798" s="10" t="s">
        <v>912</v>
      </c>
      <c r="G798" s="10" t="s">
        <v>917</v>
      </c>
      <c r="H798" s="10" t="s">
        <v>917</v>
      </c>
      <c r="I798" s="54"/>
      <c r="J798" s="54"/>
      <c r="K798" s="54"/>
      <c r="L798" s="54"/>
      <c r="M798" s="54"/>
      <c r="N798" s="87"/>
      <c r="O798" s="10"/>
      <c r="P798" s="10"/>
      <c r="Q798" s="10"/>
      <c r="R798" s="10"/>
      <c r="S798" s="10" t="s">
        <v>53</v>
      </c>
      <c r="T798" s="10"/>
      <c r="U798" s="10" t="s">
        <v>49</v>
      </c>
      <c r="V798" s="10" t="s">
        <v>49</v>
      </c>
      <c r="W798" s="10" t="s">
        <v>50</v>
      </c>
      <c r="X798" s="11" t="str">
        <f t="shared" si="415"/>
        <v>N</v>
      </c>
      <c r="Y798" s="11"/>
      <c r="Z798" s="11">
        <f t="shared" si="265"/>
        <v>0</v>
      </c>
      <c r="AA798" s="11" t="str">
        <f t="shared" si="304"/>
        <v>N</v>
      </c>
      <c r="AB798" s="11"/>
      <c r="AC798" s="11">
        <f t="shared" si="305"/>
        <v>0</v>
      </c>
      <c r="AD798" s="10">
        <v>0</v>
      </c>
      <c r="AE798" s="10">
        <v>0</v>
      </c>
      <c r="AF798" s="11"/>
      <c r="AG798" s="10"/>
      <c r="AH798" s="10"/>
      <c r="AI798" s="11">
        <f t="shared" si="416"/>
        <v>383</v>
      </c>
      <c r="AJ798" s="11" t="str">
        <f t="shared" si="417"/>
        <v/>
      </c>
      <c r="AK798" s="11">
        <f t="shared" si="418"/>
        <v>383</v>
      </c>
      <c r="AL798" s="11" t="str">
        <f t="shared" si="419"/>
        <v/>
      </c>
      <c r="AM798" s="11">
        <f t="shared" si="420"/>
        <v>-1</v>
      </c>
      <c r="AN798" s="11" t="str">
        <f t="shared" si="421"/>
        <v/>
      </c>
      <c r="AO798" s="11">
        <f t="shared" si="422"/>
        <v>-1</v>
      </c>
      <c r="AP798" s="11" t="str">
        <f t="shared" si="423"/>
        <v/>
      </c>
      <c r="AQ798" s="11"/>
      <c r="AR798" s="11">
        <f t="shared" si="306"/>
        <v>0</v>
      </c>
      <c r="AS798" s="11"/>
      <c r="AT798" s="9"/>
      <c r="AU798" t="str">
        <f t="shared" si="414"/>
        <v>RW</v>
      </c>
      <c r="AV798" s="7">
        <f>SUM(Z$7:Z798)/2</f>
        <v>384</v>
      </c>
      <c r="AW798" s="7">
        <f>SUM(AC$7:AC798)/2</f>
        <v>0</v>
      </c>
      <c r="BF798" s="2">
        <v>0</v>
      </c>
      <c r="BG798" s="2">
        <v>0</v>
      </c>
      <c r="BH798" s="2">
        <v>0</v>
      </c>
      <c r="BI798" s="2">
        <v>0</v>
      </c>
      <c r="BJ798" s="2">
        <v>0</v>
      </c>
      <c r="BK798" s="2">
        <v>0</v>
      </c>
      <c r="BL798" s="2">
        <v>0</v>
      </c>
      <c r="BM798" s="2">
        <v>0</v>
      </c>
      <c r="BN798" s="2">
        <v>0</v>
      </c>
      <c r="BO798" s="2">
        <v>0</v>
      </c>
    </row>
    <row r="799" spans="2:67" outlineLevel="1">
      <c r="B799" s="36"/>
      <c r="C799" s="9"/>
      <c r="D799" s="9"/>
      <c r="E799" s="10" t="s">
        <v>911</v>
      </c>
      <c r="F799" s="10" t="s">
        <v>912</v>
      </c>
      <c r="G799" s="10" t="s">
        <v>918</v>
      </c>
      <c r="H799" s="10" t="s">
        <v>918</v>
      </c>
      <c r="I799" s="54"/>
      <c r="J799" s="54"/>
      <c r="K799" s="54"/>
      <c r="L799" s="54"/>
      <c r="M799" s="54"/>
      <c r="N799" s="87"/>
      <c r="O799" s="10"/>
      <c r="P799" s="10"/>
      <c r="Q799" s="10"/>
      <c r="R799" s="10"/>
      <c r="S799" s="10" t="s">
        <v>53</v>
      </c>
      <c r="T799" s="10"/>
      <c r="U799" s="10" t="s">
        <v>49</v>
      </c>
      <c r="V799" s="10" t="s">
        <v>49</v>
      </c>
      <c r="W799" s="10" t="s">
        <v>50</v>
      </c>
      <c r="X799" s="11" t="str">
        <f t="shared" si="415"/>
        <v>N</v>
      </c>
      <c r="Y799" s="11"/>
      <c r="Z799" s="11">
        <f t="shared" si="265"/>
        <v>0</v>
      </c>
      <c r="AA799" s="11" t="str">
        <f t="shared" si="304"/>
        <v>N</v>
      </c>
      <c r="AB799" s="11"/>
      <c r="AC799" s="11">
        <f t="shared" si="305"/>
        <v>0</v>
      </c>
      <c r="AD799" s="10">
        <v>0</v>
      </c>
      <c r="AE799" s="10">
        <v>0</v>
      </c>
      <c r="AF799" s="11"/>
      <c r="AG799" s="10"/>
      <c r="AH799" s="10"/>
      <c r="AI799" s="11">
        <f t="shared" si="416"/>
        <v>383</v>
      </c>
      <c r="AJ799" s="11" t="str">
        <f t="shared" si="417"/>
        <v/>
      </c>
      <c r="AK799" s="11">
        <f t="shared" si="418"/>
        <v>383</v>
      </c>
      <c r="AL799" s="11" t="str">
        <f t="shared" si="419"/>
        <v/>
      </c>
      <c r="AM799" s="11">
        <f t="shared" si="420"/>
        <v>-1</v>
      </c>
      <c r="AN799" s="11" t="str">
        <f t="shared" si="421"/>
        <v/>
      </c>
      <c r="AO799" s="11">
        <f t="shared" si="422"/>
        <v>-1</v>
      </c>
      <c r="AP799" s="11" t="str">
        <f t="shared" si="423"/>
        <v/>
      </c>
      <c r="AQ799" s="11"/>
      <c r="AR799" s="11">
        <f t="shared" si="306"/>
        <v>0</v>
      </c>
      <c r="AS799" s="11"/>
      <c r="AT799" s="9"/>
      <c r="AU799" t="str">
        <f t="shared" si="414"/>
        <v>RW</v>
      </c>
      <c r="AV799" s="7">
        <f>SUM(Z$7:Z799)/2</f>
        <v>384</v>
      </c>
      <c r="AW799" s="7">
        <f>SUM(AC$7:AC799)/2</f>
        <v>0</v>
      </c>
      <c r="BF799" s="2">
        <v>0</v>
      </c>
      <c r="BG799" s="2">
        <v>0</v>
      </c>
      <c r="BH799" s="2">
        <v>0</v>
      </c>
      <c r="BI799" s="2">
        <v>0</v>
      </c>
      <c r="BJ799" s="2">
        <v>0</v>
      </c>
      <c r="BK799" s="2">
        <v>0</v>
      </c>
      <c r="BL799" s="2">
        <v>0</v>
      </c>
      <c r="BM799" s="2">
        <v>0</v>
      </c>
      <c r="BN799" s="2">
        <v>0</v>
      </c>
      <c r="BO799" s="2">
        <v>0</v>
      </c>
    </row>
    <row r="800" spans="2:67" outlineLevel="1">
      <c r="B800" s="36"/>
      <c r="C800" s="9"/>
      <c r="D800" s="9"/>
      <c r="E800" s="10" t="s">
        <v>911</v>
      </c>
      <c r="F800" s="10" t="s">
        <v>912</v>
      </c>
      <c r="G800" s="10" t="s">
        <v>919</v>
      </c>
      <c r="H800" s="10" t="s">
        <v>919</v>
      </c>
      <c r="I800" s="54"/>
      <c r="J800" s="54"/>
      <c r="K800" s="54"/>
      <c r="L800" s="54"/>
      <c r="M800" s="54"/>
      <c r="N800" s="87"/>
      <c r="O800" s="10"/>
      <c r="P800" s="10"/>
      <c r="Q800" s="10"/>
      <c r="R800" s="10"/>
      <c r="S800" s="10" t="s">
        <v>53</v>
      </c>
      <c r="T800" s="10"/>
      <c r="U800" s="10" t="s">
        <v>49</v>
      </c>
      <c r="V800" s="10" t="s">
        <v>49</v>
      </c>
      <c r="W800" s="10" t="s">
        <v>50</v>
      </c>
      <c r="X800" s="11" t="str">
        <f t="shared" si="415"/>
        <v>N</v>
      </c>
      <c r="Y800" s="11"/>
      <c r="Z800" s="11">
        <f t="shared" si="265"/>
        <v>0</v>
      </c>
      <c r="AA800" s="11" t="str">
        <f t="shared" si="304"/>
        <v>N</v>
      </c>
      <c r="AB800" s="11"/>
      <c r="AC800" s="11">
        <f t="shared" si="305"/>
        <v>0</v>
      </c>
      <c r="AD800" s="10">
        <v>0</v>
      </c>
      <c r="AE800" s="10">
        <v>0</v>
      </c>
      <c r="AF800" s="11"/>
      <c r="AG800" s="10"/>
      <c r="AH800" s="10"/>
      <c r="AI800" s="11">
        <f t="shared" si="416"/>
        <v>383</v>
      </c>
      <c r="AJ800" s="11" t="str">
        <f t="shared" si="417"/>
        <v/>
      </c>
      <c r="AK800" s="11">
        <f t="shared" si="418"/>
        <v>383</v>
      </c>
      <c r="AL800" s="11" t="str">
        <f t="shared" si="419"/>
        <v/>
      </c>
      <c r="AM800" s="11">
        <f t="shared" si="420"/>
        <v>-1</v>
      </c>
      <c r="AN800" s="11" t="str">
        <f t="shared" si="421"/>
        <v/>
      </c>
      <c r="AO800" s="11">
        <f t="shared" si="422"/>
        <v>-1</v>
      </c>
      <c r="AP800" s="11" t="str">
        <f t="shared" si="423"/>
        <v/>
      </c>
      <c r="AQ800" s="11"/>
      <c r="AR800" s="11">
        <f t="shared" si="306"/>
        <v>0</v>
      </c>
      <c r="AS800" s="11"/>
      <c r="AT800" s="9"/>
      <c r="AU800" t="str">
        <f t="shared" si="414"/>
        <v>RW</v>
      </c>
      <c r="AV800" s="7">
        <f>SUM(Z$7:Z800)/2</f>
        <v>384</v>
      </c>
      <c r="AW800" s="7">
        <f>SUM(AC$7:AC800)/2</f>
        <v>0</v>
      </c>
      <c r="BF800" s="2">
        <v>0</v>
      </c>
      <c r="BG800" s="2">
        <v>0</v>
      </c>
      <c r="BH800" s="2">
        <v>0</v>
      </c>
      <c r="BI800" s="2">
        <v>0</v>
      </c>
      <c r="BJ800" s="2">
        <v>0</v>
      </c>
      <c r="BK800" s="2">
        <v>0</v>
      </c>
      <c r="BL800" s="2">
        <v>0</v>
      </c>
      <c r="BM800" s="2">
        <v>0</v>
      </c>
      <c r="BN800" s="2">
        <v>0</v>
      </c>
      <c r="BO800" s="2">
        <v>0</v>
      </c>
    </row>
    <row r="801" spans="2:67" outlineLevel="1">
      <c r="B801" s="36"/>
      <c r="C801" s="9"/>
      <c r="D801" s="9"/>
      <c r="E801" s="10" t="s">
        <v>911</v>
      </c>
      <c r="F801" s="10" t="s">
        <v>912</v>
      </c>
      <c r="G801" s="10" t="s">
        <v>920</v>
      </c>
      <c r="H801" s="10" t="s">
        <v>920</v>
      </c>
      <c r="I801" s="54"/>
      <c r="J801" s="54"/>
      <c r="K801" s="54"/>
      <c r="L801" s="54"/>
      <c r="M801" s="54"/>
      <c r="N801" s="87"/>
      <c r="O801" s="10"/>
      <c r="P801" s="10"/>
      <c r="Q801" s="10"/>
      <c r="R801" s="10"/>
      <c r="S801" s="10" t="s">
        <v>53</v>
      </c>
      <c r="T801" s="10"/>
      <c r="U801" s="10" t="s">
        <v>49</v>
      </c>
      <c r="V801" s="10" t="s">
        <v>49</v>
      </c>
      <c r="W801" s="10" t="s">
        <v>50</v>
      </c>
      <c r="X801" s="11" t="str">
        <f t="shared" si="415"/>
        <v>N</v>
      </c>
      <c r="Y801" s="11"/>
      <c r="Z801" s="11">
        <f t="shared" si="265"/>
        <v>0</v>
      </c>
      <c r="AA801" s="11" t="str">
        <f t="shared" si="304"/>
        <v>N</v>
      </c>
      <c r="AB801" s="11"/>
      <c r="AC801" s="11">
        <f t="shared" si="305"/>
        <v>0</v>
      </c>
      <c r="AD801" s="10">
        <v>0</v>
      </c>
      <c r="AE801" s="10">
        <v>0</v>
      </c>
      <c r="AF801" s="11"/>
      <c r="AG801" s="10"/>
      <c r="AH801" s="10"/>
      <c r="AI801" s="11">
        <f t="shared" si="416"/>
        <v>383</v>
      </c>
      <c r="AJ801" s="11" t="str">
        <f t="shared" si="417"/>
        <v/>
      </c>
      <c r="AK801" s="11">
        <f t="shared" si="418"/>
        <v>383</v>
      </c>
      <c r="AL801" s="11" t="str">
        <f t="shared" si="419"/>
        <v/>
      </c>
      <c r="AM801" s="11">
        <f t="shared" si="420"/>
        <v>-1</v>
      </c>
      <c r="AN801" s="11" t="str">
        <f t="shared" si="421"/>
        <v/>
      </c>
      <c r="AO801" s="11">
        <f t="shared" si="422"/>
        <v>-1</v>
      </c>
      <c r="AP801" s="11" t="str">
        <f t="shared" si="423"/>
        <v/>
      </c>
      <c r="AQ801" s="11"/>
      <c r="AR801" s="11">
        <f t="shared" si="306"/>
        <v>0</v>
      </c>
      <c r="AS801" s="11"/>
      <c r="AT801" s="9"/>
      <c r="AU801" t="str">
        <f t="shared" si="414"/>
        <v>RW</v>
      </c>
      <c r="AV801" s="7">
        <f>SUM(Z$7:Z801)/2</f>
        <v>384</v>
      </c>
      <c r="AW801" s="7">
        <f>SUM(AC$7:AC801)/2</f>
        <v>0</v>
      </c>
      <c r="BF801" s="2">
        <v>0</v>
      </c>
      <c r="BG801" s="2">
        <v>0</v>
      </c>
      <c r="BH801" s="2">
        <v>0</v>
      </c>
      <c r="BI801" s="2">
        <v>0</v>
      </c>
      <c r="BJ801" s="2">
        <v>0</v>
      </c>
      <c r="BK801" s="2">
        <v>0</v>
      </c>
      <c r="BL801" s="2">
        <v>0</v>
      </c>
      <c r="BM801" s="2">
        <v>0</v>
      </c>
      <c r="BN801" s="2">
        <v>0</v>
      </c>
      <c r="BO801" s="2">
        <v>0</v>
      </c>
    </row>
    <row r="802" spans="2:67" outlineLevel="1">
      <c r="B802" s="36"/>
      <c r="C802" s="9"/>
      <c r="D802" s="9"/>
      <c r="E802" s="10" t="s">
        <v>911</v>
      </c>
      <c r="F802" s="10" t="s">
        <v>912</v>
      </c>
      <c r="G802" s="10" t="s">
        <v>921</v>
      </c>
      <c r="H802" s="10" t="s">
        <v>921</v>
      </c>
      <c r="I802" s="81"/>
      <c r="J802" s="81"/>
      <c r="K802" s="81"/>
      <c r="L802" s="81"/>
      <c r="M802" s="81"/>
      <c r="N802" s="88"/>
      <c r="O802" s="10"/>
      <c r="P802" s="10"/>
      <c r="Q802" s="10"/>
      <c r="R802" s="10"/>
      <c r="S802" s="10" t="s">
        <v>53</v>
      </c>
      <c r="T802" s="10"/>
      <c r="U802" s="10" t="s">
        <v>49</v>
      </c>
      <c r="V802" s="10" t="s">
        <v>49</v>
      </c>
      <c r="W802" s="10" t="s">
        <v>50</v>
      </c>
      <c r="X802" s="11" t="str">
        <f t="shared" si="415"/>
        <v>N</v>
      </c>
      <c r="Y802" s="11"/>
      <c r="Z802" s="11">
        <f t="shared" si="265"/>
        <v>0</v>
      </c>
      <c r="AA802" s="11" t="str">
        <f t="shared" si="304"/>
        <v>N</v>
      </c>
      <c r="AB802" s="11"/>
      <c r="AC802" s="11">
        <f t="shared" si="305"/>
        <v>0</v>
      </c>
      <c r="AD802" s="10">
        <v>0</v>
      </c>
      <c r="AE802" s="10">
        <v>0</v>
      </c>
      <c r="AF802" s="11"/>
      <c r="AG802" s="10"/>
      <c r="AH802" s="10"/>
      <c r="AI802" s="11">
        <f t="shared" si="416"/>
        <v>383</v>
      </c>
      <c r="AJ802" s="11" t="str">
        <f t="shared" si="417"/>
        <v/>
      </c>
      <c r="AK802" s="11">
        <f t="shared" si="418"/>
        <v>383</v>
      </c>
      <c r="AL802" s="11" t="str">
        <f t="shared" si="419"/>
        <v/>
      </c>
      <c r="AM802" s="11">
        <f t="shared" si="420"/>
        <v>-1</v>
      </c>
      <c r="AN802" s="11" t="str">
        <f t="shared" si="421"/>
        <v/>
      </c>
      <c r="AO802" s="11">
        <f t="shared" si="422"/>
        <v>-1</v>
      </c>
      <c r="AP802" s="11" t="str">
        <f t="shared" si="423"/>
        <v/>
      </c>
      <c r="AQ802" s="11"/>
      <c r="AR802" s="11">
        <f t="shared" si="306"/>
        <v>0</v>
      </c>
      <c r="AS802" s="11"/>
      <c r="AT802" s="9"/>
      <c r="AU802" t="str">
        <f t="shared" si="414"/>
        <v>RW</v>
      </c>
      <c r="AV802" s="7">
        <f>SUM(Z$7:Z802)/2</f>
        <v>384</v>
      </c>
      <c r="AW802" s="7">
        <f>SUM(AC$7:AC802)/2</f>
        <v>0</v>
      </c>
      <c r="BF802" s="2">
        <v>0</v>
      </c>
      <c r="BG802" s="2">
        <v>0</v>
      </c>
      <c r="BH802" s="2">
        <v>0</v>
      </c>
      <c r="BI802" s="2">
        <v>0</v>
      </c>
      <c r="BJ802" s="2">
        <v>0</v>
      </c>
      <c r="BK802" s="2">
        <v>0</v>
      </c>
      <c r="BL802" s="2">
        <v>0</v>
      </c>
      <c r="BM802" s="2">
        <v>0</v>
      </c>
      <c r="BN802" s="2">
        <v>0</v>
      </c>
      <c r="BO802" s="2">
        <v>0</v>
      </c>
    </row>
    <row r="803" spans="2:67" outlineLevel="1">
      <c r="B803" s="36"/>
      <c r="C803" s="9"/>
      <c r="D803" s="9"/>
      <c r="E803" s="10" t="s">
        <v>911</v>
      </c>
      <c r="F803" s="10" t="s">
        <v>912</v>
      </c>
      <c r="G803" s="10" t="s">
        <v>922</v>
      </c>
      <c r="H803" s="10" t="s">
        <v>922</v>
      </c>
      <c r="I803" s="80"/>
      <c r="J803" s="80"/>
      <c r="K803" s="80"/>
      <c r="L803" s="80"/>
      <c r="M803" s="80"/>
      <c r="N803" s="86" t="s">
        <v>903</v>
      </c>
      <c r="O803" s="10"/>
      <c r="P803" s="10"/>
      <c r="Q803" s="10"/>
      <c r="R803" s="10"/>
      <c r="S803" s="10" t="s">
        <v>53</v>
      </c>
      <c r="T803" s="10"/>
      <c r="U803" s="10" t="s">
        <v>49</v>
      </c>
      <c r="V803" s="10" t="s">
        <v>49</v>
      </c>
      <c r="W803" s="10" t="s">
        <v>50</v>
      </c>
      <c r="X803" s="11" t="str">
        <f t="shared" si="415"/>
        <v>N</v>
      </c>
      <c r="Y803" s="11"/>
      <c r="Z803" s="11">
        <f t="shared" ref="Z803:Z866" si="424">IF(V803="N",Y803,Y803*$T$1)</f>
        <v>0</v>
      </c>
      <c r="AA803" s="11" t="str">
        <f t="shared" si="304"/>
        <v>N</v>
      </c>
      <c r="AB803" s="11"/>
      <c r="AC803" s="11">
        <f t="shared" si="305"/>
        <v>0</v>
      </c>
      <c r="AD803" s="10">
        <v>0</v>
      </c>
      <c r="AE803" s="10">
        <v>0</v>
      </c>
      <c r="AF803" s="11"/>
      <c r="AG803" s="10"/>
      <c r="AH803" s="10"/>
      <c r="AI803" s="11">
        <f t="shared" si="416"/>
        <v>383</v>
      </c>
      <c r="AJ803" s="11" t="str">
        <f t="shared" si="417"/>
        <v/>
      </c>
      <c r="AK803" s="11">
        <f t="shared" si="418"/>
        <v>383</v>
      </c>
      <c r="AL803" s="11" t="str">
        <f t="shared" si="419"/>
        <v/>
      </c>
      <c r="AM803" s="11">
        <f t="shared" si="420"/>
        <v>-1</v>
      </c>
      <c r="AN803" s="11" t="str">
        <f t="shared" si="421"/>
        <v/>
      </c>
      <c r="AO803" s="11">
        <f t="shared" si="422"/>
        <v>-1</v>
      </c>
      <c r="AP803" s="11" t="str">
        <f t="shared" si="423"/>
        <v/>
      </c>
      <c r="AQ803" s="11"/>
      <c r="AR803" s="11">
        <f t="shared" si="306"/>
        <v>0</v>
      </c>
      <c r="AS803" s="11"/>
      <c r="AT803" s="9"/>
      <c r="AU803" t="str">
        <f t="shared" si="414"/>
        <v>RW</v>
      </c>
      <c r="AV803" s="7">
        <f>SUM(Z$7:Z803)/2</f>
        <v>384</v>
      </c>
      <c r="AW803" s="7">
        <f>SUM(AC$7:AC803)/2</f>
        <v>0</v>
      </c>
      <c r="BF803" s="2">
        <v>0</v>
      </c>
      <c r="BG803" s="2">
        <v>0</v>
      </c>
      <c r="BH803" s="2">
        <v>0</v>
      </c>
      <c r="BI803" s="2">
        <v>0</v>
      </c>
      <c r="BJ803" s="2">
        <v>0</v>
      </c>
      <c r="BK803" s="2">
        <v>0</v>
      </c>
      <c r="BL803" s="2">
        <v>0</v>
      </c>
      <c r="BM803" s="2">
        <v>0</v>
      </c>
      <c r="BN803" s="2">
        <v>0</v>
      </c>
      <c r="BO803" s="2">
        <v>0</v>
      </c>
    </row>
    <row r="804" spans="2:67" outlineLevel="1">
      <c r="B804" s="36"/>
      <c r="C804" s="9"/>
      <c r="D804" s="9"/>
      <c r="E804" s="10" t="s">
        <v>911</v>
      </c>
      <c r="F804" s="10" t="s">
        <v>912</v>
      </c>
      <c r="G804" s="10" t="s">
        <v>923</v>
      </c>
      <c r="H804" s="10" t="s">
        <v>923</v>
      </c>
      <c r="I804" s="54"/>
      <c r="J804" s="54"/>
      <c r="K804" s="54"/>
      <c r="L804" s="54"/>
      <c r="M804" s="54"/>
      <c r="N804" s="87"/>
      <c r="O804" s="10"/>
      <c r="P804" s="10"/>
      <c r="Q804" s="10"/>
      <c r="R804" s="10"/>
      <c r="S804" s="10" t="s">
        <v>53</v>
      </c>
      <c r="T804" s="10"/>
      <c r="U804" s="10" t="s">
        <v>49</v>
      </c>
      <c r="V804" s="10" t="s">
        <v>49</v>
      </c>
      <c r="W804" s="10" t="s">
        <v>50</v>
      </c>
      <c r="X804" s="11" t="str">
        <f t="shared" si="415"/>
        <v>N</v>
      </c>
      <c r="Y804" s="11"/>
      <c r="Z804" s="11">
        <f t="shared" si="424"/>
        <v>0</v>
      </c>
      <c r="AA804" s="11" t="str">
        <f t="shared" si="304"/>
        <v>N</v>
      </c>
      <c r="AB804" s="11"/>
      <c r="AC804" s="11">
        <f t="shared" si="305"/>
        <v>0</v>
      </c>
      <c r="AD804" s="10">
        <v>0</v>
      </c>
      <c r="AE804" s="10">
        <v>0</v>
      </c>
      <c r="AF804" s="11"/>
      <c r="AG804" s="10"/>
      <c r="AH804" s="10"/>
      <c r="AI804" s="11">
        <f t="shared" si="416"/>
        <v>383</v>
      </c>
      <c r="AJ804" s="11" t="str">
        <f t="shared" si="417"/>
        <v/>
      </c>
      <c r="AK804" s="11">
        <f t="shared" si="418"/>
        <v>383</v>
      </c>
      <c r="AL804" s="11" t="str">
        <f t="shared" si="419"/>
        <v/>
      </c>
      <c r="AM804" s="11">
        <f t="shared" si="420"/>
        <v>-1</v>
      </c>
      <c r="AN804" s="11" t="str">
        <f t="shared" si="421"/>
        <v/>
      </c>
      <c r="AO804" s="11">
        <f t="shared" si="422"/>
        <v>-1</v>
      </c>
      <c r="AP804" s="11" t="str">
        <f t="shared" si="423"/>
        <v/>
      </c>
      <c r="AQ804" s="11"/>
      <c r="AR804" s="11">
        <f t="shared" si="306"/>
        <v>0</v>
      </c>
      <c r="AS804" s="11"/>
      <c r="AT804" s="9"/>
      <c r="AU804" t="str">
        <f t="shared" si="414"/>
        <v>RW</v>
      </c>
      <c r="AV804" s="7">
        <f>SUM(Z$7:Z804)/2</f>
        <v>384</v>
      </c>
      <c r="AW804" s="7">
        <f>SUM(AC$7:AC804)/2</f>
        <v>0</v>
      </c>
      <c r="BF804" s="2">
        <v>0</v>
      </c>
      <c r="BG804" s="2">
        <v>0</v>
      </c>
      <c r="BH804" s="2">
        <v>0</v>
      </c>
      <c r="BI804" s="2">
        <v>0</v>
      </c>
      <c r="BJ804" s="2">
        <v>0</v>
      </c>
      <c r="BK804" s="2">
        <v>0</v>
      </c>
      <c r="BL804" s="2">
        <v>0</v>
      </c>
      <c r="BM804" s="2">
        <v>0</v>
      </c>
      <c r="BN804" s="2">
        <v>0</v>
      </c>
      <c r="BO804" s="2">
        <v>0</v>
      </c>
    </row>
    <row r="805" spans="2:67" outlineLevel="1">
      <c r="B805" s="36"/>
      <c r="C805" s="9"/>
      <c r="D805" s="9"/>
      <c r="E805" s="10" t="s">
        <v>911</v>
      </c>
      <c r="F805" s="10" t="s">
        <v>912</v>
      </c>
      <c r="G805" s="10" t="s">
        <v>924</v>
      </c>
      <c r="H805" s="10" t="s">
        <v>924</v>
      </c>
      <c r="I805" s="54"/>
      <c r="J805" s="54"/>
      <c r="K805" s="54"/>
      <c r="L805" s="54"/>
      <c r="M805" s="54"/>
      <c r="N805" s="87"/>
      <c r="O805" s="10"/>
      <c r="P805" s="10"/>
      <c r="Q805" s="10"/>
      <c r="R805" s="10"/>
      <c r="S805" s="10" t="s">
        <v>53</v>
      </c>
      <c r="T805" s="10"/>
      <c r="U805" s="10" t="s">
        <v>49</v>
      </c>
      <c r="V805" s="10" t="s">
        <v>49</v>
      </c>
      <c r="W805" s="10" t="s">
        <v>50</v>
      </c>
      <c r="X805" s="11" t="str">
        <f t="shared" si="415"/>
        <v>N</v>
      </c>
      <c r="Y805" s="11"/>
      <c r="Z805" s="11">
        <f t="shared" si="424"/>
        <v>0</v>
      </c>
      <c r="AA805" s="11" t="str">
        <f t="shared" si="304"/>
        <v>N</v>
      </c>
      <c r="AB805" s="11"/>
      <c r="AC805" s="11">
        <f t="shared" si="305"/>
        <v>0</v>
      </c>
      <c r="AD805" s="10">
        <v>0</v>
      </c>
      <c r="AE805" s="10">
        <v>0</v>
      </c>
      <c r="AF805" s="11"/>
      <c r="AG805" s="10"/>
      <c r="AH805" s="10"/>
      <c r="AI805" s="11">
        <f t="shared" si="416"/>
        <v>383</v>
      </c>
      <c r="AJ805" s="11" t="str">
        <f t="shared" si="417"/>
        <v/>
      </c>
      <c r="AK805" s="11">
        <f t="shared" si="418"/>
        <v>383</v>
      </c>
      <c r="AL805" s="11" t="str">
        <f t="shared" si="419"/>
        <v/>
      </c>
      <c r="AM805" s="11">
        <f t="shared" si="420"/>
        <v>-1</v>
      </c>
      <c r="AN805" s="11" t="str">
        <f t="shared" si="421"/>
        <v/>
      </c>
      <c r="AO805" s="11">
        <f t="shared" si="422"/>
        <v>-1</v>
      </c>
      <c r="AP805" s="11" t="str">
        <f t="shared" si="423"/>
        <v/>
      </c>
      <c r="AQ805" s="11"/>
      <c r="AR805" s="11">
        <f t="shared" si="306"/>
        <v>0</v>
      </c>
      <c r="AS805" s="11"/>
      <c r="AT805" s="9"/>
      <c r="AU805" t="str">
        <f t="shared" si="414"/>
        <v>RW</v>
      </c>
      <c r="AV805" s="7">
        <f>SUM(Z$7:Z805)/2</f>
        <v>384</v>
      </c>
      <c r="AW805" s="7">
        <f>SUM(AC$7:AC805)/2</f>
        <v>0</v>
      </c>
      <c r="BF805" s="2">
        <v>0</v>
      </c>
      <c r="BG805" s="2">
        <v>0</v>
      </c>
      <c r="BH805" s="2">
        <v>0</v>
      </c>
      <c r="BI805" s="2">
        <v>0</v>
      </c>
      <c r="BJ805" s="2">
        <v>0</v>
      </c>
      <c r="BK805" s="2">
        <v>0</v>
      </c>
      <c r="BL805" s="2">
        <v>0</v>
      </c>
      <c r="BM805" s="2">
        <v>0</v>
      </c>
      <c r="BN805" s="2">
        <v>0</v>
      </c>
      <c r="BO805" s="2">
        <v>0</v>
      </c>
    </row>
    <row r="806" spans="2:67" outlineLevel="1">
      <c r="B806" s="36"/>
      <c r="C806" s="9"/>
      <c r="D806" s="9"/>
      <c r="E806" s="10" t="s">
        <v>911</v>
      </c>
      <c r="F806" s="10" t="s">
        <v>912</v>
      </c>
      <c r="G806" s="10" t="s">
        <v>925</v>
      </c>
      <c r="H806" s="10" t="s">
        <v>925</v>
      </c>
      <c r="I806" s="54"/>
      <c r="J806" s="54"/>
      <c r="K806" s="54"/>
      <c r="L806" s="54"/>
      <c r="M806" s="54"/>
      <c r="N806" s="87"/>
      <c r="O806" s="10"/>
      <c r="P806" s="10"/>
      <c r="Q806" s="10"/>
      <c r="R806" s="10"/>
      <c r="S806" s="10" t="s">
        <v>53</v>
      </c>
      <c r="T806" s="10"/>
      <c r="U806" s="10" t="s">
        <v>49</v>
      </c>
      <c r="V806" s="10" t="s">
        <v>49</v>
      </c>
      <c r="W806" s="10" t="s">
        <v>50</v>
      </c>
      <c r="X806" s="11" t="str">
        <f t="shared" si="415"/>
        <v>N</v>
      </c>
      <c r="Y806" s="11"/>
      <c r="Z806" s="11">
        <f t="shared" si="424"/>
        <v>0</v>
      </c>
      <c r="AA806" s="11" t="str">
        <f t="shared" si="304"/>
        <v>N</v>
      </c>
      <c r="AB806" s="11"/>
      <c r="AC806" s="11">
        <f t="shared" si="305"/>
        <v>0</v>
      </c>
      <c r="AD806" s="10">
        <v>0</v>
      </c>
      <c r="AE806" s="10">
        <v>0</v>
      </c>
      <c r="AF806" s="11"/>
      <c r="AG806" s="10"/>
      <c r="AH806" s="10"/>
      <c r="AI806" s="11">
        <f t="shared" si="416"/>
        <v>383</v>
      </c>
      <c r="AJ806" s="11" t="str">
        <f t="shared" si="417"/>
        <v/>
      </c>
      <c r="AK806" s="11">
        <f t="shared" si="418"/>
        <v>383</v>
      </c>
      <c r="AL806" s="11" t="str">
        <f t="shared" si="419"/>
        <v/>
      </c>
      <c r="AM806" s="11">
        <f t="shared" si="420"/>
        <v>-1</v>
      </c>
      <c r="AN806" s="11" t="str">
        <f t="shared" si="421"/>
        <v/>
      </c>
      <c r="AO806" s="11">
        <f t="shared" si="422"/>
        <v>-1</v>
      </c>
      <c r="AP806" s="11" t="str">
        <f t="shared" si="423"/>
        <v/>
      </c>
      <c r="AQ806" s="11"/>
      <c r="AR806" s="11">
        <f t="shared" si="306"/>
        <v>0</v>
      </c>
      <c r="AS806" s="11"/>
      <c r="AT806" s="9"/>
      <c r="AU806" t="str">
        <f t="shared" si="414"/>
        <v>RW</v>
      </c>
      <c r="AV806" s="7">
        <f>SUM(Z$7:Z806)/2</f>
        <v>384</v>
      </c>
      <c r="AW806" s="7">
        <f>SUM(AC$7:AC806)/2</f>
        <v>0</v>
      </c>
      <c r="BF806" s="2">
        <v>0</v>
      </c>
      <c r="BG806" s="2">
        <v>0</v>
      </c>
      <c r="BH806" s="2">
        <v>0</v>
      </c>
      <c r="BI806" s="2">
        <v>0</v>
      </c>
      <c r="BJ806" s="2">
        <v>0</v>
      </c>
      <c r="BK806" s="2">
        <v>0</v>
      </c>
      <c r="BL806" s="2">
        <v>0</v>
      </c>
      <c r="BM806" s="2">
        <v>0</v>
      </c>
      <c r="BN806" s="2">
        <v>0</v>
      </c>
      <c r="BO806" s="2">
        <v>0</v>
      </c>
    </row>
    <row r="807" spans="2:67" outlineLevel="1">
      <c r="B807" s="36"/>
      <c r="C807" s="9"/>
      <c r="D807" s="9"/>
      <c r="E807" s="10" t="s">
        <v>911</v>
      </c>
      <c r="F807" s="10" t="s">
        <v>912</v>
      </c>
      <c r="G807" s="10" t="s">
        <v>926</v>
      </c>
      <c r="H807" s="10" t="s">
        <v>926</v>
      </c>
      <c r="I807" s="54"/>
      <c r="J807" s="54"/>
      <c r="K807" s="54"/>
      <c r="L807" s="54"/>
      <c r="M807" s="54"/>
      <c r="N807" s="87"/>
      <c r="O807" s="10"/>
      <c r="P807" s="10"/>
      <c r="Q807" s="10"/>
      <c r="R807" s="10"/>
      <c r="S807" s="10" t="s">
        <v>53</v>
      </c>
      <c r="T807" s="10"/>
      <c r="U807" s="10" t="s">
        <v>49</v>
      </c>
      <c r="V807" s="10" t="s">
        <v>49</v>
      </c>
      <c r="W807" s="10" t="s">
        <v>50</v>
      </c>
      <c r="X807" s="11" t="str">
        <f t="shared" si="415"/>
        <v>N</v>
      </c>
      <c r="Y807" s="11"/>
      <c r="Z807" s="11">
        <f t="shared" si="424"/>
        <v>0</v>
      </c>
      <c r="AA807" s="11" t="str">
        <f t="shared" si="304"/>
        <v>N</v>
      </c>
      <c r="AB807" s="11"/>
      <c r="AC807" s="11">
        <f t="shared" si="305"/>
        <v>0</v>
      </c>
      <c r="AD807" s="10">
        <v>0</v>
      </c>
      <c r="AE807" s="10">
        <v>0</v>
      </c>
      <c r="AF807" s="11"/>
      <c r="AG807" s="10"/>
      <c r="AH807" s="10"/>
      <c r="AI807" s="11">
        <f t="shared" si="416"/>
        <v>383</v>
      </c>
      <c r="AJ807" s="11" t="str">
        <f t="shared" si="417"/>
        <v/>
      </c>
      <c r="AK807" s="11">
        <f t="shared" si="418"/>
        <v>383</v>
      </c>
      <c r="AL807" s="11" t="str">
        <f t="shared" si="419"/>
        <v/>
      </c>
      <c r="AM807" s="11">
        <f t="shared" si="420"/>
        <v>-1</v>
      </c>
      <c r="AN807" s="11" t="str">
        <f t="shared" si="421"/>
        <v/>
      </c>
      <c r="AO807" s="11">
        <f t="shared" si="422"/>
        <v>-1</v>
      </c>
      <c r="AP807" s="11" t="str">
        <f t="shared" si="423"/>
        <v/>
      </c>
      <c r="AQ807" s="11"/>
      <c r="AR807" s="11">
        <f t="shared" si="306"/>
        <v>0</v>
      </c>
      <c r="AS807" s="11"/>
      <c r="AT807" s="9"/>
      <c r="AU807" t="str">
        <f t="shared" si="414"/>
        <v>RW</v>
      </c>
      <c r="AV807" s="7">
        <f>SUM(Z$7:Z807)/2</f>
        <v>384</v>
      </c>
      <c r="AW807" s="7">
        <f>SUM(AC$7:AC807)/2</f>
        <v>0</v>
      </c>
      <c r="BF807" s="2">
        <v>0</v>
      </c>
      <c r="BG807" s="2">
        <v>0</v>
      </c>
      <c r="BH807" s="2">
        <v>0</v>
      </c>
      <c r="BI807" s="2">
        <v>0</v>
      </c>
      <c r="BJ807" s="2">
        <v>0</v>
      </c>
      <c r="BK807" s="2">
        <v>0</v>
      </c>
      <c r="BL807" s="2">
        <v>0</v>
      </c>
      <c r="BM807" s="2">
        <v>0</v>
      </c>
      <c r="BN807" s="2">
        <v>0</v>
      </c>
      <c r="BO807" s="2">
        <v>0</v>
      </c>
    </row>
    <row r="808" spans="2:67" outlineLevel="1">
      <c r="B808" s="36"/>
      <c r="C808" s="9"/>
      <c r="D808" s="9"/>
      <c r="E808" s="10" t="s">
        <v>911</v>
      </c>
      <c r="F808" s="10" t="s">
        <v>912</v>
      </c>
      <c r="G808" s="10" t="s">
        <v>927</v>
      </c>
      <c r="H808" s="10" t="s">
        <v>927</v>
      </c>
      <c r="I808" s="54"/>
      <c r="J808" s="54"/>
      <c r="K808" s="54"/>
      <c r="L808" s="54"/>
      <c r="M808" s="54"/>
      <c r="N808" s="87"/>
      <c r="O808" s="10"/>
      <c r="P808" s="10"/>
      <c r="Q808" s="10"/>
      <c r="R808" s="10"/>
      <c r="S808" s="10" t="s">
        <v>53</v>
      </c>
      <c r="T808" s="10"/>
      <c r="U808" s="10" t="s">
        <v>49</v>
      </c>
      <c r="V808" s="10" t="s">
        <v>49</v>
      </c>
      <c r="W808" s="10" t="s">
        <v>50</v>
      </c>
      <c r="X808" s="11" t="str">
        <f t="shared" si="415"/>
        <v>N</v>
      </c>
      <c r="Y808" s="11"/>
      <c r="Z808" s="11">
        <f t="shared" si="424"/>
        <v>0</v>
      </c>
      <c r="AA808" s="11" t="str">
        <f t="shared" si="304"/>
        <v>N</v>
      </c>
      <c r="AB808" s="11"/>
      <c r="AC808" s="11">
        <f t="shared" si="305"/>
        <v>0</v>
      </c>
      <c r="AD808" s="10">
        <v>0</v>
      </c>
      <c r="AE808" s="10">
        <v>0</v>
      </c>
      <c r="AF808" s="11"/>
      <c r="AG808" s="10"/>
      <c r="AH808" s="10"/>
      <c r="AI808" s="11">
        <f t="shared" si="416"/>
        <v>383</v>
      </c>
      <c r="AJ808" s="11" t="str">
        <f t="shared" si="417"/>
        <v/>
      </c>
      <c r="AK808" s="11">
        <f t="shared" si="418"/>
        <v>383</v>
      </c>
      <c r="AL808" s="11" t="str">
        <f t="shared" si="419"/>
        <v/>
      </c>
      <c r="AM808" s="11">
        <f t="shared" si="420"/>
        <v>-1</v>
      </c>
      <c r="AN808" s="11" t="str">
        <f t="shared" si="421"/>
        <v/>
      </c>
      <c r="AO808" s="11">
        <f t="shared" si="422"/>
        <v>-1</v>
      </c>
      <c r="AP808" s="11" t="str">
        <f t="shared" si="423"/>
        <v/>
      </c>
      <c r="AQ808" s="11"/>
      <c r="AR808" s="11">
        <f t="shared" si="306"/>
        <v>0</v>
      </c>
      <c r="AS808" s="11"/>
      <c r="AT808" s="9"/>
      <c r="AU808" t="str">
        <f t="shared" si="414"/>
        <v>RW</v>
      </c>
      <c r="AV808" s="7">
        <f>SUM(Z$7:Z808)/2</f>
        <v>384</v>
      </c>
      <c r="AW808" s="7">
        <f>SUM(AC$7:AC808)/2</f>
        <v>0</v>
      </c>
      <c r="BF808" s="2">
        <v>0</v>
      </c>
      <c r="BG808" s="2">
        <v>0</v>
      </c>
      <c r="BH808" s="2">
        <v>0</v>
      </c>
      <c r="BI808" s="2">
        <v>0</v>
      </c>
      <c r="BJ808" s="2">
        <v>0</v>
      </c>
      <c r="BK808" s="2">
        <v>0</v>
      </c>
      <c r="BL808" s="2">
        <v>0</v>
      </c>
      <c r="BM808" s="2">
        <v>0</v>
      </c>
      <c r="BN808" s="2">
        <v>0</v>
      </c>
      <c r="BO808" s="2">
        <v>0</v>
      </c>
    </row>
    <row r="809" spans="2:67" outlineLevel="1">
      <c r="B809" s="36"/>
      <c r="C809" s="9"/>
      <c r="D809" s="9"/>
      <c r="E809" s="10" t="s">
        <v>911</v>
      </c>
      <c r="F809" s="10" t="s">
        <v>912</v>
      </c>
      <c r="G809" s="10" t="s">
        <v>928</v>
      </c>
      <c r="H809" s="10" t="s">
        <v>928</v>
      </c>
      <c r="I809" s="54"/>
      <c r="J809" s="54"/>
      <c r="K809" s="54"/>
      <c r="L809" s="54"/>
      <c r="M809" s="54"/>
      <c r="N809" s="87"/>
      <c r="O809" s="10"/>
      <c r="P809" s="10"/>
      <c r="Q809" s="10"/>
      <c r="R809" s="10"/>
      <c r="S809" s="10" t="s">
        <v>53</v>
      </c>
      <c r="T809" s="10"/>
      <c r="U809" s="10" t="s">
        <v>49</v>
      </c>
      <c r="V809" s="10" t="s">
        <v>49</v>
      </c>
      <c r="W809" s="10" t="s">
        <v>50</v>
      </c>
      <c r="X809" s="11" t="str">
        <f t="shared" si="415"/>
        <v>N</v>
      </c>
      <c r="Y809" s="11"/>
      <c r="Z809" s="11">
        <f t="shared" si="424"/>
        <v>0</v>
      </c>
      <c r="AA809" s="11" t="str">
        <f t="shared" si="304"/>
        <v>N</v>
      </c>
      <c r="AB809" s="11"/>
      <c r="AC809" s="11">
        <f t="shared" si="305"/>
        <v>0</v>
      </c>
      <c r="AD809" s="10">
        <v>0</v>
      </c>
      <c r="AE809" s="10">
        <v>0</v>
      </c>
      <c r="AF809" s="11"/>
      <c r="AG809" s="10"/>
      <c r="AH809" s="10"/>
      <c r="AI809" s="11">
        <f t="shared" si="416"/>
        <v>383</v>
      </c>
      <c r="AJ809" s="11" t="str">
        <f t="shared" si="417"/>
        <v/>
      </c>
      <c r="AK809" s="11">
        <f t="shared" si="418"/>
        <v>383</v>
      </c>
      <c r="AL809" s="11" t="str">
        <f t="shared" si="419"/>
        <v/>
      </c>
      <c r="AM809" s="11">
        <f t="shared" si="420"/>
        <v>-1</v>
      </c>
      <c r="AN809" s="11" t="str">
        <f t="shared" si="421"/>
        <v/>
      </c>
      <c r="AO809" s="11">
        <f t="shared" si="422"/>
        <v>-1</v>
      </c>
      <c r="AP809" s="11" t="str">
        <f t="shared" si="423"/>
        <v/>
      </c>
      <c r="AQ809" s="11"/>
      <c r="AR809" s="11">
        <f t="shared" si="306"/>
        <v>0</v>
      </c>
      <c r="AS809" s="11"/>
      <c r="AT809" s="9"/>
      <c r="AU809" t="str">
        <f t="shared" si="414"/>
        <v>RW</v>
      </c>
      <c r="AV809" s="7">
        <f>SUM(Z$7:Z809)/2</f>
        <v>384</v>
      </c>
      <c r="AW809" s="7">
        <f>SUM(AC$7:AC809)/2</f>
        <v>0</v>
      </c>
      <c r="BF809" s="2">
        <v>0</v>
      </c>
      <c r="BG809" s="2">
        <v>0</v>
      </c>
      <c r="BH809" s="2">
        <v>0</v>
      </c>
      <c r="BI809" s="2">
        <v>0</v>
      </c>
      <c r="BJ809" s="2">
        <v>0</v>
      </c>
      <c r="BK809" s="2">
        <v>0</v>
      </c>
      <c r="BL809" s="2">
        <v>0</v>
      </c>
      <c r="BM809" s="2">
        <v>0</v>
      </c>
      <c r="BN809" s="2">
        <v>0</v>
      </c>
      <c r="BO809" s="2">
        <v>0</v>
      </c>
    </row>
    <row r="810" spans="2:67" outlineLevel="1">
      <c r="B810" s="36"/>
      <c r="C810" s="9"/>
      <c r="D810" s="9"/>
      <c r="E810" s="10" t="s">
        <v>911</v>
      </c>
      <c r="F810" s="10" t="s">
        <v>912</v>
      </c>
      <c r="G810" s="10" t="s">
        <v>929</v>
      </c>
      <c r="H810" s="10" t="s">
        <v>929</v>
      </c>
      <c r="I810" s="81"/>
      <c r="J810" s="81"/>
      <c r="K810" s="81"/>
      <c r="L810" s="81"/>
      <c r="M810" s="81"/>
      <c r="N810" s="88"/>
      <c r="O810" s="10"/>
      <c r="P810" s="10"/>
      <c r="Q810" s="10"/>
      <c r="R810" s="10"/>
      <c r="S810" s="10" t="s">
        <v>53</v>
      </c>
      <c r="T810" s="10"/>
      <c r="U810" s="10" t="s">
        <v>49</v>
      </c>
      <c r="V810" s="10" t="s">
        <v>49</v>
      </c>
      <c r="W810" s="10" t="s">
        <v>50</v>
      </c>
      <c r="X810" s="11" t="str">
        <f t="shared" si="415"/>
        <v>N</v>
      </c>
      <c r="Y810" s="11"/>
      <c r="Z810" s="11">
        <f t="shared" si="424"/>
        <v>0</v>
      </c>
      <c r="AA810" s="11" t="str">
        <f t="shared" si="304"/>
        <v>N</v>
      </c>
      <c r="AB810" s="11"/>
      <c r="AC810" s="11">
        <f t="shared" si="305"/>
        <v>0</v>
      </c>
      <c r="AD810" s="10">
        <v>0</v>
      </c>
      <c r="AE810" s="10">
        <v>0</v>
      </c>
      <c r="AF810" s="11"/>
      <c r="AG810" s="10"/>
      <c r="AH810" s="10"/>
      <c r="AI810" s="11">
        <f>IF(Y810&gt;0,AK785,AK785- 1)</f>
        <v>383</v>
      </c>
      <c r="AJ810" s="11" t="str">
        <f t="shared" si="417"/>
        <v/>
      </c>
      <c r="AK810" s="11">
        <f>IF(AND(V810="Y", Y810&gt;0),AI794,AI794- 1)</f>
        <v>383</v>
      </c>
      <c r="AL810" s="11" t="str">
        <f t="shared" si="419"/>
        <v/>
      </c>
      <c r="AM810" s="11">
        <f>IF(AB810&gt;0,AO785,AO785- 1)</f>
        <v>-1</v>
      </c>
      <c r="AN810" s="11" t="str">
        <f t="shared" si="421"/>
        <v/>
      </c>
      <c r="AO810" s="11">
        <f>IF(AND(V810="Y", AB810&gt;0),AM794,AM794- 1)</f>
        <v>-1</v>
      </c>
      <c r="AP810" s="11" t="str">
        <f t="shared" si="423"/>
        <v/>
      </c>
      <c r="AQ810" s="11"/>
      <c r="AR810" s="11">
        <f t="shared" si="306"/>
        <v>0</v>
      </c>
      <c r="AS810" s="11"/>
      <c r="AT810" s="9"/>
      <c r="AU810" t="str">
        <f t="shared" si="414"/>
        <v>RW</v>
      </c>
      <c r="AV810" s="7">
        <f>SUM(Z$7:Z810)/2</f>
        <v>384</v>
      </c>
      <c r="AW810" s="7">
        <f>SUM(AC$7:AC810)/2</f>
        <v>0</v>
      </c>
      <c r="BF810" s="2">
        <v>0</v>
      </c>
      <c r="BG810" s="2">
        <v>0</v>
      </c>
      <c r="BH810" s="2">
        <v>0</v>
      </c>
      <c r="BI810" s="2">
        <v>0</v>
      </c>
      <c r="BJ810" s="2">
        <v>0</v>
      </c>
      <c r="BK810" s="2">
        <v>0</v>
      </c>
      <c r="BL810" s="2">
        <v>0</v>
      </c>
      <c r="BM810" s="2">
        <v>0</v>
      </c>
      <c r="BN810" s="2">
        <v>0</v>
      </c>
      <c r="BO810" s="2">
        <v>0</v>
      </c>
    </row>
    <row r="811" spans="2:67">
      <c r="B811" s="36"/>
      <c r="C811" s="9"/>
      <c r="D811" s="9"/>
      <c r="E811" s="10" t="s">
        <v>930</v>
      </c>
      <c r="F811" s="10" t="s">
        <v>931</v>
      </c>
      <c r="G811" s="10"/>
      <c r="H811" s="10"/>
      <c r="I811" s="10"/>
      <c r="J811" s="10"/>
      <c r="K811" s="10"/>
      <c r="L811" s="10"/>
      <c r="M811" s="10"/>
      <c r="N811" s="84"/>
      <c r="O811" s="10"/>
      <c r="P811" s="10"/>
      <c r="Q811" s="10" t="s">
        <v>47</v>
      </c>
      <c r="R811" s="10" t="s">
        <v>48</v>
      </c>
      <c r="S811" s="10" t="str">
        <f t="shared" si="275"/>
        <v>RW</v>
      </c>
      <c r="T811" s="10">
        <v>1</v>
      </c>
      <c r="U811" s="10" t="s">
        <v>49</v>
      </c>
      <c r="V811" s="10" t="s">
        <v>49</v>
      </c>
      <c r="W811" s="10" t="s">
        <v>50</v>
      </c>
      <c r="X811" s="11" t="str">
        <f t="shared" si="415"/>
        <v>N</v>
      </c>
      <c r="Y811" s="11"/>
      <c r="Z811" s="11">
        <f t="shared" si="424"/>
        <v>0</v>
      </c>
      <c r="AA811" s="11" t="str">
        <f t="shared" si="304"/>
        <v>N</v>
      </c>
      <c r="AB811" s="11"/>
      <c r="AC811" s="11">
        <f t="shared" si="305"/>
        <v>0</v>
      </c>
      <c r="AD811" s="10" t="str">
        <f>(AD812 &amp; AD813 &amp; AD814 &amp; AD815 &amp; AD816 &amp; AD817 &amp; AD818 &amp; AD819)</f>
        <v>00000000</v>
      </c>
      <c r="AE811" s="10" t="str">
        <f>(AE812 &amp; AE813 &amp; AE814 &amp; AE815 &amp; AE816 &amp; AE817 &amp; AE818 &amp; AE819)</f>
        <v>00000000</v>
      </c>
      <c r="AF811" s="11"/>
      <c r="AG811" s="10"/>
      <c r="AH811" s="10"/>
      <c r="AI811" s="11">
        <f>AK794+Y811</f>
        <v>384</v>
      </c>
      <c r="AJ811" s="11"/>
      <c r="AK811" s="11">
        <f t="shared" si="276"/>
        <v>384</v>
      </c>
      <c r="AL811" s="11"/>
      <c r="AM811" s="11">
        <f>AO794+AB811</f>
        <v>0</v>
      </c>
      <c r="AN811" s="11"/>
      <c r="AO811" s="11">
        <f t="shared" si="277"/>
        <v>0</v>
      </c>
      <c r="AP811" s="11"/>
      <c r="AQ811" s="11"/>
      <c r="AR811" s="11">
        <f t="shared" si="306"/>
        <v>0</v>
      </c>
      <c r="AS811" s="11"/>
      <c r="AT811" s="9"/>
      <c r="AU811" t="str">
        <f t="shared" si="414"/>
        <v>RW</v>
      </c>
      <c r="AV811" s="7">
        <f>SUM(Z$7:Z811)/2</f>
        <v>384</v>
      </c>
      <c r="AW811" s="7">
        <f>SUM(AC$7:AC811)/2</f>
        <v>0</v>
      </c>
      <c r="BF811" s="2" t="s">
        <v>272</v>
      </c>
      <c r="BG811" s="2" t="s">
        <v>272</v>
      </c>
      <c r="BH811" s="2" t="s">
        <v>272</v>
      </c>
      <c r="BI811" s="2" t="s">
        <v>272</v>
      </c>
      <c r="BJ811" s="2" t="s">
        <v>272</v>
      </c>
      <c r="BK811" s="2" t="s">
        <v>272</v>
      </c>
      <c r="BL811" s="2" t="s">
        <v>272</v>
      </c>
      <c r="BM811" s="2" t="s">
        <v>272</v>
      </c>
      <c r="BN811" s="2" t="s">
        <v>272</v>
      </c>
      <c r="BO811" s="2" t="s">
        <v>272</v>
      </c>
    </row>
    <row r="812" spans="2:67" outlineLevel="1">
      <c r="B812" s="36"/>
      <c r="C812" s="9"/>
      <c r="D812" s="9"/>
      <c r="E812" s="10" t="s">
        <v>930</v>
      </c>
      <c r="F812" s="10" t="s">
        <v>931</v>
      </c>
      <c r="G812" s="10" t="s">
        <v>932</v>
      </c>
      <c r="H812" s="10" t="s">
        <v>932</v>
      </c>
      <c r="I812" s="80"/>
      <c r="J812" s="80"/>
      <c r="K812" s="80"/>
      <c r="L812" s="80"/>
      <c r="M812" s="80"/>
      <c r="N812" s="86" t="s">
        <v>933</v>
      </c>
      <c r="O812" s="10"/>
      <c r="P812" s="10"/>
      <c r="Q812" s="10"/>
      <c r="R812" s="10"/>
      <c r="S812" s="10" t="s">
        <v>53</v>
      </c>
      <c r="T812" s="10"/>
      <c r="U812" s="10" t="s">
        <v>49</v>
      </c>
      <c r="V812" s="10" t="s">
        <v>49</v>
      </c>
      <c r="W812" s="10" t="s">
        <v>50</v>
      </c>
      <c r="X812" s="11" t="str">
        <f t="shared" si="415"/>
        <v>N</v>
      </c>
      <c r="Y812" s="11"/>
      <c r="Z812" s="11">
        <f t="shared" si="424"/>
        <v>0</v>
      </c>
      <c r="AA812" s="11" t="str">
        <f t="shared" si="304"/>
        <v>N</v>
      </c>
      <c r="AB812" s="11"/>
      <c r="AC812" s="11">
        <f t="shared" si="305"/>
        <v>0</v>
      </c>
      <c r="AD812" s="10">
        <v>0</v>
      </c>
      <c r="AE812" s="10">
        <v>0</v>
      </c>
      <c r="AF812" s="11"/>
      <c r="AG812" s="10"/>
      <c r="AH812" s="10"/>
      <c r="AI812" s="11">
        <f t="shared" ref="AI812:AI818" si="425">AI813+Y813</f>
        <v>383</v>
      </c>
      <c r="AJ812" s="11" t="str">
        <f t="shared" ref="AJ812:AJ819" si="426">IF(Y812&gt;1,"MTP[" &amp; AI812-1+Y812&amp; ":" &amp; AI812 &amp; "]",(IF(Y812&gt;0,"MTP[" &amp; AI812 &amp; "]","")))</f>
        <v/>
      </c>
      <c r="AK812" s="11">
        <f t="shared" ref="AK812:AK818" si="427">AK813+Y813</f>
        <v>383</v>
      </c>
      <c r="AL812" s="11" t="str">
        <f t="shared" ref="AL812:AL819" si="428">IF(AND(V812="Y", Y812&gt;1),"MTP[" &amp; AK812-1+Y812&amp; ":" &amp; AK812 &amp; "]",(IF(AND(V812="Y", Y812&gt;0),"MTP[" &amp; AK812 &amp; "]","")))</f>
        <v/>
      </c>
      <c r="AM812" s="11">
        <f t="shared" ref="AM812:AM818" si="429">AM813+AB813</f>
        <v>-1</v>
      </c>
      <c r="AN812" s="11" t="str">
        <f t="shared" ref="AN812:AN819" si="430">IF(AB812&gt;1,"OTP[" &amp; AM812-1+AB812&amp; ":" &amp; AM812 &amp; "]",(IF(AB812&gt;0,"OTP[" &amp; AM812 &amp; "]","")))</f>
        <v/>
      </c>
      <c r="AO812" s="11">
        <f t="shared" ref="AO812:AO818" si="431">AO813+AB813</f>
        <v>-1</v>
      </c>
      <c r="AP812" s="11" t="str">
        <f t="shared" ref="AP812:AP819" si="432">IF(AND(V812="Y", AB812&gt;1),"OTP[" &amp; AO812-1+AB812&amp; ":" &amp; AO812 &amp; "]",(IF(AND(V812="Y", AB812&gt;0),"OTP[" &amp; AO812 &amp; "]","")))</f>
        <v/>
      </c>
      <c r="AQ812" s="11"/>
      <c r="AR812" s="11">
        <f t="shared" si="306"/>
        <v>0</v>
      </c>
      <c r="AS812" s="11"/>
      <c r="AT812" s="9"/>
      <c r="AU812" t="str">
        <f t="shared" si="414"/>
        <v>RW</v>
      </c>
      <c r="AV812" s="7">
        <f>SUM(Z$7:Z812)/2</f>
        <v>384</v>
      </c>
      <c r="AW812" s="7">
        <f>SUM(AC$7:AC812)/2</f>
        <v>0</v>
      </c>
      <c r="BF812" s="2">
        <v>0</v>
      </c>
      <c r="BG812" s="2">
        <v>0</v>
      </c>
      <c r="BH812" s="2">
        <v>0</v>
      </c>
      <c r="BI812" s="2">
        <v>0</v>
      </c>
      <c r="BJ812" s="2">
        <v>0</v>
      </c>
      <c r="BK812" s="2">
        <v>0</v>
      </c>
      <c r="BL812" s="2">
        <v>0</v>
      </c>
      <c r="BM812" s="2">
        <v>0</v>
      </c>
      <c r="BN812" s="2">
        <v>0</v>
      </c>
      <c r="BO812" s="2">
        <v>0</v>
      </c>
    </row>
    <row r="813" spans="2:67" outlineLevel="1">
      <c r="B813" s="36"/>
      <c r="C813" s="9"/>
      <c r="D813" s="9"/>
      <c r="E813" s="10" t="s">
        <v>930</v>
      </c>
      <c r="F813" s="10" t="s">
        <v>931</v>
      </c>
      <c r="G813" s="10" t="s">
        <v>934</v>
      </c>
      <c r="H813" s="10" t="s">
        <v>934</v>
      </c>
      <c r="I813" s="54"/>
      <c r="J813" s="54"/>
      <c r="K813" s="54"/>
      <c r="L813" s="54"/>
      <c r="M813" s="54"/>
      <c r="N813" s="87"/>
      <c r="O813" s="10"/>
      <c r="P813" s="10"/>
      <c r="Q813" s="10"/>
      <c r="R813" s="10"/>
      <c r="S813" s="10" t="s">
        <v>53</v>
      </c>
      <c r="T813" s="10"/>
      <c r="U813" s="10" t="s">
        <v>49</v>
      </c>
      <c r="V813" s="10" t="s">
        <v>49</v>
      </c>
      <c r="W813" s="10" t="s">
        <v>50</v>
      </c>
      <c r="X813" s="11" t="str">
        <f t="shared" si="415"/>
        <v>N</v>
      </c>
      <c r="Y813" s="11"/>
      <c r="Z813" s="11">
        <f t="shared" si="424"/>
        <v>0</v>
      </c>
      <c r="AA813" s="11" t="str">
        <f t="shared" si="304"/>
        <v>N</v>
      </c>
      <c r="AB813" s="11"/>
      <c r="AC813" s="11">
        <f t="shared" si="305"/>
        <v>0</v>
      </c>
      <c r="AD813" s="10">
        <v>0</v>
      </c>
      <c r="AE813" s="10">
        <v>0</v>
      </c>
      <c r="AF813" s="11"/>
      <c r="AG813" s="10"/>
      <c r="AH813" s="10"/>
      <c r="AI813" s="11">
        <f t="shared" si="425"/>
        <v>383</v>
      </c>
      <c r="AJ813" s="11" t="str">
        <f t="shared" si="426"/>
        <v/>
      </c>
      <c r="AK813" s="11">
        <f t="shared" si="427"/>
        <v>383</v>
      </c>
      <c r="AL813" s="11" t="str">
        <f t="shared" si="428"/>
        <v/>
      </c>
      <c r="AM813" s="11">
        <f t="shared" si="429"/>
        <v>-1</v>
      </c>
      <c r="AN813" s="11" t="str">
        <f t="shared" si="430"/>
        <v/>
      </c>
      <c r="AO813" s="11">
        <f t="shared" si="431"/>
        <v>-1</v>
      </c>
      <c r="AP813" s="11" t="str">
        <f t="shared" si="432"/>
        <v/>
      </c>
      <c r="AQ813" s="11"/>
      <c r="AR813" s="11">
        <f t="shared" si="306"/>
        <v>0</v>
      </c>
      <c r="AS813" s="11"/>
      <c r="AT813" s="9"/>
      <c r="AU813" t="str">
        <f t="shared" si="414"/>
        <v>RW</v>
      </c>
      <c r="AV813" s="7">
        <f>SUM(Z$7:Z813)/2</f>
        <v>384</v>
      </c>
      <c r="AW813" s="7">
        <f>SUM(AC$7:AC813)/2</f>
        <v>0</v>
      </c>
      <c r="BF813" s="2">
        <v>0</v>
      </c>
      <c r="BG813" s="2">
        <v>0</v>
      </c>
      <c r="BH813" s="2">
        <v>0</v>
      </c>
      <c r="BI813" s="2">
        <v>0</v>
      </c>
      <c r="BJ813" s="2">
        <v>0</v>
      </c>
      <c r="BK813" s="2">
        <v>0</v>
      </c>
      <c r="BL813" s="2">
        <v>0</v>
      </c>
      <c r="BM813" s="2">
        <v>0</v>
      </c>
      <c r="BN813" s="2">
        <v>0</v>
      </c>
      <c r="BO813" s="2">
        <v>0</v>
      </c>
    </row>
    <row r="814" spans="2:67" outlineLevel="1">
      <c r="B814" s="36"/>
      <c r="C814" s="9"/>
      <c r="D814" s="9"/>
      <c r="E814" s="10" t="s">
        <v>930</v>
      </c>
      <c r="F814" s="10" t="s">
        <v>931</v>
      </c>
      <c r="G814" s="10" t="s">
        <v>935</v>
      </c>
      <c r="H814" s="10" t="s">
        <v>935</v>
      </c>
      <c r="I814" s="54"/>
      <c r="J814" s="54"/>
      <c r="K814" s="54"/>
      <c r="L814" s="54"/>
      <c r="M814" s="54"/>
      <c r="N814" s="87"/>
      <c r="O814" s="10"/>
      <c r="P814" s="10"/>
      <c r="Q814" s="10"/>
      <c r="R814" s="10"/>
      <c r="S814" s="10" t="s">
        <v>53</v>
      </c>
      <c r="T814" s="10"/>
      <c r="U814" s="10" t="s">
        <v>49</v>
      </c>
      <c r="V814" s="10" t="s">
        <v>49</v>
      </c>
      <c r="W814" s="10" t="s">
        <v>50</v>
      </c>
      <c r="X814" s="11" t="str">
        <f t="shared" si="415"/>
        <v>N</v>
      </c>
      <c r="Y814" s="11"/>
      <c r="Z814" s="11">
        <f t="shared" si="424"/>
        <v>0</v>
      </c>
      <c r="AA814" s="11" t="str">
        <f t="shared" si="304"/>
        <v>N</v>
      </c>
      <c r="AB814" s="11"/>
      <c r="AC814" s="11">
        <f t="shared" si="305"/>
        <v>0</v>
      </c>
      <c r="AD814" s="10">
        <v>0</v>
      </c>
      <c r="AE814" s="10">
        <v>0</v>
      </c>
      <c r="AF814" s="11"/>
      <c r="AG814" s="10"/>
      <c r="AH814" s="10"/>
      <c r="AI814" s="11">
        <f t="shared" si="425"/>
        <v>383</v>
      </c>
      <c r="AJ814" s="11" t="str">
        <f t="shared" si="426"/>
        <v/>
      </c>
      <c r="AK814" s="11">
        <f t="shared" si="427"/>
        <v>383</v>
      </c>
      <c r="AL814" s="11" t="str">
        <f t="shared" si="428"/>
        <v/>
      </c>
      <c r="AM814" s="11">
        <f t="shared" si="429"/>
        <v>-1</v>
      </c>
      <c r="AN814" s="11" t="str">
        <f t="shared" si="430"/>
        <v/>
      </c>
      <c r="AO814" s="11">
        <f t="shared" si="431"/>
        <v>-1</v>
      </c>
      <c r="AP814" s="11" t="str">
        <f t="shared" si="432"/>
        <v/>
      </c>
      <c r="AQ814" s="11"/>
      <c r="AR814" s="11">
        <f t="shared" si="306"/>
        <v>0</v>
      </c>
      <c r="AS814" s="11"/>
      <c r="AT814" s="9"/>
      <c r="AU814" t="str">
        <f t="shared" si="414"/>
        <v>RW</v>
      </c>
      <c r="AV814" s="7">
        <f>SUM(Z$7:Z814)/2</f>
        <v>384</v>
      </c>
      <c r="AW814" s="7">
        <f>SUM(AC$7:AC814)/2</f>
        <v>0</v>
      </c>
      <c r="BF814" s="2">
        <v>0</v>
      </c>
      <c r="BG814" s="2">
        <v>0</v>
      </c>
      <c r="BH814" s="2">
        <v>0</v>
      </c>
      <c r="BI814" s="2">
        <v>0</v>
      </c>
      <c r="BJ814" s="2">
        <v>0</v>
      </c>
      <c r="BK814" s="2">
        <v>0</v>
      </c>
      <c r="BL814" s="2">
        <v>0</v>
      </c>
      <c r="BM814" s="2">
        <v>0</v>
      </c>
      <c r="BN814" s="2">
        <v>0</v>
      </c>
      <c r="BO814" s="2">
        <v>0</v>
      </c>
    </row>
    <row r="815" spans="2:67" outlineLevel="1">
      <c r="B815" s="36"/>
      <c r="C815" s="9"/>
      <c r="D815" s="9"/>
      <c r="E815" s="10" t="s">
        <v>930</v>
      </c>
      <c r="F815" s="10" t="s">
        <v>931</v>
      </c>
      <c r="G815" s="10" t="s">
        <v>936</v>
      </c>
      <c r="H815" s="10" t="s">
        <v>936</v>
      </c>
      <c r="I815" s="54"/>
      <c r="J815" s="54"/>
      <c r="K815" s="54"/>
      <c r="L815" s="54"/>
      <c r="M815" s="54"/>
      <c r="N815" s="87"/>
      <c r="O815" s="10"/>
      <c r="P815" s="10"/>
      <c r="Q815" s="10"/>
      <c r="R815" s="10"/>
      <c r="S815" s="10" t="s">
        <v>53</v>
      </c>
      <c r="T815" s="10"/>
      <c r="U815" s="10" t="s">
        <v>49</v>
      </c>
      <c r="V815" s="10" t="s">
        <v>49</v>
      </c>
      <c r="W815" s="10" t="s">
        <v>50</v>
      </c>
      <c r="X815" s="11" t="str">
        <f t="shared" si="415"/>
        <v>N</v>
      </c>
      <c r="Y815" s="11"/>
      <c r="Z815" s="11">
        <f t="shared" si="424"/>
        <v>0</v>
      </c>
      <c r="AA815" s="11" t="str">
        <f t="shared" si="304"/>
        <v>N</v>
      </c>
      <c r="AB815" s="11"/>
      <c r="AC815" s="11">
        <f t="shared" si="305"/>
        <v>0</v>
      </c>
      <c r="AD815" s="10">
        <v>0</v>
      </c>
      <c r="AE815" s="10">
        <v>0</v>
      </c>
      <c r="AF815" s="11"/>
      <c r="AG815" s="10"/>
      <c r="AH815" s="10"/>
      <c r="AI815" s="11">
        <f t="shared" si="425"/>
        <v>383</v>
      </c>
      <c r="AJ815" s="11" t="str">
        <f t="shared" si="426"/>
        <v/>
      </c>
      <c r="AK815" s="11">
        <f t="shared" si="427"/>
        <v>383</v>
      </c>
      <c r="AL815" s="11" t="str">
        <f t="shared" si="428"/>
        <v/>
      </c>
      <c r="AM815" s="11">
        <f t="shared" si="429"/>
        <v>-1</v>
      </c>
      <c r="AN815" s="11" t="str">
        <f t="shared" si="430"/>
        <v/>
      </c>
      <c r="AO815" s="11">
        <f t="shared" si="431"/>
        <v>-1</v>
      </c>
      <c r="AP815" s="11" t="str">
        <f t="shared" si="432"/>
        <v/>
      </c>
      <c r="AQ815" s="11"/>
      <c r="AR815" s="11">
        <f t="shared" si="306"/>
        <v>0</v>
      </c>
      <c r="AS815" s="11"/>
      <c r="AT815" s="9"/>
      <c r="AU815" t="str">
        <f t="shared" si="414"/>
        <v>RW</v>
      </c>
      <c r="AV815" s="7">
        <f>SUM(Z$7:Z815)/2</f>
        <v>384</v>
      </c>
      <c r="AW815" s="7">
        <f>SUM(AC$7:AC815)/2</f>
        <v>0</v>
      </c>
      <c r="BF815" s="2">
        <v>0</v>
      </c>
      <c r="BG815" s="2">
        <v>0</v>
      </c>
      <c r="BH815" s="2">
        <v>0</v>
      </c>
      <c r="BI815" s="2">
        <v>0</v>
      </c>
      <c r="BJ815" s="2">
        <v>0</v>
      </c>
      <c r="BK815" s="2">
        <v>0</v>
      </c>
      <c r="BL815" s="2">
        <v>0</v>
      </c>
      <c r="BM815" s="2">
        <v>0</v>
      </c>
      <c r="BN815" s="2">
        <v>0</v>
      </c>
      <c r="BO815" s="2">
        <v>0</v>
      </c>
    </row>
    <row r="816" spans="2:67" outlineLevel="1">
      <c r="B816" s="36"/>
      <c r="C816" s="9"/>
      <c r="D816" s="9"/>
      <c r="E816" s="10" t="s">
        <v>930</v>
      </c>
      <c r="F816" s="10" t="s">
        <v>931</v>
      </c>
      <c r="G816" s="10" t="s">
        <v>937</v>
      </c>
      <c r="H816" s="10" t="s">
        <v>937</v>
      </c>
      <c r="I816" s="54"/>
      <c r="J816" s="54"/>
      <c r="K816" s="54"/>
      <c r="L816" s="54"/>
      <c r="M816" s="54"/>
      <c r="N816" s="87"/>
      <c r="O816" s="10"/>
      <c r="P816" s="10"/>
      <c r="Q816" s="10"/>
      <c r="R816" s="10"/>
      <c r="S816" s="10" t="s">
        <v>53</v>
      </c>
      <c r="T816" s="10"/>
      <c r="U816" s="10" t="s">
        <v>49</v>
      </c>
      <c r="V816" s="10" t="s">
        <v>49</v>
      </c>
      <c r="W816" s="10" t="s">
        <v>50</v>
      </c>
      <c r="X816" s="11" t="str">
        <f t="shared" si="415"/>
        <v>N</v>
      </c>
      <c r="Y816" s="11"/>
      <c r="Z816" s="11">
        <f t="shared" si="424"/>
        <v>0</v>
      </c>
      <c r="AA816" s="11" t="str">
        <f t="shared" si="304"/>
        <v>N</v>
      </c>
      <c r="AB816" s="11"/>
      <c r="AC816" s="11">
        <f t="shared" si="305"/>
        <v>0</v>
      </c>
      <c r="AD816" s="10">
        <v>0</v>
      </c>
      <c r="AE816" s="10">
        <v>0</v>
      </c>
      <c r="AF816" s="11"/>
      <c r="AG816" s="10"/>
      <c r="AH816" s="10"/>
      <c r="AI816" s="11">
        <f t="shared" si="425"/>
        <v>383</v>
      </c>
      <c r="AJ816" s="11" t="str">
        <f t="shared" si="426"/>
        <v/>
      </c>
      <c r="AK816" s="11">
        <f t="shared" si="427"/>
        <v>383</v>
      </c>
      <c r="AL816" s="11" t="str">
        <f t="shared" si="428"/>
        <v/>
      </c>
      <c r="AM816" s="11">
        <f t="shared" si="429"/>
        <v>-1</v>
      </c>
      <c r="AN816" s="11" t="str">
        <f t="shared" si="430"/>
        <v/>
      </c>
      <c r="AO816" s="11">
        <f t="shared" si="431"/>
        <v>-1</v>
      </c>
      <c r="AP816" s="11" t="str">
        <f t="shared" si="432"/>
        <v/>
      </c>
      <c r="AQ816" s="11"/>
      <c r="AR816" s="11">
        <f t="shared" si="306"/>
        <v>0</v>
      </c>
      <c r="AS816" s="11"/>
      <c r="AT816" s="9"/>
      <c r="AU816" t="str">
        <f t="shared" si="414"/>
        <v>RW</v>
      </c>
      <c r="AV816" s="7">
        <f>SUM(Z$7:Z816)/2</f>
        <v>384</v>
      </c>
      <c r="AW816" s="7">
        <f>SUM(AC$7:AC816)/2</f>
        <v>0</v>
      </c>
      <c r="BF816" s="2">
        <v>0</v>
      </c>
      <c r="BG816" s="2">
        <v>0</v>
      </c>
      <c r="BH816" s="2">
        <v>0</v>
      </c>
      <c r="BI816" s="2">
        <v>0</v>
      </c>
      <c r="BJ816" s="2">
        <v>0</v>
      </c>
      <c r="BK816" s="2">
        <v>0</v>
      </c>
      <c r="BL816" s="2">
        <v>0</v>
      </c>
      <c r="BM816" s="2">
        <v>0</v>
      </c>
      <c r="BN816" s="2">
        <v>0</v>
      </c>
      <c r="BO816" s="2">
        <v>0</v>
      </c>
    </row>
    <row r="817" spans="2:67" outlineLevel="1">
      <c r="B817" s="36"/>
      <c r="C817" s="9"/>
      <c r="D817" s="9"/>
      <c r="E817" s="10" t="s">
        <v>930</v>
      </c>
      <c r="F817" s="10" t="s">
        <v>931</v>
      </c>
      <c r="G817" s="10" t="s">
        <v>938</v>
      </c>
      <c r="H817" s="10" t="s">
        <v>938</v>
      </c>
      <c r="I817" s="54"/>
      <c r="J817" s="54"/>
      <c r="K817" s="54"/>
      <c r="L817" s="54"/>
      <c r="M817" s="54"/>
      <c r="N817" s="87"/>
      <c r="O817" s="10"/>
      <c r="P817" s="10"/>
      <c r="Q817" s="10"/>
      <c r="R817" s="10"/>
      <c r="S817" s="10" t="s">
        <v>53</v>
      </c>
      <c r="T817" s="10"/>
      <c r="U817" s="10" t="s">
        <v>49</v>
      </c>
      <c r="V817" s="10" t="s">
        <v>49</v>
      </c>
      <c r="W817" s="10" t="s">
        <v>50</v>
      </c>
      <c r="X817" s="11" t="str">
        <f t="shared" si="415"/>
        <v>N</v>
      </c>
      <c r="Y817" s="11"/>
      <c r="Z817" s="11">
        <f t="shared" si="424"/>
        <v>0</v>
      </c>
      <c r="AA817" s="11" t="str">
        <f t="shared" si="304"/>
        <v>N</v>
      </c>
      <c r="AB817" s="11"/>
      <c r="AC817" s="11">
        <f t="shared" si="305"/>
        <v>0</v>
      </c>
      <c r="AD817" s="10">
        <v>0</v>
      </c>
      <c r="AE817" s="10">
        <v>0</v>
      </c>
      <c r="AF817" s="11"/>
      <c r="AG817" s="10"/>
      <c r="AH817" s="10"/>
      <c r="AI817" s="11">
        <f t="shared" si="425"/>
        <v>383</v>
      </c>
      <c r="AJ817" s="11" t="str">
        <f t="shared" si="426"/>
        <v/>
      </c>
      <c r="AK817" s="11">
        <f t="shared" si="427"/>
        <v>383</v>
      </c>
      <c r="AL817" s="11" t="str">
        <f t="shared" si="428"/>
        <v/>
      </c>
      <c r="AM817" s="11">
        <f t="shared" si="429"/>
        <v>-1</v>
      </c>
      <c r="AN817" s="11" t="str">
        <f t="shared" si="430"/>
        <v/>
      </c>
      <c r="AO817" s="11">
        <f t="shared" si="431"/>
        <v>-1</v>
      </c>
      <c r="AP817" s="11" t="str">
        <f t="shared" si="432"/>
        <v/>
      </c>
      <c r="AQ817" s="11"/>
      <c r="AR817" s="11">
        <f t="shared" si="306"/>
        <v>0</v>
      </c>
      <c r="AS817" s="11"/>
      <c r="AT817" s="9"/>
      <c r="AU817" t="str">
        <f t="shared" si="414"/>
        <v>RW</v>
      </c>
      <c r="AV817" s="7">
        <f>SUM(Z$7:Z817)/2</f>
        <v>384</v>
      </c>
      <c r="AW817" s="7">
        <f>SUM(AC$7:AC817)/2</f>
        <v>0</v>
      </c>
      <c r="BF817" s="2">
        <v>0</v>
      </c>
      <c r="BG817" s="2">
        <v>0</v>
      </c>
      <c r="BH817" s="2">
        <v>0</v>
      </c>
      <c r="BI817" s="2">
        <v>0</v>
      </c>
      <c r="BJ817" s="2">
        <v>0</v>
      </c>
      <c r="BK817" s="2">
        <v>0</v>
      </c>
      <c r="BL817" s="2">
        <v>0</v>
      </c>
      <c r="BM817" s="2">
        <v>0</v>
      </c>
      <c r="BN817" s="2">
        <v>0</v>
      </c>
      <c r="BO817" s="2">
        <v>0</v>
      </c>
    </row>
    <row r="818" spans="2:67" outlineLevel="1">
      <c r="B818" s="36"/>
      <c r="C818" s="9"/>
      <c r="D818" s="9"/>
      <c r="E818" s="10" t="s">
        <v>930</v>
      </c>
      <c r="F818" s="10" t="s">
        <v>931</v>
      </c>
      <c r="G818" s="10" t="s">
        <v>939</v>
      </c>
      <c r="H818" s="10" t="s">
        <v>939</v>
      </c>
      <c r="I818" s="54"/>
      <c r="J818" s="54"/>
      <c r="K818" s="54"/>
      <c r="L818" s="54"/>
      <c r="M818" s="54"/>
      <c r="N818" s="87"/>
      <c r="O818" s="10"/>
      <c r="P818" s="10"/>
      <c r="Q818" s="10"/>
      <c r="R818" s="10"/>
      <c r="S818" s="10" t="s">
        <v>53</v>
      </c>
      <c r="T818" s="10"/>
      <c r="U818" s="10" t="s">
        <v>49</v>
      </c>
      <c r="V818" s="10" t="s">
        <v>49</v>
      </c>
      <c r="W818" s="10" t="s">
        <v>50</v>
      </c>
      <c r="X818" s="11" t="str">
        <f t="shared" si="415"/>
        <v>N</v>
      </c>
      <c r="Y818" s="11"/>
      <c r="Z818" s="11">
        <f t="shared" si="424"/>
        <v>0</v>
      </c>
      <c r="AA818" s="11" t="str">
        <f t="shared" si="304"/>
        <v>N</v>
      </c>
      <c r="AB818" s="11"/>
      <c r="AC818" s="11">
        <f t="shared" si="305"/>
        <v>0</v>
      </c>
      <c r="AD818" s="10">
        <v>0</v>
      </c>
      <c r="AE818" s="10">
        <v>0</v>
      </c>
      <c r="AF818" s="11"/>
      <c r="AG818" s="10"/>
      <c r="AH818" s="10"/>
      <c r="AI818" s="11">
        <f t="shared" si="425"/>
        <v>383</v>
      </c>
      <c r="AJ818" s="11" t="str">
        <f t="shared" si="426"/>
        <v/>
      </c>
      <c r="AK818" s="11">
        <f t="shared" si="427"/>
        <v>383</v>
      </c>
      <c r="AL818" s="11" t="str">
        <f t="shared" si="428"/>
        <v/>
      </c>
      <c r="AM818" s="11">
        <f t="shared" si="429"/>
        <v>-1</v>
      </c>
      <c r="AN818" s="11" t="str">
        <f t="shared" si="430"/>
        <v/>
      </c>
      <c r="AO818" s="11">
        <f t="shared" si="431"/>
        <v>-1</v>
      </c>
      <c r="AP818" s="11" t="str">
        <f t="shared" si="432"/>
        <v/>
      </c>
      <c r="AQ818" s="11"/>
      <c r="AR818" s="11">
        <f t="shared" si="306"/>
        <v>0</v>
      </c>
      <c r="AS818" s="11"/>
      <c r="AT818" s="9"/>
      <c r="AU818" t="str">
        <f t="shared" si="414"/>
        <v>RW</v>
      </c>
      <c r="AV818" s="7">
        <f>SUM(Z$7:Z818)/2</f>
        <v>384</v>
      </c>
      <c r="AW818" s="7">
        <f>SUM(AC$7:AC818)/2</f>
        <v>0</v>
      </c>
      <c r="BF818" s="2">
        <v>0</v>
      </c>
      <c r="BG818" s="2">
        <v>0</v>
      </c>
      <c r="BH818" s="2">
        <v>0</v>
      </c>
      <c r="BI818" s="2">
        <v>0</v>
      </c>
      <c r="BJ818" s="2">
        <v>0</v>
      </c>
      <c r="BK818" s="2">
        <v>0</v>
      </c>
      <c r="BL818" s="2">
        <v>0</v>
      </c>
      <c r="BM818" s="2">
        <v>0</v>
      </c>
      <c r="BN818" s="2">
        <v>0</v>
      </c>
      <c r="BO818" s="2">
        <v>0</v>
      </c>
    </row>
    <row r="819" spans="2:67" outlineLevel="1">
      <c r="B819" s="36"/>
      <c r="C819" s="9"/>
      <c r="D819" s="9"/>
      <c r="E819" s="10" t="s">
        <v>930</v>
      </c>
      <c r="F819" s="10" t="s">
        <v>931</v>
      </c>
      <c r="G819" s="10" t="s">
        <v>940</v>
      </c>
      <c r="H819" s="10" t="s">
        <v>940</v>
      </c>
      <c r="I819" s="81"/>
      <c r="J819" s="81"/>
      <c r="K819" s="81"/>
      <c r="L819" s="81"/>
      <c r="M819" s="81"/>
      <c r="N819" s="88"/>
      <c r="O819" s="10"/>
      <c r="P819" s="10"/>
      <c r="Q819" s="10"/>
      <c r="R819" s="10"/>
      <c r="S819" s="10" t="s">
        <v>53</v>
      </c>
      <c r="T819" s="10"/>
      <c r="U819" s="10" t="s">
        <v>49</v>
      </c>
      <c r="V819" s="10" t="s">
        <v>49</v>
      </c>
      <c r="W819" s="10" t="s">
        <v>50</v>
      </c>
      <c r="X819" s="11" t="str">
        <f t="shared" si="415"/>
        <v>N</v>
      </c>
      <c r="Y819" s="11"/>
      <c r="Z819" s="11">
        <f t="shared" si="424"/>
        <v>0</v>
      </c>
      <c r="AA819" s="11" t="str">
        <f t="shared" si="304"/>
        <v>N</v>
      </c>
      <c r="AB819" s="11"/>
      <c r="AC819" s="11">
        <f t="shared" si="305"/>
        <v>0</v>
      </c>
      <c r="AD819" s="10">
        <v>0</v>
      </c>
      <c r="AE819" s="10">
        <v>0</v>
      </c>
      <c r="AF819" s="11"/>
      <c r="AG819" s="10"/>
      <c r="AH819" s="10"/>
      <c r="AI819" s="11">
        <f>IF(Y819&gt;0,AK794,AK794- 1)</f>
        <v>383</v>
      </c>
      <c r="AJ819" s="11" t="str">
        <f t="shared" si="426"/>
        <v/>
      </c>
      <c r="AK819" s="11">
        <f>IF(AND(V819="Y", Y819&gt;0),AI811,AI811- 1)</f>
        <v>383</v>
      </c>
      <c r="AL819" s="11" t="str">
        <f t="shared" si="428"/>
        <v/>
      </c>
      <c r="AM819" s="11">
        <f>IF(AB819&gt;0,AO794,AO794- 1)</f>
        <v>-1</v>
      </c>
      <c r="AN819" s="11" t="str">
        <f t="shared" si="430"/>
        <v/>
      </c>
      <c r="AO819" s="11">
        <f>IF(AND(V819="Y", AB819&gt;0),AM811,AM811- 1)</f>
        <v>-1</v>
      </c>
      <c r="AP819" s="11" t="str">
        <f t="shared" si="432"/>
        <v/>
      </c>
      <c r="AQ819" s="11"/>
      <c r="AR819" s="11">
        <f t="shared" si="306"/>
        <v>0</v>
      </c>
      <c r="AS819" s="11"/>
      <c r="AT819" s="9"/>
      <c r="AU819" t="str">
        <f t="shared" si="414"/>
        <v>RW</v>
      </c>
      <c r="AV819" s="7">
        <f>SUM(Z$7:Z819)/2</f>
        <v>384</v>
      </c>
      <c r="AW819" s="7">
        <f>SUM(AC$7:AC819)/2</f>
        <v>0</v>
      </c>
      <c r="BF819" s="2">
        <v>0</v>
      </c>
      <c r="BG819" s="2">
        <v>0</v>
      </c>
      <c r="BH819" s="2">
        <v>0</v>
      </c>
      <c r="BI819" s="2">
        <v>0</v>
      </c>
      <c r="BJ819" s="2">
        <v>0</v>
      </c>
      <c r="BK819" s="2">
        <v>0</v>
      </c>
      <c r="BL819" s="2">
        <v>0</v>
      </c>
      <c r="BM819" s="2">
        <v>0</v>
      </c>
      <c r="BN819" s="2">
        <v>0</v>
      </c>
      <c r="BO819" s="2">
        <v>0</v>
      </c>
    </row>
    <row r="820" spans="2:67">
      <c r="B820" s="36"/>
      <c r="C820" s="9"/>
      <c r="D820" s="9"/>
      <c r="E820" s="10" t="s">
        <v>941</v>
      </c>
      <c r="F820" s="10" t="s">
        <v>942</v>
      </c>
      <c r="G820" s="10"/>
      <c r="H820" s="10"/>
      <c r="I820" s="10"/>
      <c r="J820" s="10"/>
      <c r="K820" s="10"/>
      <c r="L820" s="10"/>
      <c r="M820" s="10"/>
      <c r="N820" s="84"/>
      <c r="O820" s="10"/>
      <c r="P820" s="10"/>
      <c r="Q820" s="10" t="s">
        <v>47</v>
      </c>
      <c r="R820" s="10" t="s">
        <v>48</v>
      </c>
      <c r="S820" s="10" t="str">
        <f t="shared" si="275"/>
        <v>RW</v>
      </c>
      <c r="T820" s="10">
        <v>1</v>
      </c>
      <c r="U820" s="10" t="s">
        <v>49</v>
      </c>
      <c r="V820" s="10" t="s">
        <v>49</v>
      </c>
      <c r="W820" s="10" t="s">
        <v>50</v>
      </c>
      <c r="X820" s="11" t="str">
        <f t="shared" si="415"/>
        <v>N</v>
      </c>
      <c r="Y820" s="11"/>
      <c r="Z820" s="11">
        <f t="shared" si="424"/>
        <v>0</v>
      </c>
      <c r="AA820" s="11" t="str">
        <f t="shared" si="304"/>
        <v>N</v>
      </c>
      <c r="AB820" s="11"/>
      <c r="AC820" s="11">
        <f t="shared" si="305"/>
        <v>0</v>
      </c>
      <c r="AD820" s="10" t="str">
        <f>(AD821 &amp; AD822 &amp; AD823 &amp; AD824 &amp; AD825 &amp; AD826 &amp; AD827 &amp; AD828)</f>
        <v>00000000</v>
      </c>
      <c r="AE820" s="10" t="str">
        <f>(AE821 &amp; AE822 &amp; AE823 &amp; AE824 &amp; AE825 &amp; AE826 &amp; AE827 &amp; AE828)</f>
        <v>00000000</v>
      </c>
      <c r="AF820" s="11"/>
      <c r="AG820" s="10"/>
      <c r="AH820" s="10"/>
      <c r="AI820" s="11">
        <f>AK811+Y820</f>
        <v>384</v>
      </c>
      <c r="AJ820" s="11"/>
      <c r="AK820" s="11">
        <f t="shared" si="276"/>
        <v>384</v>
      </c>
      <c r="AL820" s="11"/>
      <c r="AM820" s="11">
        <f>AO811+AB820</f>
        <v>0</v>
      </c>
      <c r="AN820" s="11"/>
      <c r="AO820" s="11">
        <f t="shared" si="277"/>
        <v>0</v>
      </c>
      <c r="AP820" s="11"/>
      <c r="AQ820" s="11"/>
      <c r="AR820" s="11">
        <f t="shared" si="306"/>
        <v>0</v>
      </c>
      <c r="AS820" s="11"/>
      <c r="AT820" s="9"/>
      <c r="AU820" t="str">
        <f t="shared" si="414"/>
        <v>RW</v>
      </c>
      <c r="AV820" s="7">
        <f>SUM(Z$7:Z820)/2</f>
        <v>384</v>
      </c>
      <c r="AW820" s="7">
        <f>SUM(AC$7:AC820)/2</f>
        <v>0</v>
      </c>
      <c r="BF820" s="2" t="s">
        <v>272</v>
      </c>
      <c r="BG820" s="2" t="s">
        <v>272</v>
      </c>
      <c r="BH820" s="2" t="s">
        <v>272</v>
      </c>
      <c r="BI820" s="2" t="s">
        <v>272</v>
      </c>
      <c r="BJ820" s="2" t="s">
        <v>272</v>
      </c>
      <c r="BK820" s="2" t="s">
        <v>272</v>
      </c>
      <c r="BL820" s="2" t="s">
        <v>272</v>
      </c>
      <c r="BM820" s="2" t="s">
        <v>272</v>
      </c>
      <c r="BN820" s="2" t="s">
        <v>272</v>
      </c>
      <c r="BO820" s="2" t="s">
        <v>272</v>
      </c>
    </row>
    <row r="821" spans="2:67" outlineLevel="1">
      <c r="B821" s="36"/>
      <c r="C821" s="9"/>
      <c r="D821" s="9"/>
      <c r="E821" s="10" t="s">
        <v>941</v>
      </c>
      <c r="F821" s="10" t="s">
        <v>942</v>
      </c>
      <c r="G821" s="10" t="s">
        <v>943</v>
      </c>
      <c r="H821" s="10" t="s">
        <v>943</v>
      </c>
      <c r="I821" s="80"/>
      <c r="J821" s="80"/>
      <c r="K821" s="80"/>
      <c r="L821" s="80"/>
      <c r="M821" s="80"/>
      <c r="N821" s="86" t="s">
        <v>944</v>
      </c>
      <c r="O821" s="10"/>
      <c r="P821" s="10"/>
      <c r="Q821" s="10"/>
      <c r="R821" s="10"/>
      <c r="S821" s="10" t="s">
        <v>53</v>
      </c>
      <c r="T821" s="10"/>
      <c r="U821" s="10" t="s">
        <v>49</v>
      </c>
      <c r="V821" s="10" t="s">
        <v>49</v>
      </c>
      <c r="W821" s="10" t="s">
        <v>50</v>
      </c>
      <c r="X821" s="11" t="str">
        <f t="shared" si="415"/>
        <v>N</v>
      </c>
      <c r="Y821" s="11"/>
      <c r="Z821" s="11">
        <f t="shared" si="424"/>
        <v>0</v>
      </c>
      <c r="AA821" s="11" t="str">
        <f t="shared" si="304"/>
        <v>N</v>
      </c>
      <c r="AB821" s="11"/>
      <c r="AC821" s="11">
        <f t="shared" si="305"/>
        <v>0</v>
      </c>
      <c r="AD821" s="10">
        <v>0</v>
      </c>
      <c r="AE821" s="10">
        <v>0</v>
      </c>
      <c r="AF821" s="11"/>
      <c r="AG821" s="10"/>
      <c r="AH821" s="10"/>
      <c r="AI821" s="11">
        <f t="shared" ref="AI821:AI827" si="433">AI822+Y822</f>
        <v>383</v>
      </c>
      <c r="AJ821" s="11" t="str">
        <f t="shared" ref="AJ821:AJ828" si="434">IF(Y821&gt;1,"MTP[" &amp; AI821-1+Y821&amp; ":" &amp; AI821 &amp; "]",(IF(Y821&gt;0,"MTP[" &amp; AI821 &amp; "]","")))</f>
        <v/>
      </c>
      <c r="AK821" s="11">
        <f t="shared" ref="AK821:AK827" si="435">AK822+Y822</f>
        <v>383</v>
      </c>
      <c r="AL821" s="11" t="str">
        <f t="shared" ref="AL821:AL828" si="436">IF(AND(V821="Y", Y821&gt;1),"MTP[" &amp; AK821-1+Y821&amp; ":" &amp; AK821 &amp; "]",(IF(AND(V821="Y", Y821&gt;0),"MTP[" &amp; AK821 &amp; "]","")))</f>
        <v/>
      </c>
      <c r="AM821" s="11">
        <f t="shared" ref="AM821:AM827" si="437">AM822+AB822</f>
        <v>-1</v>
      </c>
      <c r="AN821" s="11" t="str">
        <f t="shared" ref="AN821:AN828" si="438">IF(AB821&gt;1,"OTP[" &amp; AM821-1+AB821&amp; ":" &amp; AM821 &amp; "]",(IF(AB821&gt;0,"OTP[" &amp; AM821 &amp; "]","")))</f>
        <v/>
      </c>
      <c r="AO821" s="11">
        <f t="shared" ref="AO821:AO827" si="439">AO822+AB822</f>
        <v>-1</v>
      </c>
      <c r="AP821" s="11" t="str">
        <f t="shared" ref="AP821:AP828" si="440">IF(AND(V821="Y", AB821&gt;1),"OTP[" &amp; AO821-1+AB821&amp; ":" &amp; AO821 &amp; "]",(IF(AND(V821="Y", AB821&gt;0),"OTP[" &amp; AO821 &amp; "]","")))</f>
        <v/>
      </c>
      <c r="AQ821" s="11"/>
      <c r="AR821" s="11">
        <f t="shared" si="306"/>
        <v>0</v>
      </c>
      <c r="AS821" s="11"/>
      <c r="AT821" s="9"/>
      <c r="AU821" t="str">
        <f t="shared" si="414"/>
        <v>RW</v>
      </c>
      <c r="AV821" s="7">
        <f>SUM(Z$7:Z821)/2</f>
        <v>384</v>
      </c>
      <c r="AW821" s="7">
        <f>SUM(AC$7:AC821)/2</f>
        <v>0</v>
      </c>
      <c r="BF821" s="2">
        <v>0</v>
      </c>
      <c r="BG821" s="2">
        <v>0</v>
      </c>
      <c r="BH821" s="2">
        <v>0</v>
      </c>
      <c r="BI821" s="2">
        <v>0</v>
      </c>
      <c r="BJ821" s="2">
        <v>0</v>
      </c>
      <c r="BK821" s="2">
        <v>0</v>
      </c>
      <c r="BL821" s="2">
        <v>0</v>
      </c>
      <c r="BM821" s="2">
        <v>0</v>
      </c>
      <c r="BN821" s="2">
        <v>0</v>
      </c>
      <c r="BO821" s="2">
        <v>0</v>
      </c>
    </row>
    <row r="822" spans="2:67" outlineLevel="1">
      <c r="B822" s="36"/>
      <c r="C822" s="9"/>
      <c r="D822" s="9"/>
      <c r="E822" s="10" t="s">
        <v>941</v>
      </c>
      <c r="F822" s="10" t="s">
        <v>942</v>
      </c>
      <c r="G822" s="10" t="s">
        <v>945</v>
      </c>
      <c r="H822" s="10" t="s">
        <v>945</v>
      </c>
      <c r="I822" s="54"/>
      <c r="J822" s="54"/>
      <c r="K822" s="54"/>
      <c r="L822" s="54"/>
      <c r="M822" s="54"/>
      <c r="N822" s="87"/>
      <c r="O822" s="10"/>
      <c r="P822" s="10"/>
      <c r="Q822" s="10"/>
      <c r="R822" s="10"/>
      <c r="S822" s="10" t="s">
        <v>53</v>
      </c>
      <c r="T822" s="10"/>
      <c r="U822" s="10" t="s">
        <v>49</v>
      </c>
      <c r="V822" s="10" t="s">
        <v>49</v>
      </c>
      <c r="W822" s="10" t="s">
        <v>50</v>
      </c>
      <c r="X822" s="11" t="str">
        <f t="shared" si="415"/>
        <v>N</v>
      </c>
      <c r="Y822" s="11"/>
      <c r="Z822" s="11">
        <f t="shared" si="424"/>
        <v>0</v>
      </c>
      <c r="AA822" s="11" t="str">
        <f t="shared" si="304"/>
        <v>N</v>
      </c>
      <c r="AB822" s="11"/>
      <c r="AC822" s="11">
        <f t="shared" si="305"/>
        <v>0</v>
      </c>
      <c r="AD822" s="10">
        <v>0</v>
      </c>
      <c r="AE822" s="10">
        <v>0</v>
      </c>
      <c r="AF822" s="11"/>
      <c r="AG822" s="10"/>
      <c r="AH822" s="10"/>
      <c r="AI822" s="11">
        <f t="shared" si="433"/>
        <v>383</v>
      </c>
      <c r="AJ822" s="11" t="str">
        <f t="shared" si="434"/>
        <v/>
      </c>
      <c r="AK822" s="11">
        <f t="shared" si="435"/>
        <v>383</v>
      </c>
      <c r="AL822" s="11" t="str">
        <f t="shared" si="436"/>
        <v/>
      </c>
      <c r="AM822" s="11">
        <f t="shared" si="437"/>
        <v>-1</v>
      </c>
      <c r="AN822" s="11" t="str">
        <f t="shared" si="438"/>
        <v/>
      </c>
      <c r="AO822" s="11">
        <f t="shared" si="439"/>
        <v>-1</v>
      </c>
      <c r="AP822" s="11" t="str">
        <f t="shared" si="440"/>
        <v/>
      </c>
      <c r="AQ822" s="11"/>
      <c r="AR822" s="11">
        <f t="shared" si="306"/>
        <v>0</v>
      </c>
      <c r="AS822" s="11"/>
      <c r="AT822" s="9"/>
      <c r="AU822" t="str">
        <f t="shared" si="414"/>
        <v>RW</v>
      </c>
      <c r="AV822" s="7">
        <f>SUM(Z$7:Z822)/2</f>
        <v>384</v>
      </c>
      <c r="AW822" s="7">
        <f>SUM(AC$7:AC822)/2</f>
        <v>0</v>
      </c>
      <c r="BF822" s="2">
        <v>0</v>
      </c>
      <c r="BG822" s="2">
        <v>0</v>
      </c>
      <c r="BH822" s="2">
        <v>0</v>
      </c>
      <c r="BI822" s="2">
        <v>0</v>
      </c>
      <c r="BJ822" s="2">
        <v>0</v>
      </c>
      <c r="BK822" s="2">
        <v>0</v>
      </c>
      <c r="BL822" s="2">
        <v>0</v>
      </c>
      <c r="BM822" s="2">
        <v>0</v>
      </c>
      <c r="BN822" s="2">
        <v>0</v>
      </c>
      <c r="BO822" s="2">
        <v>0</v>
      </c>
    </row>
    <row r="823" spans="2:67" outlineLevel="1">
      <c r="B823" s="36"/>
      <c r="C823" s="9"/>
      <c r="D823" s="9"/>
      <c r="E823" s="10" t="s">
        <v>941</v>
      </c>
      <c r="F823" s="10" t="s">
        <v>942</v>
      </c>
      <c r="G823" s="10" t="s">
        <v>946</v>
      </c>
      <c r="H823" s="10" t="s">
        <v>946</v>
      </c>
      <c r="I823" s="54"/>
      <c r="J823" s="54"/>
      <c r="K823" s="54"/>
      <c r="L823" s="54"/>
      <c r="M823" s="54"/>
      <c r="N823" s="87"/>
      <c r="O823" s="10"/>
      <c r="P823" s="10"/>
      <c r="Q823" s="10"/>
      <c r="R823" s="10"/>
      <c r="S823" s="10" t="s">
        <v>53</v>
      </c>
      <c r="T823" s="10"/>
      <c r="U823" s="10" t="s">
        <v>49</v>
      </c>
      <c r="V823" s="10" t="s">
        <v>49</v>
      </c>
      <c r="W823" s="10" t="s">
        <v>50</v>
      </c>
      <c r="X823" s="11" t="str">
        <f t="shared" si="415"/>
        <v>N</v>
      </c>
      <c r="Y823" s="11"/>
      <c r="Z823" s="11">
        <f t="shared" si="424"/>
        <v>0</v>
      </c>
      <c r="AA823" s="11" t="str">
        <f t="shared" si="304"/>
        <v>N</v>
      </c>
      <c r="AB823" s="11"/>
      <c r="AC823" s="11">
        <f t="shared" si="305"/>
        <v>0</v>
      </c>
      <c r="AD823" s="10">
        <v>0</v>
      </c>
      <c r="AE823" s="10">
        <v>0</v>
      </c>
      <c r="AF823" s="11"/>
      <c r="AG823" s="10"/>
      <c r="AH823" s="10"/>
      <c r="AI823" s="11">
        <f t="shared" si="433"/>
        <v>383</v>
      </c>
      <c r="AJ823" s="11" t="str">
        <f t="shared" si="434"/>
        <v/>
      </c>
      <c r="AK823" s="11">
        <f t="shared" si="435"/>
        <v>383</v>
      </c>
      <c r="AL823" s="11" t="str">
        <f t="shared" si="436"/>
        <v/>
      </c>
      <c r="AM823" s="11">
        <f t="shared" si="437"/>
        <v>-1</v>
      </c>
      <c r="AN823" s="11" t="str">
        <f t="shared" si="438"/>
        <v/>
      </c>
      <c r="AO823" s="11">
        <f t="shared" si="439"/>
        <v>-1</v>
      </c>
      <c r="AP823" s="11" t="str">
        <f t="shared" si="440"/>
        <v/>
      </c>
      <c r="AQ823" s="11"/>
      <c r="AR823" s="11">
        <f t="shared" si="306"/>
        <v>0</v>
      </c>
      <c r="AS823" s="11"/>
      <c r="AT823" s="9"/>
      <c r="AU823" t="str">
        <f t="shared" si="414"/>
        <v>RW</v>
      </c>
      <c r="AV823" s="7">
        <f>SUM(Z$7:Z823)/2</f>
        <v>384</v>
      </c>
      <c r="AW823" s="7">
        <f>SUM(AC$7:AC823)/2</f>
        <v>0</v>
      </c>
      <c r="BF823" s="2">
        <v>0</v>
      </c>
      <c r="BG823" s="2">
        <v>0</v>
      </c>
      <c r="BH823" s="2">
        <v>0</v>
      </c>
      <c r="BI823" s="2">
        <v>0</v>
      </c>
      <c r="BJ823" s="2">
        <v>0</v>
      </c>
      <c r="BK823" s="2">
        <v>0</v>
      </c>
      <c r="BL823" s="2">
        <v>0</v>
      </c>
      <c r="BM823" s="2">
        <v>0</v>
      </c>
      <c r="BN823" s="2">
        <v>0</v>
      </c>
      <c r="BO823" s="2">
        <v>0</v>
      </c>
    </row>
    <row r="824" spans="2:67" outlineLevel="1">
      <c r="B824" s="36"/>
      <c r="C824" s="9"/>
      <c r="D824" s="9"/>
      <c r="E824" s="10" t="s">
        <v>941</v>
      </c>
      <c r="F824" s="10" t="s">
        <v>942</v>
      </c>
      <c r="G824" s="10" t="s">
        <v>947</v>
      </c>
      <c r="H824" s="10" t="s">
        <v>947</v>
      </c>
      <c r="I824" s="54"/>
      <c r="J824" s="54"/>
      <c r="K824" s="54"/>
      <c r="L824" s="54"/>
      <c r="M824" s="54"/>
      <c r="N824" s="87"/>
      <c r="O824" s="10"/>
      <c r="P824" s="10"/>
      <c r="Q824" s="10"/>
      <c r="R824" s="10"/>
      <c r="S824" s="10" t="s">
        <v>53</v>
      </c>
      <c r="T824" s="10"/>
      <c r="U824" s="10" t="s">
        <v>49</v>
      </c>
      <c r="V824" s="10" t="s">
        <v>49</v>
      </c>
      <c r="W824" s="10" t="s">
        <v>50</v>
      </c>
      <c r="X824" s="11" t="str">
        <f t="shared" si="415"/>
        <v>N</v>
      </c>
      <c r="Y824" s="11"/>
      <c r="Z824" s="11">
        <f t="shared" si="424"/>
        <v>0</v>
      </c>
      <c r="AA824" s="11" t="str">
        <f t="shared" si="304"/>
        <v>N</v>
      </c>
      <c r="AB824" s="11"/>
      <c r="AC824" s="11">
        <f t="shared" si="305"/>
        <v>0</v>
      </c>
      <c r="AD824" s="10">
        <v>0</v>
      </c>
      <c r="AE824" s="10">
        <v>0</v>
      </c>
      <c r="AF824" s="11"/>
      <c r="AG824" s="10"/>
      <c r="AH824" s="10"/>
      <c r="AI824" s="11">
        <f t="shared" si="433"/>
        <v>383</v>
      </c>
      <c r="AJ824" s="11" t="str">
        <f t="shared" si="434"/>
        <v/>
      </c>
      <c r="AK824" s="11">
        <f t="shared" si="435"/>
        <v>383</v>
      </c>
      <c r="AL824" s="11" t="str">
        <f t="shared" si="436"/>
        <v/>
      </c>
      <c r="AM824" s="11">
        <f t="shared" si="437"/>
        <v>-1</v>
      </c>
      <c r="AN824" s="11" t="str">
        <f t="shared" si="438"/>
        <v/>
      </c>
      <c r="AO824" s="11">
        <f t="shared" si="439"/>
        <v>-1</v>
      </c>
      <c r="AP824" s="11" t="str">
        <f t="shared" si="440"/>
        <v/>
      </c>
      <c r="AQ824" s="11"/>
      <c r="AR824" s="11">
        <f t="shared" si="306"/>
        <v>0</v>
      </c>
      <c r="AS824" s="11"/>
      <c r="AT824" s="9"/>
      <c r="AU824" t="str">
        <f t="shared" si="414"/>
        <v>RW</v>
      </c>
      <c r="AV824" s="7">
        <f>SUM(Z$7:Z824)/2</f>
        <v>384</v>
      </c>
      <c r="AW824" s="7">
        <f>SUM(AC$7:AC824)/2</f>
        <v>0</v>
      </c>
      <c r="BF824" s="2">
        <v>0</v>
      </c>
      <c r="BG824" s="2">
        <v>0</v>
      </c>
      <c r="BH824" s="2">
        <v>0</v>
      </c>
      <c r="BI824" s="2">
        <v>0</v>
      </c>
      <c r="BJ824" s="2">
        <v>0</v>
      </c>
      <c r="BK824" s="2">
        <v>0</v>
      </c>
      <c r="BL824" s="2">
        <v>0</v>
      </c>
      <c r="BM824" s="2">
        <v>0</v>
      </c>
      <c r="BN824" s="2">
        <v>0</v>
      </c>
      <c r="BO824" s="2">
        <v>0</v>
      </c>
    </row>
    <row r="825" spans="2:67" outlineLevel="1">
      <c r="B825" s="36"/>
      <c r="C825" s="9"/>
      <c r="D825" s="9"/>
      <c r="E825" s="10" t="s">
        <v>941</v>
      </c>
      <c r="F825" s="10" t="s">
        <v>942</v>
      </c>
      <c r="G825" s="10" t="s">
        <v>948</v>
      </c>
      <c r="H825" s="10" t="s">
        <v>948</v>
      </c>
      <c r="I825" s="54"/>
      <c r="J825" s="54"/>
      <c r="K825" s="54"/>
      <c r="L825" s="54"/>
      <c r="M825" s="54"/>
      <c r="N825" s="87"/>
      <c r="O825" s="10"/>
      <c r="P825" s="10"/>
      <c r="Q825" s="10"/>
      <c r="R825" s="10"/>
      <c r="S825" s="10" t="s">
        <v>53</v>
      </c>
      <c r="T825" s="10"/>
      <c r="U825" s="10" t="s">
        <v>49</v>
      </c>
      <c r="V825" s="10" t="s">
        <v>49</v>
      </c>
      <c r="W825" s="10" t="s">
        <v>50</v>
      </c>
      <c r="X825" s="11" t="str">
        <f t="shared" si="415"/>
        <v>N</v>
      </c>
      <c r="Y825" s="11"/>
      <c r="Z825" s="11">
        <f t="shared" si="424"/>
        <v>0</v>
      </c>
      <c r="AA825" s="11" t="str">
        <f t="shared" si="304"/>
        <v>N</v>
      </c>
      <c r="AB825" s="11"/>
      <c r="AC825" s="11">
        <f t="shared" si="305"/>
        <v>0</v>
      </c>
      <c r="AD825" s="10">
        <v>0</v>
      </c>
      <c r="AE825" s="10">
        <v>0</v>
      </c>
      <c r="AF825" s="11"/>
      <c r="AG825" s="10"/>
      <c r="AH825" s="10"/>
      <c r="AI825" s="11">
        <f t="shared" si="433"/>
        <v>383</v>
      </c>
      <c r="AJ825" s="11" t="str">
        <f t="shared" si="434"/>
        <v/>
      </c>
      <c r="AK825" s="11">
        <f t="shared" si="435"/>
        <v>383</v>
      </c>
      <c r="AL825" s="11" t="str">
        <f t="shared" si="436"/>
        <v/>
      </c>
      <c r="AM825" s="11">
        <f t="shared" si="437"/>
        <v>-1</v>
      </c>
      <c r="AN825" s="11" t="str">
        <f t="shared" si="438"/>
        <v/>
      </c>
      <c r="AO825" s="11">
        <f t="shared" si="439"/>
        <v>-1</v>
      </c>
      <c r="AP825" s="11" t="str">
        <f t="shared" si="440"/>
        <v/>
      </c>
      <c r="AQ825" s="11"/>
      <c r="AR825" s="11">
        <f t="shared" si="306"/>
        <v>0</v>
      </c>
      <c r="AS825" s="11"/>
      <c r="AT825" s="9"/>
      <c r="AU825" t="str">
        <f t="shared" si="414"/>
        <v>RW</v>
      </c>
      <c r="AV825" s="7">
        <f>SUM(Z$7:Z825)/2</f>
        <v>384</v>
      </c>
      <c r="AW825" s="7">
        <f>SUM(AC$7:AC825)/2</f>
        <v>0</v>
      </c>
      <c r="BF825" s="2">
        <v>0</v>
      </c>
      <c r="BG825" s="2">
        <v>0</v>
      </c>
      <c r="BH825" s="2">
        <v>0</v>
      </c>
      <c r="BI825" s="2">
        <v>0</v>
      </c>
      <c r="BJ825" s="2">
        <v>0</v>
      </c>
      <c r="BK825" s="2">
        <v>0</v>
      </c>
      <c r="BL825" s="2">
        <v>0</v>
      </c>
      <c r="BM825" s="2">
        <v>0</v>
      </c>
      <c r="BN825" s="2">
        <v>0</v>
      </c>
      <c r="BO825" s="2">
        <v>0</v>
      </c>
    </row>
    <row r="826" spans="2:67" outlineLevel="1">
      <c r="B826" s="36"/>
      <c r="C826" s="9"/>
      <c r="D826" s="9"/>
      <c r="E826" s="10" t="s">
        <v>941</v>
      </c>
      <c r="F826" s="10" t="s">
        <v>942</v>
      </c>
      <c r="G826" s="10" t="s">
        <v>949</v>
      </c>
      <c r="H826" s="10" t="s">
        <v>949</v>
      </c>
      <c r="I826" s="54"/>
      <c r="J826" s="54"/>
      <c r="K826" s="54"/>
      <c r="L826" s="54"/>
      <c r="M826" s="54"/>
      <c r="N826" s="87"/>
      <c r="O826" s="10"/>
      <c r="P826" s="10"/>
      <c r="Q826" s="10"/>
      <c r="R826" s="10"/>
      <c r="S826" s="10" t="s">
        <v>53</v>
      </c>
      <c r="T826" s="10"/>
      <c r="U826" s="10" t="s">
        <v>49</v>
      </c>
      <c r="V826" s="10" t="s">
        <v>49</v>
      </c>
      <c r="W826" s="10" t="s">
        <v>50</v>
      </c>
      <c r="X826" s="11" t="str">
        <f t="shared" si="415"/>
        <v>N</v>
      </c>
      <c r="Y826" s="11"/>
      <c r="Z826" s="11">
        <f t="shared" si="424"/>
        <v>0</v>
      </c>
      <c r="AA826" s="11" t="str">
        <f t="shared" si="304"/>
        <v>N</v>
      </c>
      <c r="AB826" s="11"/>
      <c r="AC826" s="11">
        <f t="shared" si="305"/>
        <v>0</v>
      </c>
      <c r="AD826" s="10">
        <v>0</v>
      </c>
      <c r="AE826" s="10">
        <v>0</v>
      </c>
      <c r="AF826" s="11"/>
      <c r="AG826" s="10"/>
      <c r="AH826" s="10"/>
      <c r="AI826" s="11">
        <f t="shared" si="433"/>
        <v>383</v>
      </c>
      <c r="AJ826" s="11" t="str">
        <f t="shared" si="434"/>
        <v/>
      </c>
      <c r="AK826" s="11">
        <f t="shared" si="435"/>
        <v>383</v>
      </c>
      <c r="AL826" s="11" t="str">
        <f t="shared" si="436"/>
        <v/>
      </c>
      <c r="AM826" s="11">
        <f t="shared" si="437"/>
        <v>-1</v>
      </c>
      <c r="AN826" s="11" t="str">
        <f t="shared" si="438"/>
        <v/>
      </c>
      <c r="AO826" s="11">
        <f t="shared" si="439"/>
        <v>-1</v>
      </c>
      <c r="AP826" s="11" t="str">
        <f t="shared" si="440"/>
        <v/>
      </c>
      <c r="AQ826" s="11"/>
      <c r="AR826" s="11">
        <f t="shared" si="306"/>
        <v>0</v>
      </c>
      <c r="AS826" s="11"/>
      <c r="AT826" s="9"/>
      <c r="AU826" t="str">
        <f t="shared" si="414"/>
        <v>RW</v>
      </c>
      <c r="AV826" s="7">
        <f>SUM(Z$7:Z826)/2</f>
        <v>384</v>
      </c>
      <c r="AW826" s="7">
        <f>SUM(AC$7:AC826)/2</f>
        <v>0</v>
      </c>
      <c r="BF826" s="2">
        <v>0</v>
      </c>
      <c r="BG826" s="2">
        <v>0</v>
      </c>
      <c r="BH826" s="2">
        <v>0</v>
      </c>
      <c r="BI826" s="2">
        <v>0</v>
      </c>
      <c r="BJ826" s="2">
        <v>0</v>
      </c>
      <c r="BK826" s="2">
        <v>0</v>
      </c>
      <c r="BL826" s="2">
        <v>0</v>
      </c>
      <c r="BM826" s="2">
        <v>0</v>
      </c>
      <c r="BN826" s="2">
        <v>0</v>
      </c>
      <c r="BO826" s="2">
        <v>0</v>
      </c>
    </row>
    <row r="827" spans="2:67" outlineLevel="1">
      <c r="B827" s="36"/>
      <c r="C827" s="9"/>
      <c r="D827" s="9"/>
      <c r="E827" s="10" t="s">
        <v>941</v>
      </c>
      <c r="F827" s="10" t="s">
        <v>942</v>
      </c>
      <c r="G827" s="10" t="s">
        <v>950</v>
      </c>
      <c r="H827" s="10" t="s">
        <v>950</v>
      </c>
      <c r="I827" s="54"/>
      <c r="J827" s="54"/>
      <c r="K827" s="54"/>
      <c r="L827" s="54"/>
      <c r="M827" s="54"/>
      <c r="N827" s="87"/>
      <c r="O827" s="10"/>
      <c r="P827" s="10"/>
      <c r="Q827" s="10"/>
      <c r="R827" s="10"/>
      <c r="S827" s="10" t="s">
        <v>53</v>
      </c>
      <c r="T827" s="10"/>
      <c r="U827" s="10" t="s">
        <v>49</v>
      </c>
      <c r="V827" s="10" t="s">
        <v>49</v>
      </c>
      <c r="W827" s="10" t="s">
        <v>50</v>
      </c>
      <c r="X827" s="11" t="str">
        <f t="shared" si="415"/>
        <v>N</v>
      </c>
      <c r="Y827" s="11"/>
      <c r="Z827" s="11">
        <f t="shared" si="424"/>
        <v>0</v>
      </c>
      <c r="AA827" s="11" t="str">
        <f t="shared" si="304"/>
        <v>N</v>
      </c>
      <c r="AB827" s="11"/>
      <c r="AC827" s="11">
        <f t="shared" si="305"/>
        <v>0</v>
      </c>
      <c r="AD827" s="10">
        <v>0</v>
      </c>
      <c r="AE827" s="10">
        <v>0</v>
      </c>
      <c r="AF827" s="11"/>
      <c r="AG827" s="10"/>
      <c r="AH827" s="10"/>
      <c r="AI827" s="11">
        <f t="shared" si="433"/>
        <v>383</v>
      </c>
      <c r="AJ827" s="11" t="str">
        <f t="shared" si="434"/>
        <v/>
      </c>
      <c r="AK827" s="11">
        <f t="shared" si="435"/>
        <v>383</v>
      </c>
      <c r="AL827" s="11" t="str">
        <f t="shared" si="436"/>
        <v/>
      </c>
      <c r="AM827" s="11">
        <f t="shared" si="437"/>
        <v>-1</v>
      </c>
      <c r="AN827" s="11" t="str">
        <f t="shared" si="438"/>
        <v/>
      </c>
      <c r="AO827" s="11">
        <f t="shared" si="439"/>
        <v>-1</v>
      </c>
      <c r="AP827" s="11" t="str">
        <f t="shared" si="440"/>
        <v/>
      </c>
      <c r="AQ827" s="11"/>
      <c r="AR827" s="11">
        <f t="shared" si="306"/>
        <v>0</v>
      </c>
      <c r="AS827" s="11"/>
      <c r="AT827" s="9"/>
      <c r="AU827" t="str">
        <f t="shared" si="414"/>
        <v>RW</v>
      </c>
      <c r="AV827" s="7">
        <f>SUM(Z$7:Z827)/2</f>
        <v>384</v>
      </c>
      <c r="AW827" s="7">
        <f>SUM(AC$7:AC827)/2</f>
        <v>0</v>
      </c>
      <c r="BF827" s="2">
        <v>0</v>
      </c>
      <c r="BG827" s="2">
        <v>0</v>
      </c>
      <c r="BH827" s="2">
        <v>0</v>
      </c>
      <c r="BI827" s="2">
        <v>0</v>
      </c>
      <c r="BJ827" s="2">
        <v>0</v>
      </c>
      <c r="BK827" s="2">
        <v>0</v>
      </c>
      <c r="BL827" s="2">
        <v>0</v>
      </c>
      <c r="BM827" s="2">
        <v>0</v>
      </c>
      <c r="BN827" s="2">
        <v>0</v>
      </c>
      <c r="BO827" s="2">
        <v>0</v>
      </c>
    </row>
    <row r="828" spans="2:67" outlineLevel="1">
      <c r="B828" s="36"/>
      <c r="C828" s="9"/>
      <c r="D828" s="9"/>
      <c r="E828" s="10" t="s">
        <v>941</v>
      </c>
      <c r="F828" s="10" t="s">
        <v>942</v>
      </c>
      <c r="G828" s="10" t="s">
        <v>951</v>
      </c>
      <c r="H828" s="10" t="s">
        <v>951</v>
      </c>
      <c r="I828" s="81"/>
      <c r="J828" s="81"/>
      <c r="K828" s="81"/>
      <c r="L828" s="81"/>
      <c r="M828" s="81"/>
      <c r="N828" s="88"/>
      <c r="O828" s="10"/>
      <c r="P828" s="10"/>
      <c r="Q828" s="10"/>
      <c r="R828" s="10"/>
      <c r="S828" s="10" t="s">
        <v>53</v>
      </c>
      <c r="T828" s="10"/>
      <c r="U828" s="10" t="s">
        <v>49</v>
      </c>
      <c r="V828" s="10" t="s">
        <v>49</v>
      </c>
      <c r="W828" s="10" t="s">
        <v>50</v>
      </c>
      <c r="X828" s="11" t="str">
        <f t="shared" si="415"/>
        <v>N</v>
      </c>
      <c r="Y828" s="11"/>
      <c r="Z828" s="11">
        <f t="shared" si="424"/>
        <v>0</v>
      </c>
      <c r="AA828" s="11" t="str">
        <f t="shared" si="304"/>
        <v>N</v>
      </c>
      <c r="AB828" s="11"/>
      <c r="AC828" s="11">
        <f t="shared" si="305"/>
        <v>0</v>
      </c>
      <c r="AD828" s="10">
        <v>0</v>
      </c>
      <c r="AE828" s="10">
        <v>0</v>
      </c>
      <c r="AF828" s="11"/>
      <c r="AG828" s="10"/>
      <c r="AH828" s="10"/>
      <c r="AI828" s="11">
        <f>IF(Y828&gt;0,AK811,AK811- 1)</f>
        <v>383</v>
      </c>
      <c r="AJ828" s="11" t="str">
        <f t="shared" si="434"/>
        <v/>
      </c>
      <c r="AK828" s="11">
        <f>IF(AND(V828="Y", Y828&gt;0),AI820,AI820- 1)</f>
        <v>383</v>
      </c>
      <c r="AL828" s="11" t="str">
        <f t="shared" si="436"/>
        <v/>
      </c>
      <c r="AM828" s="11">
        <f>IF(AB828&gt;0,AO811,AO811- 1)</f>
        <v>-1</v>
      </c>
      <c r="AN828" s="11" t="str">
        <f t="shared" si="438"/>
        <v/>
      </c>
      <c r="AO828" s="11">
        <f>IF(AND(V828="Y", AB828&gt;0),AM820,AM820- 1)</f>
        <v>-1</v>
      </c>
      <c r="AP828" s="11" t="str">
        <f t="shared" si="440"/>
        <v/>
      </c>
      <c r="AQ828" s="11"/>
      <c r="AR828" s="11">
        <f t="shared" si="306"/>
        <v>0</v>
      </c>
      <c r="AS828" s="11"/>
      <c r="AT828" s="9"/>
      <c r="AU828" t="str">
        <f t="shared" si="414"/>
        <v>RW</v>
      </c>
      <c r="AV828" s="7">
        <f>SUM(Z$7:Z828)/2</f>
        <v>384</v>
      </c>
      <c r="AW828" s="7">
        <f>SUM(AC$7:AC828)/2</f>
        <v>0</v>
      </c>
      <c r="BF828" s="2">
        <v>0</v>
      </c>
      <c r="BG828" s="2">
        <v>0</v>
      </c>
      <c r="BH828" s="2">
        <v>0</v>
      </c>
      <c r="BI828" s="2">
        <v>0</v>
      </c>
      <c r="BJ828" s="2">
        <v>0</v>
      </c>
      <c r="BK828" s="2">
        <v>0</v>
      </c>
      <c r="BL828" s="2">
        <v>0</v>
      </c>
      <c r="BM828" s="2">
        <v>0</v>
      </c>
      <c r="BN828" s="2">
        <v>0</v>
      </c>
      <c r="BO828" s="2">
        <v>0</v>
      </c>
    </row>
    <row r="829" spans="2:67">
      <c r="B829" s="36"/>
      <c r="C829" s="9"/>
      <c r="D829" s="9"/>
      <c r="E829" s="10" t="s">
        <v>952</v>
      </c>
      <c r="F829" s="10" t="s">
        <v>953</v>
      </c>
      <c r="G829" s="10"/>
      <c r="H829" s="10"/>
      <c r="I829" s="10"/>
      <c r="J829" s="10"/>
      <c r="K829" s="10"/>
      <c r="L829" s="10"/>
      <c r="M829" s="10"/>
      <c r="N829" s="84"/>
      <c r="O829" s="10"/>
      <c r="P829" s="10"/>
      <c r="Q829" s="10" t="s">
        <v>47</v>
      </c>
      <c r="R829" s="10" t="s">
        <v>48</v>
      </c>
      <c r="S829" s="10" t="str">
        <f t="shared" si="275"/>
        <v>RW</v>
      </c>
      <c r="T829" s="10">
        <v>1</v>
      </c>
      <c r="U829" s="10" t="s">
        <v>49</v>
      </c>
      <c r="V829" s="10" t="s">
        <v>50</v>
      </c>
      <c r="W829" s="10" t="s">
        <v>50</v>
      </c>
      <c r="X829" s="11" t="str">
        <f t="shared" si="415"/>
        <v>N</v>
      </c>
      <c r="Y829" s="11"/>
      <c r="Z829" s="11">
        <f t="shared" si="424"/>
        <v>0</v>
      </c>
      <c r="AA829" s="11" t="str">
        <f t="shared" si="304"/>
        <v>N</v>
      </c>
      <c r="AB829" s="11"/>
      <c r="AC829" s="11">
        <f t="shared" si="305"/>
        <v>0</v>
      </c>
      <c r="AD829" s="10" t="str">
        <f>(AD830 &amp; AD831 &amp; AD832 &amp; AD833 &amp; AD834 &amp; AD835 &amp; AD836 &amp; AD837)</f>
        <v>00000000</v>
      </c>
      <c r="AE829" s="10" t="str">
        <f>(AE830 &amp; AE831 &amp; AE832 &amp; AE833 &amp; AE834 &amp; AE835 &amp; AE836 &amp; AE837)</f>
        <v>00000000</v>
      </c>
      <c r="AF829" s="11"/>
      <c r="AG829" s="10"/>
      <c r="AH829" s="10"/>
      <c r="AI829" s="11">
        <f>AK820+Y829</f>
        <v>384</v>
      </c>
      <c r="AJ829" s="11"/>
      <c r="AK829" s="11">
        <f t="shared" si="276"/>
        <v>384</v>
      </c>
      <c r="AL829" s="11"/>
      <c r="AM829" s="11">
        <f>AO820+AB829</f>
        <v>0</v>
      </c>
      <c r="AN829" s="11"/>
      <c r="AO829" s="11">
        <f t="shared" si="277"/>
        <v>0</v>
      </c>
      <c r="AP829" s="11"/>
      <c r="AQ829" s="11"/>
      <c r="AR829" s="11">
        <f t="shared" si="306"/>
        <v>0</v>
      </c>
      <c r="AS829" s="11"/>
      <c r="AT829" s="9"/>
      <c r="AU829" t="str">
        <f t="shared" si="414"/>
        <v>RW</v>
      </c>
      <c r="AV829" s="7">
        <f>SUM(Z$7:Z829)/2</f>
        <v>384</v>
      </c>
      <c r="AW829" s="7">
        <f>SUM(AC$7:AC829)/2</f>
        <v>0</v>
      </c>
      <c r="BF829" s="2" t="s">
        <v>272</v>
      </c>
      <c r="BG829" s="2" t="s">
        <v>272</v>
      </c>
      <c r="BH829" s="2" t="s">
        <v>272</v>
      </c>
      <c r="BI829" s="2" t="s">
        <v>272</v>
      </c>
      <c r="BJ829" s="2" t="s">
        <v>272</v>
      </c>
      <c r="BK829" s="2" t="s">
        <v>272</v>
      </c>
      <c r="BL829" s="2" t="s">
        <v>272</v>
      </c>
      <c r="BM829" s="2" t="s">
        <v>272</v>
      </c>
      <c r="BN829" s="2" t="s">
        <v>272</v>
      </c>
      <c r="BO829" s="2" t="s">
        <v>272</v>
      </c>
    </row>
    <row r="830" spans="2:67" outlineLevel="1">
      <c r="B830" s="36"/>
      <c r="C830" s="9"/>
      <c r="D830" s="9"/>
      <c r="E830" s="10" t="s">
        <v>952</v>
      </c>
      <c r="F830" s="10" t="s">
        <v>953</v>
      </c>
      <c r="G830" s="10" t="s">
        <v>954</v>
      </c>
      <c r="H830" s="10" t="s">
        <v>954</v>
      </c>
      <c r="I830" s="80"/>
      <c r="J830" s="80"/>
      <c r="K830" s="80"/>
      <c r="L830" s="80"/>
      <c r="M830" s="80"/>
      <c r="N830" s="86" t="s">
        <v>955</v>
      </c>
      <c r="O830" s="10"/>
      <c r="P830" s="10"/>
      <c r="Q830" s="10"/>
      <c r="R830" s="10"/>
      <c r="S830" s="10" t="s">
        <v>53</v>
      </c>
      <c r="T830" s="10"/>
      <c r="U830" s="10" t="s">
        <v>49</v>
      </c>
      <c r="V830" s="10" t="s">
        <v>50</v>
      </c>
      <c r="W830" s="10" t="s">
        <v>50</v>
      </c>
      <c r="X830" s="11" t="str">
        <f t="shared" si="415"/>
        <v>N</v>
      </c>
      <c r="Y830" s="11"/>
      <c r="Z830" s="11">
        <f t="shared" si="424"/>
        <v>0</v>
      </c>
      <c r="AA830" s="11" t="str">
        <f t="shared" si="304"/>
        <v>N</v>
      </c>
      <c r="AB830" s="11"/>
      <c r="AC830" s="11">
        <f t="shared" si="305"/>
        <v>0</v>
      </c>
      <c r="AD830" s="10">
        <v>0</v>
      </c>
      <c r="AE830" s="10">
        <v>0</v>
      </c>
      <c r="AF830" s="11"/>
      <c r="AG830" s="10"/>
      <c r="AH830" s="10"/>
      <c r="AI830" s="11">
        <f t="shared" ref="AI830:AI836" si="441">AI831+Y831</f>
        <v>383</v>
      </c>
      <c r="AJ830" s="11" t="str">
        <f t="shared" ref="AJ830:AJ837" si="442">IF(Y830&gt;1,"MTP[" &amp; AI830-1+Y830&amp; ":" &amp; AI830 &amp; "]",(IF(Y830&gt;0,"MTP[" &amp; AI830 &amp; "]","")))</f>
        <v/>
      </c>
      <c r="AK830" s="11">
        <f t="shared" ref="AK830:AK836" si="443">AK831+Y831</f>
        <v>383</v>
      </c>
      <c r="AL830" s="11" t="str">
        <f t="shared" ref="AL830:AL837" si="444">IF(AND(V830="Y", Y830&gt;1),"MTP[" &amp; AK830-1+Y830&amp; ":" &amp; AK830 &amp; "]",(IF(AND(V830="Y", Y830&gt;0),"MTP[" &amp; AK830 &amp; "]","")))</f>
        <v/>
      </c>
      <c r="AM830" s="11">
        <f t="shared" ref="AM830:AM836" si="445">AM831+AB831</f>
        <v>-1</v>
      </c>
      <c r="AN830" s="11" t="str">
        <f t="shared" ref="AN830:AN837" si="446">IF(AB830&gt;1,"OTP[" &amp; AM830-1+AB830&amp; ":" &amp; AM830 &amp; "]",(IF(AB830&gt;0,"OTP[" &amp; AM830 &amp; "]","")))</f>
        <v/>
      </c>
      <c r="AO830" s="11">
        <f t="shared" ref="AO830:AO836" si="447">AO831+AB831</f>
        <v>-1</v>
      </c>
      <c r="AP830" s="11" t="str">
        <f t="shared" ref="AP830:AP837" si="448">IF(AND(V830="Y", AB830&gt;1),"OTP[" &amp; AO830-1+AB830&amp; ":" &amp; AO830 &amp; "]",(IF(AND(V830="Y", AB830&gt;0),"OTP[" &amp; AO830 &amp; "]","")))</f>
        <v/>
      </c>
      <c r="AQ830" s="11"/>
      <c r="AR830" s="11">
        <f t="shared" si="306"/>
        <v>0</v>
      </c>
      <c r="AS830" s="11"/>
      <c r="AT830" s="9"/>
      <c r="AU830" t="str">
        <f t="shared" si="414"/>
        <v>RW</v>
      </c>
      <c r="AV830" s="7">
        <f>SUM(Z$7:Z830)/2</f>
        <v>384</v>
      </c>
      <c r="AW830" s="7">
        <f>SUM(AC$7:AC830)/2</f>
        <v>0</v>
      </c>
      <c r="BF830" s="2">
        <v>0</v>
      </c>
      <c r="BG830" s="2">
        <v>0</v>
      </c>
      <c r="BH830" s="2">
        <v>0</v>
      </c>
      <c r="BI830" s="2">
        <v>0</v>
      </c>
      <c r="BJ830" s="2">
        <v>0</v>
      </c>
      <c r="BK830" s="2">
        <v>0</v>
      </c>
      <c r="BL830" s="2">
        <v>0</v>
      </c>
      <c r="BM830" s="2">
        <v>0</v>
      </c>
      <c r="BN830" s="2">
        <v>0</v>
      </c>
      <c r="BO830" s="2">
        <v>0</v>
      </c>
    </row>
    <row r="831" spans="2:67" outlineLevel="1">
      <c r="B831" s="36"/>
      <c r="C831" s="9"/>
      <c r="D831" s="9"/>
      <c r="E831" s="10" t="s">
        <v>952</v>
      </c>
      <c r="F831" s="10" t="s">
        <v>953</v>
      </c>
      <c r="G831" s="10" t="s">
        <v>956</v>
      </c>
      <c r="H831" s="10" t="s">
        <v>956</v>
      </c>
      <c r="I831" s="54"/>
      <c r="J831" s="54"/>
      <c r="K831" s="54"/>
      <c r="L831" s="54"/>
      <c r="M831" s="54"/>
      <c r="N831" s="87"/>
      <c r="O831" s="10"/>
      <c r="P831" s="10"/>
      <c r="Q831" s="10"/>
      <c r="R831" s="10"/>
      <c r="S831" s="10" t="s">
        <v>53</v>
      </c>
      <c r="T831" s="10"/>
      <c r="U831" s="10" t="s">
        <v>49</v>
      </c>
      <c r="V831" s="10" t="s">
        <v>50</v>
      </c>
      <c r="W831" s="10" t="s">
        <v>50</v>
      </c>
      <c r="X831" s="11" t="str">
        <f t="shared" si="415"/>
        <v>N</v>
      </c>
      <c r="Y831" s="11"/>
      <c r="Z831" s="11">
        <f t="shared" si="424"/>
        <v>0</v>
      </c>
      <c r="AA831" s="11" t="str">
        <f t="shared" si="304"/>
        <v>N</v>
      </c>
      <c r="AB831" s="11"/>
      <c r="AC831" s="11">
        <f t="shared" si="305"/>
        <v>0</v>
      </c>
      <c r="AD831" s="10">
        <v>0</v>
      </c>
      <c r="AE831" s="10">
        <v>0</v>
      </c>
      <c r="AF831" s="11"/>
      <c r="AG831" s="10"/>
      <c r="AH831" s="10"/>
      <c r="AI831" s="11">
        <f t="shared" si="441"/>
        <v>383</v>
      </c>
      <c r="AJ831" s="11" t="str">
        <f t="shared" si="442"/>
        <v/>
      </c>
      <c r="AK831" s="11">
        <f t="shared" si="443"/>
        <v>383</v>
      </c>
      <c r="AL831" s="11" t="str">
        <f t="shared" si="444"/>
        <v/>
      </c>
      <c r="AM831" s="11">
        <f t="shared" si="445"/>
        <v>-1</v>
      </c>
      <c r="AN831" s="11" t="str">
        <f t="shared" si="446"/>
        <v/>
      </c>
      <c r="AO831" s="11">
        <f t="shared" si="447"/>
        <v>-1</v>
      </c>
      <c r="AP831" s="11" t="str">
        <f t="shared" si="448"/>
        <v/>
      </c>
      <c r="AQ831" s="11"/>
      <c r="AR831" s="11">
        <f t="shared" si="306"/>
        <v>0</v>
      </c>
      <c r="AS831" s="11"/>
      <c r="AT831" s="9"/>
      <c r="AU831" t="str">
        <f t="shared" si="414"/>
        <v>RW</v>
      </c>
      <c r="AV831" s="7">
        <f>SUM(Z$7:Z831)/2</f>
        <v>384</v>
      </c>
      <c r="AW831" s="7">
        <f>SUM(AC$7:AC831)/2</f>
        <v>0</v>
      </c>
      <c r="BF831" s="2">
        <v>0</v>
      </c>
      <c r="BG831" s="2">
        <v>0</v>
      </c>
      <c r="BH831" s="2">
        <v>0</v>
      </c>
      <c r="BI831" s="2">
        <v>0</v>
      </c>
      <c r="BJ831" s="2">
        <v>0</v>
      </c>
      <c r="BK831" s="2">
        <v>0</v>
      </c>
      <c r="BL831" s="2">
        <v>0</v>
      </c>
      <c r="BM831" s="2">
        <v>0</v>
      </c>
      <c r="BN831" s="2">
        <v>0</v>
      </c>
      <c r="BO831" s="2">
        <v>0</v>
      </c>
    </row>
    <row r="832" spans="2:67" outlineLevel="1">
      <c r="B832" s="36"/>
      <c r="C832" s="9"/>
      <c r="D832" s="9"/>
      <c r="E832" s="10" t="s">
        <v>952</v>
      </c>
      <c r="F832" s="10" t="s">
        <v>953</v>
      </c>
      <c r="G832" s="10" t="s">
        <v>957</v>
      </c>
      <c r="H832" s="10" t="s">
        <v>957</v>
      </c>
      <c r="I832" s="54"/>
      <c r="J832" s="54"/>
      <c r="K832" s="54"/>
      <c r="L832" s="54"/>
      <c r="M832" s="54"/>
      <c r="N832" s="87"/>
      <c r="O832" s="10"/>
      <c r="P832" s="10"/>
      <c r="Q832" s="10"/>
      <c r="R832" s="10"/>
      <c r="S832" s="10" t="s">
        <v>53</v>
      </c>
      <c r="T832" s="10"/>
      <c r="U832" s="10" t="s">
        <v>49</v>
      </c>
      <c r="V832" s="10" t="s">
        <v>50</v>
      </c>
      <c r="W832" s="10" t="s">
        <v>50</v>
      </c>
      <c r="X832" s="11" t="str">
        <f t="shared" si="415"/>
        <v>N</v>
      </c>
      <c r="Y832" s="11"/>
      <c r="Z832" s="11">
        <f t="shared" si="424"/>
        <v>0</v>
      </c>
      <c r="AA832" s="11" t="str">
        <f t="shared" si="304"/>
        <v>N</v>
      </c>
      <c r="AB832" s="11"/>
      <c r="AC832" s="11">
        <f t="shared" si="305"/>
        <v>0</v>
      </c>
      <c r="AD832" s="10">
        <v>0</v>
      </c>
      <c r="AE832" s="10">
        <v>0</v>
      </c>
      <c r="AF832" s="11"/>
      <c r="AG832" s="10"/>
      <c r="AH832" s="10"/>
      <c r="AI832" s="11">
        <f t="shared" si="441"/>
        <v>383</v>
      </c>
      <c r="AJ832" s="11" t="str">
        <f t="shared" si="442"/>
        <v/>
      </c>
      <c r="AK832" s="11">
        <f t="shared" si="443"/>
        <v>383</v>
      </c>
      <c r="AL832" s="11" t="str">
        <f t="shared" si="444"/>
        <v/>
      </c>
      <c r="AM832" s="11">
        <f t="shared" si="445"/>
        <v>-1</v>
      </c>
      <c r="AN832" s="11" t="str">
        <f t="shared" si="446"/>
        <v/>
      </c>
      <c r="AO832" s="11">
        <f t="shared" si="447"/>
        <v>-1</v>
      </c>
      <c r="AP832" s="11" t="str">
        <f t="shared" si="448"/>
        <v/>
      </c>
      <c r="AQ832" s="11"/>
      <c r="AR832" s="11">
        <f t="shared" si="306"/>
        <v>0</v>
      </c>
      <c r="AS832" s="11"/>
      <c r="AT832" s="9"/>
      <c r="AU832" t="str">
        <f t="shared" si="414"/>
        <v>RW</v>
      </c>
      <c r="AV832" s="7">
        <f>SUM(Z$7:Z832)/2</f>
        <v>384</v>
      </c>
      <c r="AW832" s="7">
        <f>SUM(AC$7:AC832)/2</f>
        <v>0</v>
      </c>
      <c r="BF832" s="2">
        <v>0</v>
      </c>
      <c r="BG832" s="2">
        <v>0</v>
      </c>
      <c r="BH832" s="2">
        <v>0</v>
      </c>
      <c r="BI832" s="2">
        <v>0</v>
      </c>
      <c r="BJ832" s="2">
        <v>0</v>
      </c>
      <c r="BK832" s="2">
        <v>0</v>
      </c>
      <c r="BL832" s="2">
        <v>0</v>
      </c>
      <c r="BM832" s="2">
        <v>0</v>
      </c>
      <c r="BN832" s="2">
        <v>0</v>
      </c>
      <c r="BO832" s="2">
        <v>0</v>
      </c>
    </row>
    <row r="833" spans="2:67" outlineLevel="1">
      <c r="B833" s="36"/>
      <c r="C833" s="9"/>
      <c r="D833" s="9"/>
      <c r="E833" s="10" t="s">
        <v>952</v>
      </c>
      <c r="F833" s="10" t="s">
        <v>953</v>
      </c>
      <c r="G833" s="10" t="s">
        <v>958</v>
      </c>
      <c r="H833" s="10" t="s">
        <v>958</v>
      </c>
      <c r="I833" s="54"/>
      <c r="J833" s="54"/>
      <c r="K833" s="54"/>
      <c r="L833" s="54"/>
      <c r="M833" s="54"/>
      <c r="N833" s="87"/>
      <c r="O833" s="10"/>
      <c r="P833" s="10"/>
      <c r="Q833" s="10"/>
      <c r="R833" s="10"/>
      <c r="S833" s="10" t="s">
        <v>53</v>
      </c>
      <c r="T833" s="10"/>
      <c r="U833" s="10" t="s">
        <v>49</v>
      </c>
      <c r="V833" s="10" t="s">
        <v>50</v>
      </c>
      <c r="W833" s="10" t="s">
        <v>50</v>
      </c>
      <c r="X833" s="11" t="str">
        <f t="shared" si="415"/>
        <v>N</v>
      </c>
      <c r="Y833" s="11"/>
      <c r="Z833" s="11">
        <f t="shared" si="424"/>
        <v>0</v>
      </c>
      <c r="AA833" s="11" t="str">
        <f t="shared" si="304"/>
        <v>N</v>
      </c>
      <c r="AB833" s="11"/>
      <c r="AC833" s="11">
        <f t="shared" si="305"/>
        <v>0</v>
      </c>
      <c r="AD833" s="10">
        <v>0</v>
      </c>
      <c r="AE833" s="10">
        <v>0</v>
      </c>
      <c r="AF833" s="11"/>
      <c r="AG833" s="10"/>
      <c r="AH833" s="10"/>
      <c r="AI833" s="11">
        <f t="shared" si="441"/>
        <v>383</v>
      </c>
      <c r="AJ833" s="11" t="str">
        <f t="shared" si="442"/>
        <v/>
      </c>
      <c r="AK833" s="11">
        <f t="shared" si="443"/>
        <v>383</v>
      </c>
      <c r="AL833" s="11" t="str">
        <f t="shared" si="444"/>
        <v/>
      </c>
      <c r="AM833" s="11">
        <f t="shared" si="445"/>
        <v>-1</v>
      </c>
      <c r="AN833" s="11" t="str">
        <f t="shared" si="446"/>
        <v/>
      </c>
      <c r="AO833" s="11">
        <f t="shared" si="447"/>
        <v>-1</v>
      </c>
      <c r="AP833" s="11" t="str">
        <f t="shared" si="448"/>
        <v/>
      </c>
      <c r="AQ833" s="11"/>
      <c r="AR833" s="11">
        <f t="shared" si="306"/>
        <v>0</v>
      </c>
      <c r="AS833" s="11"/>
      <c r="AT833" s="9"/>
      <c r="AU833" t="str">
        <f t="shared" si="414"/>
        <v>RW</v>
      </c>
      <c r="AV833" s="7">
        <f>SUM(Z$7:Z833)/2</f>
        <v>384</v>
      </c>
      <c r="AW833" s="7">
        <f>SUM(AC$7:AC833)/2</f>
        <v>0</v>
      </c>
      <c r="BF833" s="2">
        <v>0</v>
      </c>
      <c r="BG833" s="2">
        <v>0</v>
      </c>
      <c r="BH833" s="2">
        <v>0</v>
      </c>
      <c r="BI833" s="2">
        <v>0</v>
      </c>
      <c r="BJ833" s="2">
        <v>0</v>
      </c>
      <c r="BK833" s="2">
        <v>0</v>
      </c>
      <c r="BL833" s="2">
        <v>0</v>
      </c>
      <c r="BM833" s="2">
        <v>0</v>
      </c>
      <c r="BN833" s="2">
        <v>0</v>
      </c>
      <c r="BO833" s="2">
        <v>0</v>
      </c>
    </row>
    <row r="834" spans="2:67" outlineLevel="1">
      <c r="B834" s="36"/>
      <c r="C834" s="9"/>
      <c r="D834" s="9"/>
      <c r="E834" s="10" t="s">
        <v>952</v>
      </c>
      <c r="F834" s="10" t="s">
        <v>953</v>
      </c>
      <c r="G834" s="10" t="s">
        <v>959</v>
      </c>
      <c r="H834" s="10" t="s">
        <v>959</v>
      </c>
      <c r="I834" s="54"/>
      <c r="J834" s="54"/>
      <c r="K834" s="54"/>
      <c r="L834" s="54"/>
      <c r="M834" s="54"/>
      <c r="N834" s="87"/>
      <c r="O834" s="10"/>
      <c r="P834" s="10"/>
      <c r="Q834" s="10"/>
      <c r="R834" s="10"/>
      <c r="S834" s="10" t="s">
        <v>53</v>
      </c>
      <c r="T834" s="10"/>
      <c r="U834" s="10" t="s">
        <v>49</v>
      </c>
      <c r="V834" s="10" t="s">
        <v>50</v>
      </c>
      <c r="W834" s="10" t="s">
        <v>50</v>
      </c>
      <c r="X834" s="11" t="str">
        <f t="shared" si="415"/>
        <v>N</v>
      </c>
      <c r="Y834" s="11"/>
      <c r="Z834" s="11">
        <f t="shared" si="424"/>
        <v>0</v>
      </c>
      <c r="AA834" s="11" t="str">
        <f t="shared" si="304"/>
        <v>N</v>
      </c>
      <c r="AB834" s="11"/>
      <c r="AC834" s="11">
        <f t="shared" si="305"/>
        <v>0</v>
      </c>
      <c r="AD834" s="10">
        <v>0</v>
      </c>
      <c r="AE834" s="10">
        <v>0</v>
      </c>
      <c r="AF834" s="11"/>
      <c r="AG834" s="10"/>
      <c r="AH834" s="10"/>
      <c r="AI834" s="11">
        <f t="shared" si="441"/>
        <v>383</v>
      </c>
      <c r="AJ834" s="11" t="str">
        <f t="shared" si="442"/>
        <v/>
      </c>
      <c r="AK834" s="11">
        <f t="shared" si="443"/>
        <v>383</v>
      </c>
      <c r="AL834" s="11" t="str">
        <f t="shared" si="444"/>
        <v/>
      </c>
      <c r="AM834" s="11">
        <f t="shared" si="445"/>
        <v>-1</v>
      </c>
      <c r="AN834" s="11" t="str">
        <f t="shared" si="446"/>
        <v/>
      </c>
      <c r="AO834" s="11">
        <f t="shared" si="447"/>
        <v>-1</v>
      </c>
      <c r="AP834" s="11" t="str">
        <f t="shared" si="448"/>
        <v/>
      </c>
      <c r="AQ834" s="11"/>
      <c r="AR834" s="11">
        <f t="shared" si="306"/>
        <v>0</v>
      </c>
      <c r="AS834" s="11"/>
      <c r="AT834" s="9"/>
      <c r="AU834" t="str">
        <f t="shared" si="414"/>
        <v>RW</v>
      </c>
      <c r="AV834" s="7">
        <f>SUM(Z$7:Z834)/2</f>
        <v>384</v>
      </c>
      <c r="AW834" s="7">
        <f>SUM(AC$7:AC834)/2</f>
        <v>0</v>
      </c>
      <c r="BF834" s="2">
        <v>0</v>
      </c>
      <c r="BG834" s="2">
        <v>0</v>
      </c>
      <c r="BH834" s="2">
        <v>0</v>
      </c>
      <c r="BI834" s="2">
        <v>0</v>
      </c>
      <c r="BJ834" s="2">
        <v>0</v>
      </c>
      <c r="BK834" s="2">
        <v>0</v>
      </c>
      <c r="BL834" s="2">
        <v>0</v>
      </c>
      <c r="BM834" s="2">
        <v>0</v>
      </c>
      <c r="BN834" s="2">
        <v>0</v>
      </c>
      <c r="BO834" s="2">
        <v>0</v>
      </c>
    </row>
    <row r="835" spans="2:67" outlineLevel="1">
      <c r="B835" s="36"/>
      <c r="C835" s="9"/>
      <c r="D835" s="9"/>
      <c r="E835" s="10" t="s">
        <v>952</v>
      </c>
      <c r="F835" s="10" t="s">
        <v>953</v>
      </c>
      <c r="G835" s="10" t="s">
        <v>960</v>
      </c>
      <c r="H835" s="10" t="s">
        <v>960</v>
      </c>
      <c r="I835" s="54"/>
      <c r="J835" s="54"/>
      <c r="K835" s="54"/>
      <c r="L835" s="54"/>
      <c r="M835" s="54"/>
      <c r="N835" s="87"/>
      <c r="O835" s="10"/>
      <c r="P835" s="10"/>
      <c r="Q835" s="10"/>
      <c r="R835" s="10"/>
      <c r="S835" s="10" t="s">
        <v>53</v>
      </c>
      <c r="T835" s="10"/>
      <c r="U835" s="10" t="s">
        <v>49</v>
      </c>
      <c r="V835" s="10" t="s">
        <v>50</v>
      </c>
      <c r="W835" s="10" t="s">
        <v>50</v>
      </c>
      <c r="X835" s="11" t="str">
        <f t="shared" si="415"/>
        <v>N</v>
      </c>
      <c r="Y835" s="11"/>
      <c r="Z835" s="11">
        <f t="shared" si="424"/>
        <v>0</v>
      </c>
      <c r="AA835" s="11" t="str">
        <f t="shared" si="304"/>
        <v>N</v>
      </c>
      <c r="AB835" s="11"/>
      <c r="AC835" s="11">
        <f t="shared" si="305"/>
        <v>0</v>
      </c>
      <c r="AD835" s="10">
        <v>0</v>
      </c>
      <c r="AE835" s="10">
        <v>0</v>
      </c>
      <c r="AF835" s="11"/>
      <c r="AG835" s="10"/>
      <c r="AH835" s="10"/>
      <c r="AI835" s="11">
        <f t="shared" si="441"/>
        <v>383</v>
      </c>
      <c r="AJ835" s="11" t="str">
        <f t="shared" si="442"/>
        <v/>
      </c>
      <c r="AK835" s="11">
        <f t="shared" si="443"/>
        <v>383</v>
      </c>
      <c r="AL835" s="11" t="str">
        <f t="shared" si="444"/>
        <v/>
      </c>
      <c r="AM835" s="11">
        <f t="shared" si="445"/>
        <v>-1</v>
      </c>
      <c r="AN835" s="11" t="str">
        <f t="shared" si="446"/>
        <v/>
      </c>
      <c r="AO835" s="11">
        <f t="shared" si="447"/>
        <v>-1</v>
      </c>
      <c r="AP835" s="11" t="str">
        <f t="shared" si="448"/>
        <v/>
      </c>
      <c r="AQ835" s="11"/>
      <c r="AR835" s="11">
        <f t="shared" si="306"/>
        <v>0</v>
      </c>
      <c r="AS835" s="11"/>
      <c r="AT835" s="9"/>
      <c r="AU835" t="str">
        <f t="shared" si="414"/>
        <v>RW</v>
      </c>
      <c r="AV835" s="7">
        <f>SUM(Z$7:Z835)/2</f>
        <v>384</v>
      </c>
      <c r="AW835" s="7">
        <f>SUM(AC$7:AC835)/2</f>
        <v>0</v>
      </c>
      <c r="BF835" s="2">
        <v>0</v>
      </c>
      <c r="BG835" s="2">
        <v>0</v>
      </c>
      <c r="BH835" s="2">
        <v>0</v>
      </c>
      <c r="BI835" s="2">
        <v>0</v>
      </c>
      <c r="BJ835" s="2">
        <v>0</v>
      </c>
      <c r="BK835" s="2">
        <v>0</v>
      </c>
      <c r="BL835" s="2">
        <v>0</v>
      </c>
      <c r="BM835" s="2">
        <v>0</v>
      </c>
      <c r="BN835" s="2">
        <v>0</v>
      </c>
      <c r="BO835" s="2">
        <v>0</v>
      </c>
    </row>
    <row r="836" spans="2:67" outlineLevel="1">
      <c r="B836" s="36"/>
      <c r="C836" s="9"/>
      <c r="D836" s="9"/>
      <c r="E836" s="10" t="s">
        <v>952</v>
      </c>
      <c r="F836" s="10" t="s">
        <v>953</v>
      </c>
      <c r="G836" s="10" t="s">
        <v>961</v>
      </c>
      <c r="H836" s="10" t="s">
        <v>961</v>
      </c>
      <c r="I836" s="54"/>
      <c r="J836" s="54"/>
      <c r="K836" s="54"/>
      <c r="L836" s="54"/>
      <c r="M836" s="54"/>
      <c r="N836" s="87"/>
      <c r="O836" s="10"/>
      <c r="P836" s="10"/>
      <c r="Q836" s="10"/>
      <c r="R836" s="10"/>
      <c r="S836" s="10" t="s">
        <v>53</v>
      </c>
      <c r="T836" s="10"/>
      <c r="U836" s="10" t="s">
        <v>49</v>
      </c>
      <c r="V836" s="10" t="s">
        <v>50</v>
      </c>
      <c r="W836" s="10" t="s">
        <v>50</v>
      </c>
      <c r="X836" s="11" t="str">
        <f t="shared" si="415"/>
        <v>N</v>
      </c>
      <c r="Y836" s="11"/>
      <c r="Z836" s="11">
        <f t="shared" si="424"/>
        <v>0</v>
      </c>
      <c r="AA836" s="11" t="str">
        <f t="shared" si="304"/>
        <v>N</v>
      </c>
      <c r="AB836" s="11"/>
      <c r="AC836" s="11">
        <f t="shared" si="305"/>
        <v>0</v>
      </c>
      <c r="AD836" s="10">
        <v>0</v>
      </c>
      <c r="AE836" s="10">
        <v>0</v>
      </c>
      <c r="AF836" s="11"/>
      <c r="AG836" s="10"/>
      <c r="AH836" s="10"/>
      <c r="AI836" s="11">
        <f t="shared" si="441"/>
        <v>383</v>
      </c>
      <c r="AJ836" s="11" t="str">
        <f t="shared" si="442"/>
        <v/>
      </c>
      <c r="AK836" s="11">
        <f t="shared" si="443"/>
        <v>383</v>
      </c>
      <c r="AL836" s="11" t="str">
        <f t="shared" si="444"/>
        <v/>
      </c>
      <c r="AM836" s="11">
        <f t="shared" si="445"/>
        <v>-1</v>
      </c>
      <c r="AN836" s="11" t="str">
        <f t="shared" si="446"/>
        <v/>
      </c>
      <c r="AO836" s="11">
        <f t="shared" si="447"/>
        <v>-1</v>
      </c>
      <c r="AP836" s="11" t="str">
        <f t="shared" si="448"/>
        <v/>
      </c>
      <c r="AQ836" s="11"/>
      <c r="AR836" s="11">
        <f t="shared" si="306"/>
        <v>0</v>
      </c>
      <c r="AS836" s="11"/>
      <c r="AT836" s="9"/>
      <c r="AU836" t="str">
        <f t="shared" si="414"/>
        <v>RW</v>
      </c>
      <c r="AV836" s="7">
        <f>SUM(Z$7:Z836)/2</f>
        <v>384</v>
      </c>
      <c r="AW836" s="7">
        <f>SUM(AC$7:AC836)/2</f>
        <v>0</v>
      </c>
      <c r="BF836" s="2">
        <v>0</v>
      </c>
      <c r="BG836" s="2">
        <v>0</v>
      </c>
      <c r="BH836" s="2">
        <v>0</v>
      </c>
      <c r="BI836" s="2">
        <v>0</v>
      </c>
      <c r="BJ836" s="2">
        <v>0</v>
      </c>
      <c r="BK836" s="2">
        <v>0</v>
      </c>
      <c r="BL836" s="2">
        <v>0</v>
      </c>
      <c r="BM836" s="2">
        <v>0</v>
      </c>
      <c r="BN836" s="2">
        <v>0</v>
      </c>
      <c r="BO836" s="2">
        <v>0</v>
      </c>
    </row>
    <row r="837" spans="2:67" outlineLevel="1">
      <c r="B837" s="36"/>
      <c r="C837" s="9"/>
      <c r="D837" s="9"/>
      <c r="E837" s="10" t="s">
        <v>952</v>
      </c>
      <c r="F837" s="10" t="s">
        <v>953</v>
      </c>
      <c r="G837" s="10" t="s">
        <v>962</v>
      </c>
      <c r="H837" s="10" t="s">
        <v>962</v>
      </c>
      <c r="I837" s="81"/>
      <c r="J837" s="81"/>
      <c r="K837" s="81"/>
      <c r="L837" s="81"/>
      <c r="M837" s="81"/>
      <c r="N837" s="88"/>
      <c r="O837" s="10"/>
      <c r="P837" s="10"/>
      <c r="Q837" s="10"/>
      <c r="R837" s="10"/>
      <c r="S837" s="10" t="s">
        <v>53</v>
      </c>
      <c r="T837" s="10"/>
      <c r="U837" s="10" t="s">
        <v>49</v>
      </c>
      <c r="V837" s="10" t="s">
        <v>50</v>
      </c>
      <c r="W837" s="10" t="s">
        <v>50</v>
      </c>
      <c r="X837" s="11" t="str">
        <f t="shared" si="415"/>
        <v>N</v>
      </c>
      <c r="Y837" s="11"/>
      <c r="Z837" s="11">
        <f t="shared" si="424"/>
        <v>0</v>
      </c>
      <c r="AA837" s="11" t="str">
        <f t="shared" si="304"/>
        <v>N</v>
      </c>
      <c r="AB837" s="11"/>
      <c r="AC837" s="11">
        <f t="shared" si="305"/>
        <v>0</v>
      </c>
      <c r="AD837" s="10">
        <v>0</v>
      </c>
      <c r="AE837" s="10">
        <v>0</v>
      </c>
      <c r="AF837" s="11"/>
      <c r="AG837" s="10"/>
      <c r="AH837" s="10"/>
      <c r="AI837" s="11">
        <f>IF(Y837&gt;0,AK820,AK820- 1)</f>
        <v>383</v>
      </c>
      <c r="AJ837" s="11" t="str">
        <f t="shared" si="442"/>
        <v/>
      </c>
      <c r="AK837" s="11">
        <f>IF(AND(V837="Y", Y837&gt;0),AI829,AI829- 1)</f>
        <v>383</v>
      </c>
      <c r="AL837" s="11" t="str">
        <f t="shared" si="444"/>
        <v/>
      </c>
      <c r="AM837" s="11">
        <f>IF(AB837&gt;0,AO820,AO820- 1)</f>
        <v>-1</v>
      </c>
      <c r="AN837" s="11" t="str">
        <f t="shared" si="446"/>
        <v/>
      </c>
      <c r="AO837" s="11">
        <f>IF(AND(V837="Y", AB837&gt;0),AM829,AM829- 1)</f>
        <v>-1</v>
      </c>
      <c r="AP837" s="11" t="str">
        <f t="shared" si="448"/>
        <v/>
      </c>
      <c r="AQ837" s="11"/>
      <c r="AR837" s="11">
        <f t="shared" si="306"/>
        <v>0</v>
      </c>
      <c r="AS837" s="11"/>
      <c r="AT837" s="9"/>
      <c r="AU837" t="str">
        <f t="shared" si="414"/>
        <v>RW</v>
      </c>
      <c r="AV837" s="7">
        <f>SUM(Z$7:Z837)/2</f>
        <v>384</v>
      </c>
      <c r="AW837" s="7">
        <f>SUM(AC$7:AC837)/2</f>
        <v>0</v>
      </c>
      <c r="BF837" s="2">
        <v>0</v>
      </c>
      <c r="BG837" s="2">
        <v>0</v>
      </c>
      <c r="BH837" s="2">
        <v>0</v>
      </c>
      <c r="BI837" s="2">
        <v>0</v>
      </c>
      <c r="BJ837" s="2">
        <v>0</v>
      </c>
      <c r="BK837" s="2">
        <v>0</v>
      </c>
      <c r="BL837" s="2">
        <v>0</v>
      </c>
      <c r="BM837" s="2">
        <v>0</v>
      </c>
      <c r="BN837" s="2">
        <v>0</v>
      </c>
      <c r="BO837" s="2">
        <v>0</v>
      </c>
    </row>
    <row r="838" spans="2:67">
      <c r="B838" s="36"/>
      <c r="C838" s="9"/>
      <c r="D838" s="9"/>
      <c r="E838" s="10" t="s">
        <v>963</v>
      </c>
      <c r="F838" s="10" t="s">
        <v>964</v>
      </c>
      <c r="G838" s="10"/>
      <c r="H838" s="10"/>
      <c r="I838" s="10"/>
      <c r="J838" s="10"/>
      <c r="K838" s="10"/>
      <c r="L838" s="10"/>
      <c r="M838" s="10"/>
      <c r="N838" s="84"/>
      <c r="O838" s="10"/>
      <c r="P838" s="10"/>
      <c r="Q838" s="10" t="s">
        <v>47</v>
      </c>
      <c r="R838" s="10" t="s">
        <v>48</v>
      </c>
      <c r="S838" s="10" t="str">
        <f t="shared" si="275"/>
        <v>RW</v>
      </c>
      <c r="T838" s="10">
        <v>1</v>
      </c>
      <c r="U838" s="10" t="s">
        <v>49</v>
      </c>
      <c r="V838" s="10" t="s">
        <v>49</v>
      </c>
      <c r="W838" s="10" t="s">
        <v>50</v>
      </c>
      <c r="X838" s="11" t="str">
        <f t="shared" si="415"/>
        <v>N</v>
      </c>
      <c r="Y838" s="11"/>
      <c r="Z838" s="11">
        <f t="shared" si="424"/>
        <v>0</v>
      </c>
      <c r="AA838" s="11" t="str">
        <f t="shared" si="304"/>
        <v>N</v>
      </c>
      <c r="AB838" s="11"/>
      <c r="AC838" s="11">
        <f t="shared" si="305"/>
        <v>0</v>
      </c>
      <c r="AD838" s="10" t="str">
        <f>(AD839 &amp; AD840 &amp; AD841 &amp; AD842 &amp; AD843 &amp; AD844 &amp; AD845 &amp; AD846)</f>
        <v>00000000</v>
      </c>
      <c r="AE838" s="10" t="str">
        <f>(AE839 &amp; AE840 &amp; AE841 &amp; AE842 &amp; AE843 &amp; AE844 &amp; AE845 &amp; AE846)</f>
        <v>00000000</v>
      </c>
      <c r="AF838" s="11"/>
      <c r="AG838" s="10"/>
      <c r="AH838" s="10"/>
      <c r="AI838" s="11">
        <f>AK829+Y838</f>
        <v>384</v>
      </c>
      <c r="AJ838" s="11"/>
      <c r="AK838" s="11">
        <f t="shared" si="276"/>
        <v>384</v>
      </c>
      <c r="AL838" s="11"/>
      <c r="AM838" s="11">
        <f>AO829+AB838</f>
        <v>0</v>
      </c>
      <c r="AN838" s="11"/>
      <c r="AO838" s="11">
        <f t="shared" si="277"/>
        <v>0</v>
      </c>
      <c r="AP838" s="11"/>
      <c r="AQ838" s="11"/>
      <c r="AR838" s="11">
        <f t="shared" si="306"/>
        <v>0</v>
      </c>
      <c r="AS838" s="11"/>
      <c r="AT838" s="9"/>
      <c r="AU838" t="str">
        <f t="shared" si="414"/>
        <v>RW</v>
      </c>
      <c r="AV838" s="7">
        <f>SUM(Z$7:Z838)/2</f>
        <v>384</v>
      </c>
      <c r="AW838" s="7">
        <f>SUM(AC$7:AC838)/2</f>
        <v>0</v>
      </c>
      <c r="BF838" s="2" t="s">
        <v>272</v>
      </c>
      <c r="BG838" s="2" t="s">
        <v>272</v>
      </c>
      <c r="BH838" s="2" t="s">
        <v>272</v>
      </c>
      <c r="BI838" s="2" t="s">
        <v>272</v>
      </c>
      <c r="BJ838" s="2" t="s">
        <v>272</v>
      </c>
      <c r="BK838" s="2" t="s">
        <v>272</v>
      </c>
      <c r="BL838" s="2" t="s">
        <v>272</v>
      </c>
      <c r="BM838" s="2" t="s">
        <v>272</v>
      </c>
      <c r="BN838" s="2" t="s">
        <v>272</v>
      </c>
      <c r="BO838" s="2" t="s">
        <v>272</v>
      </c>
    </row>
    <row r="839" spans="2:67" ht="150" outlineLevel="1">
      <c r="B839" s="36"/>
      <c r="C839" s="9"/>
      <c r="D839" s="9"/>
      <c r="E839" s="10" t="s">
        <v>963</v>
      </c>
      <c r="F839" s="10" t="s">
        <v>964</v>
      </c>
      <c r="G839" s="10" t="s">
        <v>965</v>
      </c>
      <c r="H839" s="10" t="s">
        <v>965</v>
      </c>
      <c r="I839" s="80"/>
      <c r="J839" s="80"/>
      <c r="K839" s="80"/>
      <c r="L839" s="80"/>
      <c r="M839" s="80"/>
      <c r="N839" s="86" t="s">
        <v>966</v>
      </c>
      <c r="O839" s="10"/>
      <c r="P839" s="10"/>
      <c r="Q839" s="10"/>
      <c r="R839" s="10"/>
      <c r="S839" s="10" t="s">
        <v>53</v>
      </c>
      <c r="T839" s="10"/>
      <c r="U839" s="10" t="s">
        <v>49</v>
      </c>
      <c r="V839" s="10" t="s">
        <v>49</v>
      </c>
      <c r="W839" s="10" t="s">
        <v>50</v>
      </c>
      <c r="X839" s="11" t="str">
        <f t="shared" si="415"/>
        <v>N</v>
      </c>
      <c r="Y839" s="11"/>
      <c r="Z839" s="11">
        <f t="shared" si="424"/>
        <v>0</v>
      </c>
      <c r="AA839" s="11" t="str">
        <f t="shared" si="304"/>
        <v>N</v>
      </c>
      <c r="AB839" s="11"/>
      <c r="AC839" s="11">
        <f t="shared" si="305"/>
        <v>0</v>
      </c>
      <c r="AD839" s="10">
        <v>0</v>
      </c>
      <c r="AE839" s="10">
        <v>0</v>
      </c>
      <c r="AF839" s="11"/>
      <c r="AG839" s="10"/>
      <c r="AH839" s="10"/>
      <c r="AI839" s="11">
        <f t="shared" ref="AI839:AI845" si="449">AI840+Y840</f>
        <v>383</v>
      </c>
      <c r="AJ839" s="11" t="str">
        <f t="shared" ref="AJ839:AJ846" si="450">IF(Y839&gt;1,"MTP[" &amp; AI839-1+Y839&amp; ":" &amp; AI839 &amp; "]",(IF(Y839&gt;0,"MTP[" &amp; AI839 &amp; "]","")))</f>
        <v/>
      </c>
      <c r="AK839" s="11">
        <f t="shared" ref="AK839:AK845" si="451">AK840+Y840</f>
        <v>383</v>
      </c>
      <c r="AL839" s="11" t="str">
        <f t="shared" ref="AL839:AL846" si="452">IF(AND(V839="Y", Y839&gt;1),"MTP[" &amp; AK839-1+Y839&amp; ":" &amp; AK839 &amp; "]",(IF(AND(V839="Y", Y839&gt;0),"MTP[" &amp; AK839 &amp; "]","")))</f>
        <v/>
      </c>
      <c r="AM839" s="11">
        <f t="shared" ref="AM839:AM845" si="453">AM840+AB840</f>
        <v>-1</v>
      </c>
      <c r="AN839" s="11" t="str">
        <f t="shared" ref="AN839:AN846" si="454">IF(AB839&gt;1,"OTP[" &amp; AM839-1+AB839&amp; ":" &amp; AM839 &amp; "]",(IF(AB839&gt;0,"OTP[" &amp; AM839 &amp; "]","")))</f>
        <v/>
      </c>
      <c r="AO839" s="11">
        <f t="shared" ref="AO839:AO845" si="455">AO840+AB840</f>
        <v>-1</v>
      </c>
      <c r="AP839" s="11" t="str">
        <f t="shared" ref="AP839:AP846" si="456">IF(AND(V839="Y", AB839&gt;1),"OTP[" &amp; AO839-1+AB839&amp; ":" &amp; AO839 &amp; "]",(IF(AND(V839="Y", AB839&gt;0),"OTP[" &amp; AO839 &amp; "]","")))</f>
        <v/>
      </c>
      <c r="AQ839" s="11"/>
      <c r="AR839" s="11">
        <f t="shared" si="306"/>
        <v>0</v>
      </c>
      <c r="AS839" s="11"/>
      <c r="AT839" s="9"/>
      <c r="AU839" t="str">
        <f t="shared" si="414"/>
        <v>RW</v>
      </c>
      <c r="AV839" s="7">
        <f>SUM(Z$7:Z839)/2</f>
        <v>384</v>
      </c>
      <c r="AW839" s="7">
        <f>SUM(AC$7:AC839)/2</f>
        <v>0</v>
      </c>
      <c r="BF839" s="2">
        <v>0</v>
      </c>
      <c r="BG839" s="2">
        <v>0</v>
      </c>
      <c r="BH839" s="2">
        <v>0</v>
      </c>
      <c r="BI839" s="2">
        <v>0</v>
      </c>
      <c r="BJ839" s="2">
        <v>0</v>
      </c>
      <c r="BK839" s="2">
        <v>0</v>
      </c>
      <c r="BL839" s="2">
        <v>0</v>
      </c>
      <c r="BM839" s="2">
        <v>0</v>
      </c>
      <c r="BN839" s="2">
        <v>0</v>
      </c>
      <c r="BO839" s="2">
        <v>0</v>
      </c>
    </row>
    <row r="840" spans="2:67" outlineLevel="1">
      <c r="B840" s="36"/>
      <c r="C840" s="9"/>
      <c r="D840" s="9"/>
      <c r="E840" s="10" t="s">
        <v>963</v>
      </c>
      <c r="F840" s="10" t="s">
        <v>964</v>
      </c>
      <c r="G840" s="10" t="s">
        <v>967</v>
      </c>
      <c r="H840" s="10" t="s">
        <v>967</v>
      </c>
      <c r="I840" s="54"/>
      <c r="J840" s="54"/>
      <c r="K840" s="54"/>
      <c r="L840" s="54"/>
      <c r="M840" s="54"/>
      <c r="N840" s="87"/>
      <c r="O840" s="10"/>
      <c r="P840" s="10"/>
      <c r="Q840" s="10"/>
      <c r="R840" s="10"/>
      <c r="S840" s="10" t="s">
        <v>53</v>
      </c>
      <c r="T840" s="10"/>
      <c r="U840" s="10" t="s">
        <v>49</v>
      </c>
      <c r="V840" s="10" t="s">
        <v>49</v>
      </c>
      <c r="W840" s="10" t="s">
        <v>50</v>
      </c>
      <c r="X840" s="11" t="str">
        <f t="shared" si="415"/>
        <v>N</v>
      </c>
      <c r="Y840" s="11"/>
      <c r="Z840" s="11">
        <f t="shared" si="424"/>
        <v>0</v>
      </c>
      <c r="AA840" s="11" t="str">
        <f t="shared" si="304"/>
        <v>N</v>
      </c>
      <c r="AB840" s="11"/>
      <c r="AC840" s="11">
        <f t="shared" si="305"/>
        <v>0</v>
      </c>
      <c r="AD840" s="10">
        <v>0</v>
      </c>
      <c r="AE840" s="10">
        <v>0</v>
      </c>
      <c r="AF840" s="11"/>
      <c r="AG840" s="10"/>
      <c r="AH840" s="10"/>
      <c r="AI840" s="11">
        <f t="shared" si="449"/>
        <v>383</v>
      </c>
      <c r="AJ840" s="11" t="str">
        <f t="shared" si="450"/>
        <v/>
      </c>
      <c r="AK840" s="11">
        <f t="shared" si="451"/>
        <v>383</v>
      </c>
      <c r="AL840" s="11" t="str">
        <f t="shared" si="452"/>
        <v/>
      </c>
      <c r="AM840" s="11">
        <f t="shared" si="453"/>
        <v>-1</v>
      </c>
      <c r="AN840" s="11" t="str">
        <f t="shared" si="454"/>
        <v/>
      </c>
      <c r="AO840" s="11">
        <f t="shared" si="455"/>
        <v>-1</v>
      </c>
      <c r="AP840" s="11" t="str">
        <f t="shared" si="456"/>
        <v/>
      </c>
      <c r="AQ840" s="11"/>
      <c r="AR840" s="11">
        <f t="shared" si="306"/>
        <v>0</v>
      </c>
      <c r="AS840" s="11"/>
      <c r="AT840" s="9"/>
      <c r="AU840" t="str">
        <f t="shared" si="414"/>
        <v>RW</v>
      </c>
      <c r="AV840" s="7">
        <f>SUM(Z$7:Z840)/2</f>
        <v>384</v>
      </c>
      <c r="AW840" s="7">
        <f>SUM(AC$7:AC840)/2</f>
        <v>0</v>
      </c>
      <c r="BF840" s="2">
        <v>0</v>
      </c>
      <c r="BG840" s="2">
        <v>0</v>
      </c>
      <c r="BH840" s="2">
        <v>0</v>
      </c>
      <c r="BI840" s="2">
        <v>0</v>
      </c>
      <c r="BJ840" s="2">
        <v>0</v>
      </c>
      <c r="BK840" s="2">
        <v>0</v>
      </c>
      <c r="BL840" s="2">
        <v>0</v>
      </c>
      <c r="BM840" s="2">
        <v>0</v>
      </c>
      <c r="BN840" s="2">
        <v>0</v>
      </c>
      <c r="BO840" s="2">
        <v>0</v>
      </c>
    </row>
    <row r="841" spans="2:67" outlineLevel="1">
      <c r="B841" s="36"/>
      <c r="C841" s="9"/>
      <c r="D841" s="9"/>
      <c r="E841" s="10" t="s">
        <v>963</v>
      </c>
      <c r="F841" s="10" t="s">
        <v>964</v>
      </c>
      <c r="G841" s="10" t="s">
        <v>968</v>
      </c>
      <c r="H841" s="10" t="s">
        <v>968</v>
      </c>
      <c r="I841" s="54"/>
      <c r="J841" s="54"/>
      <c r="K841" s="54"/>
      <c r="L841" s="54"/>
      <c r="M841" s="54"/>
      <c r="N841" s="87"/>
      <c r="O841" s="10"/>
      <c r="P841" s="10"/>
      <c r="Q841" s="10"/>
      <c r="R841" s="10"/>
      <c r="S841" s="10" t="s">
        <v>53</v>
      </c>
      <c r="T841" s="10"/>
      <c r="U841" s="10" t="s">
        <v>49</v>
      </c>
      <c r="V841" s="10" t="s">
        <v>49</v>
      </c>
      <c r="W841" s="10" t="s">
        <v>50</v>
      </c>
      <c r="X841" s="11" t="str">
        <f t="shared" si="415"/>
        <v>N</v>
      </c>
      <c r="Y841" s="11"/>
      <c r="Z841" s="11">
        <f t="shared" si="424"/>
        <v>0</v>
      </c>
      <c r="AA841" s="11" t="str">
        <f t="shared" si="304"/>
        <v>N</v>
      </c>
      <c r="AB841" s="11"/>
      <c r="AC841" s="11">
        <f t="shared" si="305"/>
        <v>0</v>
      </c>
      <c r="AD841" s="10">
        <v>0</v>
      </c>
      <c r="AE841" s="10">
        <v>0</v>
      </c>
      <c r="AF841" s="11"/>
      <c r="AG841" s="10"/>
      <c r="AH841" s="10"/>
      <c r="AI841" s="11">
        <f t="shared" si="449"/>
        <v>383</v>
      </c>
      <c r="AJ841" s="11" t="str">
        <f t="shared" si="450"/>
        <v/>
      </c>
      <c r="AK841" s="11">
        <f t="shared" si="451"/>
        <v>383</v>
      </c>
      <c r="AL841" s="11" t="str">
        <f t="shared" si="452"/>
        <v/>
      </c>
      <c r="AM841" s="11">
        <f t="shared" si="453"/>
        <v>-1</v>
      </c>
      <c r="AN841" s="11" t="str">
        <f t="shared" si="454"/>
        <v/>
      </c>
      <c r="AO841" s="11">
        <f t="shared" si="455"/>
        <v>-1</v>
      </c>
      <c r="AP841" s="11" t="str">
        <f t="shared" si="456"/>
        <v/>
      </c>
      <c r="AQ841" s="11"/>
      <c r="AR841" s="11">
        <f t="shared" si="306"/>
        <v>0</v>
      </c>
      <c r="AS841" s="11"/>
      <c r="AT841" s="9"/>
      <c r="AU841" t="str">
        <f t="shared" si="414"/>
        <v>RW</v>
      </c>
      <c r="AV841" s="7">
        <f>SUM(Z$7:Z841)/2</f>
        <v>384</v>
      </c>
      <c r="AW841" s="7">
        <f>SUM(AC$7:AC841)/2</f>
        <v>0</v>
      </c>
      <c r="BF841" s="2">
        <v>0</v>
      </c>
      <c r="BG841" s="2">
        <v>0</v>
      </c>
      <c r="BH841" s="2">
        <v>0</v>
      </c>
      <c r="BI841" s="2">
        <v>0</v>
      </c>
      <c r="BJ841" s="2">
        <v>0</v>
      </c>
      <c r="BK841" s="2">
        <v>0</v>
      </c>
      <c r="BL841" s="2">
        <v>0</v>
      </c>
      <c r="BM841" s="2">
        <v>0</v>
      </c>
      <c r="BN841" s="2">
        <v>0</v>
      </c>
      <c r="BO841" s="2">
        <v>0</v>
      </c>
    </row>
    <row r="842" spans="2:67" outlineLevel="1">
      <c r="B842" s="36"/>
      <c r="C842" s="9"/>
      <c r="D842" s="9"/>
      <c r="E842" s="10" t="s">
        <v>963</v>
      </c>
      <c r="F842" s="10" t="s">
        <v>964</v>
      </c>
      <c r="G842" s="10" t="s">
        <v>969</v>
      </c>
      <c r="H842" s="10" t="s">
        <v>969</v>
      </c>
      <c r="I842" s="54"/>
      <c r="J842" s="54"/>
      <c r="K842" s="54"/>
      <c r="L842" s="54"/>
      <c r="M842" s="54"/>
      <c r="N842" s="87"/>
      <c r="O842" s="10"/>
      <c r="P842" s="10"/>
      <c r="Q842" s="10"/>
      <c r="R842" s="10"/>
      <c r="S842" s="10" t="s">
        <v>53</v>
      </c>
      <c r="T842" s="10"/>
      <c r="U842" s="10" t="s">
        <v>49</v>
      </c>
      <c r="V842" s="10" t="s">
        <v>49</v>
      </c>
      <c r="W842" s="10" t="s">
        <v>50</v>
      </c>
      <c r="X842" s="11" t="str">
        <f t="shared" si="415"/>
        <v>N</v>
      </c>
      <c r="Y842" s="11"/>
      <c r="Z842" s="11">
        <f t="shared" si="424"/>
        <v>0</v>
      </c>
      <c r="AA842" s="11" t="str">
        <f t="shared" si="304"/>
        <v>N</v>
      </c>
      <c r="AB842" s="11"/>
      <c r="AC842" s="11">
        <f t="shared" si="305"/>
        <v>0</v>
      </c>
      <c r="AD842" s="10">
        <v>0</v>
      </c>
      <c r="AE842" s="10">
        <v>0</v>
      </c>
      <c r="AF842" s="11"/>
      <c r="AG842" s="10"/>
      <c r="AH842" s="10"/>
      <c r="AI842" s="11">
        <f t="shared" si="449"/>
        <v>383</v>
      </c>
      <c r="AJ842" s="11" t="str">
        <f t="shared" si="450"/>
        <v/>
      </c>
      <c r="AK842" s="11">
        <f t="shared" si="451"/>
        <v>383</v>
      </c>
      <c r="AL842" s="11" t="str">
        <f t="shared" si="452"/>
        <v/>
      </c>
      <c r="AM842" s="11">
        <f t="shared" si="453"/>
        <v>-1</v>
      </c>
      <c r="AN842" s="11" t="str">
        <f t="shared" si="454"/>
        <v/>
      </c>
      <c r="AO842" s="11">
        <f t="shared" si="455"/>
        <v>-1</v>
      </c>
      <c r="AP842" s="11" t="str">
        <f t="shared" si="456"/>
        <v/>
      </c>
      <c r="AQ842" s="11"/>
      <c r="AR842" s="11">
        <f t="shared" si="306"/>
        <v>0</v>
      </c>
      <c r="AS842" s="11"/>
      <c r="AT842" s="9"/>
      <c r="AU842" t="str">
        <f t="shared" si="414"/>
        <v>RW</v>
      </c>
      <c r="AV842" s="7">
        <f>SUM(Z$7:Z842)/2</f>
        <v>384</v>
      </c>
      <c r="AW842" s="7">
        <f>SUM(AC$7:AC842)/2</f>
        <v>0</v>
      </c>
      <c r="BF842" s="2">
        <v>0</v>
      </c>
      <c r="BG842" s="2">
        <v>0</v>
      </c>
      <c r="BH842" s="2">
        <v>0</v>
      </c>
      <c r="BI842" s="2">
        <v>0</v>
      </c>
      <c r="BJ842" s="2">
        <v>0</v>
      </c>
      <c r="BK842" s="2">
        <v>0</v>
      </c>
      <c r="BL842" s="2">
        <v>0</v>
      </c>
      <c r="BM842" s="2">
        <v>0</v>
      </c>
      <c r="BN842" s="2">
        <v>0</v>
      </c>
      <c r="BO842" s="2">
        <v>0</v>
      </c>
    </row>
    <row r="843" spans="2:67" outlineLevel="1">
      <c r="B843" s="36"/>
      <c r="C843" s="9"/>
      <c r="D843" s="9"/>
      <c r="E843" s="10" t="s">
        <v>963</v>
      </c>
      <c r="F843" s="10" t="s">
        <v>964</v>
      </c>
      <c r="G843" s="10" t="s">
        <v>970</v>
      </c>
      <c r="H843" s="10" t="s">
        <v>970</v>
      </c>
      <c r="I843" s="54"/>
      <c r="J843" s="54"/>
      <c r="K843" s="54"/>
      <c r="L843" s="54"/>
      <c r="M843" s="54"/>
      <c r="N843" s="87"/>
      <c r="O843" s="10"/>
      <c r="P843" s="10"/>
      <c r="Q843" s="10"/>
      <c r="R843" s="10"/>
      <c r="S843" s="10" t="s">
        <v>53</v>
      </c>
      <c r="T843" s="10"/>
      <c r="U843" s="10" t="s">
        <v>49</v>
      </c>
      <c r="V843" s="10" t="s">
        <v>49</v>
      </c>
      <c r="W843" s="10" t="s">
        <v>50</v>
      </c>
      <c r="X843" s="11" t="str">
        <f t="shared" si="415"/>
        <v>N</v>
      </c>
      <c r="Y843" s="11"/>
      <c r="Z843" s="11">
        <f t="shared" si="424"/>
        <v>0</v>
      </c>
      <c r="AA843" s="11" t="str">
        <f t="shared" si="304"/>
        <v>N</v>
      </c>
      <c r="AB843" s="11"/>
      <c r="AC843" s="11">
        <f t="shared" si="305"/>
        <v>0</v>
      </c>
      <c r="AD843" s="10">
        <v>0</v>
      </c>
      <c r="AE843" s="10">
        <v>0</v>
      </c>
      <c r="AF843" s="11"/>
      <c r="AG843" s="10"/>
      <c r="AH843" s="10"/>
      <c r="AI843" s="11">
        <f t="shared" si="449"/>
        <v>383</v>
      </c>
      <c r="AJ843" s="11" t="str">
        <f t="shared" si="450"/>
        <v/>
      </c>
      <c r="AK843" s="11">
        <f t="shared" si="451"/>
        <v>383</v>
      </c>
      <c r="AL843" s="11" t="str">
        <f t="shared" si="452"/>
        <v/>
      </c>
      <c r="AM843" s="11">
        <f t="shared" si="453"/>
        <v>-1</v>
      </c>
      <c r="AN843" s="11" t="str">
        <f t="shared" si="454"/>
        <v/>
      </c>
      <c r="AO843" s="11">
        <f t="shared" si="455"/>
        <v>-1</v>
      </c>
      <c r="AP843" s="11" t="str">
        <f t="shared" si="456"/>
        <v/>
      </c>
      <c r="AQ843" s="11"/>
      <c r="AR843" s="11">
        <f t="shared" si="306"/>
        <v>0</v>
      </c>
      <c r="AS843" s="11"/>
      <c r="AT843" s="9"/>
      <c r="AU843" t="str">
        <f t="shared" si="414"/>
        <v>RW</v>
      </c>
      <c r="AV843" s="7">
        <f>SUM(Z$7:Z843)/2</f>
        <v>384</v>
      </c>
      <c r="AW843" s="7">
        <f>SUM(AC$7:AC843)/2</f>
        <v>0</v>
      </c>
      <c r="BF843" s="2">
        <v>0</v>
      </c>
      <c r="BG843" s="2">
        <v>0</v>
      </c>
      <c r="BH843" s="2">
        <v>0</v>
      </c>
      <c r="BI843" s="2">
        <v>0</v>
      </c>
      <c r="BJ843" s="2">
        <v>0</v>
      </c>
      <c r="BK843" s="2">
        <v>0</v>
      </c>
      <c r="BL843" s="2">
        <v>0</v>
      </c>
      <c r="BM843" s="2">
        <v>0</v>
      </c>
      <c r="BN843" s="2">
        <v>0</v>
      </c>
      <c r="BO843" s="2">
        <v>0</v>
      </c>
    </row>
    <row r="844" spans="2:67" outlineLevel="1">
      <c r="B844" s="36"/>
      <c r="C844" s="9"/>
      <c r="D844" s="9"/>
      <c r="E844" s="10" t="s">
        <v>963</v>
      </c>
      <c r="F844" s="10" t="s">
        <v>964</v>
      </c>
      <c r="G844" s="10" t="s">
        <v>971</v>
      </c>
      <c r="H844" s="10" t="s">
        <v>971</v>
      </c>
      <c r="I844" s="54"/>
      <c r="J844" s="54"/>
      <c r="K844" s="54"/>
      <c r="L844" s="54"/>
      <c r="M844" s="54"/>
      <c r="N844" s="87"/>
      <c r="O844" s="10"/>
      <c r="P844" s="10"/>
      <c r="Q844" s="10"/>
      <c r="R844" s="10"/>
      <c r="S844" s="10" t="s">
        <v>53</v>
      </c>
      <c r="T844" s="10"/>
      <c r="U844" s="10" t="s">
        <v>49</v>
      </c>
      <c r="V844" s="10" t="s">
        <v>49</v>
      </c>
      <c r="W844" s="10" t="s">
        <v>50</v>
      </c>
      <c r="X844" s="11" t="str">
        <f t="shared" si="415"/>
        <v>N</v>
      </c>
      <c r="Y844" s="11"/>
      <c r="Z844" s="11">
        <f t="shared" si="424"/>
        <v>0</v>
      </c>
      <c r="AA844" s="11" t="str">
        <f t="shared" si="304"/>
        <v>N</v>
      </c>
      <c r="AB844" s="11"/>
      <c r="AC844" s="11">
        <f t="shared" si="305"/>
        <v>0</v>
      </c>
      <c r="AD844" s="10">
        <v>0</v>
      </c>
      <c r="AE844" s="10">
        <v>0</v>
      </c>
      <c r="AF844" s="11"/>
      <c r="AG844" s="10"/>
      <c r="AH844" s="10"/>
      <c r="AI844" s="11">
        <f t="shared" si="449"/>
        <v>383</v>
      </c>
      <c r="AJ844" s="11" t="str">
        <f t="shared" si="450"/>
        <v/>
      </c>
      <c r="AK844" s="11">
        <f t="shared" si="451"/>
        <v>383</v>
      </c>
      <c r="AL844" s="11" t="str">
        <f t="shared" si="452"/>
        <v/>
      </c>
      <c r="AM844" s="11">
        <f t="shared" si="453"/>
        <v>-1</v>
      </c>
      <c r="AN844" s="11" t="str">
        <f t="shared" si="454"/>
        <v/>
      </c>
      <c r="AO844" s="11">
        <f t="shared" si="455"/>
        <v>-1</v>
      </c>
      <c r="AP844" s="11" t="str">
        <f t="shared" si="456"/>
        <v/>
      </c>
      <c r="AQ844" s="11"/>
      <c r="AR844" s="11">
        <f t="shared" si="306"/>
        <v>0</v>
      </c>
      <c r="AS844" s="11"/>
      <c r="AT844" s="9"/>
      <c r="AU844" t="str">
        <f t="shared" si="414"/>
        <v>RW</v>
      </c>
      <c r="AV844" s="7">
        <f>SUM(Z$7:Z844)/2</f>
        <v>384</v>
      </c>
      <c r="AW844" s="7">
        <f>SUM(AC$7:AC844)/2</f>
        <v>0</v>
      </c>
      <c r="BF844" s="2">
        <v>0</v>
      </c>
      <c r="BG844" s="2">
        <v>0</v>
      </c>
      <c r="BH844" s="2">
        <v>0</v>
      </c>
      <c r="BI844" s="2">
        <v>0</v>
      </c>
      <c r="BJ844" s="2">
        <v>0</v>
      </c>
      <c r="BK844" s="2">
        <v>0</v>
      </c>
      <c r="BL844" s="2">
        <v>0</v>
      </c>
      <c r="BM844" s="2">
        <v>0</v>
      </c>
      <c r="BN844" s="2">
        <v>0</v>
      </c>
      <c r="BO844" s="2">
        <v>0</v>
      </c>
    </row>
    <row r="845" spans="2:67" outlineLevel="1">
      <c r="B845" s="36"/>
      <c r="C845" s="9"/>
      <c r="D845" s="9"/>
      <c r="E845" s="10" t="s">
        <v>963</v>
      </c>
      <c r="F845" s="10" t="s">
        <v>964</v>
      </c>
      <c r="G845" s="10" t="s">
        <v>972</v>
      </c>
      <c r="H845" s="10" t="s">
        <v>972</v>
      </c>
      <c r="I845" s="54"/>
      <c r="J845" s="54"/>
      <c r="K845" s="54"/>
      <c r="L845" s="54"/>
      <c r="M845" s="54"/>
      <c r="N845" s="87"/>
      <c r="O845" s="10"/>
      <c r="P845" s="10"/>
      <c r="Q845" s="10"/>
      <c r="R845" s="10"/>
      <c r="S845" s="10" t="s">
        <v>53</v>
      </c>
      <c r="T845" s="10"/>
      <c r="U845" s="10" t="s">
        <v>49</v>
      </c>
      <c r="V845" s="10" t="s">
        <v>49</v>
      </c>
      <c r="W845" s="10" t="s">
        <v>50</v>
      </c>
      <c r="X845" s="11" t="str">
        <f t="shared" si="415"/>
        <v>N</v>
      </c>
      <c r="Y845" s="11"/>
      <c r="Z845" s="11">
        <f t="shared" si="424"/>
        <v>0</v>
      </c>
      <c r="AA845" s="11" t="str">
        <f t="shared" si="304"/>
        <v>N</v>
      </c>
      <c r="AB845" s="11"/>
      <c r="AC845" s="11">
        <f t="shared" si="305"/>
        <v>0</v>
      </c>
      <c r="AD845" s="10">
        <v>0</v>
      </c>
      <c r="AE845" s="10">
        <v>0</v>
      </c>
      <c r="AF845" s="11"/>
      <c r="AG845" s="10"/>
      <c r="AH845" s="10"/>
      <c r="AI845" s="11">
        <f t="shared" si="449"/>
        <v>383</v>
      </c>
      <c r="AJ845" s="11" t="str">
        <f t="shared" si="450"/>
        <v/>
      </c>
      <c r="AK845" s="11">
        <f t="shared" si="451"/>
        <v>383</v>
      </c>
      <c r="AL845" s="11" t="str">
        <f t="shared" si="452"/>
        <v/>
      </c>
      <c r="AM845" s="11">
        <f t="shared" si="453"/>
        <v>-1</v>
      </c>
      <c r="AN845" s="11" t="str">
        <f t="shared" si="454"/>
        <v/>
      </c>
      <c r="AO845" s="11">
        <f t="shared" si="455"/>
        <v>-1</v>
      </c>
      <c r="AP845" s="11" t="str">
        <f t="shared" si="456"/>
        <v/>
      </c>
      <c r="AQ845" s="11"/>
      <c r="AR845" s="11">
        <f t="shared" si="306"/>
        <v>0</v>
      </c>
      <c r="AS845" s="11"/>
      <c r="AT845" s="9"/>
      <c r="AU845" t="str">
        <f t="shared" si="414"/>
        <v>RW</v>
      </c>
      <c r="AV845" s="7">
        <f>SUM(Z$7:Z845)/2</f>
        <v>384</v>
      </c>
      <c r="AW845" s="7">
        <f>SUM(AC$7:AC845)/2</f>
        <v>0</v>
      </c>
      <c r="BF845" s="2">
        <v>0</v>
      </c>
      <c r="BG845" s="2">
        <v>0</v>
      </c>
      <c r="BH845" s="2">
        <v>0</v>
      </c>
      <c r="BI845" s="2">
        <v>0</v>
      </c>
      <c r="BJ845" s="2">
        <v>0</v>
      </c>
      <c r="BK845" s="2">
        <v>0</v>
      </c>
      <c r="BL845" s="2">
        <v>0</v>
      </c>
      <c r="BM845" s="2">
        <v>0</v>
      </c>
      <c r="BN845" s="2">
        <v>0</v>
      </c>
      <c r="BO845" s="2">
        <v>0</v>
      </c>
    </row>
    <row r="846" spans="2:67" outlineLevel="1">
      <c r="B846" s="36"/>
      <c r="C846" s="9"/>
      <c r="D846" s="9"/>
      <c r="E846" s="10" t="s">
        <v>963</v>
      </c>
      <c r="F846" s="10" t="s">
        <v>964</v>
      </c>
      <c r="G846" s="10" t="s">
        <v>973</v>
      </c>
      <c r="H846" s="10" t="s">
        <v>973</v>
      </c>
      <c r="I846" s="81"/>
      <c r="J846" s="81"/>
      <c r="K846" s="81"/>
      <c r="L846" s="81"/>
      <c r="M846" s="81"/>
      <c r="N846" s="88"/>
      <c r="O846" s="10"/>
      <c r="P846" s="10"/>
      <c r="Q846" s="10"/>
      <c r="R846" s="10"/>
      <c r="S846" s="10" t="s">
        <v>53</v>
      </c>
      <c r="T846" s="10"/>
      <c r="U846" s="10" t="s">
        <v>49</v>
      </c>
      <c r="V846" s="10" t="s">
        <v>49</v>
      </c>
      <c r="W846" s="10" t="s">
        <v>50</v>
      </c>
      <c r="X846" s="11" t="str">
        <f t="shared" si="415"/>
        <v>N</v>
      </c>
      <c r="Y846" s="11"/>
      <c r="Z846" s="11">
        <f t="shared" si="424"/>
        <v>0</v>
      </c>
      <c r="AA846" s="11" t="str">
        <f t="shared" ref="AA846:AA909" si="457">IF(AB846&gt;0,"Y","N")</f>
        <v>N</v>
      </c>
      <c r="AB846" s="11"/>
      <c r="AC846" s="11">
        <f t="shared" ref="AC846:AC909" si="458">IF(V846="N",AB846,AB846*$T$1)</f>
        <v>0</v>
      </c>
      <c r="AD846" s="10">
        <v>0</v>
      </c>
      <c r="AE846" s="10">
        <v>0</v>
      </c>
      <c r="AF846" s="11"/>
      <c r="AG846" s="10"/>
      <c r="AH846" s="10"/>
      <c r="AI846" s="11">
        <f>IF(Y846&gt;0,AK829,AK829- 1)</f>
        <v>383</v>
      </c>
      <c r="AJ846" s="11" t="str">
        <f t="shared" si="450"/>
        <v/>
      </c>
      <c r="AK846" s="11">
        <f>IF(AND(V846="Y", Y846&gt;0),AI838,AI838- 1)</f>
        <v>383</v>
      </c>
      <c r="AL846" s="11" t="str">
        <f t="shared" si="452"/>
        <v/>
      </c>
      <c r="AM846" s="11">
        <f>IF(AB846&gt;0,AO829,AO829- 1)</f>
        <v>-1</v>
      </c>
      <c r="AN846" s="11" t="str">
        <f t="shared" si="454"/>
        <v/>
      </c>
      <c r="AO846" s="11">
        <f>IF(AND(V846="Y", AB846&gt;0),AM838,AM838- 1)</f>
        <v>-1</v>
      </c>
      <c r="AP846" s="11" t="str">
        <f t="shared" si="456"/>
        <v/>
      </c>
      <c r="AQ846" s="11"/>
      <c r="AR846" s="11">
        <f t="shared" ref="AR846:AR909" si="459">IF(V846="N",AQ846,AQ846*$T$1)</f>
        <v>0</v>
      </c>
      <c r="AS846" s="11"/>
      <c r="AT846" s="9"/>
      <c r="AU846" t="str">
        <f t="shared" si="414"/>
        <v>RW</v>
      </c>
      <c r="AV846" s="7">
        <f>SUM(Z$7:Z846)/2</f>
        <v>384</v>
      </c>
      <c r="AW846" s="7">
        <f>SUM(AC$7:AC846)/2</f>
        <v>0</v>
      </c>
      <c r="BF846" s="2">
        <v>0</v>
      </c>
      <c r="BG846" s="2">
        <v>0</v>
      </c>
      <c r="BH846" s="2">
        <v>0</v>
      </c>
      <c r="BI846" s="2">
        <v>0</v>
      </c>
      <c r="BJ846" s="2">
        <v>0</v>
      </c>
      <c r="BK846" s="2">
        <v>0</v>
      </c>
      <c r="BL846" s="2">
        <v>0</v>
      </c>
      <c r="BM846" s="2">
        <v>0</v>
      </c>
      <c r="BN846" s="2">
        <v>0</v>
      </c>
      <c r="BO846" s="2">
        <v>0</v>
      </c>
    </row>
    <row r="847" spans="2:67">
      <c r="B847" s="36"/>
      <c r="C847" s="9"/>
      <c r="D847" s="9"/>
      <c r="E847" s="10" t="s">
        <v>974</v>
      </c>
      <c r="F847" s="10" t="s">
        <v>975</v>
      </c>
      <c r="G847" s="10"/>
      <c r="H847" s="10"/>
      <c r="I847" s="10"/>
      <c r="J847" s="10"/>
      <c r="K847" s="10"/>
      <c r="L847" s="10"/>
      <c r="M847" s="10"/>
      <c r="N847" s="84"/>
      <c r="O847" s="10"/>
      <c r="P847" s="10"/>
      <c r="Q847" s="10" t="s">
        <v>47</v>
      </c>
      <c r="R847" s="10" t="s">
        <v>48</v>
      </c>
      <c r="S847" s="10" t="str">
        <f t="shared" si="275"/>
        <v>RW</v>
      </c>
      <c r="T847" s="10">
        <v>1</v>
      </c>
      <c r="U847" s="10" t="s">
        <v>49</v>
      </c>
      <c r="V847" s="10" t="s">
        <v>50</v>
      </c>
      <c r="W847" s="10" t="s">
        <v>50</v>
      </c>
      <c r="X847" s="11" t="str">
        <f t="shared" si="415"/>
        <v>N</v>
      </c>
      <c r="Y847" s="11"/>
      <c r="Z847" s="11">
        <f t="shared" si="424"/>
        <v>0</v>
      </c>
      <c r="AA847" s="11" t="str">
        <f t="shared" si="457"/>
        <v>N</v>
      </c>
      <c r="AB847" s="11"/>
      <c r="AC847" s="11">
        <f t="shared" si="458"/>
        <v>0</v>
      </c>
      <c r="AD847" s="10" t="str">
        <f>(AD848 &amp; AD849 &amp; AD850 &amp; AD851 &amp; AD852 &amp; AD853 &amp; AD854 &amp; AD855)</f>
        <v>00000000</v>
      </c>
      <c r="AE847" s="10" t="str">
        <f>(AE848 &amp; AE849 &amp; AE850 &amp; AE851 &amp; AE852 &amp; AE853 &amp; AE854 &amp; AE855)</f>
        <v>00000000</v>
      </c>
      <c r="AF847" s="11"/>
      <c r="AG847" s="10"/>
      <c r="AH847" s="10"/>
      <c r="AI847" s="11">
        <f>AK838+Y847</f>
        <v>384</v>
      </c>
      <c r="AJ847" s="11"/>
      <c r="AK847" s="11">
        <f t="shared" si="276"/>
        <v>384</v>
      </c>
      <c r="AL847" s="11"/>
      <c r="AM847" s="11">
        <f>AO838+AB847</f>
        <v>0</v>
      </c>
      <c r="AN847" s="11"/>
      <c r="AO847" s="11">
        <f t="shared" si="277"/>
        <v>0</v>
      </c>
      <c r="AP847" s="11"/>
      <c r="AQ847" s="11"/>
      <c r="AR847" s="11">
        <f t="shared" si="459"/>
        <v>0</v>
      </c>
      <c r="AS847" s="11"/>
      <c r="AT847" s="9"/>
      <c r="AU847" t="str">
        <f t="shared" si="414"/>
        <v>RW</v>
      </c>
      <c r="AV847" s="7">
        <f>SUM(Z$7:Z847)/2</f>
        <v>384</v>
      </c>
      <c r="AW847" s="7">
        <f>SUM(AC$7:AC847)/2</f>
        <v>0</v>
      </c>
      <c r="BF847" s="2" t="s">
        <v>272</v>
      </c>
      <c r="BG847" s="2" t="s">
        <v>272</v>
      </c>
      <c r="BH847" s="2" t="s">
        <v>272</v>
      </c>
      <c r="BI847" s="2" t="s">
        <v>272</v>
      </c>
      <c r="BJ847" s="2" t="s">
        <v>272</v>
      </c>
      <c r="BK847" s="2" t="s">
        <v>272</v>
      </c>
      <c r="BL847" s="2" t="s">
        <v>272</v>
      </c>
      <c r="BM847" s="2" t="s">
        <v>272</v>
      </c>
      <c r="BN847" s="2" t="s">
        <v>272</v>
      </c>
      <c r="BO847" s="2" t="s">
        <v>272</v>
      </c>
    </row>
    <row r="848" spans="2:67" outlineLevel="1">
      <c r="B848" s="36"/>
      <c r="C848" s="9"/>
      <c r="D848" s="9"/>
      <c r="E848" s="10" t="s">
        <v>974</v>
      </c>
      <c r="F848" s="10" t="s">
        <v>975</v>
      </c>
      <c r="G848" s="10" t="s">
        <v>976</v>
      </c>
      <c r="H848" s="10" t="s">
        <v>976</v>
      </c>
      <c r="I848" s="80"/>
      <c r="J848" s="80"/>
      <c r="K848" s="80"/>
      <c r="L848" s="80"/>
      <c r="M848" s="80"/>
      <c r="N848" s="86" t="s">
        <v>977</v>
      </c>
      <c r="O848" s="10"/>
      <c r="P848" s="10"/>
      <c r="Q848" s="10"/>
      <c r="R848" s="10"/>
      <c r="S848" s="10" t="s">
        <v>53</v>
      </c>
      <c r="T848" s="10"/>
      <c r="U848" s="10" t="s">
        <v>49</v>
      </c>
      <c r="V848" s="10" t="s">
        <v>50</v>
      </c>
      <c r="W848" s="10" t="s">
        <v>50</v>
      </c>
      <c r="X848" s="11" t="str">
        <f t="shared" si="415"/>
        <v>N</v>
      </c>
      <c r="Y848" s="11"/>
      <c r="Z848" s="11">
        <f t="shared" si="424"/>
        <v>0</v>
      </c>
      <c r="AA848" s="11" t="str">
        <f t="shared" si="457"/>
        <v>N</v>
      </c>
      <c r="AB848" s="11"/>
      <c r="AC848" s="11">
        <f t="shared" si="458"/>
        <v>0</v>
      </c>
      <c r="AD848" s="10">
        <v>0</v>
      </c>
      <c r="AE848" s="10">
        <v>0</v>
      </c>
      <c r="AF848" s="11"/>
      <c r="AG848" s="10"/>
      <c r="AH848" s="10"/>
      <c r="AI848" s="11">
        <f t="shared" ref="AI848:AI854" si="460">AI849+Y849</f>
        <v>383</v>
      </c>
      <c r="AJ848" s="11" t="str">
        <f t="shared" ref="AJ848:AJ855" si="461">IF(Y848&gt;1,"MTP[" &amp; AI848-1+Y848&amp; ":" &amp; AI848 &amp; "]",(IF(Y848&gt;0,"MTP[" &amp; AI848 &amp; "]","")))</f>
        <v/>
      </c>
      <c r="AK848" s="11">
        <f t="shared" ref="AK848:AK854" si="462">AK849+Y849</f>
        <v>383</v>
      </c>
      <c r="AL848" s="11" t="str">
        <f t="shared" ref="AL848:AL855" si="463">IF(AND(V848="Y", Y848&gt;1),"MTP[" &amp; AK848-1+Y848&amp; ":" &amp; AK848 &amp; "]",(IF(AND(V848="Y", Y848&gt;0),"MTP[" &amp; AK848 &amp; "]","")))</f>
        <v/>
      </c>
      <c r="AM848" s="11">
        <f t="shared" ref="AM848:AM854" si="464">AM849+AB849</f>
        <v>-1</v>
      </c>
      <c r="AN848" s="11" t="str">
        <f t="shared" ref="AN848:AN855" si="465">IF(AB848&gt;1,"OTP[" &amp; AM848-1+AB848&amp; ":" &amp; AM848 &amp; "]",(IF(AB848&gt;0,"OTP[" &amp; AM848 &amp; "]","")))</f>
        <v/>
      </c>
      <c r="AO848" s="11">
        <f t="shared" ref="AO848:AO854" si="466">AO849+AB849</f>
        <v>-1</v>
      </c>
      <c r="AP848" s="11" t="str">
        <f t="shared" ref="AP848:AP855" si="467">IF(AND(V848="Y", AB848&gt;1),"OTP[" &amp; AO848-1+AB848&amp; ":" &amp; AO848 &amp; "]",(IF(AND(V848="Y", AB848&gt;0),"OTP[" &amp; AO848 &amp; "]","")))</f>
        <v/>
      </c>
      <c r="AQ848" s="11"/>
      <c r="AR848" s="11">
        <f t="shared" si="459"/>
        <v>0</v>
      </c>
      <c r="AS848" s="11"/>
      <c r="AT848" s="9"/>
      <c r="AU848" t="str">
        <f t="shared" si="414"/>
        <v>RW</v>
      </c>
      <c r="AV848" s="7">
        <f>SUM(Z$7:Z848)/2</f>
        <v>384</v>
      </c>
      <c r="AW848" s="7">
        <f>SUM(AC$7:AC848)/2</f>
        <v>0</v>
      </c>
      <c r="BF848" s="2">
        <v>0</v>
      </c>
      <c r="BG848" s="2">
        <v>0</v>
      </c>
      <c r="BH848" s="2">
        <v>0</v>
      </c>
      <c r="BI848" s="2">
        <v>0</v>
      </c>
      <c r="BJ848" s="2">
        <v>0</v>
      </c>
      <c r="BK848" s="2">
        <v>0</v>
      </c>
      <c r="BL848" s="2">
        <v>0</v>
      </c>
      <c r="BM848" s="2">
        <v>0</v>
      </c>
      <c r="BN848" s="2">
        <v>0</v>
      </c>
      <c r="BO848" s="2">
        <v>0</v>
      </c>
    </row>
    <row r="849" spans="2:67" outlineLevel="1">
      <c r="B849" s="36"/>
      <c r="C849" s="9"/>
      <c r="D849" s="9"/>
      <c r="E849" s="10" t="s">
        <v>974</v>
      </c>
      <c r="F849" s="10" t="s">
        <v>975</v>
      </c>
      <c r="G849" s="10" t="s">
        <v>978</v>
      </c>
      <c r="H849" s="10" t="s">
        <v>978</v>
      </c>
      <c r="I849" s="54"/>
      <c r="J849" s="54"/>
      <c r="K849" s="54"/>
      <c r="L849" s="54"/>
      <c r="M849" s="54"/>
      <c r="N849" s="87"/>
      <c r="O849" s="10"/>
      <c r="P849" s="10"/>
      <c r="Q849" s="10"/>
      <c r="R849" s="10"/>
      <c r="S849" s="10" t="s">
        <v>53</v>
      </c>
      <c r="T849" s="10"/>
      <c r="U849" s="10" t="s">
        <v>49</v>
      </c>
      <c r="V849" s="10" t="s">
        <v>50</v>
      </c>
      <c r="W849" s="10" t="s">
        <v>50</v>
      </c>
      <c r="X849" s="11" t="str">
        <f t="shared" si="415"/>
        <v>N</v>
      </c>
      <c r="Y849" s="11"/>
      <c r="Z849" s="11">
        <f t="shared" si="424"/>
        <v>0</v>
      </c>
      <c r="AA849" s="11" t="str">
        <f t="shared" si="457"/>
        <v>N</v>
      </c>
      <c r="AB849" s="11"/>
      <c r="AC849" s="11">
        <f t="shared" si="458"/>
        <v>0</v>
      </c>
      <c r="AD849" s="10">
        <v>0</v>
      </c>
      <c r="AE849" s="10">
        <v>0</v>
      </c>
      <c r="AF849" s="11"/>
      <c r="AG849" s="10"/>
      <c r="AH849" s="10"/>
      <c r="AI849" s="11">
        <f t="shared" si="460"/>
        <v>383</v>
      </c>
      <c r="AJ849" s="11" t="str">
        <f t="shared" si="461"/>
        <v/>
      </c>
      <c r="AK849" s="11">
        <f t="shared" si="462"/>
        <v>383</v>
      </c>
      <c r="AL849" s="11" t="str">
        <f t="shared" si="463"/>
        <v/>
      </c>
      <c r="AM849" s="11">
        <f t="shared" si="464"/>
        <v>-1</v>
      </c>
      <c r="AN849" s="11" t="str">
        <f t="shared" si="465"/>
        <v/>
      </c>
      <c r="AO849" s="11">
        <f t="shared" si="466"/>
        <v>-1</v>
      </c>
      <c r="AP849" s="11" t="str">
        <f t="shared" si="467"/>
        <v/>
      </c>
      <c r="AQ849" s="11"/>
      <c r="AR849" s="11">
        <f t="shared" si="459"/>
        <v>0</v>
      </c>
      <c r="AS849" s="11"/>
      <c r="AT849" s="9"/>
      <c r="AU849" t="str">
        <f t="shared" si="414"/>
        <v>RW</v>
      </c>
      <c r="AV849" s="7">
        <f>SUM(Z$7:Z849)/2</f>
        <v>384</v>
      </c>
      <c r="AW849" s="7">
        <f>SUM(AC$7:AC849)/2</f>
        <v>0</v>
      </c>
      <c r="BF849" s="2">
        <v>0</v>
      </c>
      <c r="BG849" s="2">
        <v>0</v>
      </c>
      <c r="BH849" s="2">
        <v>0</v>
      </c>
      <c r="BI849" s="2">
        <v>0</v>
      </c>
      <c r="BJ849" s="2">
        <v>0</v>
      </c>
      <c r="BK849" s="2">
        <v>0</v>
      </c>
      <c r="BL849" s="2">
        <v>0</v>
      </c>
      <c r="BM849" s="2">
        <v>0</v>
      </c>
      <c r="BN849" s="2">
        <v>0</v>
      </c>
      <c r="BO849" s="2">
        <v>0</v>
      </c>
    </row>
    <row r="850" spans="2:67" outlineLevel="1">
      <c r="B850" s="36"/>
      <c r="C850" s="9"/>
      <c r="D850" s="9"/>
      <c r="E850" s="10" t="s">
        <v>974</v>
      </c>
      <c r="F850" s="10" t="s">
        <v>975</v>
      </c>
      <c r="G850" s="10" t="s">
        <v>979</v>
      </c>
      <c r="H850" s="10" t="s">
        <v>979</v>
      </c>
      <c r="I850" s="54"/>
      <c r="J850" s="54"/>
      <c r="K850" s="54"/>
      <c r="L850" s="54"/>
      <c r="M850" s="54"/>
      <c r="N850" s="87"/>
      <c r="O850" s="10"/>
      <c r="P850" s="10"/>
      <c r="Q850" s="10"/>
      <c r="R850" s="10"/>
      <c r="S850" s="10" t="s">
        <v>53</v>
      </c>
      <c r="T850" s="10"/>
      <c r="U850" s="10" t="s">
        <v>49</v>
      </c>
      <c r="V850" s="10" t="s">
        <v>50</v>
      </c>
      <c r="W850" s="10" t="s">
        <v>50</v>
      </c>
      <c r="X850" s="11" t="str">
        <f t="shared" si="415"/>
        <v>N</v>
      </c>
      <c r="Y850" s="11"/>
      <c r="Z850" s="11">
        <f t="shared" si="424"/>
        <v>0</v>
      </c>
      <c r="AA850" s="11" t="str">
        <f t="shared" si="457"/>
        <v>N</v>
      </c>
      <c r="AB850" s="11"/>
      <c r="AC850" s="11">
        <f t="shared" si="458"/>
        <v>0</v>
      </c>
      <c r="AD850" s="10">
        <v>0</v>
      </c>
      <c r="AE850" s="10">
        <v>0</v>
      </c>
      <c r="AF850" s="11"/>
      <c r="AG850" s="10"/>
      <c r="AH850" s="10"/>
      <c r="AI850" s="11">
        <f t="shared" si="460"/>
        <v>383</v>
      </c>
      <c r="AJ850" s="11" t="str">
        <f t="shared" si="461"/>
        <v/>
      </c>
      <c r="AK850" s="11">
        <f t="shared" si="462"/>
        <v>383</v>
      </c>
      <c r="AL850" s="11" t="str">
        <f t="shared" si="463"/>
        <v/>
      </c>
      <c r="AM850" s="11">
        <f t="shared" si="464"/>
        <v>-1</v>
      </c>
      <c r="AN850" s="11" t="str">
        <f t="shared" si="465"/>
        <v/>
      </c>
      <c r="AO850" s="11">
        <f t="shared" si="466"/>
        <v>-1</v>
      </c>
      <c r="AP850" s="11" t="str">
        <f t="shared" si="467"/>
        <v/>
      </c>
      <c r="AQ850" s="11"/>
      <c r="AR850" s="11">
        <f t="shared" si="459"/>
        <v>0</v>
      </c>
      <c r="AS850" s="11"/>
      <c r="AT850" s="9"/>
      <c r="AU850" t="str">
        <f t="shared" ref="AU850:AU865" si="468">S850</f>
        <v>RW</v>
      </c>
      <c r="AV850" s="7">
        <f>SUM(Z$7:Z850)/2</f>
        <v>384</v>
      </c>
      <c r="AW850" s="7">
        <f>SUM(AC$7:AC850)/2</f>
        <v>0</v>
      </c>
      <c r="BF850" s="2">
        <v>0</v>
      </c>
      <c r="BG850" s="2">
        <v>0</v>
      </c>
      <c r="BH850" s="2">
        <v>0</v>
      </c>
      <c r="BI850" s="2">
        <v>0</v>
      </c>
      <c r="BJ850" s="2">
        <v>0</v>
      </c>
      <c r="BK850" s="2">
        <v>0</v>
      </c>
      <c r="BL850" s="2">
        <v>0</v>
      </c>
      <c r="BM850" s="2">
        <v>0</v>
      </c>
      <c r="BN850" s="2">
        <v>0</v>
      </c>
      <c r="BO850" s="2">
        <v>0</v>
      </c>
    </row>
    <row r="851" spans="2:67" outlineLevel="1">
      <c r="B851" s="36"/>
      <c r="C851" s="9"/>
      <c r="D851" s="9"/>
      <c r="E851" s="10" t="s">
        <v>974</v>
      </c>
      <c r="F851" s="10" t="s">
        <v>975</v>
      </c>
      <c r="G851" s="10" t="s">
        <v>980</v>
      </c>
      <c r="H851" s="10" t="s">
        <v>980</v>
      </c>
      <c r="I851" s="54"/>
      <c r="J851" s="54"/>
      <c r="K851" s="54"/>
      <c r="L851" s="54"/>
      <c r="M851" s="54"/>
      <c r="N851" s="87"/>
      <c r="O851" s="10"/>
      <c r="P851" s="10"/>
      <c r="Q851" s="10"/>
      <c r="R851" s="10"/>
      <c r="S851" s="10" t="s">
        <v>53</v>
      </c>
      <c r="T851" s="10"/>
      <c r="U851" s="10" t="s">
        <v>49</v>
      </c>
      <c r="V851" s="10" t="s">
        <v>50</v>
      </c>
      <c r="W851" s="10" t="s">
        <v>50</v>
      </c>
      <c r="X851" s="11" t="str">
        <f t="shared" si="415"/>
        <v>N</v>
      </c>
      <c r="Y851" s="11"/>
      <c r="Z851" s="11">
        <f t="shared" si="424"/>
        <v>0</v>
      </c>
      <c r="AA851" s="11" t="str">
        <f t="shared" si="457"/>
        <v>N</v>
      </c>
      <c r="AB851" s="11"/>
      <c r="AC851" s="11">
        <f t="shared" si="458"/>
        <v>0</v>
      </c>
      <c r="AD851" s="10">
        <v>0</v>
      </c>
      <c r="AE851" s="10">
        <v>0</v>
      </c>
      <c r="AF851" s="11"/>
      <c r="AG851" s="10"/>
      <c r="AH851" s="10"/>
      <c r="AI851" s="11">
        <f t="shared" si="460"/>
        <v>383</v>
      </c>
      <c r="AJ851" s="11" t="str">
        <f t="shared" si="461"/>
        <v/>
      </c>
      <c r="AK851" s="11">
        <f t="shared" si="462"/>
        <v>383</v>
      </c>
      <c r="AL851" s="11" t="str">
        <f t="shared" si="463"/>
        <v/>
      </c>
      <c r="AM851" s="11">
        <f t="shared" si="464"/>
        <v>-1</v>
      </c>
      <c r="AN851" s="11" t="str">
        <f t="shared" si="465"/>
        <v/>
      </c>
      <c r="AO851" s="11">
        <f t="shared" si="466"/>
        <v>-1</v>
      </c>
      <c r="AP851" s="11" t="str">
        <f t="shared" si="467"/>
        <v/>
      </c>
      <c r="AQ851" s="11"/>
      <c r="AR851" s="11">
        <f t="shared" si="459"/>
        <v>0</v>
      </c>
      <c r="AS851" s="11"/>
      <c r="AT851" s="9"/>
      <c r="AU851" t="str">
        <f t="shared" si="468"/>
        <v>RW</v>
      </c>
      <c r="AV851" s="7">
        <f>SUM(Z$7:Z851)/2</f>
        <v>384</v>
      </c>
      <c r="AW851" s="7">
        <f>SUM(AC$7:AC851)/2</f>
        <v>0</v>
      </c>
      <c r="BF851" s="2">
        <v>0</v>
      </c>
      <c r="BG851" s="2">
        <v>0</v>
      </c>
      <c r="BH851" s="2">
        <v>0</v>
      </c>
      <c r="BI851" s="2">
        <v>0</v>
      </c>
      <c r="BJ851" s="2">
        <v>0</v>
      </c>
      <c r="BK851" s="2">
        <v>0</v>
      </c>
      <c r="BL851" s="2">
        <v>0</v>
      </c>
      <c r="BM851" s="2">
        <v>0</v>
      </c>
      <c r="BN851" s="2">
        <v>0</v>
      </c>
      <c r="BO851" s="2">
        <v>0</v>
      </c>
    </row>
    <row r="852" spans="2:67" outlineLevel="1">
      <c r="B852" s="36"/>
      <c r="C852" s="9"/>
      <c r="D852" s="9"/>
      <c r="E852" s="10" t="s">
        <v>974</v>
      </c>
      <c r="F852" s="10" t="s">
        <v>975</v>
      </c>
      <c r="G852" s="10" t="s">
        <v>981</v>
      </c>
      <c r="H852" s="10" t="s">
        <v>981</v>
      </c>
      <c r="I852" s="54"/>
      <c r="J852" s="54"/>
      <c r="K852" s="54"/>
      <c r="L852" s="54"/>
      <c r="M852" s="54"/>
      <c r="N852" s="87"/>
      <c r="O852" s="10"/>
      <c r="P852" s="10"/>
      <c r="Q852" s="10"/>
      <c r="R852" s="10"/>
      <c r="S852" s="10" t="s">
        <v>53</v>
      </c>
      <c r="T852" s="10"/>
      <c r="U852" s="10" t="s">
        <v>49</v>
      </c>
      <c r="V852" s="10" t="s">
        <v>50</v>
      </c>
      <c r="W852" s="10" t="s">
        <v>50</v>
      </c>
      <c r="X852" s="11" t="str">
        <f t="shared" si="415"/>
        <v>N</v>
      </c>
      <c r="Y852" s="11"/>
      <c r="Z852" s="11">
        <f t="shared" si="424"/>
        <v>0</v>
      </c>
      <c r="AA852" s="11" t="str">
        <f t="shared" si="457"/>
        <v>N</v>
      </c>
      <c r="AB852" s="11"/>
      <c r="AC852" s="11">
        <f t="shared" si="458"/>
        <v>0</v>
      </c>
      <c r="AD852" s="10">
        <v>0</v>
      </c>
      <c r="AE852" s="10">
        <v>0</v>
      </c>
      <c r="AF852" s="11"/>
      <c r="AG852" s="10"/>
      <c r="AH852" s="10"/>
      <c r="AI852" s="11">
        <f t="shared" si="460"/>
        <v>383</v>
      </c>
      <c r="AJ852" s="11" t="str">
        <f t="shared" si="461"/>
        <v/>
      </c>
      <c r="AK852" s="11">
        <f t="shared" si="462"/>
        <v>383</v>
      </c>
      <c r="AL852" s="11" t="str">
        <f t="shared" si="463"/>
        <v/>
      </c>
      <c r="AM852" s="11">
        <f t="shared" si="464"/>
        <v>-1</v>
      </c>
      <c r="AN852" s="11" t="str">
        <f t="shared" si="465"/>
        <v/>
      </c>
      <c r="AO852" s="11">
        <f t="shared" si="466"/>
        <v>-1</v>
      </c>
      <c r="AP852" s="11" t="str">
        <f t="shared" si="467"/>
        <v/>
      </c>
      <c r="AQ852" s="11"/>
      <c r="AR852" s="11">
        <f t="shared" si="459"/>
        <v>0</v>
      </c>
      <c r="AS852" s="11"/>
      <c r="AT852" s="9"/>
      <c r="AU852" t="str">
        <f t="shared" si="468"/>
        <v>RW</v>
      </c>
      <c r="AV852" s="7">
        <f>SUM(Z$7:Z852)/2</f>
        <v>384</v>
      </c>
      <c r="AW852" s="7">
        <f>SUM(AC$7:AC852)/2</f>
        <v>0</v>
      </c>
      <c r="BF852" s="2">
        <v>0</v>
      </c>
      <c r="BG852" s="2">
        <v>0</v>
      </c>
      <c r="BH852" s="2">
        <v>0</v>
      </c>
      <c r="BI852" s="2">
        <v>0</v>
      </c>
      <c r="BJ852" s="2">
        <v>0</v>
      </c>
      <c r="BK852" s="2">
        <v>0</v>
      </c>
      <c r="BL852" s="2">
        <v>0</v>
      </c>
      <c r="BM852" s="2">
        <v>0</v>
      </c>
      <c r="BN852" s="2">
        <v>0</v>
      </c>
      <c r="BO852" s="2">
        <v>0</v>
      </c>
    </row>
    <row r="853" spans="2:67" outlineLevel="1">
      <c r="B853" s="36"/>
      <c r="C853" s="9"/>
      <c r="D853" s="9"/>
      <c r="E853" s="10" t="s">
        <v>974</v>
      </c>
      <c r="F853" s="10" t="s">
        <v>975</v>
      </c>
      <c r="G853" s="10" t="s">
        <v>982</v>
      </c>
      <c r="H853" s="10" t="s">
        <v>982</v>
      </c>
      <c r="I853" s="54"/>
      <c r="J853" s="54"/>
      <c r="K853" s="54"/>
      <c r="L853" s="54"/>
      <c r="M853" s="54"/>
      <c r="N853" s="87"/>
      <c r="O853" s="10"/>
      <c r="P853" s="10"/>
      <c r="Q853" s="10"/>
      <c r="R853" s="10"/>
      <c r="S853" s="10" t="s">
        <v>53</v>
      </c>
      <c r="T853" s="10"/>
      <c r="U853" s="10" t="s">
        <v>49</v>
      </c>
      <c r="V853" s="10" t="s">
        <v>50</v>
      </c>
      <c r="W853" s="10" t="s">
        <v>50</v>
      </c>
      <c r="X853" s="11" t="str">
        <f t="shared" si="415"/>
        <v>N</v>
      </c>
      <c r="Y853" s="11"/>
      <c r="Z853" s="11">
        <f t="shared" si="424"/>
        <v>0</v>
      </c>
      <c r="AA853" s="11" t="str">
        <f t="shared" si="457"/>
        <v>N</v>
      </c>
      <c r="AB853" s="11"/>
      <c r="AC853" s="11">
        <f t="shared" si="458"/>
        <v>0</v>
      </c>
      <c r="AD853" s="10">
        <v>0</v>
      </c>
      <c r="AE853" s="10">
        <v>0</v>
      </c>
      <c r="AF853" s="11"/>
      <c r="AG853" s="10"/>
      <c r="AH853" s="10"/>
      <c r="AI853" s="11">
        <f t="shared" si="460"/>
        <v>383</v>
      </c>
      <c r="AJ853" s="11" t="str">
        <f t="shared" si="461"/>
        <v/>
      </c>
      <c r="AK853" s="11">
        <f t="shared" si="462"/>
        <v>383</v>
      </c>
      <c r="AL853" s="11" t="str">
        <f t="shared" si="463"/>
        <v/>
      </c>
      <c r="AM853" s="11">
        <f t="shared" si="464"/>
        <v>-1</v>
      </c>
      <c r="AN853" s="11" t="str">
        <f t="shared" si="465"/>
        <v/>
      </c>
      <c r="AO853" s="11">
        <f t="shared" si="466"/>
        <v>-1</v>
      </c>
      <c r="AP853" s="11" t="str">
        <f t="shared" si="467"/>
        <v/>
      </c>
      <c r="AQ853" s="11"/>
      <c r="AR853" s="11">
        <f t="shared" si="459"/>
        <v>0</v>
      </c>
      <c r="AS853" s="11"/>
      <c r="AT853" s="9"/>
      <c r="AU853" t="str">
        <f t="shared" si="468"/>
        <v>RW</v>
      </c>
      <c r="AV853" s="7">
        <f>SUM(Z$7:Z853)/2</f>
        <v>384</v>
      </c>
      <c r="AW853" s="7">
        <f>SUM(AC$7:AC853)/2</f>
        <v>0</v>
      </c>
      <c r="BF853" s="2">
        <v>0</v>
      </c>
      <c r="BG853" s="2">
        <v>0</v>
      </c>
      <c r="BH853" s="2">
        <v>0</v>
      </c>
      <c r="BI853" s="2">
        <v>0</v>
      </c>
      <c r="BJ853" s="2">
        <v>0</v>
      </c>
      <c r="BK853" s="2">
        <v>0</v>
      </c>
      <c r="BL853" s="2">
        <v>0</v>
      </c>
      <c r="BM853" s="2">
        <v>0</v>
      </c>
      <c r="BN853" s="2">
        <v>0</v>
      </c>
      <c r="BO853" s="2">
        <v>0</v>
      </c>
    </row>
    <row r="854" spans="2:67" outlineLevel="1">
      <c r="B854" s="36"/>
      <c r="C854" s="9"/>
      <c r="D854" s="9"/>
      <c r="E854" s="10" t="s">
        <v>974</v>
      </c>
      <c r="F854" s="10" t="s">
        <v>975</v>
      </c>
      <c r="G854" s="10" t="s">
        <v>983</v>
      </c>
      <c r="H854" s="10" t="s">
        <v>983</v>
      </c>
      <c r="I854" s="54"/>
      <c r="J854" s="54"/>
      <c r="K854" s="54"/>
      <c r="L854" s="54"/>
      <c r="M854" s="54"/>
      <c r="N854" s="87"/>
      <c r="O854" s="10"/>
      <c r="P854" s="10"/>
      <c r="Q854" s="10"/>
      <c r="R854" s="10"/>
      <c r="S854" s="10" t="s">
        <v>53</v>
      </c>
      <c r="T854" s="10"/>
      <c r="U854" s="10" t="s">
        <v>49</v>
      </c>
      <c r="V854" s="10" t="s">
        <v>50</v>
      </c>
      <c r="W854" s="10" t="s">
        <v>50</v>
      </c>
      <c r="X854" s="11" t="str">
        <f t="shared" si="415"/>
        <v>N</v>
      </c>
      <c r="Y854" s="11"/>
      <c r="Z854" s="11">
        <f t="shared" si="424"/>
        <v>0</v>
      </c>
      <c r="AA854" s="11" t="str">
        <f t="shared" si="457"/>
        <v>N</v>
      </c>
      <c r="AB854" s="11"/>
      <c r="AC854" s="11">
        <f t="shared" si="458"/>
        <v>0</v>
      </c>
      <c r="AD854" s="10">
        <v>0</v>
      </c>
      <c r="AE854" s="10">
        <v>0</v>
      </c>
      <c r="AF854" s="11"/>
      <c r="AG854" s="10"/>
      <c r="AH854" s="10"/>
      <c r="AI854" s="11">
        <f t="shared" si="460"/>
        <v>383</v>
      </c>
      <c r="AJ854" s="11" t="str">
        <f t="shared" si="461"/>
        <v/>
      </c>
      <c r="AK854" s="11">
        <f t="shared" si="462"/>
        <v>383</v>
      </c>
      <c r="AL854" s="11" t="str">
        <f t="shared" si="463"/>
        <v/>
      </c>
      <c r="AM854" s="11">
        <f t="shared" si="464"/>
        <v>-1</v>
      </c>
      <c r="AN854" s="11" t="str">
        <f t="shared" si="465"/>
        <v/>
      </c>
      <c r="AO854" s="11">
        <f t="shared" si="466"/>
        <v>-1</v>
      </c>
      <c r="AP854" s="11" t="str">
        <f t="shared" si="467"/>
        <v/>
      </c>
      <c r="AQ854" s="11"/>
      <c r="AR854" s="11">
        <f t="shared" si="459"/>
        <v>0</v>
      </c>
      <c r="AS854" s="11"/>
      <c r="AT854" s="9"/>
      <c r="AU854" t="str">
        <f t="shared" si="468"/>
        <v>RW</v>
      </c>
      <c r="AV854" s="7">
        <f>SUM(Z$7:Z854)/2</f>
        <v>384</v>
      </c>
      <c r="AW854" s="7">
        <f>SUM(AC$7:AC854)/2</f>
        <v>0</v>
      </c>
      <c r="BF854" s="2">
        <v>0</v>
      </c>
      <c r="BG854" s="2">
        <v>0</v>
      </c>
      <c r="BH854" s="2">
        <v>0</v>
      </c>
      <c r="BI854" s="2">
        <v>0</v>
      </c>
      <c r="BJ854" s="2">
        <v>0</v>
      </c>
      <c r="BK854" s="2">
        <v>0</v>
      </c>
      <c r="BL854" s="2">
        <v>0</v>
      </c>
      <c r="BM854" s="2">
        <v>0</v>
      </c>
      <c r="BN854" s="2">
        <v>0</v>
      </c>
      <c r="BO854" s="2">
        <v>0</v>
      </c>
    </row>
    <row r="855" spans="2:67" outlineLevel="1">
      <c r="B855" s="36"/>
      <c r="C855" s="9"/>
      <c r="D855" s="9"/>
      <c r="E855" s="10" t="s">
        <v>974</v>
      </c>
      <c r="F855" s="10" t="s">
        <v>975</v>
      </c>
      <c r="G855" s="10" t="s">
        <v>984</v>
      </c>
      <c r="H855" s="10" t="s">
        <v>984</v>
      </c>
      <c r="I855" s="81"/>
      <c r="J855" s="81"/>
      <c r="K855" s="81"/>
      <c r="L855" s="81"/>
      <c r="M855" s="81"/>
      <c r="N855" s="88"/>
      <c r="O855" s="10"/>
      <c r="P855" s="10"/>
      <c r="Q855" s="10"/>
      <c r="R855" s="10"/>
      <c r="S855" s="10" t="s">
        <v>53</v>
      </c>
      <c r="T855" s="10"/>
      <c r="U855" s="10" t="s">
        <v>49</v>
      </c>
      <c r="V855" s="10" t="s">
        <v>50</v>
      </c>
      <c r="W855" s="10" t="s">
        <v>50</v>
      </c>
      <c r="X855" s="11" t="str">
        <f t="shared" si="415"/>
        <v>N</v>
      </c>
      <c r="Y855" s="11"/>
      <c r="Z855" s="11">
        <f t="shared" si="424"/>
        <v>0</v>
      </c>
      <c r="AA855" s="11" t="str">
        <f t="shared" si="457"/>
        <v>N</v>
      </c>
      <c r="AB855" s="11"/>
      <c r="AC855" s="11">
        <f t="shared" si="458"/>
        <v>0</v>
      </c>
      <c r="AD855" s="10">
        <v>0</v>
      </c>
      <c r="AE855" s="10">
        <v>0</v>
      </c>
      <c r="AF855" s="11"/>
      <c r="AG855" s="10"/>
      <c r="AH855" s="10"/>
      <c r="AI855" s="11">
        <f>IF(Y855&gt;0,AK838,AK838- 1)</f>
        <v>383</v>
      </c>
      <c r="AJ855" s="11" t="str">
        <f t="shared" si="461"/>
        <v/>
      </c>
      <c r="AK855" s="11">
        <f>IF(AND(V855="Y", Y855&gt;0),AI847,AI847- 1)</f>
        <v>383</v>
      </c>
      <c r="AL855" s="11" t="str">
        <f t="shared" si="463"/>
        <v/>
      </c>
      <c r="AM855" s="11">
        <f>IF(AB855&gt;0,AO838,AO838- 1)</f>
        <v>-1</v>
      </c>
      <c r="AN855" s="11" t="str">
        <f t="shared" si="465"/>
        <v/>
      </c>
      <c r="AO855" s="11">
        <f>IF(AND(V855="Y", AB855&gt;0),AM847,AM847- 1)</f>
        <v>-1</v>
      </c>
      <c r="AP855" s="11" t="str">
        <f t="shared" si="467"/>
        <v/>
      </c>
      <c r="AQ855" s="11"/>
      <c r="AR855" s="11">
        <f t="shared" si="459"/>
        <v>0</v>
      </c>
      <c r="AS855" s="11"/>
      <c r="AT855" s="9"/>
      <c r="AU855" t="str">
        <f t="shared" si="468"/>
        <v>RW</v>
      </c>
      <c r="AV855" s="7">
        <f>SUM(Z$7:Z855)/2</f>
        <v>384</v>
      </c>
      <c r="AW855" s="7">
        <f>SUM(AC$7:AC855)/2</f>
        <v>0</v>
      </c>
      <c r="BF855" s="2">
        <v>0</v>
      </c>
      <c r="BG855" s="2">
        <v>0</v>
      </c>
      <c r="BH855" s="2">
        <v>0</v>
      </c>
      <c r="BI855" s="2">
        <v>0</v>
      </c>
      <c r="BJ855" s="2">
        <v>0</v>
      </c>
      <c r="BK855" s="2">
        <v>0</v>
      </c>
      <c r="BL855" s="2">
        <v>0</v>
      </c>
      <c r="BM855" s="2">
        <v>0</v>
      </c>
      <c r="BN855" s="2">
        <v>0</v>
      </c>
      <c r="BO855" s="2">
        <v>0</v>
      </c>
    </row>
    <row r="856" spans="2:67">
      <c r="B856" s="36"/>
      <c r="C856" s="9"/>
      <c r="D856" s="9"/>
      <c r="E856" s="10" t="s">
        <v>985</v>
      </c>
      <c r="F856" s="10" t="s">
        <v>986</v>
      </c>
      <c r="G856" s="10"/>
      <c r="H856" s="10"/>
      <c r="I856" s="10"/>
      <c r="J856" s="10"/>
      <c r="K856" s="10"/>
      <c r="L856" s="10"/>
      <c r="M856" s="10"/>
      <c r="N856" s="84"/>
      <c r="O856" s="10"/>
      <c r="P856" s="10"/>
      <c r="Q856" s="10" t="s">
        <v>47</v>
      </c>
      <c r="R856" s="10" t="s">
        <v>48</v>
      </c>
      <c r="S856" s="10" t="str">
        <f t="shared" si="275"/>
        <v>RW</v>
      </c>
      <c r="T856" s="10">
        <v>1</v>
      </c>
      <c r="U856" s="10" t="s">
        <v>49</v>
      </c>
      <c r="V856" s="10" t="s">
        <v>50</v>
      </c>
      <c r="W856" s="10" t="s">
        <v>50</v>
      </c>
      <c r="X856" s="11" t="str">
        <f t="shared" ref="X856:X1110" si="469">IF(Y856&gt;0,"Y","N")</f>
        <v>N</v>
      </c>
      <c r="Y856" s="11"/>
      <c r="Z856" s="11">
        <f t="shared" si="424"/>
        <v>0</v>
      </c>
      <c r="AA856" s="11" t="str">
        <f t="shared" si="457"/>
        <v>N</v>
      </c>
      <c r="AB856" s="11"/>
      <c r="AC856" s="11">
        <f t="shared" si="458"/>
        <v>0</v>
      </c>
      <c r="AD856" s="10" t="str">
        <f>(AD857 &amp; AD858 &amp; AD859 &amp; AD860 &amp; AD861 &amp; AD862 &amp; AD863 &amp; AD864)</f>
        <v>00000000</v>
      </c>
      <c r="AE856" s="10" t="str">
        <f>(AE857 &amp; AE858 &amp; AE859 &amp; AE860 &amp; AE861 &amp; AE862 &amp; AE863 &amp; AE864)</f>
        <v>00000000</v>
      </c>
      <c r="AF856" s="11"/>
      <c r="AG856" s="10"/>
      <c r="AH856" s="10"/>
      <c r="AI856" s="11">
        <f>AK847+Y856</f>
        <v>384</v>
      </c>
      <c r="AJ856" s="11"/>
      <c r="AK856" s="11">
        <f t="shared" si="276"/>
        <v>384</v>
      </c>
      <c r="AL856" s="11"/>
      <c r="AM856" s="11">
        <f>AO847+AB856</f>
        <v>0</v>
      </c>
      <c r="AN856" s="11"/>
      <c r="AO856" s="11">
        <f t="shared" si="277"/>
        <v>0</v>
      </c>
      <c r="AP856" s="11"/>
      <c r="AQ856" s="11"/>
      <c r="AR856" s="11">
        <f t="shared" si="459"/>
        <v>0</v>
      </c>
      <c r="AS856" s="11"/>
      <c r="AT856" s="9"/>
      <c r="AU856" t="str">
        <f t="shared" si="468"/>
        <v>RW</v>
      </c>
      <c r="AV856" s="7">
        <f>SUM(Z$7:Z856)/2</f>
        <v>384</v>
      </c>
      <c r="AW856" s="7">
        <f>SUM(AC$7:AC856)/2</f>
        <v>0</v>
      </c>
      <c r="BF856" s="2" t="s">
        <v>272</v>
      </c>
      <c r="BG856" s="2" t="s">
        <v>272</v>
      </c>
      <c r="BH856" s="2" t="s">
        <v>272</v>
      </c>
      <c r="BI856" s="2" t="s">
        <v>272</v>
      </c>
      <c r="BJ856" s="2" t="s">
        <v>272</v>
      </c>
      <c r="BK856" s="2" t="s">
        <v>272</v>
      </c>
      <c r="BL856" s="2" t="s">
        <v>272</v>
      </c>
      <c r="BM856" s="2" t="s">
        <v>272</v>
      </c>
      <c r="BN856" s="2" t="s">
        <v>272</v>
      </c>
      <c r="BO856" s="2" t="s">
        <v>272</v>
      </c>
    </row>
    <row r="857" spans="2:67" outlineLevel="1">
      <c r="B857" s="36"/>
      <c r="C857" s="9"/>
      <c r="D857" s="9"/>
      <c r="E857" s="10" t="s">
        <v>985</v>
      </c>
      <c r="F857" s="10" t="s">
        <v>986</v>
      </c>
      <c r="G857" s="10" t="s">
        <v>987</v>
      </c>
      <c r="H857" s="10" t="s">
        <v>987</v>
      </c>
      <c r="I857" s="80"/>
      <c r="J857" s="80"/>
      <c r="K857" s="80"/>
      <c r="L857" s="80"/>
      <c r="M857" s="80"/>
      <c r="N857" s="86" t="s">
        <v>121</v>
      </c>
      <c r="O857" s="10"/>
      <c r="P857" s="10"/>
      <c r="Q857" s="10"/>
      <c r="R857" s="10"/>
      <c r="S857" s="10" t="s">
        <v>53</v>
      </c>
      <c r="T857" s="10"/>
      <c r="U857" s="10" t="s">
        <v>49</v>
      </c>
      <c r="V857" s="10" t="s">
        <v>50</v>
      </c>
      <c r="W857" s="10" t="s">
        <v>50</v>
      </c>
      <c r="X857" s="11" t="str">
        <f t="shared" si="469"/>
        <v>N</v>
      </c>
      <c r="Y857" s="11"/>
      <c r="Z857" s="11">
        <f t="shared" si="424"/>
        <v>0</v>
      </c>
      <c r="AA857" s="11" t="str">
        <f t="shared" si="457"/>
        <v>N</v>
      </c>
      <c r="AB857" s="11"/>
      <c r="AC857" s="11">
        <f t="shared" si="458"/>
        <v>0</v>
      </c>
      <c r="AD857" s="10">
        <v>0</v>
      </c>
      <c r="AE857" s="10">
        <v>0</v>
      </c>
      <c r="AF857" s="11"/>
      <c r="AG857" s="10"/>
      <c r="AH857" s="10"/>
      <c r="AI857" s="11">
        <f t="shared" ref="AI857:AI863" si="470">AI858+Y858</f>
        <v>383</v>
      </c>
      <c r="AJ857" s="11" t="str">
        <f t="shared" ref="AJ857:AJ864" si="471">IF(Y857&gt;1,"MTP[" &amp; AI857-1+Y857&amp; ":" &amp; AI857 &amp; "]",(IF(Y857&gt;0,"MTP[" &amp; AI857 &amp; "]","")))</f>
        <v/>
      </c>
      <c r="AK857" s="11">
        <f t="shared" ref="AK857:AK863" si="472">AK858+Y858</f>
        <v>383</v>
      </c>
      <c r="AL857" s="11" t="str">
        <f t="shared" ref="AL857:AL864" si="473">IF(AND(V857="Y", Y857&gt;1),"MTP[" &amp; AK857-1+Y857&amp; ":" &amp; AK857 &amp; "]",(IF(AND(V857="Y", Y857&gt;0),"MTP[" &amp; AK857 &amp; "]","")))</f>
        <v/>
      </c>
      <c r="AM857" s="11">
        <f t="shared" ref="AM857:AM863" si="474">AM858+AB858</f>
        <v>-1</v>
      </c>
      <c r="AN857" s="11" t="str">
        <f t="shared" ref="AN857:AN864" si="475">IF(AB857&gt;1,"OTP[" &amp; AM857-1+AB857&amp; ":" &amp; AM857 &amp; "]",(IF(AB857&gt;0,"OTP[" &amp; AM857 &amp; "]","")))</f>
        <v/>
      </c>
      <c r="AO857" s="11">
        <f t="shared" ref="AO857:AO863" si="476">AO858+AB858</f>
        <v>-1</v>
      </c>
      <c r="AP857" s="11" t="str">
        <f t="shared" ref="AP857:AP864" si="477">IF(AND(V857="Y", AB857&gt;1),"OTP[" &amp; AO857-1+AB857&amp; ":" &amp; AO857 &amp; "]",(IF(AND(V857="Y", AB857&gt;0),"OTP[" &amp; AO857 &amp; "]","")))</f>
        <v/>
      </c>
      <c r="AQ857" s="11"/>
      <c r="AR857" s="11">
        <f t="shared" si="459"/>
        <v>0</v>
      </c>
      <c r="AS857" s="11"/>
      <c r="AT857" s="9"/>
      <c r="AU857" t="str">
        <f t="shared" si="468"/>
        <v>RW</v>
      </c>
      <c r="AV857" s="7">
        <f>SUM(Z$7:Z857)/2</f>
        <v>384</v>
      </c>
      <c r="AW857" s="7">
        <f>SUM(AC$7:AC857)/2</f>
        <v>0</v>
      </c>
      <c r="BF857" s="2">
        <v>0</v>
      </c>
      <c r="BG857" s="2">
        <v>0</v>
      </c>
      <c r="BH857" s="2">
        <v>0</v>
      </c>
      <c r="BI857" s="2">
        <v>0</v>
      </c>
      <c r="BJ857" s="2">
        <v>0</v>
      </c>
      <c r="BK857" s="2">
        <v>0</v>
      </c>
      <c r="BL857" s="2">
        <v>0</v>
      </c>
      <c r="BM857" s="2">
        <v>0</v>
      </c>
      <c r="BN857" s="2">
        <v>0</v>
      </c>
      <c r="BO857" s="2">
        <v>0</v>
      </c>
    </row>
    <row r="858" spans="2:67" outlineLevel="1">
      <c r="B858" s="36"/>
      <c r="C858" s="9"/>
      <c r="D858" s="9"/>
      <c r="E858" s="10" t="s">
        <v>985</v>
      </c>
      <c r="F858" s="10" t="s">
        <v>986</v>
      </c>
      <c r="G858" s="10" t="s">
        <v>988</v>
      </c>
      <c r="H858" s="10" t="s">
        <v>988</v>
      </c>
      <c r="I858" s="54"/>
      <c r="J858" s="54"/>
      <c r="K858" s="54"/>
      <c r="L858" s="54"/>
      <c r="M858" s="54"/>
      <c r="N858" s="87"/>
      <c r="O858" s="10"/>
      <c r="P858" s="10"/>
      <c r="Q858" s="10"/>
      <c r="R858" s="10"/>
      <c r="S858" s="10" t="s">
        <v>53</v>
      </c>
      <c r="T858" s="10"/>
      <c r="U858" s="10" t="s">
        <v>49</v>
      </c>
      <c r="V858" s="10" t="s">
        <v>50</v>
      </c>
      <c r="W858" s="10" t="s">
        <v>50</v>
      </c>
      <c r="X858" s="11" t="str">
        <f t="shared" si="469"/>
        <v>N</v>
      </c>
      <c r="Y858" s="11"/>
      <c r="Z858" s="11">
        <f t="shared" si="424"/>
        <v>0</v>
      </c>
      <c r="AA858" s="11" t="str">
        <f t="shared" si="457"/>
        <v>N</v>
      </c>
      <c r="AB858" s="11"/>
      <c r="AC858" s="11">
        <f t="shared" si="458"/>
        <v>0</v>
      </c>
      <c r="AD858" s="10">
        <v>0</v>
      </c>
      <c r="AE858" s="10">
        <v>0</v>
      </c>
      <c r="AF858" s="11"/>
      <c r="AG858" s="10"/>
      <c r="AH858" s="10"/>
      <c r="AI858" s="11">
        <f t="shared" si="470"/>
        <v>383</v>
      </c>
      <c r="AJ858" s="11" t="str">
        <f t="shared" si="471"/>
        <v/>
      </c>
      <c r="AK858" s="11">
        <f t="shared" si="472"/>
        <v>383</v>
      </c>
      <c r="AL858" s="11" t="str">
        <f t="shared" si="473"/>
        <v/>
      </c>
      <c r="AM858" s="11">
        <f t="shared" si="474"/>
        <v>-1</v>
      </c>
      <c r="AN858" s="11" t="str">
        <f t="shared" si="475"/>
        <v/>
      </c>
      <c r="AO858" s="11">
        <f t="shared" si="476"/>
        <v>-1</v>
      </c>
      <c r="AP858" s="11" t="str">
        <f t="shared" si="477"/>
        <v/>
      </c>
      <c r="AQ858" s="11"/>
      <c r="AR858" s="11">
        <f t="shared" si="459"/>
        <v>0</v>
      </c>
      <c r="AS858" s="11"/>
      <c r="AT858" s="9"/>
      <c r="AU858" t="str">
        <f t="shared" si="468"/>
        <v>RW</v>
      </c>
      <c r="AV858" s="7">
        <f>SUM(Z$7:Z858)/2</f>
        <v>384</v>
      </c>
      <c r="AW858" s="7">
        <f>SUM(AC$7:AC858)/2</f>
        <v>0</v>
      </c>
      <c r="BF858" s="2">
        <v>0</v>
      </c>
      <c r="BG858" s="2">
        <v>0</v>
      </c>
      <c r="BH858" s="2">
        <v>0</v>
      </c>
      <c r="BI858" s="2">
        <v>0</v>
      </c>
      <c r="BJ858" s="2">
        <v>0</v>
      </c>
      <c r="BK858" s="2">
        <v>0</v>
      </c>
      <c r="BL858" s="2">
        <v>0</v>
      </c>
      <c r="BM858" s="2">
        <v>0</v>
      </c>
      <c r="BN858" s="2">
        <v>0</v>
      </c>
      <c r="BO858" s="2">
        <v>0</v>
      </c>
    </row>
    <row r="859" spans="2:67" outlineLevel="1">
      <c r="B859" s="36"/>
      <c r="C859" s="9"/>
      <c r="D859" s="9"/>
      <c r="E859" s="10" t="s">
        <v>985</v>
      </c>
      <c r="F859" s="10" t="s">
        <v>986</v>
      </c>
      <c r="G859" s="10" t="s">
        <v>989</v>
      </c>
      <c r="H859" s="10" t="s">
        <v>989</v>
      </c>
      <c r="I859" s="54"/>
      <c r="J859" s="54"/>
      <c r="K859" s="54"/>
      <c r="L859" s="54"/>
      <c r="M859" s="54"/>
      <c r="N859" s="87"/>
      <c r="O859" s="10"/>
      <c r="P859" s="10"/>
      <c r="Q859" s="10"/>
      <c r="R859" s="10"/>
      <c r="S859" s="10" t="s">
        <v>53</v>
      </c>
      <c r="T859" s="10"/>
      <c r="U859" s="10" t="s">
        <v>49</v>
      </c>
      <c r="V859" s="10" t="s">
        <v>50</v>
      </c>
      <c r="W859" s="10" t="s">
        <v>50</v>
      </c>
      <c r="X859" s="11" t="str">
        <f t="shared" si="469"/>
        <v>N</v>
      </c>
      <c r="Y859" s="11"/>
      <c r="Z859" s="11">
        <f t="shared" si="424"/>
        <v>0</v>
      </c>
      <c r="AA859" s="11" t="str">
        <f t="shared" si="457"/>
        <v>N</v>
      </c>
      <c r="AB859" s="11"/>
      <c r="AC859" s="11">
        <f t="shared" si="458"/>
        <v>0</v>
      </c>
      <c r="AD859" s="10">
        <v>0</v>
      </c>
      <c r="AE859" s="10">
        <v>0</v>
      </c>
      <c r="AF859" s="11"/>
      <c r="AG859" s="10"/>
      <c r="AH859" s="10"/>
      <c r="AI859" s="11">
        <f t="shared" si="470"/>
        <v>383</v>
      </c>
      <c r="AJ859" s="11" t="str">
        <f t="shared" si="471"/>
        <v/>
      </c>
      <c r="AK859" s="11">
        <f t="shared" si="472"/>
        <v>383</v>
      </c>
      <c r="AL859" s="11" t="str">
        <f t="shared" si="473"/>
        <v/>
      </c>
      <c r="AM859" s="11">
        <f t="shared" si="474"/>
        <v>-1</v>
      </c>
      <c r="AN859" s="11" t="str">
        <f t="shared" si="475"/>
        <v/>
      </c>
      <c r="AO859" s="11">
        <f t="shared" si="476"/>
        <v>-1</v>
      </c>
      <c r="AP859" s="11" t="str">
        <f t="shared" si="477"/>
        <v/>
      </c>
      <c r="AQ859" s="11"/>
      <c r="AR859" s="11">
        <f t="shared" si="459"/>
        <v>0</v>
      </c>
      <c r="AS859" s="11"/>
      <c r="AT859" s="9"/>
      <c r="AU859" t="str">
        <f t="shared" si="468"/>
        <v>RW</v>
      </c>
      <c r="AV859" s="7">
        <f>SUM(Z$7:Z859)/2</f>
        <v>384</v>
      </c>
      <c r="AW859" s="7">
        <f>SUM(AC$7:AC859)/2</f>
        <v>0</v>
      </c>
      <c r="BF859" s="2">
        <v>0</v>
      </c>
      <c r="BG859" s="2">
        <v>0</v>
      </c>
      <c r="BH859" s="2">
        <v>0</v>
      </c>
      <c r="BI859" s="2">
        <v>0</v>
      </c>
      <c r="BJ859" s="2">
        <v>0</v>
      </c>
      <c r="BK859" s="2">
        <v>0</v>
      </c>
      <c r="BL859" s="2">
        <v>0</v>
      </c>
      <c r="BM859" s="2">
        <v>0</v>
      </c>
      <c r="BN859" s="2">
        <v>0</v>
      </c>
      <c r="BO859" s="2">
        <v>0</v>
      </c>
    </row>
    <row r="860" spans="2:67" outlineLevel="1">
      <c r="B860" s="36"/>
      <c r="C860" s="9"/>
      <c r="D860" s="9"/>
      <c r="E860" s="10" t="s">
        <v>985</v>
      </c>
      <c r="F860" s="10" t="s">
        <v>986</v>
      </c>
      <c r="G860" s="10" t="s">
        <v>990</v>
      </c>
      <c r="H860" s="10" t="s">
        <v>990</v>
      </c>
      <c r="I860" s="54"/>
      <c r="J860" s="54"/>
      <c r="K860" s="54"/>
      <c r="L860" s="54"/>
      <c r="M860" s="54"/>
      <c r="N860" s="87"/>
      <c r="O860" s="10"/>
      <c r="P860" s="10"/>
      <c r="Q860" s="10"/>
      <c r="R860" s="10"/>
      <c r="S860" s="10" t="s">
        <v>53</v>
      </c>
      <c r="T860" s="10"/>
      <c r="U860" s="10" t="s">
        <v>49</v>
      </c>
      <c r="V860" s="10" t="s">
        <v>50</v>
      </c>
      <c r="W860" s="10" t="s">
        <v>50</v>
      </c>
      <c r="X860" s="11" t="str">
        <f t="shared" si="469"/>
        <v>N</v>
      </c>
      <c r="Y860" s="11"/>
      <c r="Z860" s="11">
        <f t="shared" si="424"/>
        <v>0</v>
      </c>
      <c r="AA860" s="11" t="str">
        <f t="shared" si="457"/>
        <v>N</v>
      </c>
      <c r="AB860" s="11"/>
      <c r="AC860" s="11">
        <f t="shared" si="458"/>
        <v>0</v>
      </c>
      <c r="AD860" s="10">
        <v>0</v>
      </c>
      <c r="AE860" s="10">
        <v>0</v>
      </c>
      <c r="AF860" s="11"/>
      <c r="AG860" s="10"/>
      <c r="AH860" s="10"/>
      <c r="AI860" s="11">
        <f t="shared" si="470"/>
        <v>383</v>
      </c>
      <c r="AJ860" s="11" t="str">
        <f t="shared" si="471"/>
        <v/>
      </c>
      <c r="AK860" s="11">
        <f t="shared" si="472"/>
        <v>383</v>
      </c>
      <c r="AL860" s="11" t="str">
        <f t="shared" si="473"/>
        <v/>
      </c>
      <c r="AM860" s="11">
        <f t="shared" si="474"/>
        <v>-1</v>
      </c>
      <c r="AN860" s="11" t="str">
        <f t="shared" si="475"/>
        <v/>
      </c>
      <c r="AO860" s="11">
        <f t="shared" si="476"/>
        <v>-1</v>
      </c>
      <c r="AP860" s="11" t="str">
        <f t="shared" si="477"/>
        <v/>
      </c>
      <c r="AQ860" s="11"/>
      <c r="AR860" s="11">
        <f t="shared" si="459"/>
        <v>0</v>
      </c>
      <c r="AS860" s="11"/>
      <c r="AT860" s="9"/>
      <c r="AU860" t="str">
        <f t="shared" si="468"/>
        <v>RW</v>
      </c>
      <c r="AV860" s="7">
        <f>SUM(Z$7:Z860)/2</f>
        <v>384</v>
      </c>
      <c r="AW860" s="7">
        <f>SUM(AC$7:AC860)/2</f>
        <v>0</v>
      </c>
      <c r="BF860" s="2">
        <v>0</v>
      </c>
      <c r="BG860" s="2">
        <v>0</v>
      </c>
      <c r="BH860" s="2">
        <v>0</v>
      </c>
      <c r="BI860" s="2">
        <v>0</v>
      </c>
      <c r="BJ860" s="2">
        <v>0</v>
      </c>
      <c r="BK860" s="2">
        <v>0</v>
      </c>
      <c r="BL860" s="2">
        <v>0</v>
      </c>
      <c r="BM860" s="2">
        <v>0</v>
      </c>
      <c r="BN860" s="2">
        <v>0</v>
      </c>
      <c r="BO860" s="2">
        <v>0</v>
      </c>
    </row>
    <row r="861" spans="2:67" outlineLevel="1">
      <c r="B861" s="36"/>
      <c r="C861" s="9"/>
      <c r="D861" s="9"/>
      <c r="E861" s="10" t="s">
        <v>985</v>
      </c>
      <c r="F861" s="10" t="s">
        <v>986</v>
      </c>
      <c r="G861" s="10" t="s">
        <v>991</v>
      </c>
      <c r="H861" s="10" t="s">
        <v>991</v>
      </c>
      <c r="I861" s="54"/>
      <c r="J861" s="54"/>
      <c r="K861" s="54"/>
      <c r="L861" s="54"/>
      <c r="M861" s="54"/>
      <c r="N861" s="87"/>
      <c r="O861" s="10"/>
      <c r="P861" s="10"/>
      <c r="Q861" s="10"/>
      <c r="R861" s="10"/>
      <c r="S861" s="10" t="s">
        <v>53</v>
      </c>
      <c r="T861" s="10"/>
      <c r="U861" s="10" t="s">
        <v>49</v>
      </c>
      <c r="V861" s="10" t="s">
        <v>50</v>
      </c>
      <c r="W861" s="10" t="s">
        <v>50</v>
      </c>
      <c r="X861" s="11" t="str">
        <f t="shared" si="469"/>
        <v>N</v>
      </c>
      <c r="Y861" s="11"/>
      <c r="Z861" s="11">
        <f t="shared" si="424"/>
        <v>0</v>
      </c>
      <c r="AA861" s="11" t="str">
        <f t="shared" si="457"/>
        <v>N</v>
      </c>
      <c r="AB861" s="11"/>
      <c r="AC861" s="11">
        <f t="shared" si="458"/>
        <v>0</v>
      </c>
      <c r="AD861" s="10">
        <v>0</v>
      </c>
      <c r="AE861" s="10">
        <v>0</v>
      </c>
      <c r="AF861" s="11"/>
      <c r="AG861" s="10"/>
      <c r="AH861" s="10"/>
      <c r="AI861" s="11">
        <f t="shared" si="470"/>
        <v>383</v>
      </c>
      <c r="AJ861" s="11" t="str">
        <f t="shared" si="471"/>
        <v/>
      </c>
      <c r="AK861" s="11">
        <f t="shared" si="472"/>
        <v>383</v>
      </c>
      <c r="AL861" s="11" t="str">
        <f t="shared" si="473"/>
        <v/>
      </c>
      <c r="AM861" s="11">
        <f t="shared" si="474"/>
        <v>-1</v>
      </c>
      <c r="AN861" s="11" t="str">
        <f t="shared" si="475"/>
        <v/>
      </c>
      <c r="AO861" s="11">
        <f t="shared" si="476"/>
        <v>-1</v>
      </c>
      <c r="AP861" s="11" t="str">
        <f t="shared" si="477"/>
        <v/>
      </c>
      <c r="AQ861" s="11"/>
      <c r="AR861" s="11">
        <f t="shared" si="459"/>
        <v>0</v>
      </c>
      <c r="AS861" s="11"/>
      <c r="AT861" s="9"/>
      <c r="AU861" t="str">
        <f t="shared" si="468"/>
        <v>RW</v>
      </c>
      <c r="AV861" s="7">
        <f>SUM(Z$7:Z861)/2</f>
        <v>384</v>
      </c>
      <c r="AW861" s="7">
        <f>SUM(AC$7:AC861)/2</f>
        <v>0</v>
      </c>
      <c r="BF861" s="2">
        <v>0</v>
      </c>
      <c r="BG861" s="2">
        <v>0</v>
      </c>
      <c r="BH861" s="2">
        <v>0</v>
      </c>
      <c r="BI861" s="2">
        <v>0</v>
      </c>
      <c r="BJ861" s="2">
        <v>0</v>
      </c>
      <c r="BK861" s="2">
        <v>0</v>
      </c>
      <c r="BL861" s="2">
        <v>0</v>
      </c>
      <c r="BM861" s="2">
        <v>0</v>
      </c>
      <c r="BN861" s="2">
        <v>0</v>
      </c>
      <c r="BO861" s="2">
        <v>0</v>
      </c>
    </row>
    <row r="862" spans="2:67" outlineLevel="1">
      <c r="B862" s="36"/>
      <c r="C862" s="9"/>
      <c r="D862" s="9"/>
      <c r="E862" s="10" t="s">
        <v>985</v>
      </c>
      <c r="F862" s="10" t="s">
        <v>986</v>
      </c>
      <c r="G862" s="10" t="s">
        <v>992</v>
      </c>
      <c r="H862" s="10" t="s">
        <v>992</v>
      </c>
      <c r="I862" s="54"/>
      <c r="J862" s="54"/>
      <c r="K862" s="54"/>
      <c r="L862" s="54"/>
      <c r="M862" s="54"/>
      <c r="N862" s="87"/>
      <c r="O862" s="10"/>
      <c r="P862" s="10"/>
      <c r="Q862" s="10"/>
      <c r="R862" s="10"/>
      <c r="S862" s="10" t="s">
        <v>53</v>
      </c>
      <c r="T862" s="10"/>
      <c r="U862" s="10" t="s">
        <v>49</v>
      </c>
      <c r="V862" s="10" t="s">
        <v>50</v>
      </c>
      <c r="W862" s="10" t="s">
        <v>50</v>
      </c>
      <c r="X862" s="11" t="str">
        <f t="shared" si="469"/>
        <v>N</v>
      </c>
      <c r="Y862" s="11"/>
      <c r="Z862" s="11">
        <f t="shared" si="424"/>
        <v>0</v>
      </c>
      <c r="AA862" s="11" t="str">
        <f t="shared" si="457"/>
        <v>N</v>
      </c>
      <c r="AB862" s="11"/>
      <c r="AC862" s="11">
        <f t="shared" si="458"/>
        <v>0</v>
      </c>
      <c r="AD862" s="10">
        <v>0</v>
      </c>
      <c r="AE862" s="10">
        <v>0</v>
      </c>
      <c r="AF862" s="11"/>
      <c r="AG862" s="10"/>
      <c r="AH862" s="10"/>
      <c r="AI862" s="11">
        <f t="shared" si="470"/>
        <v>383</v>
      </c>
      <c r="AJ862" s="11" t="str">
        <f t="shared" si="471"/>
        <v/>
      </c>
      <c r="AK862" s="11">
        <f t="shared" si="472"/>
        <v>383</v>
      </c>
      <c r="AL862" s="11" t="str">
        <f t="shared" si="473"/>
        <v/>
      </c>
      <c r="AM862" s="11">
        <f t="shared" si="474"/>
        <v>-1</v>
      </c>
      <c r="AN862" s="11" t="str">
        <f t="shared" si="475"/>
        <v/>
      </c>
      <c r="AO862" s="11">
        <f t="shared" si="476"/>
        <v>-1</v>
      </c>
      <c r="AP862" s="11" t="str">
        <f t="shared" si="477"/>
        <v/>
      </c>
      <c r="AQ862" s="11"/>
      <c r="AR862" s="11">
        <f t="shared" si="459"/>
        <v>0</v>
      </c>
      <c r="AS862" s="11"/>
      <c r="AT862" s="9"/>
      <c r="AU862" t="str">
        <f t="shared" si="468"/>
        <v>RW</v>
      </c>
      <c r="AV862" s="7">
        <f>SUM(Z$7:Z862)/2</f>
        <v>384</v>
      </c>
      <c r="AW862" s="7">
        <f>SUM(AC$7:AC862)/2</f>
        <v>0</v>
      </c>
      <c r="BF862" s="2">
        <v>0</v>
      </c>
      <c r="BG862" s="2">
        <v>0</v>
      </c>
      <c r="BH862" s="2">
        <v>0</v>
      </c>
      <c r="BI862" s="2">
        <v>0</v>
      </c>
      <c r="BJ862" s="2">
        <v>0</v>
      </c>
      <c r="BK862" s="2">
        <v>0</v>
      </c>
      <c r="BL862" s="2">
        <v>0</v>
      </c>
      <c r="BM862" s="2">
        <v>0</v>
      </c>
      <c r="BN862" s="2">
        <v>0</v>
      </c>
      <c r="BO862" s="2">
        <v>0</v>
      </c>
    </row>
    <row r="863" spans="2:67" outlineLevel="1">
      <c r="B863" s="36"/>
      <c r="C863" s="9"/>
      <c r="D863" s="9"/>
      <c r="E863" s="10" t="s">
        <v>985</v>
      </c>
      <c r="F863" s="10" t="s">
        <v>986</v>
      </c>
      <c r="G863" s="10" t="s">
        <v>993</v>
      </c>
      <c r="H863" s="10" t="s">
        <v>993</v>
      </c>
      <c r="I863" s="54"/>
      <c r="J863" s="54"/>
      <c r="K863" s="54"/>
      <c r="L863" s="54"/>
      <c r="M863" s="54"/>
      <c r="N863" s="87"/>
      <c r="O863" s="10"/>
      <c r="P863" s="10"/>
      <c r="Q863" s="10"/>
      <c r="R863" s="10"/>
      <c r="S863" s="10" t="s">
        <v>53</v>
      </c>
      <c r="T863" s="10"/>
      <c r="U863" s="10" t="s">
        <v>49</v>
      </c>
      <c r="V863" s="10" t="s">
        <v>50</v>
      </c>
      <c r="W863" s="10" t="s">
        <v>50</v>
      </c>
      <c r="X863" s="11" t="str">
        <f t="shared" si="469"/>
        <v>N</v>
      </c>
      <c r="Y863" s="11"/>
      <c r="Z863" s="11">
        <f t="shared" si="424"/>
        <v>0</v>
      </c>
      <c r="AA863" s="11" t="str">
        <f t="shared" si="457"/>
        <v>N</v>
      </c>
      <c r="AB863" s="11"/>
      <c r="AC863" s="11">
        <f t="shared" si="458"/>
        <v>0</v>
      </c>
      <c r="AD863" s="10">
        <v>0</v>
      </c>
      <c r="AE863" s="10">
        <v>0</v>
      </c>
      <c r="AF863" s="11"/>
      <c r="AG863" s="10"/>
      <c r="AH863" s="10"/>
      <c r="AI863" s="11">
        <f t="shared" si="470"/>
        <v>383</v>
      </c>
      <c r="AJ863" s="11" t="str">
        <f t="shared" si="471"/>
        <v/>
      </c>
      <c r="AK863" s="11">
        <f t="shared" si="472"/>
        <v>383</v>
      </c>
      <c r="AL863" s="11" t="str">
        <f t="shared" si="473"/>
        <v/>
      </c>
      <c r="AM863" s="11">
        <f t="shared" si="474"/>
        <v>-1</v>
      </c>
      <c r="AN863" s="11" t="str">
        <f t="shared" si="475"/>
        <v/>
      </c>
      <c r="AO863" s="11">
        <f t="shared" si="476"/>
        <v>-1</v>
      </c>
      <c r="AP863" s="11" t="str">
        <f t="shared" si="477"/>
        <v/>
      </c>
      <c r="AQ863" s="11"/>
      <c r="AR863" s="11">
        <f t="shared" si="459"/>
        <v>0</v>
      </c>
      <c r="AS863" s="11"/>
      <c r="AT863" s="9"/>
      <c r="AU863" t="str">
        <f t="shared" si="468"/>
        <v>RW</v>
      </c>
      <c r="AV863" s="7">
        <f>SUM(Z$7:Z863)/2</f>
        <v>384</v>
      </c>
      <c r="AW863" s="7">
        <f>SUM(AC$7:AC863)/2</f>
        <v>0</v>
      </c>
      <c r="BF863" s="2">
        <v>0</v>
      </c>
      <c r="BG863" s="2">
        <v>0</v>
      </c>
      <c r="BH863" s="2">
        <v>0</v>
      </c>
      <c r="BI863" s="2">
        <v>0</v>
      </c>
      <c r="BJ863" s="2">
        <v>0</v>
      </c>
      <c r="BK863" s="2">
        <v>0</v>
      </c>
      <c r="BL863" s="2">
        <v>0</v>
      </c>
      <c r="BM863" s="2">
        <v>0</v>
      </c>
      <c r="BN863" s="2">
        <v>0</v>
      </c>
      <c r="BO863" s="2">
        <v>0</v>
      </c>
    </row>
    <row r="864" spans="2:67" outlineLevel="1">
      <c r="B864" s="36"/>
      <c r="C864" s="9"/>
      <c r="D864" s="9"/>
      <c r="E864" s="10" t="s">
        <v>985</v>
      </c>
      <c r="F864" s="10" t="s">
        <v>986</v>
      </c>
      <c r="G864" s="10" t="s">
        <v>994</v>
      </c>
      <c r="H864" s="10" t="s">
        <v>994</v>
      </c>
      <c r="I864" s="81"/>
      <c r="J864" s="81"/>
      <c r="K864" s="81"/>
      <c r="L864" s="81"/>
      <c r="M864" s="81"/>
      <c r="N864" s="88"/>
      <c r="O864" s="10"/>
      <c r="P864" s="10"/>
      <c r="Q864" s="10"/>
      <c r="R864" s="10"/>
      <c r="S864" s="10" t="s">
        <v>53</v>
      </c>
      <c r="T864" s="10"/>
      <c r="U864" s="10" t="s">
        <v>49</v>
      </c>
      <c r="V864" s="10" t="s">
        <v>50</v>
      </c>
      <c r="W864" s="10" t="s">
        <v>50</v>
      </c>
      <c r="X864" s="11" t="str">
        <f t="shared" si="469"/>
        <v>N</v>
      </c>
      <c r="Y864" s="11"/>
      <c r="Z864" s="11">
        <f t="shared" si="424"/>
        <v>0</v>
      </c>
      <c r="AA864" s="11" t="str">
        <f t="shared" si="457"/>
        <v>N</v>
      </c>
      <c r="AB864" s="11"/>
      <c r="AC864" s="11">
        <f t="shared" si="458"/>
        <v>0</v>
      </c>
      <c r="AD864" s="10">
        <v>0</v>
      </c>
      <c r="AE864" s="10">
        <v>0</v>
      </c>
      <c r="AF864" s="11"/>
      <c r="AG864" s="10"/>
      <c r="AH864" s="10"/>
      <c r="AI864" s="11">
        <f>IF(Y864&gt;0,AK847,AK847- 1)</f>
        <v>383</v>
      </c>
      <c r="AJ864" s="11" t="str">
        <f t="shared" si="471"/>
        <v/>
      </c>
      <c r="AK864" s="11">
        <f>IF(AND(V864="Y", Y864&gt;0),AI856,AI856- 1)</f>
        <v>383</v>
      </c>
      <c r="AL864" s="11" t="str">
        <f t="shared" si="473"/>
        <v/>
      </c>
      <c r="AM864" s="11">
        <f>IF(AB864&gt;0,AO847,AO847- 1)</f>
        <v>-1</v>
      </c>
      <c r="AN864" s="11" t="str">
        <f t="shared" si="475"/>
        <v/>
      </c>
      <c r="AO864" s="11">
        <f>IF(AND(V864="Y", AB864&gt;0),AM856,AM856- 1)</f>
        <v>-1</v>
      </c>
      <c r="AP864" s="11" t="str">
        <f t="shared" si="477"/>
        <v/>
      </c>
      <c r="AQ864" s="11"/>
      <c r="AR864" s="11">
        <f t="shared" si="459"/>
        <v>0</v>
      </c>
      <c r="AS864" s="11"/>
      <c r="AT864" s="9"/>
      <c r="AU864" t="str">
        <f t="shared" si="468"/>
        <v>RW</v>
      </c>
      <c r="AV864" s="7">
        <f>SUM(Z$7:Z864)/2</f>
        <v>384</v>
      </c>
      <c r="AW864" s="7">
        <f>SUM(AC$7:AC864)/2</f>
        <v>0</v>
      </c>
      <c r="BF864" s="2">
        <v>0</v>
      </c>
      <c r="BG864" s="2">
        <v>0</v>
      </c>
      <c r="BH864" s="2">
        <v>0</v>
      </c>
      <c r="BI864" s="2">
        <v>0</v>
      </c>
      <c r="BJ864" s="2">
        <v>0</v>
      </c>
      <c r="BK864" s="2">
        <v>0</v>
      </c>
      <c r="BL864" s="2">
        <v>0</v>
      </c>
      <c r="BM864" s="2">
        <v>0</v>
      </c>
      <c r="BN864" s="2">
        <v>0</v>
      </c>
      <c r="BO864" s="2">
        <v>0</v>
      </c>
    </row>
    <row r="865" spans="2:67">
      <c r="B865" s="36"/>
      <c r="C865" s="9"/>
      <c r="D865" s="9"/>
      <c r="E865" s="10" t="s">
        <v>995</v>
      </c>
      <c r="F865" s="10" t="s">
        <v>996</v>
      </c>
      <c r="G865" s="10"/>
      <c r="H865" s="10"/>
      <c r="I865" s="10"/>
      <c r="J865" s="10"/>
      <c r="K865" s="10"/>
      <c r="L865" s="10"/>
      <c r="M865" s="10"/>
      <c r="N865" s="84"/>
      <c r="O865" s="10"/>
      <c r="P865" s="10"/>
      <c r="Q865" s="10" t="s">
        <v>47</v>
      </c>
      <c r="R865" s="10" t="s">
        <v>48</v>
      </c>
      <c r="S865" s="10" t="str">
        <f t="shared" si="275"/>
        <v>RW</v>
      </c>
      <c r="T865" s="10">
        <v>1</v>
      </c>
      <c r="U865" s="10" t="s">
        <v>49</v>
      </c>
      <c r="V865" s="10" t="s">
        <v>50</v>
      </c>
      <c r="W865" s="10" t="s">
        <v>50</v>
      </c>
      <c r="X865" s="11" t="str">
        <f t="shared" si="469"/>
        <v>N</v>
      </c>
      <c r="Y865" s="11"/>
      <c r="Z865" s="11">
        <f t="shared" si="424"/>
        <v>0</v>
      </c>
      <c r="AA865" s="11" t="str">
        <f t="shared" si="457"/>
        <v>N</v>
      </c>
      <c r="AB865" s="11"/>
      <c r="AC865" s="11">
        <f t="shared" si="458"/>
        <v>0</v>
      </c>
      <c r="AD865" s="10" t="str">
        <f>(AD866 &amp; AD867 &amp; AD868 &amp; AD869 &amp; AD870 &amp; AD871 &amp; AD872 &amp; AD873)</f>
        <v>00000000</v>
      </c>
      <c r="AE865" s="10" t="str">
        <f>(AE866 &amp; AE867 &amp; AE868 &amp; AE869 &amp; AE870 &amp; AE871 &amp; AE872 &amp; AE873)</f>
        <v>00000000</v>
      </c>
      <c r="AF865" s="11"/>
      <c r="AG865" s="10"/>
      <c r="AH865" s="10"/>
      <c r="AI865" s="11">
        <f>AK856+Y865</f>
        <v>384</v>
      </c>
      <c r="AJ865" s="11"/>
      <c r="AK865" s="11">
        <f t="shared" si="276"/>
        <v>384</v>
      </c>
      <c r="AL865" s="11"/>
      <c r="AM865" s="11">
        <f>AO856+AB865</f>
        <v>0</v>
      </c>
      <c r="AN865" s="11"/>
      <c r="AO865" s="11">
        <f t="shared" si="277"/>
        <v>0</v>
      </c>
      <c r="AP865" s="11"/>
      <c r="AQ865" s="11"/>
      <c r="AR865" s="11">
        <f t="shared" si="459"/>
        <v>0</v>
      </c>
      <c r="AS865" s="11"/>
      <c r="AT865" s="9"/>
      <c r="AU865" t="str">
        <f t="shared" si="468"/>
        <v>RW</v>
      </c>
      <c r="AV865" s="7">
        <f>SUM(Z$7:Z865)/2</f>
        <v>384</v>
      </c>
      <c r="AW865" s="7">
        <f>SUM(AC$7:AC865)/2</f>
        <v>0</v>
      </c>
      <c r="BF865" s="2" t="s">
        <v>272</v>
      </c>
      <c r="BG865" s="2" t="s">
        <v>272</v>
      </c>
      <c r="BH865" s="2" t="s">
        <v>272</v>
      </c>
      <c r="BI865" s="2" t="s">
        <v>272</v>
      </c>
      <c r="BJ865" s="2" t="s">
        <v>272</v>
      </c>
      <c r="BK865" s="2" t="s">
        <v>272</v>
      </c>
      <c r="BL865" s="2" t="s">
        <v>272</v>
      </c>
      <c r="BM865" s="2" t="s">
        <v>272</v>
      </c>
      <c r="BN865" s="2" t="s">
        <v>272</v>
      </c>
      <c r="BO865" s="2" t="s">
        <v>272</v>
      </c>
    </row>
    <row r="866" spans="2:67" outlineLevel="1">
      <c r="B866" s="36"/>
      <c r="C866" s="9"/>
      <c r="D866" s="9"/>
      <c r="E866" s="10" t="s">
        <v>995</v>
      </c>
      <c r="F866" s="10" t="s">
        <v>996</v>
      </c>
      <c r="G866" s="10" t="s">
        <v>997</v>
      </c>
      <c r="H866" s="10" t="s">
        <v>997</v>
      </c>
      <c r="I866" s="80"/>
      <c r="J866" s="80"/>
      <c r="K866" s="80"/>
      <c r="L866" s="80"/>
      <c r="M866" s="80"/>
      <c r="N866" s="86" t="s">
        <v>998</v>
      </c>
      <c r="O866" s="10"/>
      <c r="P866" s="10"/>
      <c r="Q866" s="10"/>
      <c r="R866" s="10"/>
      <c r="S866" s="10" t="s">
        <v>53</v>
      </c>
      <c r="T866" s="10"/>
      <c r="U866" s="10" t="s">
        <v>49</v>
      </c>
      <c r="V866" s="10" t="s">
        <v>50</v>
      </c>
      <c r="W866" s="10" t="s">
        <v>50</v>
      </c>
      <c r="X866" s="11" t="str">
        <f t="shared" si="469"/>
        <v>N</v>
      </c>
      <c r="Y866" s="11"/>
      <c r="Z866" s="11">
        <f t="shared" si="424"/>
        <v>0</v>
      </c>
      <c r="AA866" s="11" t="str">
        <f t="shared" si="457"/>
        <v>N</v>
      </c>
      <c r="AB866" s="11"/>
      <c r="AC866" s="11">
        <f t="shared" si="458"/>
        <v>0</v>
      </c>
      <c r="AD866" s="10">
        <v>0</v>
      </c>
      <c r="AE866" s="10">
        <v>0</v>
      </c>
      <c r="AF866" s="11"/>
      <c r="AG866" s="10"/>
      <c r="AH866" s="10"/>
      <c r="AI866" s="11">
        <f t="shared" ref="AI866:AI872" si="478">AI867+Y867</f>
        <v>383</v>
      </c>
      <c r="AJ866" s="11" t="str">
        <f t="shared" ref="AJ866:AJ873" si="479">IF(Y866&gt;1,"MTP[" &amp; AI866-1+Y866&amp; ":" &amp; AI866 &amp; "]",(IF(Y866&gt;0,"MTP[" &amp; AI866 &amp; "]","")))</f>
        <v/>
      </c>
      <c r="AK866" s="11">
        <f t="shared" ref="AK866:AK872" si="480">AK867+Y867</f>
        <v>383</v>
      </c>
      <c r="AL866" s="11" t="str">
        <f t="shared" ref="AL866:AL873" si="481">IF(AND(V866="Y", Y866&gt;1),"MTP[" &amp; AK866-1+Y866&amp; ":" &amp; AK866 &amp; "]",(IF(AND(V866="Y", Y866&gt;0),"MTP[" &amp; AK866 &amp; "]","")))</f>
        <v/>
      </c>
      <c r="AM866" s="11">
        <f t="shared" ref="AM866:AM872" si="482">AM867+AB867</f>
        <v>-1</v>
      </c>
      <c r="AN866" s="11" t="str">
        <f t="shared" ref="AN866:AN873" si="483">IF(AB866&gt;1,"OTP[" &amp; AM866-1+AB866&amp; ":" &amp; AM866 &amp; "]",(IF(AB866&gt;0,"OTP[" &amp; AM866 &amp; "]","")))</f>
        <v/>
      </c>
      <c r="AO866" s="11">
        <f t="shared" ref="AO866:AO872" si="484">AO867+AB867</f>
        <v>-1</v>
      </c>
      <c r="AP866" s="11" t="str">
        <f t="shared" ref="AP866:AP873" si="485">IF(AND(V866="Y", AB866&gt;1),"OTP[" &amp; AO866-1+AB866&amp; ":" &amp; AO866 &amp; "]",(IF(AND(V866="Y", AB866&gt;0),"OTP[" &amp; AO866 &amp; "]","")))</f>
        <v/>
      </c>
      <c r="AQ866" s="11"/>
      <c r="AR866" s="11">
        <f t="shared" si="459"/>
        <v>0</v>
      </c>
      <c r="AS866" s="11"/>
      <c r="AT866" s="9"/>
      <c r="AU866" t="str">
        <f t="shared" ref="AU866:AU913" si="486">S866</f>
        <v>RW</v>
      </c>
      <c r="AV866" s="7">
        <f>SUM(Z$7:Z866)/2</f>
        <v>384</v>
      </c>
      <c r="AW866" s="7">
        <f>SUM(AC$7:AC866)/2</f>
        <v>0</v>
      </c>
      <c r="BF866" s="2">
        <v>0</v>
      </c>
      <c r="BG866" s="2">
        <v>0</v>
      </c>
      <c r="BH866" s="2">
        <v>0</v>
      </c>
      <c r="BI866" s="2">
        <v>0</v>
      </c>
      <c r="BJ866" s="2">
        <v>0</v>
      </c>
      <c r="BK866" s="2">
        <v>0</v>
      </c>
      <c r="BL866" s="2">
        <v>0</v>
      </c>
      <c r="BM866" s="2">
        <v>0</v>
      </c>
      <c r="BN866" s="2">
        <v>0</v>
      </c>
      <c r="BO866" s="2">
        <v>0</v>
      </c>
    </row>
    <row r="867" spans="2:67" outlineLevel="1">
      <c r="B867" s="36"/>
      <c r="C867" s="9"/>
      <c r="D867" s="9"/>
      <c r="E867" s="10" t="s">
        <v>995</v>
      </c>
      <c r="F867" s="10" t="s">
        <v>996</v>
      </c>
      <c r="G867" s="10" t="s">
        <v>999</v>
      </c>
      <c r="H867" s="10" t="s">
        <v>999</v>
      </c>
      <c r="I867" s="54"/>
      <c r="J867" s="54"/>
      <c r="K867" s="54"/>
      <c r="L867" s="54"/>
      <c r="M867" s="54"/>
      <c r="N867" s="87"/>
      <c r="O867" s="10"/>
      <c r="P867" s="10"/>
      <c r="Q867" s="10"/>
      <c r="R867" s="10"/>
      <c r="S867" s="10" t="s">
        <v>53</v>
      </c>
      <c r="T867" s="10"/>
      <c r="U867" s="10" t="s">
        <v>49</v>
      </c>
      <c r="V867" s="10" t="s">
        <v>50</v>
      </c>
      <c r="W867" s="10" t="s">
        <v>50</v>
      </c>
      <c r="X867" s="11" t="str">
        <f t="shared" si="469"/>
        <v>N</v>
      </c>
      <c r="Y867" s="11"/>
      <c r="Z867" s="11">
        <f t="shared" ref="Z867:Z930" si="487">IF(V867="N",Y867,Y867*$T$1)</f>
        <v>0</v>
      </c>
      <c r="AA867" s="11" t="str">
        <f t="shared" si="457"/>
        <v>N</v>
      </c>
      <c r="AB867" s="11"/>
      <c r="AC867" s="11">
        <f t="shared" si="458"/>
        <v>0</v>
      </c>
      <c r="AD867" s="10">
        <v>0</v>
      </c>
      <c r="AE867" s="10">
        <v>0</v>
      </c>
      <c r="AF867" s="11"/>
      <c r="AG867" s="10"/>
      <c r="AH867" s="10"/>
      <c r="AI867" s="11">
        <f t="shared" si="478"/>
        <v>383</v>
      </c>
      <c r="AJ867" s="11" t="str">
        <f t="shared" si="479"/>
        <v/>
      </c>
      <c r="AK867" s="11">
        <f t="shared" si="480"/>
        <v>383</v>
      </c>
      <c r="AL867" s="11" t="str">
        <f t="shared" si="481"/>
        <v/>
      </c>
      <c r="AM867" s="11">
        <f t="shared" si="482"/>
        <v>-1</v>
      </c>
      <c r="AN867" s="11" t="str">
        <f t="shared" si="483"/>
        <v/>
      </c>
      <c r="AO867" s="11">
        <f t="shared" si="484"/>
        <v>-1</v>
      </c>
      <c r="AP867" s="11" t="str">
        <f t="shared" si="485"/>
        <v/>
      </c>
      <c r="AQ867" s="11"/>
      <c r="AR867" s="11">
        <f t="shared" si="459"/>
        <v>0</v>
      </c>
      <c r="AS867" s="11"/>
      <c r="AT867" s="9"/>
      <c r="AU867" t="str">
        <f t="shared" si="486"/>
        <v>RW</v>
      </c>
      <c r="AV867" s="7">
        <f>SUM(Z$7:Z867)/2</f>
        <v>384</v>
      </c>
      <c r="AW867" s="7">
        <f>SUM(AC$7:AC867)/2</f>
        <v>0</v>
      </c>
      <c r="BF867" s="2">
        <v>0</v>
      </c>
      <c r="BG867" s="2">
        <v>0</v>
      </c>
      <c r="BH867" s="2">
        <v>0</v>
      </c>
      <c r="BI867" s="2">
        <v>0</v>
      </c>
      <c r="BJ867" s="2">
        <v>0</v>
      </c>
      <c r="BK867" s="2">
        <v>0</v>
      </c>
      <c r="BL867" s="2">
        <v>0</v>
      </c>
      <c r="BM867" s="2">
        <v>0</v>
      </c>
      <c r="BN867" s="2">
        <v>0</v>
      </c>
      <c r="BO867" s="2">
        <v>0</v>
      </c>
    </row>
    <row r="868" spans="2:67" outlineLevel="1">
      <c r="B868" s="36"/>
      <c r="C868" s="9"/>
      <c r="D868" s="9"/>
      <c r="E868" s="10" t="s">
        <v>995</v>
      </c>
      <c r="F868" s="10" t="s">
        <v>996</v>
      </c>
      <c r="G868" s="10" t="s">
        <v>1000</v>
      </c>
      <c r="H868" s="10" t="s">
        <v>1000</v>
      </c>
      <c r="I868" s="54"/>
      <c r="J868" s="54"/>
      <c r="K868" s="54"/>
      <c r="L868" s="54"/>
      <c r="M868" s="54"/>
      <c r="N868" s="87"/>
      <c r="O868" s="10"/>
      <c r="P868" s="10"/>
      <c r="Q868" s="10"/>
      <c r="R868" s="10"/>
      <c r="S868" s="10" t="s">
        <v>53</v>
      </c>
      <c r="T868" s="10"/>
      <c r="U868" s="10" t="s">
        <v>49</v>
      </c>
      <c r="V868" s="10" t="s">
        <v>50</v>
      </c>
      <c r="W868" s="10" t="s">
        <v>50</v>
      </c>
      <c r="X868" s="11" t="str">
        <f t="shared" si="469"/>
        <v>N</v>
      </c>
      <c r="Y868" s="11"/>
      <c r="Z868" s="11">
        <f t="shared" si="487"/>
        <v>0</v>
      </c>
      <c r="AA868" s="11" t="str">
        <f t="shared" si="457"/>
        <v>N</v>
      </c>
      <c r="AB868" s="11"/>
      <c r="AC868" s="11">
        <f t="shared" si="458"/>
        <v>0</v>
      </c>
      <c r="AD868" s="10">
        <v>0</v>
      </c>
      <c r="AE868" s="10">
        <v>0</v>
      </c>
      <c r="AF868" s="11"/>
      <c r="AG868" s="10"/>
      <c r="AH868" s="10"/>
      <c r="AI868" s="11">
        <f t="shared" si="478"/>
        <v>383</v>
      </c>
      <c r="AJ868" s="11" t="str">
        <f t="shared" si="479"/>
        <v/>
      </c>
      <c r="AK868" s="11">
        <f t="shared" si="480"/>
        <v>383</v>
      </c>
      <c r="AL868" s="11" t="str">
        <f t="shared" si="481"/>
        <v/>
      </c>
      <c r="AM868" s="11">
        <f t="shared" si="482"/>
        <v>-1</v>
      </c>
      <c r="AN868" s="11" t="str">
        <f t="shared" si="483"/>
        <v/>
      </c>
      <c r="AO868" s="11">
        <f t="shared" si="484"/>
        <v>-1</v>
      </c>
      <c r="AP868" s="11" t="str">
        <f t="shared" si="485"/>
        <v/>
      </c>
      <c r="AQ868" s="11"/>
      <c r="AR868" s="11">
        <f t="shared" si="459"/>
        <v>0</v>
      </c>
      <c r="AS868" s="11"/>
      <c r="AT868" s="9"/>
      <c r="AU868" t="str">
        <f t="shared" si="486"/>
        <v>RW</v>
      </c>
      <c r="AV868" s="7">
        <f>SUM(Z$7:Z868)/2</f>
        <v>384</v>
      </c>
      <c r="AW868" s="7">
        <f>SUM(AC$7:AC868)/2</f>
        <v>0</v>
      </c>
      <c r="BF868" s="2">
        <v>0</v>
      </c>
      <c r="BG868" s="2">
        <v>0</v>
      </c>
      <c r="BH868" s="2">
        <v>0</v>
      </c>
      <c r="BI868" s="2">
        <v>0</v>
      </c>
      <c r="BJ868" s="2">
        <v>0</v>
      </c>
      <c r="BK868" s="2">
        <v>0</v>
      </c>
      <c r="BL868" s="2">
        <v>0</v>
      </c>
      <c r="BM868" s="2">
        <v>0</v>
      </c>
      <c r="BN868" s="2">
        <v>0</v>
      </c>
      <c r="BO868" s="2">
        <v>0</v>
      </c>
    </row>
    <row r="869" spans="2:67" outlineLevel="1">
      <c r="B869" s="36"/>
      <c r="C869" s="9"/>
      <c r="D869" s="9"/>
      <c r="E869" s="10" t="s">
        <v>995</v>
      </c>
      <c r="F869" s="10" t="s">
        <v>996</v>
      </c>
      <c r="G869" s="10" t="s">
        <v>1001</v>
      </c>
      <c r="H869" s="10" t="s">
        <v>1001</v>
      </c>
      <c r="I869" s="54"/>
      <c r="J869" s="54"/>
      <c r="K869" s="54"/>
      <c r="L869" s="54"/>
      <c r="M869" s="54"/>
      <c r="N869" s="87"/>
      <c r="O869" s="10"/>
      <c r="P869" s="10"/>
      <c r="Q869" s="10"/>
      <c r="R869" s="10"/>
      <c r="S869" s="10" t="s">
        <v>53</v>
      </c>
      <c r="T869" s="10"/>
      <c r="U869" s="10" t="s">
        <v>49</v>
      </c>
      <c r="V869" s="10" t="s">
        <v>50</v>
      </c>
      <c r="W869" s="10" t="s">
        <v>50</v>
      </c>
      <c r="X869" s="11" t="str">
        <f t="shared" si="469"/>
        <v>N</v>
      </c>
      <c r="Y869" s="11"/>
      <c r="Z869" s="11">
        <f t="shared" si="487"/>
        <v>0</v>
      </c>
      <c r="AA869" s="11" t="str">
        <f t="shared" si="457"/>
        <v>N</v>
      </c>
      <c r="AB869" s="11"/>
      <c r="AC869" s="11">
        <f t="shared" si="458"/>
        <v>0</v>
      </c>
      <c r="AD869" s="10">
        <v>0</v>
      </c>
      <c r="AE869" s="10">
        <v>0</v>
      </c>
      <c r="AF869" s="11"/>
      <c r="AG869" s="10"/>
      <c r="AH869" s="10"/>
      <c r="AI869" s="11">
        <f t="shared" si="478"/>
        <v>383</v>
      </c>
      <c r="AJ869" s="11" t="str">
        <f t="shared" si="479"/>
        <v/>
      </c>
      <c r="AK869" s="11">
        <f t="shared" si="480"/>
        <v>383</v>
      </c>
      <c r="AL869" s="11" t="str">
        <f t="shared" si="481"/>
        <v/>
      </c>
      <c r="AM869" s="11">
        <f t="shared" si="482"/>
        <v>-1</v>
      </c>
      <c r="AN869" s="11" t="str">
        <f t="shared" si="483"/>
        <v/>
      </c>
      <c r="AO869" s="11">
        <f t="shared" si="484"/>
        <v>-1</v>
      </c>
      <c r="AP869" s="11" t="str">
        <f t="shared" si="485"/>
        <v/>
      </c>
      <c r="AQ869" s="11"/>
      <c r="AR869" s="11">
        <f t="shared" si="459"/>
        <v>0</v>
      </c>
      <c r="AS869" s="11"/>
      <c r="AT869" s="9"/>
      <c r="AU869" t="str">
        <f t="shared" si="486"/>
        <v>RW</v>
      </c>
      <c r="AV869" s="7">
        <f>SUM(Z$7:Z869)/2</f>
        <v>384</v>
      </c>
      <c r="AW869" s="7">
        <f>SUM(AC$7:AC869)/2</f>
        <v>0</v>
      </c>
      <c r="BF869" s="2">
        <v>0</v>
      </c>
      <c r="BG869" s="2">
        <v>0</v>
      </c>
      <c r="BH869" s="2">
        <v>0</v>
      </c>
      <c r="BI869" s="2">
        <v>0</v>
      </c>
      <c r="BJ869" s="2">
        <v>0</v>
      </c>
      <c r="BK869" s="2">
        <v>0</v>
      </c>
      <c r="BL869" s="2">
        <v>0</v>
      </c>
      <c r="BM869" s="2">
        <v>0</v>
      </c>
      <c r="BN869" s="2">
        <v>0</v>
      </c>
      <c r="BO869" s="2">
        <v>0</v>
      </c>
    </row>
    <row r="870" spans="2:67" outlineLevel="1">
      <c r="B870" s="36"/>
      <c r="C870" s="9"/>
      <c r="D870" s="9"/>
      <c r="E870" s="10" t="s">
        <v>995</v>
      </c>
      <c r="F870" s="10" t="s">
        <v>996</v>
      </c>
      <c r="G870" s="10" t="s">
        <v>1002</v>
      </c>
      <c r="H870" s="10" t="s">
        <v>1002</v>
      </c>
      <c r="I870" s="54"/>
      <c r="J870" s="54"/>
      <c r="K870" s="54"/>
      <c r="L870" s="54"/>
      <c r="M870" s="54"/>
      <c r="N870" s="87"/>
      <c r="O870" s="10"/>
      <c r="P870" s="10"/>
      <c r="Q870" s="10"/>
      <c r="R870" s="10"/>
      <c r="S870" s="10" t="s">
        <v>53</v>
      </c>
      <c r="T870" s="10"/>
      <c r="U870" s="10" t="s">
        <v>49</v>
      </c>
      <c r="V870" s="10" t="s">
        <v>50</v>
      </c>
      <c r="W870" s="10" t="s">
        <v>50</v>
      </c>
      <c r="X870" s="11" t="str">
        <f t="shared" si="469"/>
        <v>N</v>
      </c>
      <c r="Y870" s="11"/>
      <c r="Z870" s="11">
        <f t="shared" si="487"/>
        <v>0</v>
      </c>
      <c r="AA870" s="11" t="str">
        <f t="shared" si="457"/>
        <v>N</v>
      </c>
      <c r="AB870" s="11"/>
      <c r="AC870" s="11">
        <f t="shared" si="458"/>
        <v>0</v>
      </c>
      <c r="AD870" s="10">
        <v>0</v>
      </c>
      <c r="AE870" s="10">
        <v>0</v>
      </c>
      <c r="AF870" s="11"/>
      <c r="AG870" s="10"/>
      <c r="AH870" s="10"/>
      <c r="AI870" s="11">
        <f t="shared" si="478"/>
        <v>383</v>
      </c>
      <c r="AJ870" s="11" t="str">
        <f t="shared" si="479"/>
        <v/>
      </c>
      <c r="AK870" s="11">
        <f t="shared" si="480"/>
        <v>383</v>
      </c>
      <c r="AL870" s="11" t="str">
        <f t="shared" si="481"/>
        <v/>
      </c>
      <c r="AM870" s="11">
        <f t="shared" si="482"/>
        <v>-1</v>
      </c>
      <c r="AN870" s="11" t="str">
        <f t="shared" si="483"/>
        <v/>
      </c>
      <c r="AO870" s="11">
        <f t="shared" si="484"/>
        <v>-1</v>
      </c>
      <c r="AP870" s="11" t="str">
        <f t="shared" si="485"/>
        <v/>
      </c>
      <c r="AQ870" s="11"/>
      <c r="AR870" s="11">
        <f t="shared" si="459"/>
        <v>0</v>
      </c>
      <c r="AS870" s="11"/>
      <c r="AT870" s="9"/>
      <c r="AU870" t="str">
        <f t="shared" si="486"/>
        <v>RW</v>
      </c>
      <c r="AV870" s="7">
        <f>SUM(Z$7:Z870)/2</f>
        <v>384</v>
      </c>
      <c r="AW870" s="7">
        <f>SUM(AC$7:AC870)/2</f>
        <v>0</v>
      </c>
      <c r="BF870" s="2">
        <v>0</v>
      </c>
      <c r="BG870" s="2">
        <v>0</v>
      </c>
      <c r="BH870" s="2">
        <v>0</v>
      </c>
      <c r="BI870" s="2">
        <v>0</v>
      </c>
      <c r="BJ870" s="2">
        <v>0</v>
      </c>
      <c r="BK870" s="2">
        <v>0</v>
      </c>
      <c r="BL870" s="2">
        <v>0</v>
      </c>
      <c r="BM870" s="2">
        <v>0</v>
      </c>
      <c r="BN870" s="2">
        <v>0</v>
      </c>
      <c r="BO870" s="2">
        <v>0</v>
      </c>
    </row>
    <row r="871" spans="2:67" outlineLevel="1">
      <c r="B871" s="36"/>
      <c r="C871" s="9"/>
      <c r="D871" s="9"/>
      <c r="E871" s="10" t="s">
        <v>995</v>
      </c>
      <c r="F871" s="10" t="s">
        <v>996</v>
      </c>
      <c r="G871" s="10" t="s">
        <v>1003</v>
      </c>
      <c r="H871" s="10" t="s">
        <v>1003</v>
      </c>
      <c r="I871" s="54"/>
      <c r="J871" s="54"/>
      <c r="K871" s="54"/>
      <c r="L871" s="54"/>
      <c r="M871" s="54"/>
      <c r="N871" s="87"/>
      <c r="O871" s="10"/>
      <c r="P871" s="10"/>
      <c r="Q871" s="10"/>
      <c r="R871" s="10"/>
      <c r="S871" s="10" t="s">
        <v>53</v>
      </c>
      <c r="T871" s="10"/>
      <c r="U871" s="10" t="s">
        <v>49</v>
      </c>
      <c r="V871" s="10" t="s">
        <v>50</v>
      </c>
      <c r="W871" s="10" t="s">
        <v>50</v>
      </c>
      <c r="X871" s="11" t="str">
        <f t="shared" si="469"/>
        <v>N</v>
      </c>
      <c r="Y871" s="11"/>
      <c r="Z871" s="11">
        <f t="shared" si="487"/>
        <v>0</v>
      </c>
      <c r="AA871" s="11" t="str">
        <f t="shared" si="457"/>
        <v>N</v>
      </c>
      <c r="AB871" s="11"/>
      <c r="AC871" s="11">
        <f t="shared" si="458"/>
        <v>0</v>
      </c>
      <c r="AD871" s="10">
        <v>0</v>
      </c>
      <c r="AE871" s="10">
        <v>0</v>
      </c>
      <c r="AF871" s="11"/>
      <c r="AG871" s="10"/>
      <c r="AH871" s="10"/>
      <c r="AI871" s="11">
        <f t="shared" si="478"/>
        <v>383</v>
      </c>
      <c r="AJ871" s="11" t="str">
        <f t="shared" si="479"/>
        <v/>
      </c>
      <c r="AK871" s="11">
        <f t="shared" si="480"/>
        <v>383</v>
      </c>
      <c r="AL871" s="11" t="str">
        <f t="shared" si="481"/>
        <v/>
      </c>
      <c r="AM871" s="11">
        <f t="shared" si="482"/>
        <v>-1</v>
      </c>
      <c r="AN871" s="11" t="str">
        <f t="shared" si="483"/>
        <v/>
      </c>
      <c r="AO871" s="11">
        <f t="shared" si="484"/>
        <v>-1</v>
      </c>
      <c r="AP871" s="11" t="str">
        <f t="shared" si="485"/>
        <v/>
      </c>
      <c r="AQ871" s="11"/>
      <c r="AR871" s="11">
        <f t="shared" si="459"/>
        <v>0</v>
      </c>
      <c r="AS871" s="11"/>
      <c r="AT871" s="9"/>
      <c r="AU871" t="str">
        <f t="shared" si="486"/>
        <v>RW</v>
      </c>
      <c r="AV871" s="7">
        <f>SUM(Z$7:Z871)/2</f>
        <v>384</v>
      </c>
      <c r="AW871" s="7">
        <f>SUM(AC$7:AC871)/2</f>
        <v>0</v>
      </c>
      <c r="BF871" s="2">
        <v>0</v>
      </c>
      <c r="BG871" s="2">
        <v>0</v>
      </c>
      <c r="BH871" s="2">
        <v>0</v>
      </c>
      <c r="BI871" s="2">
        <v>0</v>
      </c>
      <c r="BJ871" s="2">
        <v>0</v>
      </c>
      <c r="BK871" s="2">
        <v>0</v>
      </c>
      <c r="BL871" s="2">
        <v>0</v>
      </c>
      <c r="BM871" s="2">
        <v>0</v>
      </c>
      <c r="BN871" s="2">
        <v>0</v>
      </c>
      <c r="BO871" s="2">
        <v>0</v>
      </c>
    </row>
    <row r="872" spans="2:67" outlineLevel="1">
      <c r="B872" s="36"/>
      <c r="C872" s="9"/>
      <c r="D872" s="9"/>
      <c r="E872" s="10" t="s">
        <v>995</v>
      </c>
      <c r="F872" s="10" t="s">
        <v>996</v>
      </c>
      <c r="G872" s="10" t="s">
        <v>1004</v>
      </c>
      <c r="H872" s="10" t="s">
        <v>1004</v>
      </c>
      <c r="I872" s="54"/>
      <c r="J872" s="54"/>
      <c r="K872" s="54"/>
      <c r="L872" s="54"/>
      <c r="M872" s="54"/>
      <c r="N872" s="87"/>
      <c r="O872" s="10"/>
      <c r="P872" s="10"/>
      <c r="Q872" s="10"/>
      <c r="R872" s="10"/>
      <c r="S872" s="10" t="s">
        <v>53</v>
      </c>
      <c r="T872" s="10"/>
      <c r="U872" s="10" t="s">
        <v>49</v>
      </c>
      <c r="V872" s="10" t="s">
        <v>50</v>
      </c>
      <c r="W872" s="10" t="s">
        <v>50</v>
      </c>
      <c r="X872" s="11" t="str">
        <f t="shared" si="469"/>
        <v>N</v>
      </c>
      <c r="Y872" s="11"/>
      <c r="Z872" s="11">
        <f t="shared" si="487"/>
        <v>0</v>
      </c>
      <c r="AA872" s="11" t="str">
        <f t="shared" si="457"/>
        <v>N</v>
      </c>
      <c r="AB872" s="11"/>
      <c r="AC872" s="11">
        <f t="shared" si="458"/>
        <v>0</v>
      </c>
      <c r="AD872" s="10">
        <v>0</v>
      </c>
      <c r="AE872" s="10">
        <v>0</v>
      </c>
      <c r="AF872" s="11"/>
      <c r="AG872" s="10"/>
      <c r="AH872" s="10"/>
      <c r="AI872" s="11">
        <f t="shared" si="478"/>
        <v>383</v>
      </c>
      <c r="AJ872" s="11" t="str">
        <f t="shared" si="479"/>
        <v/>
      </c>
      <c r="AK872" s="11">
        <f t="shared" si="480"/>
        <v>383</v>
      </c>
      <c r="AL872" s="11" t="str">
        <f t="shared" si="481"/>
        <v/>
      </c>
      <c r="AM872" s="11">
        <f t="shared" si="482"/>
        <v>-1</v>
      </c>
      <c r="AN872" s="11" t="str">
        <f t="shared" si="483"/>
        <v/>
      </c>
      <c r="AO872" s="11">
        <f t="shared" si="484"/>
        <v>-1</v>
      </c>
      <c r="AP872" s="11" t="str">
        <f t="shared" si="485"/>
        <v/>
      </c>
      <c r="AQ872" s="11"/>
      <c r="AR872" s="11">
        <f t="shared" si="459"/>
        <v>0</v>
      </c>
      <c r="AS872" s="11"/>
      <c r="AT872" s="9"/>
      <c r="AU872" t="str">
        <f t="shared" si="486"/>
        <v>RW</v>
      </c>
      <c r="AV872" s="7">
        <f>SUM(Z$7:Z872)/2</f>
        <v>384</v>
      </c>
      <c r="AW872" s="7">
        <f>SUM(AC$7:AC872)/2</f>
        <v>0</v>
      </c>
      <c r="BF872" s="2">
        <v>0</v>
      </c>
      <c r="BG872" s="2">
        <v>0</v>
      </c>
      <c r="BH872" s="2">
        <v>0</v>
      </c>
      <c r="BI872" s="2">
        <v>0</v>
      </c>
      <c r="BJ872" s="2">
        <v>0</v>
      </c>
      <c r="BK872" s="2">
        <v>0</v>
      </c>
      <c r="BL872" s="2">
        <v>0</v>
      </c>
      <c r="BM872" s="2">
        <v>0</v>
      </c>
      <c r="BN872" s="2">
        <v>0</v>
      </c>
      <c r="BO872" s="2">
        <v>0</v>
      </c>
    </row>
    <row r="873" spans="2:67" outlineLevel="1">
      <c r="B873" s="36"/>
      <c r="C873" s="9"/>
      <c r="D873" s="9"/>
      <c r="E873" s="10" t="s">
        <v>995</v>
      </c>
      <c r="F873" s="10" t="s">
        <v>996</v>
      </c>
      <c r="G873" s="10" t="s">
        <v>1005</v>
      </c>
      <c r="H873" s="10" t="s">
        <v>1005</v>
      </c>
      <c r="I873" s="81"/>
      <c r="J873" s="81"/>
      <c r="K873" s="81"/>
      <c r="L873" s="81"/>
      <c r="M873" s="81"/>
      <c r="N873" s="88"/>
      <c r="O873" s="10"/>
      <c r="P873" s="10"/>
      <c r="Q873" s="10"/>
      <c r="R873" s="10"/>
      <c r="S873" s="10" t="s">
        <v>53</v>
      </c>
      <c r="T873" s="10"/>
      <c r="U873" s="10" t="s">
        <v>49</v>
      </c>
      <c r="V873" s="10" t="s">
        <v>50</v>
      </c>
      <c r="W873" s="10" t="s">
        <v>50</v>
      </c>
      <c r="X873" s="11" t="str">
        <f t="shared" si="469"/>
        <v>N</v>
      </c>
      <c r="Y873" s="11"/>
      <c r="Z873" s="11">
        <f t="shared" si="487"/>
        <v>0</v>
      </c>
      <c r="AA873" s="11" t="str">
        <f t="shared" si="457"/>
        <v>N</v>
      </c>
      <c r="AB873" s="11"/>
      <c r="AC873" s="11">
        <f t="shared" si="458"/>
        <v>0</v>
      </c>
      <c r="AD873" s="10">
        <v>0</v>
      </c>
      <c r="AE873" s="10">
        <v>0</v>
      </c>
      <c r="AF873" s="11"/>
      <c r="AG873" s="10"/>
      <c r="AH873" s="10"/>
      <c r="AI873" s="11">
        <f>IF(Y873&gt;0,AK856,AK856- 1)</f>
        <v>383</v>
      </c>
      <c r="AJ873" s="11" t="str">
        <f t="shared" si="479"/>
        <v/>
      </c>
      <c r="AK873" s="11">
        <f>IF(AND(V873="Y", Y873&gt;0),AI865,AI865- 1)</f>
        <v>383</v>
      </c>
      <c r="AL873" s="11" t="str">
        <f t="shared" si="481"/>
        <v/>
      </c>
      <c r="AM873" s="11">
        <f>IF(AB873&gt;0,AO856,AO856- 1)</f>
        <v>-1</v>
      </c>
      <c r="AN873" s="11" t="str">
        <f t="shared" si="483"/>
        <v/>
      </c>
      <c r="AO873" s="11">
        <f>IF(AND(V873="Y", AB873&gt;0),AM865,AM865- 1)</f>
        <v>-1</v>
      </c>
      <c r="AP873" s="11" t="str">
        <f t="shared" si="485"/>
        <v/>
      </c>
      <c r="AQ873" s="11"/>
      <c r="AR873" s="11">
        <f t="shared" si="459"/>
        <v>0</v>
      </c>
      <c r="AS873" s="11"/>
      <c r="AT873" s="9"/>
      <c r="AU873" t="str">
        <f t="shared" si="486"/>
        <v>RW</v>
      </c>
      <c r="AV873" s="7">
        <f>SUM(Z$7:Z873)/2</f>
        <v>384</v>
      </c>
      <c r="AW873" s="7">
        <f>SUM(AC$7:AC873)/2</f>
        <v>0</v>
      </c>
      <c r="BF873" s="2">
        <v>0</v>
      </c>
      <c r="BG873" s="2">
        <v>0</v>
      </c>
      <c r="BH873" s="2">
        <v>0</v>
      </c>
      <c r="BI873" s="2">
        <v>0</v>
      </c>
      <c r="BJ873" s="2">
        <v>0</v>
      </c>
      <c r="BK873" s="2">
        <v>0</v>
      </c>
      <c r="BL873" s="2">
        <v>0</v>
      </c>
      <c r="BM873" s="2">
        <v>0</v>
      </c>
      <c r="BN873" s="2">
        <v>0</v>
      </c>
      <c r="BO873" s="2">
        <v>0</v>
      </c>
    </row>
    <row r="874" spans="2:67" hidden="1">
      <c r="B874" s="36"/>
      <c r="C874" s="9"/>
      <c r="D874" s="9"/>
      <c r="E874" s="10" t="s">
        <v>1006</v>
      </c>
      <c r="F874" s="10" t="s">
        <v>1007</v>
      </c>
      <c r="G874" s="10"/>
      <c r="H874" s="10"/>
      <c r="I874" s="10"/>
      <c r="J874" s="10"/>
      <c r="K874" s="10"/>
      <c r="L874" s="10"/>
      <c r="M874" s="10"/>
      <c r="N874" s="84" t="s">
        <v>121</v>
      </c>
      <c r="O874" s="10"/>
      <c r="P874" s="10"/>
      <c r="Q874" s="10" t="s">
        <v>47</v>
      </c>
      <c r="R874" s="10" t="s">
        <v>48</v>
      </c>
      <c r="S874" s="10" t="str">
        <f t="shared" ref="S874:S1057" si="488">IF(AND((Q874=""),(R874="")),"",IF(AND((Q874&lt;&gt;"N/A"),(R874&lt;&gt;"N/A")),"RW",IF(R874="N/A",IF(Q874="N/A","", "WO"),"RO")))</f>
        <v>RW</v>
      </c>
      <c r="T874" s="10">
        <v>1</v>
      </c>
      <c r="U874" s="10" t="s">
        <v>50</v>
      </c>
      <c r="V874" s="10" t="s">
        <v>50</v>
      </c>
      <c r="W874" s="10" t="s">
        <v>50</v>
      </c>
      <c r="X874" s="11" t="str">
        <f t="shared" si="469"/>
        <v>N</v>
      </c>
      <c r="Y874" s="11"/>
      <c r="Z874" s="11">
        <f t="shared" si="487"/>
        <v>0</v>
      </c>
      <c r="AA874" s="11" t="str">
        <f t="shared" si="457"/>
        <v>N</v>
      </c>
      <c r="AB874" s="11"/>
      <c r="AC874" s="11">
        <f t="shared" si="458"/>
        <v>0</v>
      </c>
      <c r="AD874" s="10"/>
      <c r="AE874" s="10"/>
      <c r="AF874" s="11"/>
      <c r="AG874" s="10"/>
      <c r="AH874" s="10"/>
      <c r="AI874" s="11">
        <f>AK865+Y874</f>
        <v>384</v>
      </c>
      <c r="AJ874" s="11"/>
      <c r="AK874" s="11">
        <f t="shared" ref="AK874:AK1057" si="489">IF(V874="N",AI874,AI874+Y874)</f>
        <v>384</v>
      </c>
      <c r="AL874" s="11"/>
      <c r="AM874" s="11">
        <f>AO865+AB874</f>
        <v>0</v>
      </c>
      <c r="AN874" s="11"/>
      <c r="AO874" s="11">
        <f t="shared" ref="AO874:AO1057" si="490">IF(V874="N",AM874,AM874+AB874)</f>
        <v>0</v>
      </c>
      <c r="AP874" s="11"/>
      <c r="AQ874" s="11" t="str">
        <f t="shared" ref="AQ874:AQ1015" si="491">IF(AND(U874="Y",S874="RW"),T874*8,"")</f>
        <v/>
      </c>
      <c r="AR874" s="11" t="str">
        <f t="shared" si="459"/>
        <v/>
      </c>
      <c r="AS874" s="11"/>
      <c r="AT874" s="9"/>
      <c r="AU874" t="str">
        <f t="shared" si="486"/>
        <v>RW</v>
      </c>
      <c r="AV874" s="7">
        <f>SUM(Z$7:Z874)/2</f>
        <v>384</v>
      </c>
      <c r="AW874" s="7">
        <f>SUM(AC$7:AC874)/2</f>
        <v>0</v>
      </c>
    </row>
    <row r="875" spans="2:67" hidden="1">
      <c r="B875" s="36"/>
      <c r="C875" s="9"/>
      <c r="D875" s="9"/>
      <c r="E875" s="10" t="s">
        <v>1008</v>
      </c>
      <c r="F875" s="10" t="s">
        <v>1009</v>
      </c>
      <c r="G875" s="10"/>
      <c r="H875" s="10"/>
      <c r="I875" s="10"/>
      <c r="J875" s="10"/>
      <c r="K875" s="10"/>
      <c r="L875" s="10"/>
      <c r="M875" s="10"/>
      <c r="N875" s="84" t="s">
        <v>121</v>
      </c>
      <c r="O875" s="10"/>
      <c r="P875" s="10"/>
      <c r="Q875" s="10" t="s">
        <v>47</v>
      </c>
      <c r="R875" s="10" t="s">
        <v>48</v>
      </c>
      <c r="S875" s="10" t="str">
        <f t="shared" si="488"/>
        <v>RW</v>
      </c>
      <c r="T875" s="10">
        <v>1</v>
      </c>
      <c r="U875" s="10" t="s">
        <v>50</v>
      </c>
      <c r="V875" s="10" t="s">
        <v>50</v>
      </c>
      <c r="W875" s="10" t="s">
        <v>50</v>
      </c>
      <c r="X875" s="11" t="str">
        <f t="shared" si="469"/>
        <v>N</v>
      </c>
      <c r="Y875" s="11"/>
      <c r="Z875" s="11">
        <f t="shared" si="487"/>
        <v>0</v>
      </c>
      <c r="AA875" s="11" t="str">
        <f t="shared" si="457"/>
        <v>N</v>
      </c>
      <c r="AB875" s="11"/>
      <c r="AC875" s="11">
        <f t="shared" si="458"/>
        <v>0</v>
      </c>
      <c r="AD875" s="10"/>
      <c r="AE875" s="10"/>
      <c r="AF875" s="11"/>
      <c r="AG875" s="10"/>
      <c r="AH875" s="10"/>
      <c r="AI875" s="11">
        <f t="shared" si="287"/>
        <v>384</v>
      </c>
      <c r="AJ875" s="11"/>
      <c r="AK875" s="11">
        <f t="shared" si="489"/>
        <v>384</v>
      </c>
      <c r="AL875" s="11"/>
      <c r="AM875" s="11">
        <f t="shared" ref="AM875:AM1057" si="492">AO874+AB875</f>
        <v>0</v>
      </c>
      <c r="AN875" s="11"/>
      <c r="AO875" s="11">
        <f t="shared" si="490"/>
        <v>0</v>
      </c>
      <c r="AP875" s="11"/>
      <c r="AQ875" s="11"/>
      <c r="AR875" s="11">
        <f t="shared" si="459"/>
        <v>0</v>
      </c>
      <c r="AS875" s="11"/>
      <c r="AT875" s="9"/>
      <c r="AU875" t="str">
        <f t="shared" si="486"/>
        <v>RW</v>
      </c>
      <c r="AV875" s="7">
        <f>SUM(Z$7:Z875)/2</f>
        <v>384</v>
      </c>
      <c r="AW875" s="7">
        <f>SUM(AC$7:AC875)/2</f>
        <v>0</v>
      </c>
    </row>
    <row r="876" spans="2:67" hidden="1">
      <c r="B876" s="36"/>
      <c r="C876" s="9"/>
      <c r="D876" s="9"/>
      <c r="E876" s="10" t="s">
        <v>1010</v>
      </c>
      <c r="F876" s="10" t="s">
        <v>1011</v>
      </c>
      <c r="G876" s="10"/>
      <c r="H876" s="10"/>
      <c r="I876" s="10"/>
      <c r="J876" s="10"/>
      <c r="K876" s="10"/>
      <c r="L876" s="10"/>
      <c r="M876" s="10"/>
      <c r="N876" s="84" t="s">
        <v>121</v>
      </c>
      <c r="O876" s="10"/>
      <c r="P876" s="10"/>
      <c r="Q876" s="10" t="s">
        <v>99</v>
      </c>
      <c r="R876" s="10" t="s">
        <v>1012</v>
      </c>
      <c r="S876" s="10" t="str">
        <f t="shared" si="488"/>
        <v>RO</v>
      </c>
      <c r="T876" s="10">
        <v>4</v>
      </c>
      <c r="U876" s="10" t="s">
        <v>50</v>
      </c>
      <c r="V876" s="10" t="s">
        <v>50</v>
      </c>
      <c r="W876" s="10" t="s">
        <v>50</v>
      </c>
      <c r="X876" s="11" t="str">
        <f t="shared" si="469"/>
        <v>N</v>
      </c>
      <c r="Y876" s="11"/>
      <c r="Z876" s="11">
        <f t="shared" si="487"/>
        <v>0</v>
      </c>
      <c r="AA876" s="11" t="str">
        <f t="shared" si="457"/>
        <v>N</v>
      </c>
      <c r="AB876" s="11"/>
      <c r="AC876" s="11">
        <f t="shared" si="458"/>
        <v>0</v>
      </c>
      <c r="AD876" s="10"/>
      <c r="AE876" s="10"/>
      <c r="AF876" s="11"/>
      <c r="AG876" s="10"/>
      <c r="AH876" s="10"/>
      <c r="AI876" s="11">
        <f t="shared" si="287"/>
        <v>384</v>
      </c>
      <c r="AJ876" s="11"/>
      <c r="AK876" s="11">
        <f t="shared" si="489"/>
        <v>384</v>
      </c>
      <c r="AL876" s="11"/>
      <c r="AM876" s="11">
        <f t="shared" si="492"/>
        <v>0</v>
      </c>
      <c r="AN876" s="11"/>
      <c r="AO876" s="11">
        <f t="shared" si="490"/>
        <v>0</v>
      </c>
      <c r="AP876" s="11"/>
      <c r="AQ876" s="11"/>
      <c r="AR876" s="11">
        <f t="shared" si="459"/>
        <v>0</v>
      </c>
      <c r="AS876" s="11"/>
      <c r="AT876" s="9"/>
      <c r="AU876" t="str">
        <f t="shared" si="486"/>
        <v>RO</v>
      </c>
      <c r="AV876" s="7">
        <f>SUM(Z$7:Z876)/2</f>
        <v>384</v>
      </c>
      <c r="AW876" s="7">
        <f>SUM(AC$7:AC876)/2</f>
        <v>0</v>
      </c>
    </row>
    <row r="877" spans="2:67" hidden="1">
      <c r="B877" s="36"/>
      <c r="C877" s="9"/>
      <c r="D877" s="9"/>
      <c r="E877" s="10" t="s">
        <v>1013</v>
      </c>
      <c r="F877" s="10" t="s">
        <v>1014</v>
      </c>
      <c r="G877" s="10"/>
      <c r="H877" s="10"/>
      <c r="I877" s="10"/>
      <c r="J877" s="10"/>
      <c r="K877" s="10"/>
      <c r="L877" s="10"/>
      <c r="M877" s="10"/>
      <c r="N877" s="84" t="s">
        <v>121</v>
      </c>
      <c r="O877" s="10"/>
      <c r="P877" s="10"/>
      <c r="Q877" s="10" t="s">
        <v>99</v>
      </c>
      <c r="R877" s="10" t="s">
        <v>1012</v>
      </c>
      <c r="S877" s="10" t="str">
        <f t="shared" si="488"/>
        <v>RO</v>
      </c>
      <c r="T877" s="10">
        <v>4</v>
      </c>
      <c r="U877" s="10" t="s">
        <v>50</v>
      </c>
      <c r="V877" s="10" t="s">
        <v>49</v>
      </c>
      <c r="W877" s="10" t="s">
        <v>50</v>
      </c>
      <c r="X877" s="11" t="str">
        <f t="shared" si="469"/>
        <v>N</v>
      </c>
      <c r="Y877" s="11"/>
      <c r="Z877" s="11">
        <f t="shared" si="487"/>
        <v>0</v>
      </c>
      <c r="AA877" s="11" t="str">
        <f t="shared" si="457"/>
        <v>N</v>
      </c>
      <c r="AB877" s="11"/>
      <c r="AC877" s="11">
        <f t="shared" si="458"/>
        <v>0</v>
      </c>
      <c r="AD877" s="10"/>
      <c r="AE877" s="10"/>
      <c r="AF877" s="11"/>
      <c r="AG877" s="10"/>
      <c r="AH877" s="10"/>
      <c r="AI877" s="11">
        <f t="shared" ref="AI877:AI1076" si="493">AK876+Y877</f>
        <v>384</v>
      </c>
      <c r="AJ877" s="11"/>
      <c r="AK877" s="11">
        <f t="shared" si="489"/>
        <v>384</v>
      </c>
      <c r="AL877" s="11"/>
      <c r="AM877" s="11">
        <f t="shared" si="492"/>
        <v>0</v>
      </c>
      <c r="AN877" s="11"/>
      <c r="AO877" s="11">
        <f t="shared" si="490"/>
        <v>0</v>
      </c>
      <c r="AP877" s="11"/>
      <c r="AQ877" s="11"/>
      <c r="AR877" s="11">
        <f t="shared" si="459"/>
        <v>0</v>
      </c>
      <c r="AS877" s="11"/>
      <c r="AT877" s="9"/>
      <c r="AU877" t="str">
        <f t="shared" si="486"/>
        <v>RO</v>
      </c>
      <c r="AV877" s="7">
        <f>SUM(Z$7:Z877)/2</f>
        <v>384</v>
      </c>
      <c r="AW877" s="7">
        <f>SUM(AC$7:AC877)/2</f>
        <v>0</v>
      </c>
    </row>
    <row r="878" spans="2:67" hidden="1">
      <c r="B878" s="36"/>
      <c r="C878" s="9"/>
      <c r="D878" s="9"/>
      <c r="E878" s="10" t="s">
        <v>1015</v>
      </c>
      <c r="F878" s="10" t="s">
        <v>1016</v>
      </c>
      <c r="G878" s="10"/>
      <c r="H878" s="10"/>
      <c r="I878" s="10"/>
      <c r="J878" s="10"/>
      <c r="K878" s="10"/>
      <c r="L878" s="10"/>
      <c r="M878" s="10"/>
      <c r="N878" s="84" t="s">
        <v>121</v>
      </c>
      <c r="O878" s="10"/>
      <c r="P878" s="10"/>
      <c r="Q878" s="11" t="s">
        <v>171</v>
      </c>
      <c r="R878" s="11" t="s">
        <v>285</v>
      </c>
      <c r="S878" s="10" t="str">
        <f t="shared" si="488"/>
        <v>RW</v>
      </c>
      <c r="T878" s="10">
        <v>2</v>
      </c>
      <c r="U878" s="10" t="s">
        <v>50</v>
      </c>
      <c r="V878" s="10" t="s">
        <v>49</v>
      </c>
      <c r="W878" s="10" t="s">
        <v>50</v>
      </c>
      <c r="X878" s="11" t="str">
        <f t="shared" si="469"/>
        <v>N</v>
      </c>
      <c r="Y878" s="11"/>
      <c r="Z878" s="11">
        <f t="shared" si="487"/>
        <v>0</v>
      </c>
      <c r="AA878" s="11" t="str">
        <f t="shared" si="457"/>
        <v>N</v>
      </c>
      <c r="AB878" s="11"/>
      <c r="AC878" s="11">
        <f t="shared" si="458"/>
        <v>0</v>
      </c>
      <c r="AD878" s="10"/>
      <c r="AE878" s="10"/>
      <c r="AF878" s="11"/>
      <c r="AG878" s="10"/>
      <c r="AH878" s="10"/>
      <c r="AI878" s="11">
        <f t="shared" si="493"/>
        <v>384</v>
      </c>
      <c r="AJ878" s="11"/>
      <c r="AK878" s="11">
        <f t="shared" si="489"/>
        <v>384</v>
      </c>
      <c r="AL878" s="11"/>
      <c r="AM878" s="11">
        <f t="shared" si="492"/>
        <v>0</v>
      </c>
      <c r="AN878" s="11"/>
      <c r="AO878" s="11">
        <f t="shared" si="490"/>
        <v>0</v>
      </c>
      <c r="AP878" s="11"/>
      <c r="AQ878" s="11"/>
      <c r="AR878" s="11">
        <f t="shared" si="459"/>
        <v>0</v>
      </c>
      <c r="AS878" s="11"/>
      <c r="AT878" s="9"/>
      <c r="AU878" t="str">
        <f t="shared" si="486"/>
        <v>RW</v>
      </c>
      <c r="AV878" s="7">
        <f>SUM(Z$7:Z878)/2</f>
        <v>384</v>
      </c>
      <c r="AW878" s="7">
        <f>SUM(AC$7:AC878)/2</f>
        <v>0</v>
      </c>
    </row>
    <row r="879" spans="2:67" hidden="1">
      <c r="B879" s="36"/>
      <c r="C879" s="9"/>
      <c r="D879" s="9"/>
      <c r="E879" s="10" t="s">
        <v>1017</v>
      </c>
      <c r="F879" s="10" t="s">
        <v>1018</v>
      </c>
      <c r="G879" s="10"/>
      <c r="H879" s="10"/>
      <c r="I879" s="10"/>
      <c r="J879" s="10"/>
      <c r="K879" s="10"/>
      <c r="L879" s="10"/>
      <c r="M879" s="10"/>
      <c r="N879" s="84" t="s">
        <v>121</v>
      </c>
      <c r="O879" s="10"/>
      <c r="P879" s="10"/>
      <c r="Q879" s="10" t="s">
        <v>99</v>
      </c>
      <c r="R879" s="10" t="s">
        <v>1019</v>
      </c>
      <c r="S879" s="10" t="str">
        <f t="shared" si="488"/>
        <v>RO</v>
      </c>
      <c r="T879" s="10">
        <v>5</v>
      </c>
      <c r="U879" s="10" t="s">
        <v>50</v>
      </c>
      <c r="V879" s="10" t="s">
        <v>50</v>
      </c>
      <c r="W879" s="10" t="s">
        <v>50</v>
      </c>
      <c r="X879" s="11" t="str">
        <f t="shared" si="469"/>
        <v>N</v>
      </c>
      <c r="Y879" s="11"/>
      <c r="Z879" s="11">
        <f t="shared" si="487"/>
        <v>0</v>
      </c>
      <c r="AA879" s="11" t="str">
        <f t="shared" si="457"/>
        <v>N</v>
      </c>
      <c r="AB879" s="11"/>
      <c r="AC879" s="11">
        <f t="shared" si="458"/>
        <v>0</v>
      </c>
      <c r="AD879" s="10"/>
      <c r="AE879" s="10"/>
      <c r="AF879" s="11"/>
      <c r="AG879" s="10"/>
      <c r="AH879" s="10"/>
      <c r="AI879" s="11">
        <f t="shared" si="493"/>
        <v>384</v>
      </c>
      <c r="AJ879" s="11"/>
      <c r="AK879" s="11">
        <f t="shared" si="489"/>
        <v>384</v>
      </c>
      <c r="AL879" s="11"/>
      <c r="AM879" s="11">
        <f t="shared" si="492"/>
        <v>0</v>
      </c>
      <c r="AN879" s="11"/>
      <c r="AO879" s="11">
        <f t="shared" si="490"/>
        <v>0</v>
      </c>
      <c r="AP879" s="11"/>
      <c r="AQ879" s="11"/>
      <c r="AR879" s="11">
        <f t="shared" si="459"/>
        <v>0</v>
      </c>
      <c r="AS879" s="11"/>
      <c r="AT879" s="9"/>
      <c r="AU879" t="str">
        <f t="shared" si="486"/>
        <v>RO</v>
      </c>
      <c r="AV879" s="7">
        <f>SUM(Z$7:Z879)/2</f>
        <v>384</v>
      </c>
      <c r="AW879" s="7">
        <f>SUM(AC$7:AC879)/2</f>
        <v>0</v>
      </c>
    </row>
    <row r="880" spans="2:67" hidden="1">
      <c r="B880" s="36"/>
      <c r="C880" s="9"/>
      <c r="D880" s="9"/>
      <c r="E880" s="10" t="s">
        <v>1020</v>
      </c>
      <c r="F880" s="10" t="s">
        <v>1021</v>
      </c>
      <c r="G880" s="10"/>
      <c r="H880" s="10"/>
      <c r="I880" s="10"/>
      <c r="J880" s="10"/>
      <c r="K880" s="10"/>
      <c r="L880" s="10"/>
      <c r="M880" s="10"/>
      <c r="N880" s="84" t="s">
        <v>121</v>
      </c>
      <c r="O880" s="10"/>
      <c r="P880" s="10"/>
      <c r="Q880" s="10" t="s">
        <v>99</v>
      </c>
      <c r="R880" s="10" t="s">
        <v>1019</v>
      </c>
      <c r="S880" s="10" t="str">
        <f t="shared" si="488"/>
        <v>RO</v>
      </c>
      <c r="T880" s="10">
        <v>5</v>
      </c>
      <c r="U880" s="10" t="s">
        <v>50</v>
      </c>
      <c r="V880" s="10" t="s">
        <v>49</v>
      </c>
      <c r="W880" s="10" t="s">
        <v>50</v>
      </c>
      <c r="X880" s="11" t="str">
        <f t="shared" si="469"/>
        <v>N</v>
      </c>
      <c r="Y880" s="11"/>
      <c r="Z880" s="11">
        <f t="shared" si="487"/>
        <v>0</v>
      </c>
      <c r="AA880" s="11" t="str">
        <f t="shared" si="457"/>
        <v>N</v>
      </c>
      <c r="AB880" s="11"/>
      <c r="AC880" s="11">
        <f t="shared" si="458"/>
        <v>0</v>
      </c>
      <c r="AD880" s="10"/>
      <c r="AE880" s="10"/>
      <c r="AF880" s="11"/>
      <c r="AG880" s="10"/>
      <c r="AH880" s="10"/>
      <c r="AI880" s="11">
        <f t="shared" si="493"/>
        <v>384</v>
      </c>
      <c r="AJ880" s="11"/>
      <c r="AK880" s="11">
        <f t="shared" si="489"/>
        <v>384</v>
      </c>
      <c r="AL880" s="11"/>
      <c r="AM880" s="11">
        <f t="shared" si="492"/>
        <v>0</v>
      </c>
      <c r="AN880" s="11"/>
      <c r="AO880" s="11">
        <f t="shared" si="490"/>
        <v>0</v>
      </c>
      <c r="AP880" s="11"/>
      <c r="AQ880" s="11"/>
      <c r="AR880" s="11">
        <f t="shared" si="459"/>
        <v>0</v>
      </c>
      <c r="AS880" s="11"/>
      <c r="AT880" s="9"/>
      <c r="AU880" t="str">
        <f t="shared" si="486"/>
        <v>RO</v>
      </c>
      <c r="AV880" s="7">
        <f>SUM(Z$7:Z880)/2</f>
        <v>384</v>
      </c>
      <c r="AW880" s="7">
        <f>SUM(AC$7:AC880)/2</f>
        <v>0</v>
      </c>
    </row>
    <row r="881" spans="2:49">
      <c r="B881" s="36"/>
      <c r="C881" s="9"/>
      <c r="D881" s="9"/>
      <c r="E881" s="10" t="s">
        <v>1022</v>
      </c>
      <c r="F881" s="10" t="s">
        <v>1023</v>
      </c>
      <c r="G881" s="10"/>
      <c r="H881" s="10"/>
      <c r="I881" s="10"/>
      <c r="J881" s="10"/>
      <c r="K881" s="10"/>
      <c r="L881" s="10"/>
      <c r="M881" s="10"/>
      <c r="N881" s="84" t="s">
        <v>1024</v>
      </c>
      <c r="O881" s="10"/>
      <c r="P881" s="10"/>
      <c r="Q881" s="10" t="s">
        <v>99</v>
      </c>
      <c r="R881" s="10" t="s">
        <v>285</v>
      </c>
      <c r="S881" s="10" t="str">
        <f t="shared" si="488"/>
        <v>RO</v>
      </c>
      <c r="T881" s="10">
        <v>2</v>
      </c>
      <c r="U881" s="10" t="s">
        <v>49</v>
      </c>
      <c r="V881" s="10" t="s">
        <v>50</v>
      </c>
      <c r="W881" s="10" t="s">
        <v>50</v>
      </c>
      <c r="X881" s="11" t="str">
        <f t="shared" si="469"/>
        <v>N</v>
      </c>
      <c r="Y881" s="11"/>
      <c r="Z881" s="11">
        <f t="shared" si="487"/>
        <v>0</v>
      </c>
      <c r="AA881" s="11" t="str">
        <f t="shared" si="457"/>
        <v>N</v>
      </c>
      <c r="AB881" s="11"/>
      <c r="AC881" s="11">
        <f t="shared" si="458"/>
        <v>0</v>
      </c>
      <c r="AD881" s="10"/>
      <c r="AE881" s="10"/>
      <c r="AF881" s="11"/>
      <c r="AG881" s="10" t="s">
        <v>286</v>
      </c>
      <c r="AH881" s="10" t="s">
        <v>291</v>
      </c>
      <c r="AI881" s="11">
        <f t="shared" si="493"/>
        <v>384</v>
      </c>
      <c r="AJ881" s="11"/>
      <c r="AK881" s="11">
        <f t="shared" si="489"/>
        <v>384</v>
      </c>
      <c r="AL881" s="11"/>
      <c r="AM881" s="11">
        <f t="shared" si="492"/>
        <v>0</v>
      </c>
      <c r="AN881" s="11"/>
      <c r="AO881" s="11">
        <f t="shared" si="490"/>
        <v>0</v>
      </c>
      <c r="AP881" s="11"/>
      <c r="AQ881" s="11"/>
      <c r="AR881" s="11">
        <f t="shared" si="459"/>
        <v>0</v>
      </c>
      <c r="AS881" s="11"/>
      <c r="AT881" s="9"/>
      <c r="AU881" t="str">
        <f t="shared" si="486"/>
        <v>RO</v>
      </c>
      <c r="AV881" s="7">
        <f>SUM(Z$7:Z881)/2</f>
        <v>384</v>
      </c>
      <c r="AW881" s="7">
        <f>SUM(AC$7:AC881)/2</f>
        <v>0</v>
      </c>
    </row>
    <row r="882" spans="2:49" hidden="1">
      <c r="B882" s="36"/>
      <c r="C882" s="9"/>
      <c r="D882" s="9"/>
      <c r="E882" s="10" t="s">
        <v>1025</v>
      </c>
      <c r="F882" s="10" t="s">
        <v>1026</v>
      </c>
      <c r="G882" s="10"/>
      <c r="H882" s="10"/>
      <c r="I882" s="10"/>
      <c r="J882" s="10"/>
      <c r="K882" s="10"/>
      <c r="L882" s="10"/>
      <c r="M882" s="10"/>
      <c r="N882" s="84" t="s">
        <v>121</v>
      </c>
      <c r="O882" s="10"/>
      <c r="P882" s="10"/>
      <c r="Q882" s="10" t="s">
        <v>99</v>
      </c>
      <c r="R882" s="10" t="s">
        <v>285</v>
      </c>
      <c r="S882" s="10" t="str">
        <f t="shared" si="488"/>
        <v>RO</v>
      </c>
      <c r="T882" s="10">
        <v>2</v>
      </c>
      <c r="U882" s="10" t="s">
        <v>50</v>
      </c>
      <c r="V882" s="10" t="s">
        <v>50</v>
      </c>
      <c r="W882" s="10" t="s">
        <v>50</v>
      </c>
      <c r="X882" s="11" t="str">
        <f t="shared" si="469"/>
        <v>N</v>
      </c>
      <c r="Y882" s="11"/>
      <c r="Z882" s="11">
        <f t="shared" si="487"/>
        <v>0</v>
      </c>
      <c r="AA882" s="11" t="str">
        <f t="shared" si="457"/>
        <v>N</v>
      </c>
      <c r="AB882" s="11"/>
      <c r="AC882" s="11">
        <f t="shared" si="458"/>
        <v>0</v>
      </c>
      <c r="AD882" s="10"/>
      <c r="AE882" s="10"/>
      <c r="AF882" s="11"/>
      <c r="AG882" s="10" t="s">
        <v>564</v>
      </c>
      <c r="AH882" s="10" t="s">
        <v>291</v>
      </c>
      <c r="AI882" s="11">
        <f t="shared" si="493"/>
        <v>384</v>
      </c>
      <c r="AJ882" s="11"/>
      <c r="AK882" s="11">
        <f t="shared" si="489"/>
        <v>384</v>
      </c>
      <c r="AL882" s="11"/>
      <c r="AM882" s="11">
        <f t="shared" si="492"/>
        <v>0</v>
      </c>
      <c r="AN882" s="11"/>
      <c r="AO882" s="11">
        <f t="shared" si="490"/>
        <v>0</v>
      </c>
      <c r="AP882" s="11"/>
      <c r="AQ882" s="11"/>
      <c r="AR882" s="11">
        <f t="shared" si="459"/>
        <v>0</v>
      </c>
      <c r="AS882" s="11"/>
      <c r="AT882" s="9"/>
      <c r="AU882" t="str">
        <f t="shared" si="486"/>
        <v>RO</v>
      </c>
      <c r="AV882" s="7">
        <f>SUM(Z$7:Z882)/2</f>
        <v>384</v>
      </c>
      <c r="AW882" s="7">
        <f>SUM(AC$7:AC882)/2</f>
        <v>0</v>
      </c>
    </row>
    <row r="883" spans="2:49" hidden="1">
      <c r="B883" s="36"/>
      <c r="C883" s="9"/>
      <c r="D883" s="9"/>
      <c r="E883" s="10" t="s">
        <v>1027</v>
      </c>
      <c r="F883" s="10" t="s">
        <v>1028</v>
      </c>
      <c r="G883" s="10"/>
      <c r="H883" s="10"/>
      <c r="I883" s="10"/>
      <c r="J883" s="10"/>
      <c r="K883" s="10"/>
      <c r="L883" s="10"/>
      <c r="M883" s="10"/>
      <c r="N883" s="84" t="s">
        <v>121</v>
      </c>
      <c r="O883" s="10"/>
      <c r="P883" s="10"/>
      <c r="Q883" s="10" t="s">
        <v>99</v>
      </c>
      <c r="R883" s="10" t="s">
        <v>285</v>
      </c>
      <c r="S883" s="10" t="str">
        <f t="shared" si="488"/>
        <v>RO</v>
      </c>
      <c r="T883" s="10">
        <v>2</v>
      </c>
      <c r="U883" s="10" t="s">
        <v>50</v>
      </c>
      <c r="V883" s="10" t="s">
        <v>49</v>
      </c>
      <c r="W883" s="10" t="s">
        <v>50</v>
      </c>
      <c r="X883" s="11" t="str">
        <f t="shared" si="469"/>
        <v>N</v>
      </c>
      <c r="Y883" s="11"/>
      <c r="Z883" s="11">
        <f t="shared" si="487"/>
        <v>0</v>
      </c>
      <c r="AA883" s="11" t="str">
        <f t="shared" si="457"/>
        <v>N</v>
      </c>
      <c r="AB883" s="11"/>
      <c r="AC883" s="11">
        <f t="shared" si="458"/>
        <v>0</v>
      </c>
      <c r="AD883" s="10"/>
      <c r="AE883" s="10"/>
      <c r="AF883" s="11"/>
      <c r="AG883" s="10"/>
      <c r="AH883" s="10"/>
      <c r="AI883" s="11">
        <f t="shared" si="493"/>
        <v>384</v>
      </c>
      <c r="AJ883" s="11"/>
      <c r="AK883" s="11">
        <f t="shared" si="489"/>
        <v>384</v>
      </c>
      <c r="AL883" s="11"/>
      <c r="AM883" s="11">
        <f t="shared" si="492"/>
        <v>0</v>
      </c>
      <c r="AN883" s="11"/>
      <c r="AO883" s="11">
        <f t="shared" si="490"/>
        <v>0</v>
      </c>
      <c r="AP883" s="11"/>
      <c r="AQ883" s="11"/>
      <c r="AR883" s="11">
        <f t="shared" si="459"/>
        <v>0</v>
      </c>
      <c r="AS883" s="11"/>
      <c r="AT883" s="9"/>
      <c r="AU883" t="str">
        <f t="shared" si="486"/>
        <v>RO</v>
      </c>
      <c r="AV883" s="7">
        <f>SUM(Z$7:Z883)/2</f>
        <v>384</v>
      </c>
      <c r="AW883" s="7">
        <f>SUM(AC$7:AC883)/2</f>
        <v>0</v>
      </c>
    </row>
    <row r="884" spans="2:49">
      <c r="B884" s="36"/>
      <c r="C884" s="9"/>
      <c r="D884" s="9"/>
      <c r="E884" s="10" t="s">
        <v>1029</v>
      </c>
      <c r="F884" s="10" t="s">
        <v>1030</v>
      </c>
      <c r="G884" s="10"/>
      <c r="H884" s="10"/>
      <c r="I884" s="10"/>
      <c r="J884" s="10"/>
      <c r="K884" s="10"/>
      <c r="L884" s="10"/>
      <c r="M884" s="10"/>
      <c r="N884" s="84" t="s">
        <v>1024</v>
      </c>
      <c r="O884" s="10"/>
      <c r="P884" s="10"/>
      <c r="Q884" s="10" t="s">
        <v>99</v>
      </c>
      <c r="R884" s="10" t="s">
        <v>285</v>
      </c>
      <c r="S884" s="10" t="str">
        <f t="shared" si="488"/>
        <v>RO</v>
      </c>
      <c r="T884" s="10">
        <v>2</v>
      </c>
      <c r="U884" s="10" t="s">
        <v>49</v>
      </c>
      <c r="V884" s="10" t="s">
        <v>49</v>
      </c>
      <c r="W884" s="10" t="s">
        <v>50</v>
      </c>
      <c r="X884" s="11" t="str">
        <f t="shared" si="469"/>
        <v>N</v>
      </c>
      <c r="Y884" s="11"/>
      <c r="Z884" s="11">
        <f t="shared" si="487"/>
        <v>0</v>
      </c>
      <c r="AA884" s="11" t="str">
        <f t="shared" si="457"/>
        <v>N</v>
      </c>
      <c r="AB884" s="11"/>
      <c r="AC884" s="11">
        <f t="shared" si="458"/>
        <v>0</v>
      </c>
      <c r="AD884" s="10"/>
      <c r="AE884" s="10"/>
      <c r="AF884" s="11"/>
      <c r="AG884" s="10" t="s">
        <v>286</v>
      </c>
      <c r="AH884" s="10" t="s">
        <v>291</v>
      </c>
      <c r="AI884" s="11">
        <f t="shared" si="493"/>
        <v>384</v>
      </c>
      <c r="AJ884" s="11"/>
      <c r="AK884" s="11">
        <f t="shared" si="489"/>
        <v>384</v>
      </c>
      <c r="AL884" s="11"/>
      <c r="AM884" s="11">
        <f t="shared" si="492"/>
        <v>0</v>
      </c>
      <c r="AN884" s="11"/>
      <c r="AO884" s="11">
        <f t="shared" si="490"/>
        <v>0</v>
      </c>
      <c r="AP884" s="11"/>
      <c r="AQ884" s="11"/>
      <c r="AR884" s="11">
        <f t="shared" si="459"/>
        <v>0</v>
      </c>
      <c r="AS884" s="11"/>
      <c r="AT884" s="9"/>
      <c r="AU884" t="str">
        <f t="shared" si="486"/>
        <v>RO</v>
      </c>
      <c r="AV884" s="7">
        <f>SUM(Z$7:Z884)/2</f>
        <v>384</v>
      </c>
      <c r="AW884" s="7">
        <f>SUM(AC$7:AC884)/2</f>
        <v>0</v>
      </c>
    </row>
    <row r="885" spans="2:49">
      <c r="B885" s="36"/>
      <c r="C885" s="9"/>
      <c r="D885" s="9"/>
      <c r="E885" s="10" t="s">
        <v>1031</v>
      </c>
      <c r="F885" s="10" t="s">
        <v>1032</v>
      </c>
      <c r="G885" s="10"/>
      <c r="H885" s="10"/>
      <c r="I885" s="10"/>
      <c r="J885" s="10"/>
      <c r="K885" s="10"/>
      <c r="L885" s="10"/>
      <c r="M885" s="10"/>
      <c r="N885" s="84" t="s">
        <v>1024</v>
      </c>
      <c r="O885" s="10"/>
      <c r="P885" s="10"/>
      <c r="Q885" s="10" t="s">
        <v>99</v>
      </c>
      <c r="R885" s="10" t="s">
        <v>285</v>
      </c>
      <c r="S885" s="10" t="str">
        <f t="shared" si="488"/>
        <v>RO</v>
      </c>
      <c r="T885" s="10">
        <v>2</v>
      </c>
      <c r="U885" s="10" t="s">
        <v>49</v>
      </c>
      <c r="V885" s="10" t="s">
        <v>49</v>
      </c>
      <c r="W885" s="10" t="s">
        <v>49</v>
      </c>
      <c r="X885" s="11" t="str">
        <f t="shared" si="469"/>
        <v>N</v>
      </c>
      <c r="Y885" s="11"/>
      <c r="Z885" s="11">
        <f t="shared" si="487"/>
        <v>0</v>
      </c>
      <c r="AA885" s="11" t="str">
        <f t="shared" si="457"/>
        <v>N</v>
      </c>
      <c r="AB885" s="11"/>
      <c r="AC885" s="11">
        <f t="shared" si="458"/>
        <v>0</v>
      </c>
      <c r="AD885" s="10"/>
      <c r="AE885" s="10"/>
      <c r="AF885" s="11"/>
      <c r="AG885" s="10" t="s">
        <v>564</v>
      </c>
      <c r="AH885" s="10" t="s">
        <v>291</v>
      </c>
      <c r="AI885" s="11">
        <f t="shared" si="493"/>
        <v>384</v>
      </c>
      <c r="AJ885" s="11"/>
      <c r="AK885" s="11">
        <f t="shared" si="489"/>
        <v>384</v>
      </c>
      <c r="AL885" s="11"/>
      <c r="AM885" s="11">
        <f t="shared" si="492"/>
        <v>0</v>
      </c>
      <c r="AN885" s="11"/>
      <c r="AO885" s="11">
        <f t="shared" si="490"/>
        <v>0</v>
      </c>
      <c r="AP885" s="11"/>
      <c r="AQ885" s="11"/>
      <c r="AR885" s="11">
        <f t="shared" si="459"/>
        <v>0</v>
      </c>
      <c r="AS885" s="11"/>
      <c r="AT885" s="9"/>
      <c r="AU885" t="str">
        <f t="shared" si="486"/>
        <v>RO</v>
      </c>
      <c r="AV885" s="7">
        <f>SUM(Z$7:Z885)/2</f>
        <v>384</v>
      </c>
      <c r="AW885" s="7">
        <f>SUM(AC$7:AC885)/2</f>
        <v>0</v>
      </c>
    </row>
    <row r="886" spans="2:49" ht="28.9">
      <c r="B886" s="36"/>
      <c r="C886" s="9"/>
      <c r="D886" s="9"/>
      <c r="E886" s="10" t="s">
        <v>1033</v>
      </c>
      <c r="F886" s="10" t="s">
        <v>1034</v>
      </c>
      <c r="G886" s="10"/>
      <c r="H886" s="10"/>
      <c r="I886" s="10"/>
      <c r="J886" s="10"/>
      <c r="K886" s="10"/>
      <c r="L886" s="10"/>
      <c r="M886" s="10"/>
      <c r="N886" s="84" t="s">
        <v>1024</v>
      </c>
      <c r="O886" s="10"/>
      <c r="P886" s="10"/>
      <c r="Q886" s="10" t="s">
        <v>99</v>
      </c>
      <c r="R886" s="10" t="s">
        <v>285</v>
      </c>
      <c r="S886" s="10" t="str">
        <f t="shared" si="488"/>
        <v>RO</v>
      </c>
      <c r="T886" s="10">
        <v>2</v>
      </c>
      <c r="U886" s="10" t="s">
        <v>49</v>
      </c>
      <c r="V886" s="10" t="s">
        <v>49</v>
      </c>
      <c r="W886" s="10" t="s">
        <v>50</v>
      </c>
      <c r="X886" s="11" t="str">
        <f t="shared" si="469"/>
        <v>N</v>
      </c>
      <c r="Y886" s="11"/>
      <c r="Z886" s="11">
        <f t="shared" si="487"/>
        <v>0</v>
      </c>
      <c r="AA886" s="11" t="str">
        <f t="shared" si="457"/>
        <v>N</v>
      </c>
      <c r="AB886" s="11"/>
      <c r="AC886" s="11">
        <f t="shared" si="458"/>
        <v>0</v>
      </c>
      <c r="AD886" s="10"/>
      <c r="AE886" s="10"/>
      <c r="AF886" s="11"/>
      <c r="AG886" s="10" t="s">
        <v>1035</v>
      </c>
      <c r="AH886" s="10" t="s">
        <v>291</v>
      </c>
      <c r="AI886" s="11">
        <f t="shared" si="493"/>
        <v>384</v>
      </c>
      <c r="AJ886" s="11"/>
      <c r="AK886" s="11">
        <f t="shared" si="489"/>
        <v>384</v>
      </c>
      <c r="AL886" s="11"/>
      <c r="AM886" s="11">
        <f t="shared" si="492"/>
        <v>0</v>
      </c>
      <c r="AN886" s="11"/>
      <c r="AO886" s="11">
        <f t="shared" si="490"/>
        <v>0</v>
      </c>
      <c r="AP886" s="11"/>
      <c r="AQ886" s="11"/>
      <c r="AR886" s="11">
        <f t="shared" si="459"/>
        <v>0</v>
      </c>
      <c r="AS886" s="11"/>
      <c r="AT886" s="9"/>
      <c r="AU886" t="str">
        <f t="shared" si="486"/>
        <v>RO</v>
      </c>
      <c r="AV886" s="7">
        <f>SUM(Z$7:Z886)/2</f>
        <v>384</v>
      </c>
      <c r="AW886" s="7">
        <f>SUM(AC$7:AC886)/2</f>
        <v>0</v>
      </c>
    </row>
    <row r="887" spans="2:49" hidden="1">
      <c r="B887" s="36"/>
      <c r="C887" s="9"/>
      <c r="D887" s="9"/>
      <c r="E887" s="10" t="s">
        <v>1036</v>
      </c>
      <c r="F887" s="10" t="s">
        <v>1037</v>
      </c>
      <c r="G887" s="10"/>
      <c r="H887" s="10"/>
      <c r="I887" s="10"/>
      <c r="J887" s="10"/>
      <c r="K887" s="10"/>
      <c r="L887" s="10"/>
      <c r="M887" s="10"/>
      <c r="N887" s="84" t="s">
        <v>121</v>
      </c>
      <c r="O887" s="10"/>
      <c r="P887" s="10"/>
      <c r="Q887" s="10" t="s">
        <v>99</v>
      </c>
      <c r="R887" s="10" t="s">
        <v>285</v>
      </c>
      <c r="S887" s="10" t="str">
        <f t="shared" si="488"/>
        <v>RO</v>
      </c>
      <c r="T887" s="10">
        <v>2</v>
      </c>
      <c r="U887" s="10" t="s">
        <v>50</v>
      </c>
      <c r="V887" s="10" t="s">
        <v>49</v>
      </c>
      <c r="W887" s="10" t="s">
        <v>50</v>
      </c>
      <c r="X887" s="11" t="str">
        <f t="shared" si="469"/>
        <v>N</v>
      </c>
      <c r="Y887" s="11"/>
      <c r="Z887" s="11">
        <f t="shared" si="487"/>
        <v>0</v>
      </c>
      <c r="AA887" s="11" t="str">
        <f t="shared" si="457"/>
        <v>N</v>
      </c>
      <c r="AB887" s="11"/>
      <c r="AC887" s="11">
        <f t="shared" si="458"/>
        <v>0</v>
      </c>
      <c r="AD887" s="10"/>
      <c r="AE887" s="10"/>
      <c r="AF887" s="11"/>
      <c r="AG887" s="10"/>
      <c r="AH887" s="10"/>
      <c r="AI887" s="11">
        <f t="shared" si="493"/>
        <v>384</v>
      </c>
      <c r="AJ887" s="11"/>
      <c r="AK887" s="11">
        <f t="shared" si="489"/>
        <v>384</v>
      </c>
      <c r="AL887" s="11"/>
      <c r="AM887" s="11">
        <f t="shared" si="492"/>
        <v>0</v>
      </c>
      <c r="AN887" s="11"/>
      <c r="AO887" s="11">
        <f t="shared" si="490"/>
        <v>0</v>
      </c>
      <c r="AP887" s="11"/>
      <c r="AQ887" s="11"/>
      <c r="AR887" s="11">
        <f t="shared" si="459"/>
        <v>0</v>
      </c>
      <c r="AS887" s="11"/>
      <c r="AT887" s="9"/>
      <c r="AU887" t="str">
        <f t="shared" si="486"/>
        <v>RO</v>
      </c>
      <c r="AV887" s="7">
        <f>SUM(Z$7:Z887)/2</f>
        <v>384</v>
      </c>
      <c r="AW887" s="7">
        <f>SUM(AC$7:AC887)/2</f>
        <v>0</v>
      </c>
    </row>
    <row r="888" spans="2:49" hidden="1">
      <c r="B888" s="36"/>
      <c r="C888" s="9"/>
      <c r="D888" s="9"/>
      <c r="E888" s="10" t="s">
        <v>1038</v>
      </c>
      <c r="F888" s="10" t="s">
        <v>1039</v>
      </c>
      <c r="G888" s="10"/>
      <c r="H888" s="10"/>
      <c r="I888" s="10"/>
      <c r="J888" s="10"/>
      <c r="K888" s="10"/>
      <c r="L888" s="10"/>
      <c r="M888" s="10"/>
      <c r="N888" s="84" t="s">
        <v>121</v>
      </c>
      <c r="O888" s="10"/>
      <c r="P888" s="10"/>
      <c r="Q888" s="10" t="s">
        <v>99</v>
      </c>
      <c r="R888" s="10" t="s">
        <v>285</v>
      </c>
      <c r="S888" s="10" t="str">
        <f t="shared" si="488"/>
        <v>RO</v>
      </c>
      <c r="T888" s="10">
        <v>2</v>
      </c>
      <c r="U888" s="10" t="s">
        <v>50</v>
      </c>
      <c r="V888" s="10" t="s">
        <v>50</v>
      </c>
      <c r="W888" s="10" t="s">
        <v>50</v>
      </c>
      <c r="X888" s="11" t="str">
        <f t="shared" si="469"/>
        <v>N</v>
      </c>
      <c r="Y888" s="11"/>
      <c r="Z888" s="11">
        <f t="shared" si="487"/>
        <v>0</v>
      </c>
      <c r="AA888" s="11" t="str">
        <f t="shared" si="457"/>
        <v>N</v>
      </c>
      <c r="AB888" s="11"/>
      <c r="AC888" s="11">
        <f t="shared" si="458"/>
        <v>0</v>
      </c>
      <c r="AD888" s="10"/>
      <c r="AE888" s="10"/>
      <c r="AF888" s="11"/>
      <c r="AG888" s="10"/>
      <c r="AH888" s="10"/>
      <c r="AI888" s="11">
        <f t="shared" si="493"/>
        <v>384</v>
      </c>
      <c r="AJ888" s="11"/>
      <c r="AK888" s="11">
        <f t="shared" si="489"/>
        <v>384</v>
      </c>
      <c r="AL888" s="11"/>
      <c r="AM888" s="11">
        <f t="shared" si="492"/>
        <v>0</v>
      </c>
      <c r="AN888" s="11"/>
      <c r="AO888" s="11">
        <f t="shared" si="490"/>
        <v>0</v>
      </c>
      <c r="AP888" s="11"/>
      <c r="AQ888" s="11"/>
      <c r="AR888" s="11">
        <f t="shared" si="459"/>
        <v>0</v>
      </c>
      <c r="AS888" s="11"/>
      <c r="AT888" s="9"/>
      <c r="AU888" t="str">
        <f t="shared" si="486"/>
        <v>RO</v>
      </c>
      <c r="AV888" s="7">
        <f>SUM(Z$7:Z888)/2</f>
        <v>384</v>
      </c>
      <c r="AW888" s="7">
        <f>SUM(AC$7:AC888)/2</f>
        <v>0</v>
      </c>
    </row>
    <row r="889" spans="2:49" hidden="1">
      <c r="B889" s="36"/>
      <c r="C889" s="9"/>
      <c r="D889" s="9"/>
      <c r="E889" s="10" t="s">
        <v>1040</v>
      </c>
      <c r="F889" s="10" t="s">
        <v>1041</v>
      </c>
      <c r="G889" s="10"/>
      <c r="H889" s="10"/>
      <c r="I889" s="10"/>
      <c r="J889" s="10"/>
      <c r="K889" s="10"/>
      <c r="L889" s="10"/>
      <c r="M889" s="10"/>
      <c r="N889" s="84" t="s">
        <v>121</v>
      </c>
      <c r="O889" s="10"/>
      <c r="P889" s="10"/>
      <c r="Q889" s="10" t="s">
        <v>99</v>
      </c>
      <c r="R889" s="10" t="s">
        <v>285</v>
      </c>
      <c r="S889" s="10" t="str">
        <f t="shared" si="488"/>
        <v>RO</v>
      </c>
      <c r="T889" s="10">
        <v>2</v>
      </c>
      <c r="U889" s="10" t="s">
        <v>50</v>
      </c>
      <c r="V889" s="10" t="s">
        <v>50</v>
      </c>
      <c r="W889" s="10" t="s">
        <v>50</v>
      </c>
      <c r="X889" s="11" t="str">
        <f t="shared" si="469"/>
        <v>N</v>
      </c>
      <c r="Y889" s="11"/>
      <c r="Z889" s="11">
        <f t="shared" si="487"/>
        <v>0</v>
      </c>
      <c r="AA889" s="11" t="str">
        <f t="shared" si="457"/>
        <v>N</v>
      </c>
      <c r="AB889" s="11"/>
      <c r="AC889" s="11">
        <f t="shared" si="458"/>
        <v>0</v>
      </c>
      <c r="AD889" s="10"/>
      <c r="AE889" s="10"/>
      <c r="AF889" s="11"/>
      <c r="AG889" s="10"/>
      <c r="AH889" s="10"/>
      <c r="AI889" s="11">
        <f t="shared" si="493"/>
        <v>384</v>
      </c>
      <c r="AJ889" s="11"/>
      <c r="AK889" s="11">
        <f t="shared" si="489"/>
        <v>384</v>
      </c>
      <c r="AL889" s="11"/>
      <c r="AM889" s="11">
        <f t="shared" si="492"/>
        <v>0</v>
      </c>
      <c r="AN889" s="11"/>
      <c r="AO889" s="11">
        <f t="shared" si="490"/>
        <v>0</v>
      </c>
      <c r="AP889" s="11"/>
      <c r="AQ889" s="11"/>
      <c r="AR889" s="11">
        <f t="shared" si="459"/>
        <v>0</v>
      </c>
      <c r="AS889" s="11"/>
      <c r="AT889" s="9"/>
      <c r="AU889" t="str">
        <f t="shared" si="486"/>
        <v>RO</v>
      </c>
      <c r="AV889" s="7">
        <f>SUM(Z$7:Z889)/2</f>
        <v>384</v>
      </c>
      <c r="AW889" s="7">
        <f>SUM(AC$7:AC889)/2</f>
        <v>0</v>
      </c>
    </row>
    <row r="890" spans="2:49" hidden="1">
      <c r="B890" s="36"/>
      <c r="C890" s="9"/>
      <c r="D890" s="9"/>
      <c r="E890" s="10" t="s">
        <v>1042</v>
      </c>
      <c r="F890" s="10" t="s">
        <v>1043</v>
      </c>
      <c r="G890" s="10"/>
      <c r="H890" s="10"/>
      <c r="I890" s="10"/>
      <c r="J890" s="10"/>
      <c r="K890" s="10"/>
      <c r="L890" s="10"/>
      <c r="M890" s="10"/>
      <c r="N890" s="84" t="s">
        <v>121</v>
      </c>
      <c r="O890" s="10"/>
      <c r="P890" s="10"/>
      <c r="Q890" s="10" t="s">
        <v>99</v>
      </c>
      <c r="R890" s="10" t="s">
        <v>285</v>
      </c>
      <c r="S890" s="10" t="str">
        <f t="shared" si="488"/>
        <v>RO</v>
      </c>
      <c r="T890" s="10">
        <v>2</v>
      </c>
      <c r="U890" s="10" t="s">
        <v>50</v>
      </c>
      <c r="V890" s="10" t="s">
        <v>50</v>
      </c>
      <c r="W890" s="10" t="s">
        <v>50</v>
      </c>
      <c r="X890" s="11" t="str">
        <f t="shared" si="469"/>
        <v>N</v>
      </c>
      <c r="Y890" s="11"/>
      <c r="Z890" s="11">
        <f t="shared" si="487"/>
        <v>0</v>
      </c>
      <c r="AA890" s="11" t="str">
        <f t="shared" si="457"/>
        <v>N</v>
      </c>
      <c r="AB890" s="11"/>
      <c r="AC890" s="11">
        <f t="shared" si="458"/>
        <v>0</v>
      </c>
      <c r="AD890" s="10"/>
      <c r="AE890" s="10"/>
      <c r="AF890" s="11"/>
      <c r="AG890" s="10"/>
      <c r="AH890" s="10"/>
      <c r="AI890" s="11">
        <f t="shared" si="493"/>
        <v>384</v>
      </c>
      <c r="AJ890" s="11"/>
      <c r="AK890" s="11">
        <f t="shared" si="489"/>
        <v>384</v>
      </c>
      <c r="AL890" s="11"/>
      <c r="AM890" s="11">
        <f t="shared" si="492"/>
        <v>0</v>
      </c>
      <c r="AN890" s="11"/>
      <c r="AO890" s="11">
        <f t="shared" si="490"/>
        <v>0</v>
      </c>
      <c r="AP890" s="11"/>
      <c r="AQ890" s="11"/>
      <c r="AR890" s="11">
        <f t="shared" si="459"/>
        <v>0</v>
      </c>
      <c r="AS890" s="11"/>
      <c r="AT890" s="9"/>
      <c r="AU890" t="str">
        <f t="shared" si="486"/>
        <v>RO</v>
      </c>
      <c r="AV890" s="7">
        <f>SUM(Z$7:Z890)/2</f>
        <v>384</v>
      </c>
      <c r="AW890" s="7">
        <f>SUM(AC$7:AC890)/2</f>
        <v>0</v>
      </c>
    </row>
    <row r="891" spans="2:49" hidden="1">
      <c r="B891" s="36"/>
      <c r="C891" s="9"/>
      <c r="D891" s="9"/>
      <c r="E891" s="10" t="s">
        <v>1044</v>
      </c>
      <c r="F891" s="10" t="s">
        <v>1045</v>
      </c>
      <c r="G891" s="10"/>
      <c r="H891" s="10"/>
      <c r="I891" s="10"/>
      <c r="J891" s="10"/>
      <c r="K891" s="10"/>
      <c r="L891" s="10"/>
      <c r="M891" s="10"/>
      <c r="N891" s="84" t="s">
        <v>121</v>
      </c>
      <c r="O891" s="10"/>
      <c r="P891" s="10"/>
      <c r="Q891" s="10" t="s">
        <v>99</v>
      </c>
      <c r="R891" s="10" t="s">
        <v>285</v>
      </c>
      <c r="S891" s="10" t="str">
        <f t="shared" si="488"/>
        <v>RO</v>
      </c>
      <c r="T891" s="10">
        <v>2</v>
      </c>
      <c r="U891" s="10" t="s">
        <v>50</v>
      </c>
      <c r="V891" s="10" t="s">
        <v>50</v>
      </c>
      <c r="W891" s="10" t="s">
        <v>50</v>
      </c>
      <c r="X891" s="11" t="str">
        <f t="shared" si="469"/>
        <v>N</v>
      </c>
      <c r="Y891" s="11"/>
      <c r="Z891" s="11">
        <f t="shared" si="487"/>
        <v>0</v>
      </c>
      <c r="AA891" s="11" t="str">
        <f t="shared" si="457"/>
        <v>N</v>
      </c>
      <c r="AB891" s="11"/>
      <c r="AC891" s="11">
        <f t="shared" si="458"/>
        <v>0</v>
      </c>
      <c r="AD891" s="10"/>
      <c r="AE891" s="10"/>
      <c r="AF891" s="11"/>
      <c r="AG891" s="10"/>
      <c r="AH891" s="10"/>
      <c r="AI891" s="11">
        <f t="shared" si="493"/>
        <v>384</v>
      </c>
      <c r="AJ891" s="11"/>
      <c r="AK891" s="11">
        <f t="shared" si="489"/>
        <v>384</v>
      </c>
      <c r="AL891" s="11"/>
      <c r="AM891" s="11">
        <f t="shared" si="492"/>
        <v>0</v>
      </c>
      <c r="AN891" s="11"/>
      <c r="AO891" s="11">
        <f t="shared" si="490"/>
        <v>0</v>
      </c>
      <c r="AP891" s="11"/>
      <c r="AQ891" s="11"/>
      <c r="AR891" s="11">
        <f t="shared" si="459"/>
        <v>0</v>
      </c>
      <c r="AS891" s="11"/>
      <c r="AT891" s="9"/>
      <c r="AU891" t="str">
        <f t="shared" si="486"/>
        <v>RO</v>
      </c>
      <c r="AV891" s="7">
        <f>SUM(Z$7:Z891)/2</f>
        <v>384</v>
      </c>
      <c r="AW891" s="7">
        <f>SUM(AC$7:AC891)/2</f>
        <v>0</v>
      </c>
    </row>
    <row r="892" spans="2:49" hidden="1">
      <c r="B892" s="36"/>
      <c r="C892" s="9"/>
      <c r="D892" s="9"/>
      <c r="E892" s="10" t="s">
        <v>1046</v>
      </c>
      <c r="F892" s="10" t="s">
        <v>1047</v>
      </c>
      <c r="G892" s="10"/>
      <c r="H892" s="10"/>
      <c r="I892" s="10"/>
      <c r="J892" s="10"/>
      <c r="K892" s="10"/>
      <c r="L892" s="10"/>
      <c r="M892" s="10"/>
      <c r="N892" s="84" t="s">
        <v>121</v>
      </c>
      <c r="O892" s="10"/>
      <c r="P892" s="10"/>
      <c r="Q892" s="10" t="s">
        <v>99</v>
      </c>
      <c r="R892" s="10" t="s">
        <v>285</v>
      </c>
      <c r="S892" s="10" t="str">
        <f t="shared" si="488"/>
        <v>RO</v>
      </c>
      <c r="T892" s="10">
        <v>2</v>
      </c>
      <c r="U892" s="10" t="s">
        <v>50</v>
      </c>
      <c r="V892" s="10" t="s">
        <v>50</v>
      </c>
      <c r="W892" s="10" t="s">
        <v>50</v>
      </c>
      <c r="X892" s="11" t="str">
        <f t="shared" si="469"/>
        <v>N</v>
      </c>
      <c r="Y892" s="11"/>
      <c r="Z892" s="11">
        <f t="shared" si="487"/>
        <v>0</v>
      </c>
      <c r="AA892" s="11" t="str">
        <f t="shared" si="457"/>
        <v>N</v>
      </c>
      <c r="AB892" s="11"/>
      <c r="AC892" s="11">
        <f t="shared" si="458"/>
        <v>0</v>
      </c>
      <c r="AD892" s="10"/>
      <c r="AE892" s="10"/>
      <c r="AF892" s="11"/>
      <c r="AG892" s="10"/>
      <c r="AH892" s="10"/>
      <c r="AI892" s="11">
        <f t="shared" si="493"/>
        <v>384</v>
      </c>
      <c r="AJ892" s="11"/>
      <c r="AK892" s="11">
        <f t="shared" si="489"/>
        <v>384</v>
      </c>
      <c r="AL892" s="11"/>
      <c r="AM892" s="11">
        <f t="shared" si="492"/>
        <v>0</v>
      </c>
      <c r="AN892" s="11"/>
      <c r="AO892" s="11">
        <f t="shared" si="490"/>
        <v>0</v>
      </c>
      <c r="AP892" s="11"/>
      <c r="AQ892" s="11"/>
      <c r="AR892" s="11">
        <f t="shared" si="459"/>
        <v>0</v>
      </c>
      <c r="AS892" s="11"/>
      <c r="AT892" s="9"/>
      <c r="AU892" t="str">
        <f t="shared" si="486"/>
        <v>RO</v>
      </c>
      <c r="AV892" s="7">
        <f>SUM(Z$7:Z892)/2</f>
        <v>384</v>
      </c>
      <c r="AW892" s="7">
        <f>SUM(AC$7:AC892)/2</f>
        <v>0</v>
      </c>
    </row>
    <row r="893" spans="2:49" hidden="1">
      <c r="B893" s="36"/>
      <c r="C893" s="9"/>
      <c r="D893" s="9"/>
      <c r="E893" s="10" t="s">
        <v>1048</v>
      </c>
      <c r="F893" s="10" t="s">
        <v>1049</v>
      </c>
      <c r="G893" s="10"/>
      <c r="H893" s="10"/>
      <c r="I893" s="10"/>
      <c r="J893" s="10"/>
      <c r="K893" s="10"/>
      <c r="L893" s="10"/>
      <c r="M893" s="10"/>
      <c r="N893" s="84" t="s">
        <v>121</v>
      </c>
      <c r="O893" s="10"/>
      <c r="P893" s="10"/>
      <c r="Q893" s="10" t="s">
        <v>99</v>
      </c>
      <c r="R893" s="10" t="s">
        <v>285</v>
      </c>
      <c r="S893" s="10" t="str">
        <f t="shared" si="488"/>
        <v>RO</v>
      </c>
      <c r="T893" s="10">
        <v>2</v>
      </c>
      <c r="U893" s="10" t="s">
        <v>50</v>
      </c>
      <c r="V893" s="10" t="s">
        <v>49</v>
      </c>
      <c r="W893" s="10" t="s">
        <v>50</v>
      </c>
      <c r="X893" s="11" t="str">
        <f t="shared" si="469"/>
        <v>N</v>
      </c>
      <c r="Y893" s="11"/>
      <c r="Z893" s="11">
        <f t="shared" si="487"/>
        <v>0</v>
      </c>
      <c r="AA893" s="11" t="str">
        <f t="shared" si="457"/>
        <v>N</v>
      </c>
      <c r="AB893" s="11"/>
      <c r="AC893" s="11">
        <f t="shared" si="458"/>
        <v>0</v>
      </c>
      <c r="AD893" s="10"/>
      <c r="AE893" s="10"/>
      <c r="AF893" s="11"/>
      <c r="AG893" s="10"/>
      <c r="AH893" s="10"/>
      <c r="AI893" s="11">
        <f t="shared" si="493"/>
        <v>384</v>
      </c>
      <c r="AJ893" s="11"/>
      <c r="AK893" s="11">
        <f t="shared" si="489"/>
        <v>384</v>
      </c>
      <c r="AL893" s="11"/>
      <c r="AM893" s="11">
        <f t="shared" si="492"/>
        <v>0</v>
      </c>
      <c r="AN893" s="11"/>
      <c r="AO893" s="11">
        <f t="shared" si="490"/>
        <v>0</v>
      </c>
      <c r="AP893" s="11"/>
      <c r="AQ893" s="11"/>
      <c r="AR893" s="11">
        <f t="shared" si="459"/>
        <v>0</v>
      </c>
      <c r="AS893" s="11"/>
      <c r="AT893" s="9"/>
      <c r="AU893" t="str">
        <f t="shared" si="486"/>
        <v>RO</v>
      </c>
      <c r="AV893" s="7">
        <f>SUM(Z$7:Z893)/2</f>
        <v>384</v>
      </c>
      <c r="AW893" s="7">
        <f>SUM(AC$7:AC893)/2</f>
        <v>0</v>
      </c>
    </row>
    <row r="894" spans="2:49" hidden="1">
      <c r="B894" s="36"/>
      <c r="C894" s="9"/>
      <c r="D894" s="9"/>
      <c r="E894" s="10" t="s">
        <v>1050</v>
      </c>
      <c r="F894" s="10" t="s">
        <v>1051</v>
      </c>
      <c r="G894" s="10"/>
      <c r="H894" s="10"/>
      <c r="I894" s="10"/>
      <c r="J894" s="10"/>
      <c r="K894" s="10"/>
      <c r="L894" s="10"/>
      <c r="M894" s="10"/>
      <c r="N894" s="84" t="s">
        <v>121</v>
      </c>
      <c r="O894" s="10"/>
      <c r="P894" s="10"/>
      <c r="Q894" s="10" t="s">
        <v>99</v>
      </c>
      <c r="R894" s="10" t="s">
        <v>285</v>
      </c>
      <c r="S894" s="10" t="str">
        <f t="shared" si="488"/>
        <v>RO</v>
      </c>
      <c r="T894" s="10">
        <v>2</v>
      </c>
      <c r="U894" s="10" t="s">
        <v>50</v>
      </c>
      <c r="V894" s="10" t="s">
        <v>49</v>
      </c>
      <c r="W894" s="10" t="s">
        <v>50</v>
      </c>
      <c r="X894" s="11" t="str">
        <f t="shared" si="469"/>
        <v>N</v>
      </c>
      <c r="Y894" s="11"/>
      <c r="Z894" s="11">
        <f t="shared" si="487"/>
        <v>0</v>
      </c>
      <c r="AA894" s="11" t="str">
        <f t="shared" si="457"/>
        <v>N</v>
      </c>
      <c r="AB894" s="11"/>
      <c r="AC894" s="11">
        <f t="shared" si="458"/>
        <v>0</v>
      </c>
      <c r="AD894" s="10"/>
      <c r="AE894" s="10"/>
      <c r="AF894" s="11"/>
      <c r="AG894" s="10"/>
      <c r="AH894" s="10"/>
      <c r="AI894" s="11">
        <f t="shared" si="493"/>
        <v>384</v>
      </c>
      <c r="AJ894" s="11"/>
      <c r="AK894" s="11">
        <f t="shared" si="489"/>
        <v>384</v>
      </c>
      <c r="AL894" s="11"/>
      <c r="AM894" s="11">
        <f t="shared" si="492"/>
        <v>0</v>
      </c>
      <c r="AN894" s="11"/>
      <c r="AO894" s="11">
        <f t="shared" si="490"/>
        <v>0</v>
      </c>
      <c r="AP894" s="11"/>
      <c r="AQ894" s="11"/>
      <c r="AR894" s="11">
        <f t="shared" si="459"/>
        <v>0</v>
      </c>
      <c r="AS894" s="11"/>
      <c r="AT894" s="9"/>
      <c r="AU894" t="str">
        <f t="shared" si="486"/>
        <v>RO</v>
      </c>
      <c r="AV894" s="7">
        <f>SUM(Z$7:Z894)/2</f>
        <v>384</v>
      </c>
      <c r="AW894" s="7">
        <f>SUM(AC$7:AC894)/2</f>
        <v>0</v>
      </c>
    </row>
    <row r="895" spans="2:49">
      <c r="B895" s="36"/>
      <c r="C895" s="9"/>
      <c r="D895" s="9"/>
      <c r="E895" s="10" t="s">
        <v>1052</v>
      </c>
      <c r="F895" s="10" t="s">
        <v>1053</v>
      </c>
      <c r="G895" s="10"/>
      <c r="H895" s="10"/>
      <c r="I895" s="10"/>
      <c r="J895" s="10"/>
      <c r="K895" s="10"/>
      <c r="L895" s="10"/>
      <c r="M895" s="10"/>
      <c r="N895" s="84" t="s">
        <v>1024</v>
      </c>
      <c r="O895" s="10"/>
      <c r="P895" s="10"/>
      <c r="Q895" s="10" t="s">
        <v>99</v>
      </c>
      <c r="R895" s="10" t="s">
        <v>285</v>
      </c>
      <c r="S895" s="10" t="str">
        <f t="shared" si="488"/>
        <v>RO</v>
      </c>
      <c r="T895" s="10">
        <v>2</v>
      </c>
      <c r="U895" s="10" t="s">
        <v>49</v>
      </c>
      <c r="V895" s="10" t="s">
        <v>49</v>
      </c>
      <c r="W895" s="10" t="s">
        <v>50</v>
      </c>
      <c r="X895" s="11" t="str">
        <f t="shared" si="469"/>
        <v>N</v>
      </c>
      <c r="Y895" s="11"/>
      <c r="Z895" s="11">
        <f t="shared" si="487"/>
        <v>0</v>
      </c>
      <c r="AA895" s="11" t="str">
        <f t="shared" si="457"/>
        <v>N</v>
      </c>
      <c r="AB895" s="11"/>
      <c r="AC895" s="11">
        <f t="shared" si="458"/>
        <v>0</v>
      </c>
      <c r="AD895" s="10"/>
      <c r="AE895" s="10"/>
      <c r="AF895" s="11"/>
      <c r="AG895" s="10" t="s">
        <v>1054</v>
      </c>
      <c r="AH895" s="10" t="s">
        <v>291</v>
      </c>
      <c r="AI895" s="11">
        <f t="shared" si="493"/>
        <v>384</v>
      </c>
      <c r="AJ895" s="11"/>
      <c r="AK895" s="11">
        <f t="shared" si="489"/>
        <v>384</v>
      </c>
      <c r="AL895" s="11"/>
      <c r="AM895" s="11">
        <f t="shared" si="492"/>
        <v>0</v>
      </c>
      <c r="AN895" s="11"/>
      <c r="AO895" s="11">
        <f t="shared" si="490"/>
        <v>0</v>
      </c>
      <c r="AP895" s="11"/>
      <c r="AQ895" s="11"/>
      <c r="AR895" s="11">
        <f t="shared" si="459"/>
        <v>0</v>
      </c>
      <c r="AS895" s="11"/>
      <c r="AT895" s="9"/>
      <c r="AU895" t="str">
        <f t="shared" si="486"/>
        <v>RO</v>
      </c>
      <c r="AV895" s="7">
        <f>SUM(Z$7:Z895)/2</f>
        <v>384</v>
      </c>
      <c r="AW895" s="7">
        <f>SUM(AC$7:AC895)/2</f>
        <v>0</v>
      </c>
    </row>
    <row r="896" spans="2:49">
      <c r="B896" s="36"/>
      <c r="C896" s="9"/>
      <c r="D896" s="9"/>
      <c r="E896" s="10" t="s">
        <v>1055</v>
      </c>
      <c r="F896" s="10" t="s">
        <v>1056</v>
      </c>
      <c r="G896" s="10"/>
      <c r="H896" s="10"/>
      <c r="I896" s="10"/>
      <c r="J896" s="10"/>
      <c r="K896" s="10"/>
      <c r="L896" s="10"/>
      <c r="M896" s="10"/>
      <c r="N896" s="84" t="s">
        <v>1057</v>
      </c>
      <c r="O896" s="10"/>
      <c r="P896" s="10"/>
      <c r="Q896" s="10" t="s">
        <v>99</v>
      </c>
      <c r="R896" s="10" t="s">
        <v>285</v>
      </c>
      <c r="S896" s="10" t="str">
        <f t="shared" si="488"/>
        <v>RO</v>
      </c>
      <c r="T896" s="10">
        <v>2</v>
      </c>
      <c r="U896" s="10" t="s">
        <v>49</v>
      </c>
      <c r="V896" s="10" t="s">
        <v>50</v>
      </c>
      <c r="W896" s="10" t="s">
        <v>50</v>
      </c>
      <c r="X896" s="11" t="str">
        <f t="shared" si="469"/>
        <v>N</v>
      </c>
      <c r="Y896" s="11"/>
      <c r="Z896" s="11">
        <f t="shared" si="487"/>
        <v>0</v>
      </c>
      <c r="AA896" s="11" t="str">
        <f t="shared" si="457"/>
        <v>N</v>
      </c>
      <c r="AB896" s="11"/>
      <c r="AC896" s="11">
        <f t="shared" si="458"/>
        <v>0</v>
      </c>
      <c r="AD896" s="10"/>
      <c r="AE896" s="10"/>
      <c r="AF896" s="11"/>
      <c r="AG896" s="10" t="s">
        <v>1054</v>
      </c>
      <c r="AH896" s="10" t="s">
        <v>291</v>
      </c>
      <c r="AI896" s="11">
        <f t="shared" si="493"/>
        <v>384</v>
      </c>
      <c r="AJ896" s="11"/>
      <c r="AK896" s="11">
        <f t="shared" si="489"/>
        <v>384</v>
      </c>
      <c r="AL896" s="11"/>
      <c r="AM896" s="11">
        <f t="shared" si="492"/>
        <v>0</v>
      </c>
      <c r="AN896" s="11"/>
      <c r="AO896" s="11">
        <f t="shared" si="490"/>
        <v>0</v>
      </c>
      <c r="AP896" s="11"/>
      <c r="AQ896" s="11"/>
      <c r="AR896" s="11">
        <f t="shared" si="459"/>
        <v>0</v>
      </c>
      <c r="AS896" s="11"/>
      <c r="AT896" s="9"/>
      <c r="AU896" t="str">
        <f t="shared" si="486"/>
        <v>RO</v>
      </c>
      <c r="AV896" s="7">
        <f>SUM(Z$7:Z896)/2</f>
        <v>384</v>
      </c>
      <c r="AW896" s="7">
        <f>SUM(AC$7:AC896)/2</f>
        <v>0</v>
      </c>
    </row>
    <row r="897" spans="2:67">
      <c r="B897" s="36"/>
      <c r="C897" s="9"/>
      <c r="D897" s="9"/>
      <c r="E897" s="10" t="s">
        <v>1058</v>
      </c>
      <c r="F897" s="10" t="s">
        <v>1059</v>
      </c>
      <c r="G897" s="10"/>
      <c r="H897" s="10"/>
      <c r="I897" s="10"/>
      <c r="J897" s="10"/>
      <c r="K897" s="10"/>
      <c r="L897" s="10"/>
      <c r="M897" s="10"/>
      <c r="N897" s="84" t="s">
        <v>1060</v>
      </c>
      <c r="O897" s="10"/>
      <c r="P897" s="10"/>
      <c r="Q897" s="10" t="s">
        <v>99</v>
      </c>
      <c r="R897" s="10" t="s">
        <v>48</v>
      </c>
      <c r="S897" s="10" t="str">
        <f t="shared" si="488"/>
        <v>RO</v>
      </c>
      <c r="T897" s="10">
        <v>1</v>
      </c>
      <c r="U897" s="10" t="s">
        <v>49</v>
      </c>
      <c r="V897" s="10" t="s">
        <v>50</v>
      </c>
      <c r="W897" s="10" t="s">
        <v>50</v>
      </c>
      <c r="X897" s="11" t="str">
        <f t="shared" si="469"/>
        <v>N</v>
      </c>
      <c r="Y897" s="11"/>
      <c r="Z897" s="11">
        <f t="shared" si="487"/>
        <v>0</v>
      </c>
      <c r="AA897" s="11" t="str">
        <f t="shared" si="457"/>
        <v>N</v>
      </c>
      <c r="AB897" s="11"/>
      <c r="AC897" s="11">
        <f t="shared" si="458"/>
        <v>0</v>
      </c>
      <c r="AD897" s="10"/>
      <c r="AE897" s="10"/>
      <c r="AF897" s="11"/>
      <c r="AG897" s="10"/>
      <c r="AH897" s="10"/>
      <c r="AI897" s="11">
        <f t="shared" si="493"/>
        <v>384</v>
      </c>
      <c r="AJ897" s="11"/>
      <c r="AK897" s="11">
        <f t="shared" si="489"/>
        <v>384</v>
      </c>
      <c r="AL897" s="11"/>
      <c r="AM897" s="11">
        <f t="shared" si="492"/>
        <v>0</v>
      </c>
      <c r="AN897" s="11"/>
      <c r="AO897" s="11">
        <f t="shared" si="490"/>
        <v>0</v>
      </c>
      <c r="AP897" s="11"/>
      <c r="AQ897" s="11"/>
      <c r="AR897" s="11">
        <f t="shared" si="459"/>
        <v>0</v>
      </c>
      <c r="AS897" s="11"/>
      <c r="AT897" s="9"/>
      <c r="AU897" t="str">
        <f t="shared" si="486"/>
        <v>RO</v>
      </c>
      <c r="AV897" s="7">
        <f>SUM(Z$7:Z897)/2</f>
        <v>384</v>
      </c>
      <c r="AW897" s="7">
        <f>SUM(AC$7:AC897)/2</f>
        <v>0</v>
      </c>
    </row>
    <row r="898" spans="2:67" ht="150">
      <c r="B898" s="36"/>
      <c r="C898" s="9"/>
      <c r="D898" s="9"/>
      <c r="E898" s="10" t="s">
        <v>1061</v>
      </c>
      <c r="F898" s="10" t="s">
        <v>1062</v>
      </c>
      <c r="G898" s="10"/>
      <c r="H898" s="10"/>
      <c r="I898" s="10"/>
      <c r="J898" s="10"/>
      <c r="K898" s="10"/>
      <c r="L898" s="10"/>
      <c r="M898" s="10"/>
      <c r="N898" s="84"/>
      <c r="O898" s="10"/>
      <c r="P898" s="10"/>
      <c r="Q898" s="10" t="s">
        <v>114</v>
      </c>
      <c r="R898" s="10" t="s">
        <v>1019</v>
      </c>
      <c r="S898" s="10" t="str">
        <f t="shared" si="488"/>
        <v>RW</v>
      </c>
      <c r="T898" s="10">
        <v>2</v>
      </c>
      <c r="U898" s="10" t="s">
        <v>49</v>
      </c>
      <c r="V898" s="10" t="s">
        <v>50</v>
      </c>
      <c r="W898" s="10" t="s">
        <v>50</v>
      </c>
      <c r="X898" s="11" t="str">
        <f t="shared" si="469"/>
        <v>Y</v>
      </c>
      <c r="Y898" s="11">
        <v>16</v>
      </c>
      <c r="Z898" s="11">
        <f t="shared" si="487"/>
        <v>16</v>
      </c>
      <c r="AA898" s="11" t="str">
        <f t="shared" si="457"/>
        <v>N</v>
      </c>
      <c r="AB898" s="11"/>
      <c r="AC898" s="11">
        <f t="shared" si="458"/>
        <v>0</v>
      </c>
      <c r="AD898" s="10" t="str">
        <f>(AD899 &amp; AD900 &amp; AD901 &amp; AD902 &amp; AD903 &amp; AD904 &amp; AD905 &amp; AD906) &amp; (AD907 &amp; AD908 &amp; AD909 &amp; AD910 &amp; AD911 &amp; AD912 &amp; AD913 &amp; AD914)</f>
        <v>0000000000000000</v>
      </c>
      <c r="AE898" s="10" t="str">
        <f>(AE899 &amp; AE900 &amp; AE901 &amp; AE902 &amp; AE903 &amp; AE904 &amp; AE905 &amp; AE906) &amp; (AE907 &amp; AE908 &amp; AE909 &amp; AE910 &amp; AE911 &amp; AE912 &amp; AE913 &amp; AE914)</f>
        <v>0000000000000000</v>
      </c>
      <c r="AF898" s="11"/>
      <c r="AG898" s="10"/>
      <c r="AH898" s="10"/>
      <c r="AI898" s="11">
        <f t="shared" si="493"/>
        <v>400</v>
      </c>
      <c r="AJ898" s="11"/>
      <c r="AK898" s="11">
        <f t="shared" si="489"/>
        <v>400</v>
      </c>
      <c r="AL898" s="11"/>
      <c r="AM898" s="11">
        <f t="shared" si="492"/>
        <v>0</v>
      </c>
      <c r="AN898" s="11"/>
      <c r="AO898" s="11">
        <f t="shared" si="490"/>
        <v>0</v>
      </c>
      <c r="AP898" s="11"/>
      <c r="AQ898" s="11">
        <f t="shared" si="491"/>
        <v>16</v>
      </c>
      <c r="AR898" s="11">
        <f t="shared" si="459"/>
        <v>16</v>
      </c>
      <c r="AS898" s="11"/>
      <c r="AT898" s="9"/>
      <c r="AU898" t="str">
        <f t="shared" si="486"/>
        <v>RW</v>
      </c>
      <c r="AV898" s="7">
        <f>SUM(Z$7:Z898)/2</f>
        <v>392</v>
      </c>
      <c r="AW898" s="7">
        <f>SUM(AC$7:AC898)/2</f>
        <v>0</v>
      </c>
      <c r="BF898" s="2" t="s">
        <v>733</v>
      </c>
      <c r="BG898" s="2" t="s">
        <v>733</v>
      </c>
      <c r="BH898" s="2" t="s">
        <v>733</v>
      </c>
      <c r="BI898" s="2" t="s">
        <v>733</v>
      </c>
      <c r="BJ898" s="2" t="s">
        <v>733</v>
      </c>
      <c r="BK898" s="2" t="s">
        <v>733</v>
      </c>
      <c r="BL898" s="2" t="s">
        <v>733</v>
      </c>
      <c r="BM898" s="2" t="s">
        <v>733</v>
      </c>
      <c r="BN898" s="2" t="s">
        <v>733</v>
      </c>
      <c r="BO898" s="2" t="s">
        <v>733</v>
      </c>
    </row>
    <row r="899" spans="2:67" outlineLevel="1">
      <c r="B899" s="36"/>
      <c r="C899" s="9"/>
      <c r="D899" s="9"/>
      <c r="E899" s="10" t="s">
        <v>1061</v>
      </c>
      <c r="F899" s="10" t="s">
        <v>1062</v>
      </c>
      <c r="G899" s="10" t="s">
        <v>1063</v>
      </c>
      <c r="H899" s="10" t="s">
        <v>1063</v>
      </c>
      <c r="I899" s="80"/>
      <c r="J899" s="80"/>
      <c r="K899" s="80"/>
      <c r="L899" s="80"/>
      <c r="M899" s="80"/>
      <c r="N899" s="86" t="s">
        <v>1064</v>
      </c>
      <c r="O899" s="10"/>
      <c r="P899" s="10"/>
      <c r="Q899" s="10"/>
      <c r="R899" s="10"/>
      <c r="S899" s="10" t="s">
        <v>53</v>
      </c>
      <c r="T899" s="10"/>
      <c r="U899" s="10" t="s">
        <v>49</v>
      </c>
      <c r="V899" s="10" t="s">
        <v>50</v>
      </c>
      <c r="W899" s="10" t="s">
        <v>50</v>
      </c>
      <c r="X899" s="11" t="str">
        <f t="shared" si="469"/>
        <v>Y</v>
      </c>
      <c r="Y899" s="11">
        <v>1</v>
      </c>
      <c r="Z899" s="11">
        <f t="shared" si="487"/>
        <v>1</v>
      </c>
      <c r="AA899" s="11" t="str">
        <f t="shared" si="457"/>
        <v>N</v>
      </c>
      <c r="AB899" s="11"/>
      <c r="AC899" s="11">
        <f t="shared" si="458"/>
        <v>0</v>
      </c>
      <c r="AD899" s="10">
        <v>0</v>
      </c>
      <c r="AE899" s="10">
        <v>0</v>
      </c>
      <c r="AF899" s="11"/>
      <c r="AG899" s="10"/>
      <c r="AH899" s="10"/>
      <c r="AI899" s="11">
        <f t="shared" ref="AI899:AI913" si="494">AI900+Y900</f>
        <v>399</v>
      </c>
      <c r="AJ899" s="11" t="str">
        <f t="shared" ref="AJ899:AJ914" si="495">IF(Y899&gt;1,"MTP[" &amp; AI899-1+Y899&amp; ":" &amp; AI899 &amp; "]",(IF(Y899&gt;0,"MTP[" &amp; AI899 &amp; "]","")))</f>
        <v>MTP[399]</v>
      </c>
      <c r="AK899" s="11">
        <f t="shared" ref="AK899:AK913" si="496">AK900+Y900</f>
        <v>414</v>
      </c>
      <c r="AL899" s="11" t="str">
        <f t="shared" ref="AL899:AL914" si="497">IF(AND(V899="Y", Y899&gt;1),"MTP[" &amp; AK899-1+Y899&amp; ":" &amp; AK899 &amp; "]",(IF(AND(V899="Y", Y899&gt;0),"MTP[" &amp; AK899 &amp; "]","")))</f>
        <v/>
      </c>
      <c r="AM899" s="11">
        <f t="shared" ref="AM899:AM913" si="498">AM900+AB900</f>
        <v>-1</v>
      </c>
      <c r="AN899" s="11" t="str">
        <f t="shared" ref="AN899:AN914" si="499">IF(AB899&gt;1,"OTP[" &amp; AM899-1+AB899&amp; ":" &amp; AM899 &amp; "]",(IF(AB899&gt;0,"OTP[" &amp; AM899 &amp; "]","")))</f>
        <v/>
      </c>
      <c r="AO899" s="11">
        <f t="shared" ref="AO899:AO913" si="500">AO900+AB900</f>
        <v>-1</v>
      </c>
      <c r="AP899" s="11" t="str">
        <f t="shared" ref="AP899:AP914" si="501">IF(AND(V899="Y", AB899&gt;1),"OTP[" &amp; AO899-1+AB899&amp; ":" &amp; AO899 &amp; "]",(IF(AND(V899="Y", AB899&gt;0),"OTP[" &amp; AO899 &amp; "]","")))</f>
        <v/>
      </c>
      <c r="AQ899" s="11"/>
      <c r="AR899" s="11">
        <f t="shared" si="459"/>
        <v>0</v>
      </c>
      <c r="AS899" s="11"/>
      <c r="AT899" s="9"/>
      <c r="AU899" t="str">
        <f t="shared" si="486"/>
        <v>RW</v>
      </c>
      <c r="AV899" s="7">
        <f>SUM(Z$7:Z899)/2</f>
        <v>392.5</v>
      </c>
      <c r="AW899" s="7">
        <f>SUM(AC$7:AC899)/2</f>
        <v>0</v>
      </c>
      <c r="BF899" s="2">
        <v>0</v>
      </c>
      <c r="BG899" s="2">
        <v>0</v>
      </c>
      <c r="BH899" s="2">
        <v>0</v>
      </c>
      <c r="BI899" s="2">
        <v>0</v>
      </c>
      <c r="BJ899" s="2">
        <v>0</v>
      </c>
      <c r="BK899" s="2">
        <v>0</v>
      </c>
      <c r="BL899" s="2">
        <v>0</v>
      </c>
      <c r="BM899" s="2">
        <v>0</v>
      </c>
      <c r="BN899" s="2">
        <v>0</v>
      </c>
      <c r="BO899" s="2">
        <v>0</v>
      </c>
    </row>
    <row r="900" spans="2:67" outlineLevel="1">
      <c r="B900" s="36"/>
      <c r="C900" s="9"/>
      <c r="D900" s="9"/>
      <c r="E900" s="10" t="s">
        <v>1061</v>
      </c>
      <c r="F900" s="10" t="s">
        <v>1062</v>
      </c>
      <c r="G900" s="10" t="s">
        <v>1065</v>
      </c>
      <c r="H900" s="10" t="s">
        <v>1065</v>
      </c>
      <c r="I900" s="54"/>
      <c r="J900" s="54"/>
      <c r="K900" s="54"/>
      <c r="L900" s="54"/>
      <c r="M900" s="54"/>
      <c r="N900" s="87"/>
      <c r="O900" s="10"/>
      <c r="P900" s="10"/>
      <c r="Q900" s="10"/>
      <c r="R900" s="10"/>
      <c r="S900" s="10" t="s">
        <v>53</v>
      </c>
      <c r="T900" s="10"/>
      <c r="U900" s="10" t="s">
        <v>49</v>
      </c>
      <c r="V900" s="10" t="s">
        <v>50</v>
      </c>
      <c r="W900" s="10" t="s">
        <v>50</v>
      </c>
      <c r="X900" s="11" t="str">
        <f t="shared" si="469"/>
        <v>Y</v>
      </c>
      <c r="Y900" s="11">
        <v>1</v>
      </c>
      <c r="Z900" s="11">
        <f t="shared" si="487"/>
        <v>1</v>
      </c>
      <c r="AA900" s="11" t="str">
        <f t="shared" si="457"/>
        <v>N</v>
      </c>
      <c r="AB900" s="11"/>
      <c r="AC900" s="11">
        <f t="shared" si="458"/>
        <v>0</v>
      </c>
      <c r="AD900" s="10">
        <v>0</v>
      </c>
      <c r="AE900" s="10">
        <v>0</v>
      </c>
      <c r="AF900" s="11"/>
      <c r="AG900" s="10"/>
      <c r="AH900" s="10"/>
      <c r="AI900" s="11">
        <f t="shared" si="494"/>
        <v>398</v>
      </c>
      <c r="AJ900" s="11" t="str">
        <f t="shared" si="495"/>
        <v>MTP[398]</v>
      </c>
      <c r="AK900" s="11">
        <f t="shared" si="496"/>
        <v>413</v>
      </c>
      <c r="AL900" s="11" t="str">
        <f t="shared" si="497"/>
        <v/>
      </c>
      <c r="AM900" s="11">
        <f t="shared" si="498"/>
        <v>-1</v>
      </c>
      <c r="AN900" s="11" t="str">
        <f t="shared" si="499"/>
        <v/>
      </c>
      <c r="AO900" s="11">
        <f t="shared" si="500"/>
        <v>-1</v>
      </c>
      <c r="AP900" s="11" t="str">
        <f t="shared" si="501"/>
        <v/>
      </c>
      <c r="AQ900" s="11"/>
      <c r="AR900" s="11">
        <f t="shared" si="459"/>
        <v>0</v>
      </c>
      <c r="AS900" s="11"/>
      <c r="AT900" s="9"/>
      <c r="AU900" t="str">
        <f t="shared" si="486"/>
        <v>RW</v>
      </c>
      <c r="AV900" s="7">
        <f>SUM(Z$7:Z900)/2</f>
        <v>393</v>
      </c>
      <c r="AW900" s="7">
        <f>SUM(AC$7:AC900)/2</f>
        <v>0</v>
      </c>
      <c r="BF900" s="2">
        <v>0</v>
      </c>
      <c r="BG900" s="2">
        <v>0</v>
      </c>
      <c r="BH900" s="2">
        <v>0</v>
      </c>
      <c r="BI900" s="2">
        <v>0</v>
      </c>
      <c r="BJ900" s="2">
        <v>0</v>
      </c>
      <c r="BK900" s="2">
        <v>0</v>
      </c>
      <c r="BL900" s="2">
        <v>0</v>
      </c>
      <c r="BM900" s="2">
        <v>0</v>
      </c>
      <c r="BN900" s="2">
        <v>0</v>
      </c>
      <c r="BO900" s="2">
        <v>0</v>
      </c>
    </row>
    <row r="901" spans="2:67" outlineLevel="1">
      <c r="B901" s="36"/>
      <c r="C901" s="9"/>
      <c r="D901" s="9"/>
      <c r="E901" s="10" t="s">
        <v>1061</v>
      </c>
      <c r="F901" s="10" t="s">
        <v>1062</v>
      </c>
      <c r="G901" s="10" t="s">
        <v>1066</v>
      </c>
      <c r="H901" s="10" t="s">
        <v>1066</v>
      </c>
      <c r="I901" s="54"/>
      <c r="J901" s="54"/>
      <c r="K901" s="54"/>
      <c r="L901" s="54"/>
      <c r="M901" s="54"/>
      <c r="N901" s="87"/>
      <c r="O901" s="10"/>
      <c r="P901" s="10"/>
      <c r="Q901" s="10"/>
      <c r="R901" s="10"/>
      <c r="S901" s="10" t="s">
        <v>53</v>
      </c>
      <c r="T901" s="10"/>
      <c r="U901" s="10" t="s">
        <v>49</v>
      </c>
      <c r="V901" s="10" t="s">
        <v>50</v>
      </c>
      <c r="W901" s="10" t="s">
        <v>50</v>
      </c>
      <c r="X901" s="11" t="str">
        <f t="shared" si="469"/>
        <v>Y</v>
      </c>
      <c r="Y901" s="11">
        <v>1</v>
      </c>
      <c r="Z901" s="11">
        <f t="shared" si="487"/>
        <v>1</v>
      </c>
      <c r="AA901" s="11" t="str">
        <f t="shared" si="457"/>
        <v>N</v>
      </c>
      <c r="AB901" s="11"/>
      <c r="AC901" s="11">
        <f t="shared" si="458"/>
        <v>0</v>
      </c>
      <c r="AD901" s="10">
        <v>0</v>
      </c>
      <c r="AE901" s="10">
        <v>0</v>
      </c>
      <c r="AF901" s="11"/>
      <c r="AG901" s="10"/>
      <c r="AH901" s="10"/>
      <c r="AI901" s="11">
        <f t="shared" si="494"/>
        <v>397</v>
      </c>
      <c r="AJ901" s="11" t="str">
        <f t="shared" si="495"/>
        <v>MTP[397]</v>
      </c>
      <c r="AK901" s="11">
        <f t="shared" si="496"/>
        <v>412</v>
      </c>
      <c r="AL901" s="11" t="str">
        <f t="shared" si="497"/>
        <v/>
      </c>
      <c r="AM901" s="11">
        <f t="shared" si="498"/>
        <v>-1</v>
      </c>
      <c r="AN901" s="11" t="str">
        <f t="shared" si="499"/>
        <v/>
      </c>
      <c r="AO901" s="11">
        <f t="shared" si="500"/>
        <v>-1</v>
      </c>
      <c r="AP901" s="11" t="str">
        <f t="shared" si="501"/>
        <v/>
      </c>
      <c r="AQ901" s="11"/>
      <c r="AR901" s="11">
        <f t="shared" si="459"/>
        <v>0</v>
      </c>
      <c r="AS901" s="11"/>
      <c r="AT901" s="9"/>
      <c r="AU901" t="str">
        <f t="shared" si="486"/>
        <v>RW</v>
      </c>
      <c r="AV901" s="7">
        <f>SUM(Z$7:Z901)/2</f>
        <v>393.5</v>
      </c>
      <c r="AW901" s="7">
        <f>SUM(AC$7:AC901)/2</f>
        <v>0</v>
      </c>
      <c r="BF901" s="2">
        <v>0</v>
      </c>
      <c r="BG901" s="2">
        <v>0</v>
      </c>
      <c r="BH901" s="2">
        <v>0</v>
      </c>
      <c r="BI901" s="2">
        <v>0</v>
      </c>
      <c r="BJ901" s="2">
        <v>0</v>
      </c>
      <c r="BK901" s="2">
        <v>0</v>
      </c>
      <c r="BL901" s="2">
        <v>0</v>
      </c>
      <c r="BM901" s="2">
        <v>0</v>
      </c>
      <c r="BN901" s="2">
        <v>0</v>
      </c>
      <c r="BO901" s="2">
        <v>0</v>
      </c>
    </row>
    <row r="902" spans="2:67" outlineLevel="1">
      <c r="B902" s="36"/>
      <c r="C902" s="9"/>
      <c r="D902" s="9"/>
      <c r="E902" s="10" t="s">
        <v>1061</v>
      </c>
      <c r="F902" s="10" t="s">
        <v>1062</v>
      </c>
      <c r="G902" s="10" t="s">
        <v>1067</v>
      </c>
      <c r="H902" s="10" t="s">
        <v>1067</v>
      </c>
      <c r="I902" s="54"/>
      <c r="J902" s="54"/>
      <c r="K902" s="54"/>
      <c r="L902" s="54"/>
      <c r="M902" s="54"/>
      <c r="N902" s="87"/>
      <c r="O902" s="10"/>
      <c r="P902" s="10"/>
      <c r="Q902" s="10"/>
      <c r="R902" s="10"/>
      <c r="S902" s="10" t="s">
        <v>53</v>
      </c>
      <c r="T902" s="10"/>
      <c r="U902" s="10" t="s">
        <v>49</v>
      </c>
      <c r="V902" s="10" t="s">
        <v>50</v>
      </c>
      <c r="W902" s="10" t="s">
        <v>50</v>
      </c>
      <c r="X902" s="11" t="str">
        <f t="shared" si="469"/>
        <v>Y</v>
      </c>
      <c r="Y902" s="11">
        <v>1</v>
      </c>
      <c r="Z902" s="11">
        <f t="shared" si="487"/>
        <v>1</v>
      </c>
      <c r="AA902" s="11" t="str">
        <f t="shared" si="457"/>
        <v>N</v>
      </c>
      <c r="AB902" s="11"/>
      <c r="AC902" s="11">
        <f t="shared" si="458"/>
        <v>0</v>
      </c>
      <c r="AD902" s="10">
        <v>0</v>
      </c>
      <c r="AE902" s="10">
        <v>0</v>
      </c>
      <c r="AF902" s="11"/>
      <c r="AG902" s="10"/>
      <c r="AH902" s="10"/>
      <c r="AI902" s="11">
        <f t="shared" si="494"/>
        <v>396</v>
      </c>
      <c r="AJ902" s="11" t="str">
        <f t="shared" si="495"/>
        <v>MTP[396]</v>
      </c>
      <c r="AK902" s="11">
        <f t="shared" si="496"/>
        <v>411</v>
      </c>
      <c r="AL902" s="11" t="str">
        <f t="shared" si="497"/>
        <v/>
      </c>
      <c r="AM902" s="11">
        <f t="shared" si="498"/>
        <v>-1</v>
      </c>
      <c r="AN902" s="11" t="str">
        <f t="shared" si="499"/>
        <v/>
      </c>
      <c r="AO902" s="11">
        <f t="shared" si="500"/>
        <v>-1</v>
      </c>
      <c r="AP902" s="11" t="str">
        <f t="shared" si="501"/>
        <v/>
      </c>
      <c r="AQ902" s="11"/>
      <c r="AR902" s="11">
        <f t="shared" si="459"/>
        <v>0</v>
      </c>
      <c r="AS902" s="11"/>
      <c r="AT902" s="9"/>
      <c r="AU902" t="str">
        <f t="shared" si="486"/>
        <v>RW</v>
      </c>
      <c r="AV902" s="7">
        <f>SUM(Z$7:Z902)/2</f>
        <v>394</v>
      </c>
      <c r="AW902" s="7">
        <f>SUM(AC$7:AC902)/2</f>
        <v>0</v>
      </c>
      <c r="BF902" s="2">
        <v>1</v>
      </c>
      <c r="BG902" s="2">
        <v>1</v>
      </c>
      <c r="BH902" s="2">
        <v>1</v>
      </c>
      <c r="BI902" s="2">
        <v>1</v>
      </c>
      <c r="BJ902" s="2">
        <v>1</v>
      </c>
      <c r="BK902" s="2">
        <v>1</v>
      </c>
      <c r="BL902" s="2">
        <v>1</v>
      </c>
      <c r="BM902" s="2">
        <v>1</v>
      </c>
      <c r="BN902" s="2">
        <v>1</v>
      </c>
      <c r="BO902" s="2">
        <v>1</v>
      </c>
    </row>
    <row r="903" spans="2:67" outlineLevel="1">
      <c r="B903" s="36"/>
      <c r="C903" s="9"/>
      <c r="D903" s="9"/>
      <c r="E903" s="10" t="s">
        <v>1061</v>
      </c>
      <c r="F903" s="10" t="s">
        <v>1062</v>
      </c>
      <c r="G903" s="10" t="s">
        <v>1068</v>
      </c>
      <c r="H903" s="10" t="s">
        <v>1068</v>
      </c>
      <c r="I903" s="54"/>
      <c r="J903" s="54"/>
      <c r="K903" s="54"/>
      <c r="L903" s="54"/>
      <c r="M903" s="54"/>
      <c r="N903" s="87"/>
      <c r="O903" s="10"/>
      <c r="P903" s="10"/>
      <c r="Q903" s="10"/>
      <c r="R903" s="10"/>
      <c r="S903" s="10" t="s">
        <v>53</v>
      </c>
      <c r="T903" s="10"/>
      <c r="U903" s="10" t="s">
        <v>49</v>
      </c>
      <c r="V903" s="10" t="s">
        <v>50</v>
      </c>
      <c r="W903" s="10" t="s">
        <v>50</v>
      </c>
      <c r="X903" s="11" t="str">
        <f t="shared" si="469"/>
        <v>Y</v>
      </c>
      <c r="Y903" s="11">
        <v>1</v>
      </c>
      <c r="Z903" s="11">
        <f t="shared" si="487"/>
        <v>1</v>
      </c>
      <c r="AA903" s="11" t="str">
        <f t="shared" si="457"/>
        <v>N</v>
      </c>
      <c r="AB903" s="11"/>
      <c r="AC903" s="11">
        <f t="shared" si="458"/>
        <v>0</v>
      </c>
      <c r="AD903" s="10">
        <v>0</v>
      </c>
      <c r="AE903" s="10">
        <v>0</v>
      </c>
      <c r="AF903" s="11"/>
      <c r="AG903" s="10"/>
      <c r="AH903" s="10"/>
      <c r="AI903" s="11">
        <f t="shared" si="494"/>
        <v>395</v>
      </c>
      <c r="AJ903" s="11" t="str">
        <f t="shared" si="495"/>
        <v>MTP[395]</v>
      </c>
      <c r="AK903" s="11">
        <f t="shared" si="496"/>
        <v>410</v>
      </c>
      <c r="AL903" s="11" t="str">
        <f t="shared" si="497"/>
        <v/>
      </c>
      <c r="AM903" s="11">
        <f t="shared" si="498"/>
        <v>-1</v>
      </c>
      <c r="AN903" s="11" t="str">
        <f t="shared" si="499"/>
        <v/>
      </c>
      <c r="AO903" s="11">
        <f t="shared" si="500"/>
        <v>-1</v>
      </c>
      <c r="AP903" s="11" t="str">
        <f t="shared" si="501"/>
        <v/>
      </c>
      <c r="AQ903" s="11"/>
      <c r="AR903" s="11">
        <f t="shared" si="459"/>
        <v>0</v>
      </c>
      <c r="AS903" s="11"/>
      <c r="AT903" s="9"/>
      <c r="AU903" t="str">
        <f t="shared" si="486"/>
        <v>RW</v>
      </c>
      <c r="AV903" s="7">
        <f>SUM(Z$7:Z903)/2</f>
        <v>394.5</v>
      </c>
      <c r="AW903" s="7">
        <f>SUM(AC$7:AC903)/2</f>
        <v>0</v>
      </c>
      <c r="BF903" s="2">
        <v>1</v>
      </c>
      <c r="BG903" s="2">
        <v>1</v>
      </c>
      <c r="BH903" s="2">
        <v>1</v>
      </c>
      <c r="BI903" s="2">
        <v>1</v>
      </c>
      <c r="BJ903" s="2">
        <v>1</v>
      </c>
      <c r="BK903" s="2">
        <v>1</v>
      </c>
      <c r="BL903" s="2">
        <v>1</v>
      </c>
      <c r="BM903" s="2">
        <v>1</v>
      </c>
      <c r="BN903" s="2">
        <v>1</v>
      </c>
      <c r="BO903" s="2">
        <v>1</v>
      </c>
    </row>
    <row r="904" spans="2:67" outlineLevel="1">
      <c r="B904" s="36"/>
      <c r="C904" s="9"/>
      <c r="D904" s="9"/>
      <c r="E904" s="10" t="s">
        <v>1061</v>
      </c>
      <c r="F904" s="10" t="s">
        <v>1062</v>
      </c>
      <c r="G904" s="10" t="s">
        <v>1069</v>
      </c>
      <c r="H904" s="10" t="s">
        <v>1069</v>
      </c>
      <c r="I904" s="54"/>
      <c r="J904" s="54"/>
      <c r="K904" s="54"/>
      <c r="L904" s="54"/>
      <c r="M904" s="54"/>
      <c r="N904" s="87"/>
      <c r="O904" s="10"/>
      <c r="P904" s="10"/>
      <c r="Q904" s="10"/>
      <c r="R904" s="10"/>
      <c r="S904" s="10" t="s">
        <v>53</v>
      </c>
      <c r="T904" s="10"/>
      <c r="U904" s="10" t="s">
        <v>49</v>
      </c>
      <c r="V904" s="10" t="s">
        <v>50</v>
      </c>
      <c r="W904" s="10" t="s">
        <v>50</v>
      </c>
      <c r="X904" s="11" t="str">
        <f t="shared" si="469"/>
        <v>Y</v>
      </c>
      <c r="Y904" s="11">
        <v>1</v>
      </c>
      <c r="Z904" s="11">
        <f t="shared" si="487"/>
        <v>1</v>
      </c>
      <c r="AA904" s="11" t="str">
        <f t="shared" si="457"/>
        <v>N</v>
      </c>
      <c r="AB904" s="11"/>
      <c r="AC904" s="11">
        <f t="shared" si="458"/>
        <v>0</v>
      </c>
      <c r="AD904" s="10">
        <v>0</v>
      </c>
      <c r="AE904" s="10">
        <v>0</v>
      </c>
      <c r="AF904" s="11"/>
      <c r="AG904" s="10"/>
      <c r="AH904" s="10"/>
      <c r="AI904" s="11">
        <f t="shared" si="494"/>
        <v>394</v>
      </c>
      <c r="AJ904" s="11" t="str">
        <f t="shared" si="495"/>
        <v>MTP[394]</v>
      </c>
      <c r="AK904" s="11">
        <f t="shared" si="496"/>
        <v>409</v>
      </c>
      <c r="AL904" s="11" t="str">
        <f t="shared" si="497"/>
        <v/>
      </c>
      <c r="AM904" s="11">
        <f t="shared" si="498"/>
        <v>-1</v>
      </c>
      <c r="AN904" s="11" t="str">
        <f t="shared" si="499"/>
        <v/>
      </c>
      <c r="AO904" s="11">
        <f t="shared" si="500"/>
        <v>-1</v>
      </c>
      <c r="AP904" s="11" t="str">
        <f t="shared" si="501"/>
        <v/>
      </c>
      <c r="AQ904" s="11"/>
      <c r="AR904" s="11">
        <f t="shared" si="459"/>
        <v>0</v>
      </c>
      <c r="AS904" s="11"/>
      <c r="AT904" s="9"/>
      <c r="AU904" t="str">
        <f t="shared" si="486"/>
        <v>RW</v>
      </c>
      <c r="AV904" s="7">
        <f>SUM(Z$7:Z904)/2</f>
        <v>395</v>
      </c>
      <c r="AW904" s="7">
        <f>SUM(AC$7:AC904)/2</f>
        <v>0</v>
      </c>
      <c r="BF904" s="2">
        <v>0</v>
      </c>
      <c r="BG904" s="2">
        <v>0</v>
      </c>
      <c r="BH904" s="2">
        <v>0</v>
      </c>
      <c r="BI904" s="2">
        <v>0</v>
      </c>
      <c r="BJ904" s="2">
        <v>0</v>
      </c>
      <c r="BK904" s="2">
        <v>0</v>
      </c>
      <c r="BL904" s="2">
        <v>0</v>
      </c>
      <c r="BM904" s="2">
        <v>0</v>
      </c>
      <c r="BN904" s="2">
        <v>0</v>
      </c>
      <c r="BO904" s="2">
        <v>0</v>
      </c>
    </row>
    <row r="905" spans="2:67" outlineLevel="1">
      <c r="B905" s="36"/>
      <c r="C905" s="9"/>
      <c r="D905" s="9"/>
      <c r="E905" s="10" t="s">
        <v>1061</v>
      </c>
      <c r="F905" s="10" t="s">
        <v>1062</v>
      </c>
      <c r="G905" s="10" t="s">
        <v>1070</v>
      </c>
      <c r="H905" s="10" t="s">
        <v>1070</v>
      </c>
      <c r="I905" s="54"/>
      <c r="J905" s="54"/>
      <c r="K905" s="54"/>
      <c r="L905" s="54"/>
      <c r="M905" s="54"/>
      <c r="N905" s="87"/>
      <c r="O905" s="10"/>
      <c r="P905" s="10"/>
      <c r="Q905" s="10"/>
      <c r="R905" s="10"/>
      <c r="S905" s="10" t="s">
        <v>53</v>
      </c>
      <c r="T905" s="10"/>
      <c r="U905" s="10" t="s">
        <v>49</v>
      </c>
      <c r="V905" s="10" t="s">
        <v>50</v>
      </c>
      <c r="W905" s="10" t="s">
        <v>50</v>
      </c>
      <c r="X905" s="11" t="str">
        <f t="shared" si="469"/>
        <v>Y</v>
      </c>
      <c r="Y905" s="11">
        <v>1</v>
      </c>
      <c r="Z905" s="11">
        <f t="shared" si="487"/>
        <v>1</v>
      </c>
      <c r="AA905" s="11" t="str">
        <f t="shared" si="457"/>
        <v>N</v>
      </c>
      <c r="AB905" s="11"/>
      <c r="AC905" s="11">
        <f t="shared" si="458"/>
        <v>0</v>
      </c>
      <c r="AD905" s="10">
        <v>0</v>
      </c>
      <c r="AE905" s="10">
        <v>0</v>
      </c>
      <c r="AF905" s="11"/>
      <c r="AG905" s="10"/>
      <c r="AH905" s="10"/>
      <c r="AI905" s="11">
        <f t="shared" si="494"/>
        <v>393</v>
      </c>
      <c r="AJ905" s="11" t="str">
        <f t="shared" si="495"/>
        <v>MTP[393]</v>
      </c>
      <c r="AK905" s="11">
        <f t="shared" si="496"/>
        <v>408</v>
      </c>
      <c r="AL905" s="11" t="str">
        <f t="shared" si="497"/>
        <v/>
      </c>
      <c r="AM905" s="11">
        <f t="shared" si="498"/>
        <v>-1</v>
      </c>
      <c r="AN905" s="11" t="str">
        <f t="shared" si="499"/>
        <v/>
      </c>
      <c r="AO905" s="11">
        <f t="shared" si="500"/>
        <v>-1</v>
      </c>
      <c r="AP905" s="11" t="str">
        <f t="shared" si="501"/>
        <v/>
      </c>
      <c r="AQ905" s="11"/>
      <c r="AR905" s="11">
        <f t="shared" si="459"/>
        <v>0</v>
      </c>
      <c r="AS905" s="11"/>
      <c r="AT905" s="9"/>
      <c r="AU905" t="str">
        <f t="shared" si="486"/>
        <v>RW</v>
      </c>
      <c r="AV905" s="7">
        <f>SUM(Z$7:Z905)/2</f>
        <v>395.5</v>
      </c>
      <c r="AW905" s="7">
        <f>SUM(AC$7:AC905)/2</f>
        <v>0</v>
      </c>
      <c r="BF905" s="2">
        <v>0</v>
      </c>
      <c r="BG905" s="2">
        <v>0</v>
      </c>
      <c r="BH905" s="2">
        <v>0</v>
      </c>
      <c r="BI905" s="2">
        <v>0</v>
      </c>
      <c r="BJ905" s="2">
        <v>0</v>
      </c>
      <c r="BK905" s="2">
        <v>0</v>
      </c>
      <c r="BL905" s="2">
        <v>0</v>
      </c>
      <c r="BM905" s="2">
        <v>0</v>
      </c>
      <c r="BN905" s="2">
        <v>0</v>
      </c>
      <c r="BO905" s="2">
        <v>0</v>
      </c>
    </row>
    <row r="906" spans="2:67" outlineLevel="1">
      <c r="B906" s="36"/>
      <c r="C906" s="9"/>
      <c r="D906" s="9"/>
      <c r="E906" s="10" t="s">
        <v>1061</v>
      </c>
      <c r="F906" s="10" t="s">
        <v>1062</v>
      </c>
      <c r="G906" s="10" t="s">
        <v>1071</v>
      </c>
      <c r="H906" s="10" t="s">
        <v>1071</v>
      </c>
      <c r="I906" s="54"/>
      <c r="J906" s="54"/>
      <c r="K906" s="54"/>
      <c r="L906" s="54"/>
      <c r="M906" s="54"/>
      <c r="N906" s="87"/>
      <c r="O906" s="10"/>
      <c r="P906" s="10"/>
      <c r="Q906" s="10"/>
      <c r="R906" s="10"/>
      <c r="S906" s="10" t="s">
        <v>53</v>
      </c>
      <c r="T906" s="10"/>
      <c r="U906" s="10" t="s">
        <v>49</v>
      </c>
      <c r="V906" s="10" t="s">
        <v>50</v>
      </c>
      <c r="W906" s="10" t="s">
        <v>50</v>
      </c>
      <c r="X906" s="11" t="str">
        <f t="shared" si="469"/>
        <v>Y</v>
      </c>
      <c r="Y906" s="11">
        <v>1</v>
      </c>
      <c r="Z906" s="11">
        <f t="shared" si="487"/>
        <v>1</v>
      </c>
      <c r="AA906" s="11" t="str">
        <f t="shared" si="457"/>
        <v>N</v>
      </c>
      <c r="AB906" s="11"/>
      <c r="AC906" s="11">
        <f t="shared" si="458"/>
        <v>0</v>
      </c>
      <c r="AD906" s="10">
        <v>0</v>
      </c>
      <c r="AE906" s="10">
        <v>0</v>
      </c>
      <c r="AF906" s="11"/>
      <c r="AG906" s="10"/>
      <c r="AH906" s="10"/>
      <c r="AI906" s="11">
        <f t="shared" si="494"/>
        <v>392</v>
      </c>
      <c r="AJ906" s="11" t="str">
        <f t="shared" si="495"/>
        <v>MTP[392]</v>
      </c>
      <c r="AK906" s="11">
        <f t="shared" si="496"/>
        <v>407</v>
      </c>
      <c r="AL906" s="11" t="str">
        <f t="shared" si="497"/>
        <v/>
      </c>
      <c r="AM906" s="11">
        <f t="shared" si="498"/>
        <v>-1</v>
      </c>
      <c r="AN906" s="11" t="str">
        <f t="shared" si="499"/>
        <v/>
      </c>
      <c r="AO906" s="11">
        <f t="shared" si="500"/>
        <v>-1</v>
      </c>
      <c r="AP906" s="11" t="str">
        <f t="shared" si="501"/>
        <v/>
      </c>
      <c r="AQ906" s="11"/>
      <c r="AR906" s="11">
        <f t="shared" si="459"/>
        <v>0</v>
      </c>
      <c r="AS906" s="11"/>
      <c r="AT906" s="9"/>
      <c r="AU906" t="str">
        <f t="shared" si="486"/>
        <v>RW</v>
      </c>
      <c r="AV906" s="7">
        <f>SUM(Z$7:Z906)/2</f>
        <v>396</v>
      </c>
      <c r="AW906" s="7">
        <f>SUM(AC$7:AC906)/2</f>
        <v>0</v>
      </c>
      <c r="BF906" s="2">
        <v>1</v>
      </c>
      <c r="BG906" s="2">
        <v>1</v>
      </c>
      <c r="BH906" s="2">
        <v>1</v>
      </c>
      <c r="BI906" s="2">
        <v>1</v>
      </c>
      <c r="BJ906" s="2">
        <v>1</v>
      </c>
      <c r="BK906" s="2">
        <v>1</v>
      </c>
      <c r="BL906" s="2">
        <v>1</v>
      </c>
      <c r="BM906" s="2">
        <v>1</v>
      </c>
      <c r="BN906" s="2">
        <v>1</v>
      </c>
      <c r="BO906" s="2">
        <v>1</v>
      </c>
    </row>
    <row r="907" spans="2:67" outlineLevel="1">
      <c r="B907" s="36"/>
      <c r="C907" s="9"/>
      <c r="D907" s="9"/>
      <c r="E907" s="10" t="s">
        <v>1061</v>
      </c>
      <c r="F907" s="10" t="s">
        <v>1062</v>
      </c>
      <c r="G907" s="10" t="s">
        <v>1072</v>
      </c>
      <c r="H907" s="10" t="s">
        <v>1072</v>
      </c>
      <c r="I907" s="54"/>
      <c r="J907" s="54"/>
      <c r="K907" s="54"/>
      <c r="L907" s="54"/>
      <c r="M907" s="54"/>
      <c r="N907" s="87"/>
      <c r="O907" s="10"/>
      <c r="P907" s="10"/>
      <c r="Q907" s="10"/>
      <c r="R907" s="10"/>
      <c r="S907" s="10" t="s">
        <v>53</v>
      </c>
      <c r="T907" s="10"/>
      <c r="U907" s="10" t="s">
        <v>49</v>
      </c>
      <c r="V907" s="10" t="s">
        <v>50</v>
      </c>
      <c r="W907" s="10" t="s">
        <v>50</v>
      </c>
      <c r="X907" s="11" t="str">
        <f t="shared" si="469"/>
        <v>Y</v>
      </c>
      <c r="Y907" s="11">
        <v>1</v>
      </c>
      <c r="Z907" s="11">
        <f t="shared" si="487"/>
        <v>1</v>
      </c>
      <c r="AA907" s="11" t="str">
        <f t="shared" si="457"/>
        <v>N</v>
      </c>
      <c r="AB907" s="11"/>
      <c r="AC907" s="11">
        <f t="shared" si="458"/>
        <v>0</v>
      </c>
      <c r="AD907" s="10">
        <v>0</v>
      </c>
      <c r="AE907" s="10">
        <v>0</v>
      </c>
      <c r="AF907" s="11"/>
      <c r="AG907" s="10"/>
      <c r="AH907" s="10"/>
      <c r="AI907" s="11">
        <f t="shared" si="494"/>
        <v>391</v>
      </c>
      <c r="AJ907" s="11" t="str">
        <f t="shared" si="495"/>
        <v>MTP[391]</v>
      </c>
      <c r="AK907" s="11">
        <f t="shared" si="496"/>
        <v>406</v>
      </c>
      <c r="AL907" s="11" t="str">
        <f t="shared" si="497"/>
        <v/>
      </c>
      <c r="AM907" s="11">
        <f t="shared" si="498"/>
        <v>-1</v>
      </c>
      <c r="AN907" s="11" t="str">
        <f t="shared" si="499"/>
        <v/>
      </c>
      <c r="AO907" s="11">
        <f t="shared" si="500"/>
        <v>-1</v>
      </c>
      <c r="AP907" s="11" t="str">
        <f t="shared" si="501"/>
        <v/>
      </c>
      <c r="AQ907" s="11"/>
      <c r="AR907" s="11">
        <f t="shared" si="459"/>
        <v>0</v>
      </c>
      <c r="AS907" s="11"/>
      <c r="AT907" s="9"/>
      <c r="AU907" t="str">
        <f t="shared" si="486"/>
        <v>RW</v>
      </c>
      <c r="AV907" s="7">
        <f>SUM(Z$7:Z907)/2</f>
        <v>396.5</v>
      </c>
      <c r="AW907" s="7">
        <f>SUM(AC$7:AC907)/2</f>
        <v>0</v>
      </c>
      <c r="BF907" s="2">
        <v>1</v>
      </c>
      <c r="BG907" s="2">
        <v>1</v>
      </c>
      <c r="BH907" s="2">
        <v>1</v>
      </c>
      <c r="BI907" s="2">
        <v>1</v>
      </c>
      <c r="BJ907" s="2">
        <v>1</v>
      </c>
      <c r="BK907" s="2">
        <v>1</v>
      </c>
      <c r="BL907" s="2">
        <v>1</v>
      </c>
      <c r="BM907" s="2">
        <v>1</v>
      </c>
      <c r="BN907" s="2">
        <v>1</v>
      </c>
      <c r="BO907" s="2">
        <v>1</v>
      </c>
    </row>
    <row r="908" spans="2:67" outlineLevel="1">
      <c r="B908" s="36"/>
      <c r="C908" s="9"/>
      <c r="D908" s="9"/>
      <c r="E908" s="10" t="s">
        <v>1061</v>
      </c>
      <c r="F908" s="10" t="s">
        <v>1062</v>
      </c>
      <c r="G908" s="10" t="s">
        <v>1073</v>
      </c>
      <c r="H908" s="10" t="s">
        <v>1073</v>
      </c>
      <c r="I908" s="54"/>
      <c r="J908" s="54"/>
      <c r="K908" s="54"/>
      <c r="L908" s="54"/>
      <c r="M908" s="54"/>
      <c r="N908" s="87"/>
      <c r="O908" s="10"/>
      <c r="P908" s="10"/>
      <c r="Q908" s="10"/>
      <c r="R908" s="10"/>
      <c r="S908" s="10" t="s">
        <v>53</v>
      </c>
      <c r="T908" s="10"/>
      <c r="U908" s="10" t="s">
        <v>49</v>
      </c>
      <c r="V908" s="10" t="s">
        <v>50</v>
      </c>
      <c r="W908" s="10" t="s">
        <v>50</v>
      </c>
      <c r="X908" s="11" t="str">
        <f t="shared" si="469"/>
        <v>Y</v>
      </c>
      <c r="Y908" s="11">
        <v>1</v>
      </c>
      <c r="Z908" s="11">
        <f t="shared" si="487"/>
        <v>1</v>
      </c>
      <c r="AA908" s="11" t="str">
        <f t="shared" si="457"/>
        <v>N</v>
      </c>
      <c r="AB908" s="11"/>
      <c r="AC908" s="11">
        <f t="shared" si="458"/>
        <v>0</v>
      </c>
      <c r="AD908" s="10">
        <v>0</v>
      </c>
      <c r="AE908" s="10">
        <v>0</v>
      </c>
      <c r="AF908" s="11"/>
      <c r="AG908" s="10"/>
      <c r="AH908" s="10"/>
      <c r="AI908" s="11">
        <f t="shared" si="494"/>
        <v>390</v>
      </c>
      <c r="AJ908" s="11" t="str">
        <f t="shared" si="495"/>
        <v>MTP[390]</v>
      </c>
      <c r="AK908" s="11">
        <f t="shared" si="496"/>
        <v>405</v>
      </c>
      <c r="AL908" s="11" t="str">
        <f t="shared" si="497"/>
        <v/>
      </c>
      <c r="AM908" s="11">
        <f t="shared" si="498"/>
        <v>-1</v>
      </c>
      <c r="AN908" s="11" t="str">
        <f t="shared" si="499"/>
        <v/>
      </c>
      <c r="AO908" s="11">
        <f t="shared" si="500"/>
        <v>-1</v>
      </c>
      <c r="AP908" s="11" t="str">
        <f t="shared" si="501"/>
        <v/>
      </c>
      <c r="AQ908" s="11"/>
      <c r="AR908" s="11">
        <f t="shared" si="459"/>
        <v>0</v>
      </c>
      <c r="AS908" s="11"/>
      <c r="AT908" s="9"/>
      <c r="AU908" t="str">
        <f t="shared" si="486"/>
        <v>RW</v>
      </c>
      <c r="AV908" s="7">
        <f>SUM(Z$7:Z908)/2</f>
        <v>397</v>
      </c>
      <c r="AW908" s="7">
        <f>SUM(AC$7:AC908)/2</f>
        <v>0</v>
      </c>
      <c r="BF908" s="2">
        <v>1</v>
      </c>
      <c r="BG908" s="2">
        <v>1</v>
      </c>
      <c r="BH908" s="2">
        <v>1</v>
      </c>
      <c r="BI908" s="2">
        <v>1</v>
      </c>
      <c r="BJ908" s="2">
        <v>1</v>
      </c>
      <c r="BK908" s="2">
        <v>1</v>
      </c>
      <c r="BL908" s="2">
        <v>1</v>
      </c>
      <c r="BM908" s="2">
        <v>1</v>
      </c>
      <c r="BN908" s="2">
        <v>1</v>
      </c>
      <c r="BO908" s="2">
        <v>1</v>
      </c>
    </row>
    <row r="909" spans="2:67" outlineLevel="1">
      <c r="B909" s="36"/>
      <c r="C909" s="9"/>
      <c r="D909" s="9"/>
      <c r="E909" s="10" t="s">
        <v>1061</v>
      </c>
      <c r="F909" s="10" t="s">
        <v>1062</v>
      </c>
      <c r="G909" s="10" t="s">
        <v>1074</v>
      </c>
      <c r="H909" s="10" t="s">
        <v>1074</v>
      </c>
      <c r="I909" s="54"/>
      <c r="J909" s="54"/>
      <c r="K909" s="54"/>
      <c r="L909" s="54"/>
      <c r="M909" s="54"/>
      <c r="N909" s="87"/>
      <c r="O909" s="10"/>
      <c r="P909" s="10"/>
      <c r="Q909" s="10"/>
      <c r="R909" s="10"/>
      <c r="S909" s="10" t="s">
        <v>53</v>
      </c>
      <c r="T909" s="10"/>
      <c r="U909" s="10" t="s">
        <v>49</v>
      </c>
      <c r="V909" s="10" t="s">
        <v>50</v>
      </c>
      <c r="W909" s="10" t="s">
        <v>50</v>
      </c>
      <c r="X909" s="11" t="str">
        <f t="shared" si="469"/>
        <v>Y</v>
      </c>
      <c r="Y909" s="11">
        <v>1</v>
      </c>
      <c r="Z909" s="11">
        <f t="shared" si="487"/>
        <v>1</v>
      </c>
      <c r="AA909" s="11" t="str">
        <f t="shared" si="457"/>
        <v>N</v>
      </c>
      <c r="AB909" s="11"/>
      <c r="AC909" s="11">
        <f t="shared" si="458"/>
        <v>0</v>
      </c>
      <c r="AD909" s="10">
        <v>0</v>
      </c>
      <c r="AE909" s="10">
        <v>0</v>
      </c>
      <c r="AF909" s="11"/>
      <c r="AG909" s="10"/>
      <c r="AH909" s="10"/>
      <c r="AI909" s="11">
        <f t="shared" si="494"/>
        <v>389</v>
      </c>
      <c r="AJ909" s="11" t="str">
        <f t="shared" si="495"/>
        <v>MTP[389]</v>
      </c>
      <c r="AK909" s="11">
        <f t="shared" si="496"/>
        <v>404</v>
      </c>
      <c r="AL909" s="11" t="str">
        <f t="shared" si="497"/>
        <v/>
      </c>
      <c r="AM909" s="11">
        <f t="shared" si="498"/>
        <v>-1</v>
      </c>
      <c r="AN909" s="11" t="str">
        <f t="shared" si="499"/>
        <v/>
      </c>
      <c r="AO909" s="11">
        <f t="shared" si="500"/>
        <v>-1</v>
      </c>
      <c r="AP909" s="11" t="str">
        <f t="shared" si="501"/>
        <v/>
      </c>
      <c r="AQ909" s="11"/>
      <c r="AR909" s="11">
        <f t="shared" si="459"/>
        <v>0</v>
      </c>
      <c r="AS909" s="11"/>
      <c r="AT909" s="9"/>
      <c r="AU909" t="str">
        <f t="shared" si="486"/>
        <v>RW</v>
      </c>
      <c r="AV909" s="7">
        <f>SUM(Z$7:Z909)/2</f>
        <v>397.5</v>
      </c>
      <c r="AW909" s="7">
        <f>SUM(AC$7:AC909)/2</f>
        <v>0</v>
      </c>
      <c r="BF909" s="2">
        <v>1</v>
      </c>
      <c r="BG909" s="2">
        <v>1</v>
      </c>
      <c r="BH909" s="2">
        <v>1</v>
      </c>
      <c r="BI909" s="2">
        <v>1</v>
      </c>
      <c r="BJ909" s="2">
        <v>1</v>
      </c>
      <c r="BK909" s="2">
        <v>1</v>
      </c>
      <c r="BL909" s="2">
        <v>1</v>
      </c>
      <c r="BM909" s="2">
        <v>1</v>
      </c>
      <c r="BN909" s="2">
        <v>1</v>
      </c>
      <c r="BO909" s="2">
        <v>1</v>
      </c>
    </row>
    <row r="910" spans="2:67" outlineLevel="1">
      <c r="B910" s="36"/>
      <c r="C910" s="9"/>
      <c r="D910" s="9"/>
      <c r="E910" s="10" t="s">
        <v>1061</v>
      </c>
      <c r="F910" s="10" t="s">
        <v>1062</v>
      </c>
      <c r="G910" s="10" t="s">
        <v>1075</v>
      </c>
      <c r="H910" s="10" t="s">
        <v>1075</v>
      </c>
      <c r="I910" s="54"/>
      <c r="J910" s="54"/>
      <c r="K910" s="54"/>
      <c r="L910" s="54"/>
      <c r="M910" s="54"/>
      <c r="N910" s="87"/>
      <c r="O910" s="10"/>
      <c r="P910" s="10"/>
      <c r="Q910" s="10"/>
      <c r="R910" s="10"/>
      <c r="S910" s="10" t="s">
        <v>53</v>
      </c>
      <c r="T910" s="10"/>
      <c r="U910" s="10" t="s">
        <v>49</v>
      </c>
      <c r="V910" s="10" t="s">
        <v>50</v>
      </c>
      <c r="W910" s="10" t="s">
        <v>50</v>
      </c>
      <c r="X910" s="11" t="str">
        <f t="shared" si="469"/>
        <v>Y</v>
      </c>
      <c r="Y910" s="11">
        <v>1</v>
      </c>
      <c r="Z910" s="11">
        <f t="shared" si="487"/>
        <v>1</v>
      </c>
      <c r="AA910" s="11" t="str">
        <f t="shared" ref="AA910:AA973" si="502">IF(AB910&gt;0,"Y","N")</f>
        <v>N</v>
      </c>
      <c r="AB910" s="11"/>
      <c r="AC910" s="11">
        <f t="shared" ref="AC910:AC973" si="503">IF(V910="N",AB910,AB910*$T$1)</f>
        <v>0</v>
      </c>
      <c r="AD910" s="10">
        <v>0</v>
      </c>
      <c r="AE910" s="10">
        <v>0</v>
      </c>
      <c r="AF910" s="11"/>
      <c r="AG910" s="10"/>
      <c r="AH910" s="10"/>
      <c r="AI910" s="11">
        <f t="shared" si="494"/>
        <v>388</v>
      </c>
      <c r="AJ910" s="11" t="str">
        <f t="shared" si="495"/>
        <v>MTP[388]</v>
      </c>
      <c r="AK910" s="11">
        <f t="shared" si="496"/>
        <v>403</v>
      </c>
      <c r="AL910" s="11" t="str">
        <f t="shared" si="497"/>
        <v/>
      </c>
      <c r="AM910" s="11">
        <f t="shared" si="498"/>
        <v>-1</v>
      </c>
      <c r="AN910" s="11" t="str">
        <f t="shared" si="499"/>
        <v/>
      </c>
      <c r="AO910" s="11">
        <f t="shared" si="500"/>
        <v>-1</v>
      </c>
      <c r="AP910" s="11" t="str">
        <f t="shared" si="501"/>
        <v/>
      </c>
      <c r="AQ910" s="11"/>
      <c r="AR910" s="11">
        <f t="shared" ref="AR910:AR973" si="504">IF(V910="N",AQ910,AQ910*$T$1)</f>
        <v>0</v>
      </c>
      <c r="AS910" s="11"/>
      <c r="AT910" s="9"/>
      <c r="AU910" t="str">
        <f t="shared" si="486"/>
        <v>RW</v>
      </c>
      <c r="AV910" s="7">
        <f>SUM(Z$7:Z910)/2</f>
        <v>398</v>
      </c>
      <c r="AW910" s="7">
        <f>SUM(AC$7:AC910)/2</f>
        <v>0</v>
      </c>
      <c r="BF910" s="2">
        <v>1</v>
      </c>
      <c r="BG910" s="2">
        <v>1</v>
      </c>
      <c r="BH910" s="2">
        <v>1</v>
      </c>
      <c r="BI910" s="2">
        <v>1</v>
      </c>
      <c r="BJ910" s="2">
        <v>1</v>
      </c>
      <c r="BK910" s="2">
        <v>1</v>
      </c>
      <c r="BL910" s="2">
        <v>1</v>
      </c>
      <c r="BM910" s="2">
        <v>1</v>
      </c>
      <c r="BN910" s="2">
        <v>1</v>
      </c>
      <c r="BO910" s="2">
        <v>1</v>
      </c>
    </row>
    <row r="911" spans="2:67" outlineLevel="1">
      <c r="B911" s="36"/>
      <c r="C911" s="9"/>
      <c r="D911" s="9"/>
      <c r="E911" s="10" t="s">
        <v>1061</v>
      </c>
      <c r="F911" s="10" t="s">
        <v>1062</v>
      </c>
      <c r="G911" s="10" t="s">
        <v>1076</v>
      </c>
      <c r="H911" s="10" t="s">
        <v>1076</v>
      </c>
      <c r="I911" s="54"/>
      <c r="J911" s="54"/>
      <c r="K911" s="54"/>
      <c r="L911" s="54"/>
      <c r="M911" s="54"/>
      <c r="N911" s="87"/>
      <c r="O911" s="10"/>
      <c r="P911" s="10"/>
      <c r="Q911" s="10"/>
      <c r="R911" s="10"/>
      <c r="S911" s="10" t="s">
        <v>53</v>
      </c>
      <c r="T911" s="10"/>
      <c r="U911" s="10" t="s">
        <v>49</v>
      </c>
      <c r="V911" s="10" t="s">
        <v>50</v>
      </c>
      <c r="W911" s="10" t="s">
        <v>50</v>
      </c>
      <c r="X911" s="11" t="str">
        <f t="shared" si="469"/>
        <v>Y</v>
      </c>
      <c r="Y911" s="11">
        <v>1</v>
      </c>
      <c r="Z911" s="11">
        <f t="shared" si="487"/>
        <v>1</v>
      </c>
      <c r="AA911" s="11" t="str">
        <f t="shared" si="502"/>
        <v>N</v>
      </c>
      <c r="AB911" s="11"/>
      <c r="AC911" s="11">
        <f t="shared" si="503"/>
        <v>0</v>
      </c>
      <c r="AD911" s="10">
        <v>0</v>
      </c>
      <c r="AE911" s="10">
        <v>0</v>
      </c>
      <c r="AF911" s="11"/>
      <c r="AG911" s="10"/>
      <c r="AH911" s="10"/>
      <c r="AI911" s="11">
        <f t="shared" si="494"/>
        <v>387</v>
      </c>
      <c r="AJ911" s="11" t="str">
        <f t="shared" si="495"/>
        <v>MTP[387]</v>
      </c>
      <c r="AK911" s="11">
        <f t="shared" si="496"/>
        <v>402</v>
      </c>
      <c r="AL911" s="11" t="str">
        <f t="shared" si="497"/>
        <v/>
      </c>
      <c r="AM911" s="11">
        <f t="shared" si="498"/>
        <v>-1</v>
      </c>
      <c r="AN911" s="11" t="str">
        <f t="shared" si="499"/>
        <v/>
      </c>
      <c r="AO911" s="11">
        <f t="shared" si="500"/>
        <v>-1</v>
      </c>
      <c r="AP911" s="11" t="str">
        <f t="shared" si="501"/>
        <v/>
      </c>
      <c r="AQ911" s="11"/>
      <c r="AR911" s="11">
        <f t="shared" si="504"/>
        <v>0</v>
      </c>
      <c r="AS911" s="11"/>
      <c r="AT911" s="9"/>
      <c r="AU911" t="str">
        <f t="shared" si="486"/>
        <v>RW</v>
      </c>
      <c r="AV911" s="7">
        <f>SUM(Z$7:Z911)/2</f>
        <v>398.5</v>
      </c>
      <c r="AW911" s="7">
        <f>SUM(AC$7:AC911)/2</f>
        <v>0</v>
      </c>
      <c r="BF911" s="2">
        <v>0</v>
      </c>
      <c r="BG911" s="2">
        <v>0</v>
      </c>
      <c r="BH911" s="2">
        <v>0</v>
      </c>
      <c r="BI911" s="2">
        <v>0</v>
      </c>
      <c r="BJ911" s="2">
        <v>0</v>
      </c>
      <c r="BK911" s="2">
        <v>0</v>
      </c>
      <c r="BL911" s="2">
        <v>0</v>
      </c>
      <c r="BM911" s="2">
        <v>0</v>
      </c>
      <c r="BN911" s="2">
        <v>0</v>
      </c>
      <c r="BO911" s="2">
        <v>0</v>
      </c>
    </row>
    <row r="912" spans="2:67" outlineLevel="1">
      <c r="B912" s="36"/>
      <c r="C912" s="9"/>
      <c r="D912" s="9"/>
      <c r="E912" s="10" t="s">
        <v>1061</v>
      </c>
      <c r="F912" s="10" t="s">
        <v>1062</v>
      </c>
      <c r="G912" s="10" t="s">
        <v>1077</v>
      </c>
      <c r="H912" s="10" t="s">
        <v>1077</v>
      </c>
      <c r="I912" s="54"/>
      <c r="J912" s="54"/>
      <c r="K912" s="54"/>
      <c r="L912" s="54"/>
      <c r="M912" s="54"/>
      <c r="N912" s="87"/>
      <c r="O912" s="10"/>
      <c r="P912" s="10"/>
      <c r="Q912" s="10"/>
      <c r="R912" s="10"/>
      <c r="S912" s="10" t="s">
        <v>53</v>
      </c>
      <c r="T912" s="10"/>
      <c r="U912" s="10" t="s">
        <v>49</v>
      </c>
      <c r="V912" s="10" t="s">
        <v>50</v>
      </c>
      <c r="W912" s="10" t="s">
        <v>50</v>
      </c>
      <c r="X912" s="11" t="str">
        <f t="shared" si="469"/>
        <v>Y</v>
      </c>
      <c r="Y912" s="11">
        <v>1</v>
      </c>
      <c r="Z912" s="11">
        <f t="shared" si="487"/>
        <v>1</v>
      </c>
      <c r="AA912" s="11" t="str">
        <f t="shared" si="502"/>
        <v>N</v>
      </c>
      <c r="AB912" s="11"/>
      <c r="AC912" s="11">
        <f t="shared" si="503"/>
        <v>0</v>
      </c>
      <c r="AD912" s="10">
        <v>0</v>
      </c>
      <c r="AE912" s="10">
        <v>0</v>
      </c>
      <c r="AF912" s="11"/>
      <c r="AG912" s="10"/>
      <c r="AH912" s="10"/>
      <c r="AI912" s="11">
        <f t="shared" si="494"/>
        <v>386</v>
      </c>
      <c r="AJ912" s="11" t="str">
        <f t="shared" si="495"/>
        <v>MTP[386]</v>
      </c>
      <c r="AK912" s="11">
        <f t="shared" si="496"/>
        <v>401</v>
      </c>
      <c r="AL912" s="11" t="str">
        <f t="shared" si="497"/>
        <v/>
      </c>
      <c r="AM912" s="11">
        <f t="shared" si="498"/>
        <v>-1</v>
      </c>
      <c r="AN912" s="11" t="str">
        <f t="shared" si="499"/>
        <v/>
      </c>
      <c r="AO912" s="11">
        <f t="shared" si="500"/>
        <v>-1</v>
      </c>
      <c r="AP912" s="11" t="str">
        <f t="shared" si="501"/>
        <v/>
      </c>
      <c r="AQ912" s="11"/>
      <c r="AR912" s="11">
        <f t="shared" si="504"/>
        <v>0</v>
      </c>
      <c r="AS912" s="11"/>
      <c r="AT912" s="9"/>
      <c r="AU912" t="str">
        <f t="shared" si="486"/>
        <v>RW</v>
      </c>
      <c r="AV912" s="7">
        <f>SUM(Z$7:Z912)/2</f>
        <v>399</v>
      </c>
      <c r="AW912" s="7">
        <f>SUM(AC$7:AC912)/2</f>
        <v>0</v>
      </c>
      <c r="BF912" s="2">
        <v>0</v>
      </c>
      <c r="BG912" s="2">
        <v>0</v>
      </c>
      <c r="BH912" s="2">
        <v>0</v>
      </c>
      <c r="BI912" s="2">
        <v>0</v>
      </c>
      <c r="BJ912" s="2">
        <v>0</v>
      </c>
      <c r="BK912" s="2">
        <v>0</v>
      </c>
      <c r="BL912" s="2">
        <v>0</v>
      </c>
      <c r="BM912" s="2">
        <v>0</v>
      </c>
      <c r="BN912" s="2">
        <v>0</v>
      </c>
      <c r="BO912" s="2">
        <v>0</v>
      </c>
    </row>
    <row r="913" spans="2:67" outlineLevel="1">
      <c r="B913" s="36"/>
      <c r="C913" s="9"/>
      <c r="D913" s="9"/>
      <c r="E913" s="10" t="s">
        <v>1061</v>
      </c>
      <c r="F913" s="10" t="s">
        <v>1062</v>
      </c>
      <c r="G913" s="10" t="s">
        <v>1078</v>
      </c>
      <c r="H913" s="10" t="s">
        <v>1078</v>
      </c>
      <c r="I913" s="54"/>
      <c r="J913" s="54"/>
      <c r="K913" s="54"/>
      <c r="L913" s="54"/>
      <c r="M913" s="54"/>
      <c r="N913" s="87"/>
      <c r="O913" s="10"/>
      <c r="P913" s="10"/>
      <c r="Q913" s="10"/>
      <c r="R913" s="10"/>
      <c r="S913" s="10" t="s">
        <v>53</v>
      </c>
      <c r="T913" s="10"/>
      <c r="U913" s="10" t="s">
        <v>49</v>
      </c>
      <c r="V913" s="10" t="s">
        <v>50</v>
      </c>
      <c r="W913" s="10" t="s">
        <v>50</v>
      </c>
      <c r="X913" s="11" t="str">
        <f t="shared" si="469"/>
        <v>Y</v>
      </c>
      <c r="Y913" s="11">
        <v>1</v>
      </c>
      <c r="Z913" s="11">
        <f t="shared" si="487"/>
        <v>1</v>
      </c>
      <c r="AA913" s="11" t="str">
        <f t="shared" si="502"/>
        <v>N</v>
      </c>
      <c r="AB913" s="11"/>
      <c r="AC913" s="11">
        <f t="shared" si="503"/>
        <v>0</v>
      </c>
      <c r="AD913" s="10">
        <v>0</v>
      </c>
      <c r="AE913" s="10">
        <v>0</v>
      </c>
      <c r="AF913" s="11"/>
      <c r="AG913" s="10"/>
      <c r="AH913" s="10"/>
      <c r="AI913" s="11">
        <f t="shared" si="494"/>
        <v>385</v>
      </c>
      <c r="AJ913" s="11" t="str">
        <f t="shared" si="495"/>
        <v>MTP[385]</v>
      </c>
      <c r="AK913" s="11">
        <f t="shared" si="496"/>
        <v>400</v>
      </c>
      <c r="AL913" s="11" t="str">
        <f t="shared" si="497"/>
        <v/>
      </c>
      <c r="AM913" s="11">
        <f t="shared" si="498"/>
        <v>-1</v>
      </c>
      <c r="AN913" s="11" t="str">
        <f t="shared" si="499"/>
        <v/>
      </c>
      <c r="AO913" s="11">
        <f t="shared" si="500"/>
        <v>-1</v>
      </c>
      <c r="AP913" s="11" t="str">
        <f t="shared" si="501"/>
        <v/>
      </c>
      <c r="AQ913" s="11"/>
      <c r="AR913" s="11">
        <f t="shared" si="504"/>
        <v>0</v>
      </c>
      <c r="AS913" s="11"/>
      <c r="AT913" s="9"/>
      <c r="AU913" t="str">
        <f t="shared" si="486"/>
        <v>RW</v>
      </c>
      <c r="AV913" s="7">
        <f>SUM(Z$7:Z913)/2</f>
        <v>399.5</v>
      </c>
      <c r="AW913" s="7">
        <f>SUM(AC$7:AC913)/2</f>
        <v>0</v>
      </c>
      <c r="BF913" s="2">
        <v>1</v>
      </c>
      <c r="BG913" s="2">
        <v>1</v>
      </c>
      <c r="BH913" s="2">
        <v>1</v>
      </c>
      <c r="BI913" s="2">
        <v>1</v>
      </c>
      <c r="BJ913" s="2">
        <v>1</v>
      </c>
      <c r="BK913" s="2">
        <v>1</v>
      </c>
      <c r="BL913" s="2">
        <v>1</v>
      </c>
      <c r="BM913" s="2">
        <v>1</v>
      </c>
      <c r="BN913" s="2">
        <v>1</v>
      </c>
      <c r="BO913" s="2">
        <v>1</v>
      </c>
    </row>
    <row r="914" spans="2:67" outlineLevel="1">
      <c r="B914" s="36"/>
      <c r="C914" s="9"/>
      <c r="D914" s="9"/>
      <c r="E914" s="10" t="s">
        <v>1061</v>
      </c>
      <c r="F914" s="10" t="s">
        <v>1062</v>
      </c>
      <c r="G914" s="10" t="s">
        <v>1079</v>
      </c>
      <c r="H914" s="10" t="s">
        <v>1079</v>
      </c>
      <c r="I914" s="81"/>
      <c r="J914" s="81"/>
      <c r="K914" s="81"/>
      <c r="L914" s="81"/>
      <c r="M914" s="81"/>
      <c r="N914" s="88"/>
      <c r="O914" s="10"/>
      <c r="P914" s="10"/>
      <c r="Q914" s="10"/>
      <c r="R914" s="10"/>
      <c r="S914" s="10" t="s">
        <v>53</v>
      </c>
      <c r="T914" s="10"/>
      <c r="U914" s="10" t="s">
        <v>49</v>
      </c>
      <c r="V914" s="10" t="s">
        <v>50</v>
      </c>
      <c r="W914" s="10" t="s">
        <v>50</v>
      </c>
      <c r="X914" s="11" t="str">
        <f t="shared" si="469"/>
        <v>Y</v>
      </c>
      <c r="Y914" s="11">
        <v>1</v>
      </c>
      <c r="Z914" s="11">
        <f t="shared" si="487"/>
        <v>1</v>
      </c>
      <c r="AA914" s="11" t="str">
        <f t="shared" si="502"/>
        <v>N</v>
      </c>
      <c r="AB914" s="11"/>
      <c r="AC914" s="11">
        <f t="shared" si="503"/>
        <v>0</v>
      </c>
      <c r="AD914" s="10">
        <v>0</v>
      </c>
      <c r="AE914" s="10">
        <v>0</v>
      </c>
      <c r="AF914" s="11"/>
      <c r="AG914" s="10"/>
      <c r="AH914" s="10"/>
      <c r="AI914" s="11">
        <f>IF(Y914&gt;0,AK865,AK865- 1)</f>
        <v>384</v>
      </c>
      <c r="AJ914" s="11" t="str">
        <f t="shared" si="495"/>
        <v>MTP[384]</v>
      </c>
      <c r="AK914" s="11">
        <f>IF(AND(V914="Y", Y914&gt;0),AI898,AI898- 1)</f>
        <v>399</v>
      </c>
      <c r="AL914" s="11" t="str">
        <f t="shared" si="497"/>
        <v/>
      </c>
      <c r="AM914" s="11">
        <f>IF(AB914&gt;0,AO865,AO865- 1)</f>
        <v>-1</v>
      </c>
      <c r="AN914" s="11" t="str">
        <f t="shared" si="499"/>
        <v/>
      </c>
      <c r="AO914" s="11">
        <f>IF(AND(V914="Y", AB914&gt;0),AM898,AM898- 1)</f>
        <v>-1</v>
      </c>
      <c r="AP914" s="11" t="str">
        <f t="shared" si="501"/>
        <v/>
      </c>
      <c r="AQ914" s="11"/>
      <c r="AR914" s="11">
        <f t="shared" si="504"/>
        <v>0</v>
      </c>
      <c r="AS914" s="11"/>
      <c r="AT914" s="9"/>
      <c r="AU914" t="str">
        <f t="shared" ref="AU914:AU977" si="505">S914</f>
        <v>RW</v>
      </c>
      <c r="AV914" s="7">
        <f>SUM(Z$7:Z914)/2</f>
        <v>400</v>
      </c>
      <c r="AW914" s="7">
        <f>SUM(AC$7:AC914)/2</f>
        <v>0</v>
      </c>
      <c r="BF914" s="2">
        <v>0</v>
      </c>
      <c r="BG914" s="2">
        <v>0</v>
      </c>
      <c r="BH914" s="2">
        <v>0</v>
      </c>
      <c r="BI914" s="2">
        <v>0</v>
      </c>
      <c r="BJ914" s="2">
        <v>0</v>
      </c>
      <c r="BK914" s="2">
        <v>0</v>
      </c>
      <c r="BL914" s="2">
        <v>0</v>
      </c>
      <c r="BM914" s="2">
        <v>0</v>
      </c>
      <c r="BN914" s="2">
        <v>0</v>
      </c>
      <c r="BO914" s="2">
        <v>0</v>
      </c>
    </row>
    <row r="915" spans="2:67" ht="28.9">
      <c r="B915" s="36"/>
      <c r="C915" s="9"/>
      <c r="D915" s="9"/>
      <c r="E915" s="10" t="s">
        <v>1080</v>
      </c>
      <c r="F915" s="10" t="s">
        <v>1081</v>
      </c>
      <c r="G915" s="10"/>
      <c r="H915" s="10"/>
      <c r="I915" s="10"/>
      <c r="J915" s="10"/>
      <c r="K915" s="10"/>
      <c r="L915" s="10"/>
      <c r="M915" s="10"/>
      <c r="N915" s="84"/>
      <c r="O915" s="10"/>
      <c r="P915" s="10"/>
      <c r="Q915" s="10" t="s">
        <v>114</v>
      </c>
      <c r="R915" s="10" t="s">
        <v>1019</v>
      </c>
      <c r="S915" s="10" t="str">
        <f t="shared" si="488"/>
        <v>RW</v>
      </c>
      <c r="T915" s="10">
        <v>2</v>
      </c>
      <c r="U915" s="10" t="s">
        <v>49</v>
      </c>
      <c r="V915" s="10" t="s">
        <v>50</v>
      </c>
      <c r="W915" s="10" t="s">
        <v>50</v>
      </c>
      <c r="X915" s="11" t="str">
        <f t="shared" si="469"/>
        <v>Y</v>
      </c>
      <c r="Y915" s="11">
        <v>16</v>
      </c>
      <c r="Z915" s="11">
        <f t="shared" si="487"/>
        <v>16</v>
      </c>
      <c r="AA915" s="11" t="str">
        <f t="shared" si="502"/>
        <v>N</v>
      </c>
      <c r="AB915" s="11"/>
      <c r="AC915" s="11">
        <f t="shared" si="503"/>
        <v>0</v>
      </c>
      <c r="AD915" s="10" t="str">
        <f>(AD916 &amp; AD917 &amp; AD918 &amp; AD919 &amp; AD920 &amp; AD921 &amp; AD922 &amp; AD923) &amp; (AD924 &amp; AD925 &amp; AD926 &amp; AD927 &amp; AD928 &amp; AD929 &amp; AD930 &amp; AD931)</f>
        <v>0000000000000000</v>
      </c>
      <c r="AE915" s="10" t="str">
        <f>(AE916 &amp; AE917 &amp; AE918 &amp; AE919 &amp; AE920 &amp; AE921 &amp; AE922 &amp; AE923) &amp; (AE924 &amp; AE925 &amp; AE926 &amp; AE927 &amp; AE928 &amp; AE929 &amp; AE930 &amp; AE931)</f>
        <v>0000000000000000</v>
      </c>
      <c r="AF915" s="11"/>
      <c r="AG915" s="10"/>
      <c r="AH915" s="10"/>
      <c r="AI915" s="11">
        <f>AK898+Y915</f>
        <v>416</v>
      </c>
      <c r="AJ915" s="11"/>
      <c r="AK915" s="11">
        <f t="shared" si="489"/>
        <v>416</v>
      </c>
      <c r="AL915" s="11"/>
      <c r="AM915" s="11">
        <f>AO898+AB915</f>
        <v>0</v>
      </c>
      <c r="AN915" s="11"/>
      <c r="AO915" s="11">
        <f t="shared" si="490"/>
        <v>0</v>
      </c>
      <c r="AP915" s="11"/>
      <c r="AQ915" s="11">
        <f t="shared" si="491"/>
        <v>16</v>
      </c>
      <c r="AR915" s="11">
        <f t="shared" si="504"/>
        <v>16</v>
      </c>
      <c r="AS915" s="11"/>
      <c r="AT915" s="9"/>
      <c r="AU915" t="str">
        <f t="shared" si="505"/>
        <v>RW</v>
      </c>
      <c r="AV915" s="7">
        <f>SUM(Z$7:Z915)/2</f>
        <v>408</v>
      </c>
      <c r="AW915" s="7">
        <f>SUM(AC$7:AC915)/2</f>
        <v>0</v>
      </c>
      <c r="BF915" s="2" t="s">
        <v>733</v>
      </c>
      <c r="BG915" s="2" t="s">
        <v>733</v>
      </c>
      <c r="BH915" s="2" t="s">
        <v>733</v>
      </c>
      <c r="BI915" s="2" t="s">
        <v>733</v>
      </c>
      <c r="BJ915" s="2" t="s">
        <v>733</v>
      </c>
      <c r="BK915" s="2" t="s">
        <v>733</v>
      </c>
      <c r="BL915" s="2" t="s">
        <v>733</v>
      </c>
      <c r="BM915" s="2" t="s">
        <v>733</v>
      </c>
      <c r="BN915" s="2" t="s">
        <v>733</v>
      </c>
      <c r="BO915" s="2" t="s">
        <v>733</v>
      </c>
    </row>
    <row r="916" spans="2:67" outlineLevel="1">
      <c r="B916" s="36"/>
      <c r="C916" s="9"/>
      <c r="D916" s="9"/>
      <c r="E916" s="10" t="s">
        <v>1080</v>
      </c>
      <c r="F916" s="10" t="s">
        <v>1081</v>
      </c>
      <c r="G916" s="10" t="s">
        <v>1082</v>
      </c>
      <c r="H916" s="10" t="s">
        <v>1082</v>
      </c>
      <c r="I916" s="80"/>
      <c r="J916" s="80"/>
      <c r="K916" s="80"/>
      <c r="L916" s="80"/>
      <c r="M916" s="80"/>
      <c r="N916" s="86" t="s">
        <v>1083</v>
      </c>
      <c r="O916" s="10"/>
      <c r="P916" s="10"/>
      <c r="Q916" s="10"/>
      <c r="R916" s="10"/>
      <c r="S916" s="10" t="s">
        <v>53</v>
      </c>
      <c r="T916" s="10"/>
      <c r="U916" s="10" t="s">
        <v>49</v>
      </c>
      <c r="V916" s="10" t="s">
        <v>50</v>
      </c>
      <c r="W916" s="10" t="s">
        <v>50</v>
      </c>
      <c r="X916" s="11" t="str">
        <f t="shared" si="469"/>
        <v>Y</v>
      </c>
      <c r="Y916" s="11">
        <v>1</v>
      </c>
      <c r="Z916" s="11">
        <f t="shared" si="487"/>
        <v>1</v>
      </c>
      <c r="AA916" s="11" t="str">
        <f t="shared" si="502"/>
        <v>N</v>
      </c>
      <c r="AB916" s="11"/>
      <c r="AC916" s="11">
        <f t="shared" si="503"/>
        <v>0</v>
      </c>
      <c r="AD916" s="10">
        <v>0</v>
      </c>
      <c r="AE916" s="10">
        <v>0</v>
      </c>
      <c r="AF916" s="11"/>
      <c r="AG916" s="10"/>
      <c r="AH916" s="10"/>
      <c r="AI916" s="11">
        <f t="shared" ref="AI916:AI930" si="506">AI917+Y917</f>
        <v>415</v>
      </c>
      <c r="AJ916" s="11" t="str">
        <f t="shared" ref="AJ916:AJ931" si="507">IF(Y916&gt;1,"MTP[" &amp; AI916-1+Y916&amp; ":" &amp; AI916 &amp; "]",(IF(Y916&gt;0,"MTP[" &amp; AI916 &amp; "]","")))</f>
        <v>MTP[415]</v>
      </c>
      <c r="AK916" s="11">
        <f t="shared" ref="AK916:AK930" si="508">AK917+Y917</f>
        <v>430</v>
      </c>
      <c r="AL916" s="11" t="str">
        <f t="shared" ref="AL916:AL931" si="509">IF(AND(V916="Y", Y916&gt;1),"MTP[" &amp; AK916-1+Y916&amp; ":" &amp; AK916 &amp; "]",(IF(AND(V916="Y", Y916&gt;0),"MTP[" &amp; AK916 &amp; "]","")))</f>
        <v/>
      </c>
      <c r="AM916" s="11">
        <f t="shared" ref="AM916:AM930" si="510">AM917+AB917</f>
        <v>-1</v>
      </c>
      <c r="AN916" s="11" t="str">
        <f t="shared" ref="AN916:AN931" si="511">IF(AB916&gt;1,"OTP[" &amp; AM916-1+AB916&amp; ":" &amp; AM916 &amp; "]",(IF(AB916&gt;0,"OTP[" &amp; AM916 &amp; "]","")))</f>
        <v/>
      </c>
      <c r="AO916" s="11">
        <f t="shared" ref="AO916:AO930" si="512">AO917+AB917</f>
        <v>-1</v>
      </c>
      <c r="AP916" s="11" t="str">
        <f t="shared" ref="AP916:AP931" si="513">IF(AND(V916="Y", AB916&gt;1),"OTP[" &amp; AO916-1+AB916&amp; ":" &amp; AO916 &amp; "]",(IF(AND(V916="Y", AB916&gt;0),"OTP[" &amp; AO916 &amp; "]","")))</f>
        <v/>
      </c>
      <c r="AQ916" s="11"/>
      <c r="AR916" s="11">
        <f t="shared" si="504"/>
        <v>0</v>
      </c>
      <c r="AS916" s="11"/>
      <c r="AT916" s="9"/>
      <c r="AU916" t="str">
        <f t="shared" si="505"/>
        <v>RW</v>
      </c>
      <c r="AV916" s="7">
        <f>SUM(Z$7:Z916)/2</f>
        <v>408.5</v>
      </c>
      <c r="AW916" s="7">
        <f>SUM(AC$7:AC916)/2</f>
        <v>0</v>
      </c>
      <c r="BF916" s="2">
        <v>0</v>
      </c>
      <c r="BG916" s="2">
        <v>0</v>
      </c>
      <c r="BH916" s="2">
        <v>0</v>
      </c>
      <c r="BI916" s="2">
        <v>0</v>
      </c>
      <c r="BJ916" s="2">
        <v>0</v>
      </c>
      <c r="BK916" s="2">
        <v>0</v>
      </c>
      <c r="BL916" s="2">
        <v>0</v>
      </c>
      <c r="BM916" s="2">
        <v>0</v>
      </c>
      <c r="BN916" s="2">
        <v>0</v>
      </c>
      <c r="BO916" s="2">
        <v>0</v>
      </c>
    </row>
    <row r="917" spans="2:67" outlineLevel="1">
      <c r="B917" s="36"/>
      <c r="C917" s="9"/>
      <c r="D917" s="9"/>
      <c r="E917" s="10" t="s">
        <v>1080</v>
      </c>
      <c r="F917" s="10" t="s">
        <v>1081</v>
      </c>
      <c r="G917" s="10" t="s">
        <v>1084</v>
      </c>
      <c r="H917" s="10" t="s">
        <v>1084</v>
      </c>
      <c r="I917" s="54"/>
      <c r="J917" s="54"/>
      <c r="K917" s="54"/>
      <c r="L917" s="54"/>
      <c r="M917" s="54"/>
      <c r="N917" s="87"/>
      <c r="O917" s="10"/>
      <c r="P917" s="10"/>
      <c r="Q917" s="10"/>
      <c r="R917" s="10"/>
      <c r="S917" s="10" t="s">
        <v>53</v>
      </c>
      <c r="T917" s="10"/>
      <c r="U917" s="10" t="s">
        <v>49</v>
      </c>
      <c r="V917" s="10" t="s">
        <v>50</v>
      </c>
      <c r="W917" s="10" t="s">
        <v>50</v>
      </c>
      <c r="X917" s="11" t="str">
        <f t="shared" si="469"/>
        <v>Y</v>
      </c>
      <c r="Y917" s="11">
        <v>1</v>
      </c>
      <c r="Z917" s="11">
        <f t="shared" si="487"/>
        <v>1</v>
      </c>
      <c r="AA917" s="11" t="str">
        <f t="shared" si="502"/>
        <v>N</v>
      </c>
      <c r="AB917" s="11"/>
      <c r="AC917" s="11">
        <f t="shared" si="503"/>
        <v>0</v>
      </c>
      <c r="AD917" s="10">
        <v>0</v>
      </c>
      <c r="AE917" s="10">
        <v>0</v>
      </c>
      <c r="AF917" s="11"/>
      <c r="AG917" s="10"/>
      <c r="AH917" s="10"/>
      <c r="AI917" s="11">
        <f t="shared" si="506"/>
        <v>414</v>
      </c>
      <c r="AJ917" s="11" t="str">
        <f t="shared" si="507"/>
        <v>MTP[414]</v>
      </c>
      <c r="AK917" s="11">
        <f t="shared" si="508"/>
        <v>429</v>
      </c>
      <c r="AL917" s="11" t="str">
        <f t="shared" si="509"/>
        <v/>
      </c>
      <c r="AM917" s="11">
        <f t="shared" si="510"/>
        <v>-1</v>
      </c>
      <c r="AN917" s="11" t="str">
        <f t="shared" si="511"/>
        <v/>
      </c>
      <c r="AO917" s="11">
        <f t="shared" si="512"/>
        <v>-1</v>
      </c>
      <c r="AP917" s="11" t="str">
        <f t="shared" si="513"/>
        <v/>
      </c>
      <c r="AQ917" s="11"/>
      <c r="AR917" s="11">
        <f t="shared" si="504"/>
        <v>0</v>
      </c>
      <c r="AS917" s="11"/>
      <c r="AT917" s="9"/>
      <c r="AU917" t="str">
        <f t="shared" si="505"/>
        <v>RW</v>
      </c>
      <c r="AV917" s="7">
        <f>SUM(Z$7:Z917)/2</f>
        <v>409</v>
      </c>
      <c r="AW917" s="7">
        <f>SUM(AC$7:AC917)/2</f>
        <v>0</v>
      </c>
      <c r="BF917" s="2">
        <v>1</v>
      </c>
      <c r="BG917" s="2">
        <v>1</v>
      </c>
      <c r="BH917" s="2">
        <v>1</v>
      </c>
      <c r="BI917" s="2">
        <v>1</v>
      </c>
      <c r="BJ917" s="2">
        <v>1</v>
      </c>
      <c r="BK917" s="2">
        <v>1</v>
      </c>
      <c r="BL917" s="2">
        <v>1</v>
      </c>
      <c r="BM917" s="2">
        <v>1</v>
      </c>
      <c r="BN917" s="2">
        <v>1</v>
      </c>
      <c r="BO917" s="2">
        <v>1</v>
      </c>
    </row>
    <row r="918" spans="2:67" outlineLevel="1">
      <c r="B918" s="36"/>
      <c r="C918" s="9"/>
      <c r="D918" s="9"/>
      <c r="E918" s="10" t="s">
        <v>1080</v>
      </c>
      <c r="F918" s="10" t="s">
        <v>1081</v>
      </c>
      <c r="G918" s="10" t="s">
        <v>1085</v>
      </c>
      <c r="H918" s="10" t="s">
        <v>1085</v>
      </c>
      <c r="I918" s="54"/>
      <c r="J918" s="54"/>
      <c r="K918" s="54"/>
      <c r="L918" s="54"/>
      <c r="M918" s="54"/>
      <c r="N918" s="87"/>
      <c r="O918" s="10"/>
      <c r="P918" s="10"/>
      <c r="Q918" s="10"/>
      <c r="R918" s="10"/>
      <c r="S918" s="10" t="s">
        <v>53</v>
      </c>
      <c r="T918" s="10"/>
      <c r="U918" s="10" t="s">
        <v>49</v>
      </c>
      <c r="V918" s="10" t="s">
        <v>50</v>
      </c>
      <c r="W918" s="10" t="s">
        <v>50</v>
      </c>
      <c r="X918" s="11" t="str">
        <f t="shared" si="469"/>
        <v>Y</v>
      </c>
      <c r="Y918" s="11">
        <v>1</v>
      </c>
      <c r="Z918" s="11">
        <f t="shared" si="487"/>
        <v>1</v>
      </c>
      <c r="AA918" s="11" t="str">
        <f t="shared" si="502"/>
        <v>N</v>
      </c>
      <c r="AB918" s="11"/>
      <c r="AC918" s="11">
        <f t="shared" si="503"/>
        <v>0</v>
      </c>
      <c r="AD918" s="10">
        <v>0</v>
      </c>
      <c r="AE918" s="10">
        <v>0</v>
      </c>
      <c r="AF918" s="11"/>
      <c r="AG918" s="10"/>
      <c r="AH918" s="10"/>
      <c r="AI918" s="11">
        <f t="shared" si="506"/>
        <v>413</v>
      </c>
      <c r="AJ918" s="11" t="str">
        <f t="shared" si="507"/>
        <v>MTP[413]</v>
      </c>
      <c r="AK918" s="11">
        <f t="shared" si="508"/>
        <v>428</v>
      </c>
      <c r="AL918" s="11" t="str">
        <f t="shared" si="509"/>
        <v/>
      </c>
      <c r="AM918" s="11">
        <f t="shared" si="510"/>
        <v>-1</v>
      </c>
      <c r="AN918" s="11" t="str">
        <f t="shared" si="511"/>
        <v/>
      </c>
      <c r="AO918" s="11">
        <f t="shared" si="512"/>
        <v>-1</v>
      </c>
      <c r="AP918" s="11" t="str">
        <f t="shared" si="513"/>
        <v/>
      </c>
      <c r="AQ918" s="11"/>
      <c r="AR918" s="11">
        <f t="shared" si="504"/>
        <v>0</v>
      </c>
      <c r="AS918" s="11"/>
      <c r="AT918" s="9"/>
      <c r="AU918" t="str">
        <f t="shared" si="505"/>
        <v>RW</v>
      </c>
      <c r="AV918" s="7">
        <f>SUM(Z$7:Z918)/2</f>
        <v>409.5</v>
      </c>
      <c r="AW918" s="7">
        <f>SUM(AC$7:AC918)/2</f>
        <v>0</v>
      </c>
      <c r="BF918" s="2">
        <v>0</v>
      </c>
      <c r="BG918" s="2">
        <v>0</v>
      </c>
      <c r="BH918" s="2">
        <v>0</v>
      </c>
      <c r="BI918" s="2">
        <v>0</v>
      </c>
      <c r="BJ918" s="2">
        <v>0</v>
      </c>
      <c r="BK918" s="2">
        <v>0</v>
      </c>
      <c r="BL918" s="2">
        <v>0</v>
      </c>
      <c r="BM918" s="2">
        <v>0</v>
      </c>
      <c r="BN918" s="2">
        <v>0</v>
      </c>
      <c r="BO918" s="2">
        <v>0</v>
      </c>
    </row>
    <row r="919" spans="2:67" outlineLevel="1">
      <c r="B919" s="36"/>
      <c r="C919" s="9"/>
      <c r="D919" s="9"/>
      <c r="E919" s="10" t="s">
        <v>1080</v>
      </c>
      <c r="F919" s="10" t="s">
        <v>1081</v>
      </c>
      <c r="G919" s="10" t="s">
        <v>1086</v>
      </c>
      <c r="H919" s="10" t="s">
        <v>1086</v>
      </c>
      <c r="I919" s="54"/>
      <c r="J919" s="54"/>
      <c r="K919" s="54"/>
      <c r="L919" s="54"/>
      <c r="M919" s="54"/>
      <c r="N919" s="87"/>
      <c r="O919" s="10"/>
      <c r="P919" s="10"/>
      <c r="Q919" s="10"/>
      <c r="R919" s="10"/>
      <c r="S919" s="10" t="s">
        <v>53</v>
      </c>
      <c r="T919" s="10"/>
      <c r="U919" s="10" t="s">
        <v>49</v>
      </c>
      <c r="V919" s="10" t="s">
        <v>50</v>
      </c>
      <c r="W919" s="10" t="s">
        <v>50</v>
      </c>
      <c r="X919" s="11" t="str">
        <f t="shared" si="469"/>
        <v>Y</v>
      </c>
      <c r="Y919" s="11">
        <v>1</v>
      </c>
      <c r="Z919" s="11">
        <f t="shared" si="487"/>
        <v>1</v>
      </c>
      <c r="AA919" s="11" t="str">
        <f t="shared" si="502"/>
        <v>N</v>
      </c>
      <c r="AB919" s="11"/>
      <c r="AC919" s="11">
        <f t="shared" si="503"/>
        <v>0</v>
      </c>
      <c r="AD919" s="10">
        <v>0</v>
      </c>
      <c r="AE919" s="10">
        <v>0</v>
      </c>
      <c r="AF919" s="11"/>
      <c r="AG919" s="10"/>
      <c r="AH919" s="10"/>
      <c r="AI919" s="11">
        <f t="shared" si="506"/>
        <v>412</v>
      </c>
      <c r="AJ919" s="11" t="str">
        <f t="shared" si="507"/>
        <v>MTP[412]</v>
      </c>
      <c r="AK919" s="11">
        <f t="shared" si="508"/>
        <v>427</v>
      </c>
      <c r="AL919" s="11" t="str">
        <f t="shared" si="509"/>
        <v/>
      </c>
      <c r="AM919" s="11">
        <f t="shared" si="510"/>
        <v>-1</v>
      </c>
      <c r="AN919" s="11" t="str">
        <f t="shared" si="511"/>
        <v/>
      </c>
      <c r="AO919" s="11">
        <f t="shared" si="512"/>
        <v>-1</v>
      </c>
      <c r="AP919" s="11" t="str">
        <f t="shared" si="513"/>
        <v/>
      </c>
      <c r="AQ919" s="11"/>
      <c r="AR919" s="11">
        <f t="shared" si="504"/>
        <v>0</v>
      </c>
      <c r="AS919" s="11"/>
      <c r="AT919" s="9"/>
      <c r="AU919" t="str">
        <f t="shared" si="505"/>
        <v>RW</v>
      </c>
      <c r="AV919" s="7">
        <f>SUM(Z$7:Z919)/2</f>
        <v>410</v>
      </c>
      <c r="AW919" s="7">
        <f>SUM(AC$7:AC919)/2</f>
        <v>0</v>
      </c>
      <c r="BF919" s="2">
        <v>0</v>
      </c>
      <c r="BG919" s="2">
        <v>0</v>
      </c>
      <c r="BH919" s="2">
        <v>0</v>
      </c>
      <c r="BI919" s="2">
        <v>0</v>
      </c>
      <c r="BJ919" s="2">
        <v>0</v>
      </c>
      <c r="BK919" s="2">
        <v>0</v>
      </c>
      <c r="BL919" s="2">
        <v>0</v>
      </c>
      <c r="BM919" s="2">
        <v>0</v>
      </c>
      <c r="BN919" s="2">
        <v>0</v>
      </c>
      <c r="BO919" s="2">
        <v>0</v>
      </c>
    </row>
    <row r="920" spans="2:67" outlineLevel="1">
      <c r="B920" s="36"/>
      <c r="C920" s="9"/>
      <c r="D920" s="9"/>
      <c r="E920" s="10" t="s">
        <v>1080</v>
      </c>
      <c r="F920" s="10" t="s">
        <v>1081</v>
      </c>
      <c r="G920" s="10" t="s">
        <v>1087</v>
      </c>
      <c r="H920" s="10" t="s">
        <v>1087</v>
      </c>
      <c r="I920" s="54"/>
      <c r="J920" s="54"/>
      <c r="K920" s="54"/>
      <c r="L920" s="54"/>
      <c r="M920" s="54"/>
      <c r="N920" s="87"/>
      <c r="O920" s="10"/>
      <c r="P920" s="10"/>
      <c r="Q920" s="10"/>
      <c r="R920" s="10"/>
      <c r="S920" s="10" t="s">
        <v>53</v>
      </c>
      <c r="T920" s="10"/>
      <c r="U920" s="10" t="s">
        <v>49</v>
      </c>
      <c r="V920" s="10" t="s">
        <v>50</v>
      </c>
      <c r="W920" s="10" t="s">
        <v>50</v>
      </c>
      <c r="X920" s="11" t="str">
        <f t="shared" si="469"/>
        <v>Y</v>
      </c>
      <c r="Y920" s="11">
        <v>1</v>
      </c>
      <c r="Z920" s="11">
        <f t="shared" si="487"/>
        <v>1</v>
      </c>
      <c r="AA920" s="11" t="str">
        <f t="shared" si="502"/>
        <v>N</v>
      </c>
      <c r="AB920" s="11"/>
      <c r="AC920" s="11">
        <f t="shared" si="503"/>
        <v>0</v>
      </c>
      <c r="AD920" s="10">
        <v>0</v>
      </c>
      <c r="AE920" s="10">
        <v>0</v>
      </c>
      <c r="AF920" s="11"/>
      <c r="AG920" s="10"/>
      <c r="AH920" s="10"/>
      <c r="AI920" s="11">
        <f t="shared" si="506"/>
        <v>411</v>
      </c>
      <c r="AJ920" s="11" t="str">
        <f t="shared" si="507"/>
        <v>MTP[411]</v>
      </c>
      <c r="AK920" s="11">
        <f t="shared" si="508"/>
        <v>426</v>
      </c>
      <c r="AL920" s="11" t="str">
        <f t="shared" si="509"/>
        <v/>
      </c>
      <c r="AM920" s="11">
        <f t="shared" si="510"/>
        <v>-1</v>
      </c>
      <c r="AN920" s="11" t="str">
        <f t="shared" si="511"/>
        <v/>
      </c>
      <c r="AO920" s="11">
        <f t="shared" si="512"/>
        <v>-1</v>
      </c>
      <c r="AP920" s="11" t="str">
        <f t="shared" si="513"/>
        <v/>
      </c>
      <c r="AQ920" s="11"/>
      <c r="AR920" s="11">
        <f t="shared" si="504"/>
        <v>0</v>
      </c>
      <c r="AS920" s="11"/>
      <c r="AT920" s="9"/>
      <c r="AU920" t="str">
        <f t="shared" si="505"/>
        <v>RW</v>
      </c>
      <c r="AV920" s="7">
        <f>SUM(Z$7:Z920)/2</f>
        <v>410.5</v>
      </c>
      <c r="AW920" s="7">
        <f>SUM(AC$7:AC920)/2</f>
        <v>0</v>
      </c>
      <c r="BF920" s="2">
        <v>0</v>
      </c>
      <c r="BG920" s="2">
        <v>0</v>
      </c>
      <c r="BH920" s="2">
        <v>0</v>
      </c>
      <c r="BI920" s="2">
        <v>0</v>
      </c>
      <c r="BJ920" s="2">
        <v>0</v>
      </c>
      <c r="BK920" s="2">
        <v>0</v>
      </c>
      <c r="BL920" s="2">
        <v>0</v>
      </c>
      <c r="BM920" s="2">
        <v>0</v>
      </c>
      <c r="BN920" s="2">
        <v>0</v>
      </c>
      <c r="BO920" s="2">
        <v>0</v>
      </c>
    </row>
    <row r="921" spans="2:67" outlineLevel="1">
      <c r="B921" s="36"/>
      <c r="C921" s="9"/>
      <c r="D921" s="9"/>
      <c r="E921" s="10" t="s">
        <v>1080</v>
      </c>
      <c r="F921" s="10" t="s">
        <v>1081</v>
      </c>
      <c r="G921" s="10" t="s">
        <v>1088</v>
      </c>
      <c r="H921" s="10" t="s">
        <v>1088</v>
      </c>
      <c r="I921" s="54"/>
      <c r="J921" s="54"/>
      <c r="K921" s="54"/>
      <c r="L921" s="54"/>
      <c r="M921" s="54"/>
      <c r="N921" s="87"/>
      <c r="O921" s="10"/>
      <c r="P921" s="10"/>
      <c r="Q921" s="10"/>
      <c r="R921" s="10"/>
      <c r="S921" s="10" t="s">
        <v>53</v>
      </c>
      <c r="T921" s="10"/>
      <c r="U921" s="10" t="s">
        <v>49</v>
      </c>
      <c r="V921" s="10" t="s">
        <v>50</v>
      </c>
      <c r="W921" s="10" t="s">
        <v>50</v>
      </c>
      <c r="X921" s="11" t="str">
        <f t="shared" si="469"/>
        <v>Y</v>
      </c>
      <c r="Y921" s="11">
        <v>1</v>
      </c>
      <c r="Z921" s="11">
        <f t="shared" si="487"/>
        <v>1</v>
      </c>
      <c r="AA921" s="11" t="str">
        <f t="shared" si="502"/>
        <v>N</v>
      </c>
      <c r="AB921" s="11"/>
      <c r="AC921" s="11">
        <f t="shared" si="503"/>
        <v>0</v>
      </c>
      <c r="AD921" s="10">
        <v>0</v>
      </c>
      <c r="AE921" s="10">
        <v>0</v>
      </c>
      <c r="AF921" s="11"/>
      <c r="AG921" s="10"/>
      <c r="AH921" s="10"/>
      <c r="AI921" s="11">
        <f t="shared" si="506"/>
        <v>410</v>
      </c>
      <c r="AJ921" s="11" t="str">
        <f t="shared" si="507"/>
        <v>MTP[410]</v>
      </c>
      <c r="AK921" s="11">
        <f t="shared" si="508"/>
        <v>425</v>
      </c>
      <c r="AL921" s="11" t="str">
        <f t="shared" si="509"/>
        <v/>
      </c>
      <c r="AM921" s="11">
        <f t="shared" si="510"/>
        <v>-1</v>
      </c>
      <c r="AN921" s="11" t="str">
        <f t="shared" si="511"/>
        <v/>
      </c>
      <c r="AO921" s="11">
        <f t="shared" si="512"/>
        <v>-1</v>
      </c>
      <c r="AP921" s="11" t="str">
        <f t="shared" si="513"/>
        <v/>
      </c>
      <c r="AQ921" s="11"/>
      <c r="AR921" s="11">
        <f t="shared" si="504"/>
        <v>0</v>
      </c>
      <c r="AS921" s="11"/>
      <c r="AT921" s="9"/>
      <c r="AU921" t="str">
        <f t="shared" si="505"/>
        <v>RW</v>
      </c>
      <c r="AV921" s="7">
        <f>SUM(Z$7:Z921)/2</f>
        <v>411</v>
      </c>
      <c r="AW921" s="7">
        <f>SUM(AC$7:AC921)/2</f>
        <v>0</v>
      </c>
      <c r="BF921" s="2">
        <v>1</v>
      </c>
      <c r="BG921" s="2">
        <v>1</v>
      </c>
      <c r="BH921" s="2">
        <v>1</v>
      </c>
      <c r="BI921" s="2">
        <v>1</v>
      </c>
      <c r="BJ921" s="2">
        <v>1</v>
      </c>
      <c r="BK921" s="2">
        <v>1</v>
      </c>
      <c r="BL921" s="2">
        <v>1</v>
      </c>
      <c r="BM921" s="2">
        <v>1</v>
      </c>
      <c r="BN921" s="2">
        <v>0</v>
      </c>
      <c r="BO921" s="2">
        <v>0</v>
      </c>
    </row>
    <row r="922" spans="2:67" outlineLevel="1">
      <c r="B922" s="36"/>
      <c r="C922" s="9"/>
      <c r="D922" s="9"/>
      <c r="E922" s="10" t="s">
        <v>1080</v>
      </c>
      <c r="F922" s="10" t="s">
        <v>1081</v>
      </c>
      <c r="G922" s="10" t="s">
        <v>1089</v>
      </c>
      <c r="H922" s="10" t="s">
        <v>1089</v>
      </c>
      <c r="I922" s="54"/>
      <c r="J922" s="54"/>
      <c r="K922" s="54"/>
      <c r="L922" s="54"/>
      <c r="M922" s="54"/>
      <c r="N922" s="87"/>
      <c r="O922" s="10"/>
      <c r="P922" s="10"/>
      <c r="Q922" s="10"/>
      <c r="R922" s="10"/>
      <c r="S922" s="10" t="s">
        <v>53</v>
      </c>
      <c r="T922" s="10"/>
      <c r="U922" s="10" t="s">
        <v>49</v>
      </c>
      <c r="V922" s="10" t="s">
        <v>50</v>
      </c>
      <c r="W922" s="10" t="s">
        <v>50</v>
      </c>
      <c r="X922" s="11" t="str">
        <f t="shared" si="469"/>
        <v>Y</v>
      </c>
      <c r="Y922" s="11">
        <v>1</v>
      </c>
      <c r="Z922" s="11">
        <f t="shared" si="487"/>
        <v>1</v>
      </c>
      <c r="AA922" s="11" t="str">
        <f t="shared" si="502"/>
        <v>N</v>
      </c>
      <c r="AB922" s="11"/>
      <c r="AC922" s="11">
        <f t="shared" si="503"/>
        <v>0</v>
      </c>
      <c r="AD922" s="10">
        <v>0</v>
      </c>
      <c r="AE922" s="10">
        <v>0</v>
      </c>
      <c r="AF922" s="11"/>
      <c r="AG922" s="10"/>
      <c r="AH922" s="10"/>
      <c r="AI922" s="11">
        <f t="shared" si="506"/>
        <v>409</v>
      </c>
      <c r="AJ922" s="11" t="str">
        <f t="shared" si="507"/>
        <v>MTP[409]</v>
      </c>
      <c r="AK922" s="11">
        <f t="shared" si="508"/>
        <v>424</v>
      </c>
      <c r="AL922" s="11" t="str">
        <f t="shared" si="509"/>
        <v/>
      </c>
      <c r="AM922" s="11">
        <f t="shared" si="510"/>
        <v>-1</v>
      </c>
      <c r="AN922" s="11" t="str">
        <f t="shared" si="511"/>
        <v/>
      </c>
      <c r="AO922" s="11">
        <f t="shared" si="512"/>
        <v>-1</v>
      </c>
      <c r="AP922" s="11" t="str">
        <f t="shared" si="513"/>
        <v/>
      </c>
      <c r="AQ922" s="11"/>
      <c r="AR922" s="11">
        <f t="shared" si="504"/>
        <v>0</v>
      </c>
      <c r="AS922" s="11"/>
      <c r="AT922" s="9"/>
      <c r="AU922" t="str">
        <f t="shared" si="505"/>
        <v>RW</v>
      </c>
      <c r="AV922" s="7">
        <f>SUM(Z$7:Z922)/2</f>
        <v>411.5</v>
      </c>
      <c r="AW922" s="7">
        <f>SUM(AC$7:AC922)/2</f>
        <v>0</v>
      </c>
      <c r="BF922" s="2">
        <v>0</v>
      </c>
      <c r="BG922" s="2">
        <v>0</v>
      </c>
      <c r="BH922" s="2">
        <v>0</v>
      </c>
      <c r="BI922" s="2">
        <v>0</v>
      </c>
      <c r="BJ922" s="2">
        <v>1</v>
      </c>
      <c r="BK922" s="2">
        <v>1</v>
      </c>
      <c r="BL922" s="2">
        <v>1</v>
      </c>
      <c r="BM922" s="2">
        <v>1</v>
      </c>
      <c r="BN922" s="2">
        <v>1</v>
      </c>
      <c r="BO922" s="2">
        <v>1</v>
      </c>
    </row>
    <row r="923" spans="2:67" outlineLevel="1">
      <c r="B923" s="36"/>
      <c r="C923" s="9"/>
      <c r="D923" s="9"/>
      <c r="E923" s="10" t="s">
        <v>1080</v>
      </c>
      <c r="F923" s="10" t="s">
        <v>1081</v>
      </c>
      <c r="G923" s="10" t="s">
        <v>1090</v>
      </c>
      <c r="H923" s="10" t="s">
        <v>1090</v>
      </c>
      <c r="I923" s="54"/>
      <c r="J923" s="54"/>
      <c r="K923" s="54"/>
      <c r="L923" s="54"/>
      <c r="M923" s="54"/>
      <c r="N923" s="87"/>
      <c r="O923" s="10"/>
      <c r="P923" s="10"/>
      <c r="Q923" s="10"/>
      <c r="R923" s="10"/>
      <c r="S923" s="10" t="s">
        <v>53</v>
      </c>
      <c r="T923" s="10"/>
      <c r="U923" s="10" t="s">
        <v>49</v>
      </c>
      <c r="V923" s="10" t="s">
        <v>50</v>
      </c>
      <c r="W923" s="10" t="s">
        <v>50</v>
      </c>
      <c r="X923" s="11" t="str">
        <f t="shared" si="469"/>
        <v>Y</v>
      </c>
      <c r="Y923" s="11">
        <v>1</v>
      </c>
      <c r="Z923" s="11">
        <f t="shared" si="487"/>
        <v>1</v>
      </c>
      <c r="AA923" s="11" t="str">
        <f t="shared" si="502"/>
        <v>N</v>
      </c>
      <c r="AB923" s="11"/>
      <c r="AC923" s="11">
        <f t="shared" si="503"/>
        <v>0</v>
      </c>
      <c r="AD923" s="10">
        <v>0</v>
      </c>
      <c r="AE923" s="10">
        <v>0</v>
      </c>
      <c r="AF923" s="11"/>
      <c r="AG923" s="10"/>
      <c r="AH923" s="10"/>
      <c r="AI923" s="11">
        <f t="shared" si="506"/>
        <v>408</v>
      </c>
      <c r="AJ923" s="11" t="str">
        <f t="shared" si="507"/>
        <v>MTP[408]</v>
      </c>
      <c r="AK923" s="11">
        <f t="shared" si="508"/>
        <v>423</v>
      </c>
      <c r="AL923" s="11" t="str">
        <f t="shared" si="509"/>
        <v/>
      </c>
      <c r="AM923" s="11">
        <f t="shared" si="510"/>
        <v>-1</v>
      </c>
      <c r="AN923" s="11" t="str">
        <f t="shared" si="511"/>
        <v/>
      </c>
      <c r="AO923" s="11">
        <f t="shared" si="512"/>
        <v>-1</v>
      </c>
      <c r="AP923" s="11" t="str">
        <f t="shared" si="513"/>
        <v/>
      </c>
      <c r="AQ923" s="11"/>
      <c r="AR923" s="11">
        <f t="shared" si="504"/>
        <v>0</v>
      </c>
      <c r="AS923" s="11"/>
      <c r="AT923" s="9"/>
      <c r="AU923" t="str">
        <f t="shared" si="505"/>
        <v>RW</v>
      </c>
      <c r="AV923" s="7">
        <f>SUM(Z$7:Z923)/2</f>
        <v>412</v>
      </c>
      <c r="AW923" s="7">
        <f>SUM(AC$7:AC923)/2</f>
        <v>0</v>
      </c>
      <c r="BF923" s="2">
        <v>1</v>
      </c>
      <c r="BG923" s="2">
        <v>1</v>
      </c>
      <c r="BH923" s="2">
        <v>1</v>
      </c>
      <c r="BI923" s="2">
        <v>1</v>
      </c>
      <c r="BJ923" s="2">
        <v>0</v>
      </c>
      <c r="BK923" s="2">
        <v>0</v>
      </c>
      <c r="BL923" s="2">
        <v>1</v>
      </c>
      <c r="BM923" s="2">
        <v>1</v>
      </c>
      <c r="BN923" s="2">
        <v>0</v>
      </c>
      <c r="BO923" s="2">
        <v>0</v>
      </c>
    </row>
    <row r="924" spans="2:67" outlineLevel="1">
      <c r="B924" s="36"/>
      <c r="C924" s="9"/>
      <c r="D924" s="9"/>
      <c r="E924" s="10" t="s">
        <v>1080</v>
      </c>
      <c r="F924" s="10" t="s">
        <v>1081</v>
      </c>
      <c r="G924" s="10" t="s">
        <v>1091</v>
      </c>
      <c r="H924" s="10" t="s">
        <v>1091</v>
      </c>
      <c r="I924" s="54"/>
      <c r="J924" s="54"/>
      <c r="K924" s="54"/>
      <c r="L924" s="54"/>
      <c r="M924" s="54"/>
      <c r="N924" s="87"/>
      <c r="O924" s="10"/>
      <c r="P924" s="10"/>
      <c r="Q924" s="10"/>
      <c r="R924" s="10"/>
      <c r="S924" s="10" t="s">
        <v>53</v>
      </c>
      <c r="T924" s="10"/>
      <c r="U924" s="10" t="s">
        <v>49</v>
      </c>
      <c r="V924" s="10" t="s">
        <v>50</v>
      </c>
      <c r="W924" s="10" t="s">
        <v>50</v>
      </c>
      <c r="X924" s="11" t="str">
        <f t="shared" si="469"/>
        <v>Y</v>
      </c>
      <c r="Y924" s="11">
        <v>1</v>
      </c>
      <c r="Z924" s="11">
        <f t="shared" si="487"/>
        <v>1</v>
      </c>
      <c r="AA924" s="11" t="str">
        <f t="shared" si="502"/>
        <v>N</v>
      </c>
      <c r="AB924" s="11"/>
      <c r="AC924" s="11">
        <f t="shared" si="503"/>
        <v>0</v>
      </c>
      <c r="AD924" s="10">
        <v>0</v>
      </c>
      <c r="AE924" s="10">
        <v>0</v>
      </c>
      <c r="AF924" s="11"/>
      <c r="AG924" s="10"/>
      <c r="AH924" s="10"/>
      <c r="AI924" s="11">
        <f t="shared" si="506"/>
        <v>407</v>
      </c>
      <c r="AJ924" s="11" t="str">
        <f t="shared" si="507"/>
        <v>MTP[407]</v>
      </c>
      <c r="AK924" s="11">
        <f t="shared" si="508"/>
        <v>422</v>
      </c>
      <c r="AL924" s="11" t="str">
        <f t="shared" si="509"/>
        <v/>
      </c>
      <c r="AM924" s="11">
        <f t="shared" si="510"/>
        <v>-1</v>
      </c>
      <c r="AN924" s="11" t="str">
        <f t="shared" si="511"/>
        <v/>
      </c>
      <c r="AO924" s="11">
        <f t="shared" si="512"/>
        <v>-1</v>
      </c>
      <c r="AP924" s="11" t="str">
        <f t="shared" si="513"/>
        <v/>
      </c>
      <c r="AQ924" s="11"/>
      <c r="AR924" s="11">
        <f t="shared" si="504"/>
        <v>0</v>
      </c>
      <c r="AS924" s="11"/>
      <c r="AT924" s="9"/>
      <c r="AU924" t="str">
        <f t="shared" si="505"/>
        <v>RW</v>
      </c>
      <c r="AV924" s="7">
        <f>SUM(Z$7:Z924)/2</f>
        <v>412.5</v>
      </c>
      <c r="AW924" s="7">
        <f>SUM(AC$7:AC924)/2</f>
        <v>0</v>
      </c>
      <c r="BF924" s="2">
        <v>1</v>
      </c>
      <c r="BG924" s="2">
        <v>1</v>
      </c>
      <c r="BH924" s="2">
        <v>1</v>
      </c>
      <c r="BI924" s="2">
        <v>1</v>
      </c>
      <c r="BJ924" s="2">
        <v>1</v>
      </c>
      <c r="BK924" s="2">
        <v>1</v>
      </c>
      <c r="BL924" s="2">
        <v>1</v>
      </c>
      <c r="BM924" s="2">
        <v>1</v>
      </c>
      <c r="BN924" s="2">
        <v>1</v>
      </c>
      <c r="BO924" s="2">
        <v>1</v>
      </c>
    </row>
    <row r="925" spans="2:67" outlineLevel="1">
      <c r="B925" s="36"/>
      <c r="C925" s="9"/>
      <c r="D925" s="9"/>
      <c r="E925" s="10" t="s">
        <v>1080</v>
      </c>
      <c r="F925" s="10" t="s">
        <v>1081</v>
      </c>
      <c r="G925" s="10" t="s">
        <v>1092</v>
      </c>
      <c r="H925" s="10" t="s">
        <v>1092</v>
      </c>
      <c r="I925" s="54"/>
      <c r="J925" s="54"/>
      <c r="K925" s="54"/>
      <c r="L925" s="54"/>
      <c r="M925" s="54"/>
      <c r="N925" s="87"/>
      <c r="O925" s="10"/>
      <c r="P925" s="10"/>
      <c r="Q925" s="10"/>
      <c r="R925" s="10"/>
      <c r="S925" s="10" t="s">
        <v>53</v>
      </c>
      <c r="T925" s="10"/>
      <c r="U925" s="10" t="s">
        <v>49</v>
      </c>
      <c r="V925" s="10" t="s">
        <v>50</v>
      </c>
      <c r="W925" s="10" t="s">
        <v>50</v>
      </c>
      <c r="X925" s="11" t="str">
        <f t="shared" si="469"/>
        <v>Y</v>
      </c>
      <c r="Y925" s="11">
        <v>1</v>
      </c>
      <c r="Z925" s="11">
        <f t="shared" si="487"/>
        <v>1</v>
      </c>
      <c r="AA925" s="11" t="str">
        <f t="shared" si="502"/>
        <v>N</v>
      </c>
      <c r="AB925" s="11"/>
      <c r="AC925" s="11">
        <f t="shared" si="503"/>
        <v>0</v>
      </c>
      <c r="AD925" s="10">
        <v>0</v>
      </c>
      <c r="AE925" s="10">
        <v>0</v>
      </c>
      <c r="AF925" s="11"/>
      <c r="AG925" s="10"/>
      <c r="AH925" s="10"/>
      <c r="AI925" s="11">
        <f t="shared" si="506"/>
        <v>406</v>
      </c>
      <c r="AJ925" s="11" t="str">
        <f t="shared" si="507"/>
        <v>MTP[406]</v>
      </c>
      <c r="AK925" s="11">
        <f t="shared" si="508"/>
        <v>421</v>
      </c>
      <c r="AL925" s="11" t="str">
        <f t="shared" si="509"/>
        <v/>
      </c>
      <c r="AM925" s="11">
        <f t="shared" si="510"/>
        <v>-1</v>
      </c>
      <c r="AN925" s="11" t="str">
        <f t="shared" si="511"/>
        <v/>
      </c>
      <c r="AO925" s="11">
        <f t="shared" si="512"/>
        <v>-1</v>
      </c>
      <c r="AP925" s="11" t="str">
        <f t="shared" si="513"/>
        <v/>
      </c>
      <c r="AQ925" s="11"/>
      <c r="AR925" s="11">
        <f t="shared" si="504"/>
        <v>0</v>
      </c>
      <c r="AS925" s="11"/>
      <c r="AT925" s="9"/>
      <c r="AU925" t="str">
        <f t="shared" si="505"/>
        <v>RW</v>
      </c>
      <c r="AV925" s="7">
        <f>SUM(Z$7:Z925)/2</f>
        <v>413</v>
      </c>
      <c r="AW925" s="7">
        <f>SUM(AC$7:AC925)/2</f>
        <v>0</v>
      </c>
      <c r="BF925" s="2">
        <v>0</v>
      </c>
      <c r="BG925" s="2">
        <v>0</v>
      </c>
      <c r="BH925" s="2">
        <v>0</v>
      </c>
      <c r="BI925" s="2">
        <v>0</v>
      </c>
      <c r="BJ925" s="2">
        <v>0</v>
      </c>
      <c r="BK925" s="2">
        <v>0</v>
      </c>
      <c r="BL925" s="2">
        <v>0</v>
      </c>
      <c r="BM925" s="2">
        <v>0</v>
      </c>
      <c r="BN925" s="2">
        <v>0</v>
      </c>
      <c r="BO925" s="2">
        <v>0</v>
      </c>
    </row>
    <row r="926" spans="2:67" outlineLevel="1">
      <c r="B926" s="36"/>
      <c r="C926" s="9"/>
      <c r="D926" s="9"/>
      <c r="E926" s="10" t="s">
        <v>1080</v>
      </c>
      <c r="F926" s="10" t="s">
        <v>1081</v>
      </c>
      <c r="G926" s="10" t="s">
        <v>1093</v>
      </c>
      <c r="H926" s="10" t="s">
        <v>1093</v>
      </c>
      <c r="I926" s="54"/>
      <c r="J926" s="54"/>
      <c r="K926" s="54"/>
      <c r="L926" s="54"/>
      <c r="M926" s="54"/>
      <c r="N926" s="87"/>
      <c r="O926" s="10"/>
      <c r="P926" s="10"/>
      <c r="Q926" s="10"/>
      <c r="R926" s="10"/>
      <c r="S926" s="10" t="s">
        <v>53</v>
      </c>
      <c r="T926" s="10"/>
      <c r="U926" s="10" t="s">
        <v>49</v>
      </c>
      <c r="V926" s="10" t="s">
        <v>50</v>
      </c>
      <c r="W926" s="10" t="s">
        <v>50</v>
      </c>
      <c r="X926" s="11" t="str">
        <f t="shared" si="469"/>
        <v>Y</v>
      </c>
      <c r="Y926" s="11">
        <v>1</v>
      </c>
      <c r="Z926" s="11">
        <f t="shared" si="487"/>
        <v>1</v>
      </c>
      <c r="AA926" s="11" t="str">
        <f t="shared" si="502"/>
        <v>N</v>
      </c>
      <c r="AB926" s="11"/>
      <c r="AC926" s="11">
        <f t="shared" si="503"/>
        <v>0</v>
      </c>
      <c r="AD926" s="10">
        <v>0</v>
      </c>
      <c r="AE926" s="10">
        <v>0</v>
      </c>
      <c r="AF926" s="11"/>
      <c r="AG926" s="10"/>
      <c r="AH926" s="10"/>
      <c r="AI926" s="11">
        <f t="shared" si="506"/>
        <v>405</v>
      </c>
      <c r="AJ926" s="11" t="str">
        <f t="shared" si="507"/>
        <v>MTP[405]</v>
      </c>
      <c r="AK926" s="11">
        <f t="shared" si="508"/>
        <v>420</v>
      </c>
      <c r="AL926" s="11" t="str">
        <f t="shared" si="509"/>
        <v/>
      </c>
      <c r="AM926" s="11">
        <f t="shared" si="510"/>
        <v>-1</v>
      </c>
      <c r="AN926" s="11" t="str">
        <f t="shared" si="511"/>
        <v/>
      </c>
      <c r="AO926" s="11">
        <f t="shared" si="512"/>
        <v>-1</v>
      </c>
      <c r="AP926" s="11" t="str">
        <f t="shared" si="513"/>
        <v/>
      </c>
      <c r="AQ926" s="11"/>
      <c r="AR926" s="11">
        <f t="shared" si="504"/>
        <v>0</v>
      </c>
      <c r="AS926" s="11"/>
      <c r="AT926" s="9"/>
      <c r="AU926" t="str">
        <f t="shared" si="505"/>
        <v>RW</v>
      </c>
      <c r="AV926" s="7">
        <f>SUM(Z$7:Z926)/2</f>
        <v>413.5</v>
      </c>
      <c r="AW926" s="7">
        <f>SUM(AC$7:AC926)/2</f>
        <v>0</v>
      </c>
      <c r="BF926" s="2">
        <v>0</v>
      </c>
      <c r="BG926" s="2">
        <v>0</v>
      </c>
      <c r="BH926" s="2">
        <v>0</v>
      </c>
      <c r="BI926" s="2">
        <v>0</v>
      </c>
      <c r="BJ926" s="2">
        <v>0</v>
      </c>
      <c r="BK926" s="2">
        <v>0</v>
      </c>
      <c r="BL926" s="2">
        <v>0</v>
      </c>
      <c r="BM926" s="2">
        <v>0</v>
      </c>
      <c r="BN926" s="2">
        <v>0</v>
      </c>
      <c r="BO926" s="2">
        <v>0</v>
      </c>
    </row>
    <row r="927" spans="2:67" outlineLevel="1">
      <c r="B927" s="36"/>
      <c r="C927" s="9"/>
      <c r="D927" s="9"/>
      <c r="E927" s="10" t="s">
        <v>1080</v>
      </c>
      <c r="F927" s="10" t="s">
        <v>1081</v>
      </c>
      <c r="G927" s="10" t="s">
        <v>1094</v>
      </c>
      <c r="H927" s="10" t="s">
        <v>1094</v>
      </c>
      <c r="I927" s="54"/>
      <c r="J927" s="54"/>
      <c r="K927" s="54"/>
      <c r="L927" s="54"/>
      <c r="M927" s="54"/>
      <c r="N927" s="87"/>
      <c r="O927" s="10"/>
      <c r="P927" s="10"/>
      <c r="Q927" s="10"/>
      <c r="R927" s="10"/>
      <c r="S927" s="10" t="s">
        <v>53</v>
      </c>
      <c r="T927" s="10"/>
      <c r="U927" s="10" t="s">
        <v>49</v>
      </c>
      <c r="V927" s="10" t="s">
        <v>50</v>
      </c>
      <c r="W927" s="10" t="s">
        <v>50</v>
      </c>
      <c r="X927" s="11" t="str">
        <f t="shared" si="469"/>
        <v>Y</v>
      </c>
      <c r="Y927" s="11">
        <v>1</v>
      </c>
      <c r="Z927" s="11">
        <f t="shared" si="487"/>
        <v>1</v>
      </c>
      <c r="AA927" s="11" t="str">
        <f t="shared" si="502"/>
        <v>N</v>
      </c>
      <c r="AB927" s="11"/>
      <c r="AC927" s="11">
        <f t="shared" si="503"/>
        <v>0</v>
      </c>
      <c r="AD927" s="10">
        <v>0</v>
      </c>
      <c r="AE927" s="10">
        <v>0</v>
      </c>
      <c r="AF927" s="11"/>
      <c r="AG927" s="10"/>
      <c r="AH927" s="10"/>
      <c r="AI927" s="11">
        <f t="shared" si="506"/>
        <v>404</v>
      </c>
      <c r="AJ927" s="11" t="str">
        <f t="shared" si="507"/>
        <v>MTP[404]</v>
      </c>
      <c r="AK927" s="11">
        <f t="shared" si="508"/>
        <v>419</v>
      </c>
      <c r="AL927" s="11" t="str">
        <f t="shared" si="509"/>
        <v/>
      </c>
      <c r="AM927" s="11">
        <f t="shared" si="510"/>
        <v>-1</v>
      </c>
      <c r="AN927" s="11" t="str">
        <f t="shared" si="511"/>
        <v/>
      </c>
      <c r="AO927" s="11">
        <f t="shared" si="512"/>
        <v>-1</v>
      </c>
      <c r="AP927" s="11" t="str">
        <f t="shared" si="513"/>
        <v/>
      </c>
      <c r="AQ927" s="11"/>
      <c r="AR927" s="11">
        <f t="shared" si="504"/>
        <v>0</v>
      </c>
      <c r="AS927" s="11"/>
      <c r="AT927" s="9"/>
      <c r="AU927" t="str">
        <f t="shared" si="505"/>
        <v>RW</v>
      </c>
      <c r="AV927" s="7">
        <f>SUM(Z$7:Z927)/2</f>
        <v>414</v>
      </c>
      <c r="AW927" s="7">
        <f>SUM(AC$7:AC927)/2</f>
        <v>0</v>
      </c>
      <c r="BF927" s="2">
        <v>1</v>
      </c>
      <c r="BG927" s="2">
        <v>1</v>
      </c>
      <c r="BH927" s="2">
        <v>1</v>
      </c>
      <c r="BI927" s="2">
        <v>1</v>
      </c>
      <c r="BJ927" s="2">
        <v>1</v>
      </c>
      <c r="BK927" s="2">
        <v>1</v>
      </c>
      <c r="BL927" s="2">
        <v>1</v>
      </c>
      <c r="BM927" s="2">
        <v>1</v>
      </c>
      <c r="BN927" s="2">
        <v>1</v>
      </c>
      <c r="BO927" s="2">
        <v>1</v>
      </c>
    </row>
    <row r="928" spans="2:67" outlineLevel="1">
      <c r="B928" s="36"/>
      <c r="C928" s="9"/>
      <c r="D928" s="9"/>
      <c r="E928" s="10" t="s">
        <v>1080</v>
      </c>
      <c r="F928" s="10" t="s">
        <v>1081</v>
      </c>
      <c r="G928" s="10" t="s">
        <v>1095</v>
      </c>
      <c r="H928" s="10" t="s">
        <v>1095</v>
      </c>
      <c r="I928" s="54"/>
      <c r="J928" s="54"/>
      <c r="K928" s="54"/>
      <c r="L928" s="54"/>
      <c r="M928" s="54"/>
      <c r="N928" s="87"/>
      <c r="O928" s="10"/>
      <c r="P928" s="10"/>
      <c r="Q928" s="10"/>
      <c r="R928" s="10"/>
      <c r="S928" s="10" t="s">
        <v>53</v>
      </c>
      <c r="T928" s="10"/>
      <c r="U928" s="10" t="s">
        <v>49</v>
      </c>
      <c r="V928" s="10" t="s">
        <v>50</v>
      </c>
      <c r="W928" s="10" t="s">
        <v>50</v>
      </c>
      <c r="X928" s="11" t="str">
        <f t="shared" si="469"/>
        <v>Y</v>
      </c>
      <c r="Y928" s="11">
        <v>1</v>
      </c>
      <c r="Z928" s="11">
        <f t="shared" si="487"/>
        <v>1</v>
      </c>
      <c r="AA928" s="11" t="str">
        <f t="shared" si="502"/>
        <v>N</v>
      </c>
      <c r="AB928" s="11"/>
      <c r="AC928" s="11">
        <f t="shared" si="503"/>
        <v>0</v>
      </c>
      <c r="AD928" s="10">
        <v>0</v>
      </c>
      <c r="AE928" s="10">
        <v>0</v>
      </c>
      <c r="AF928" s="11"/>
      <c r="AG928" s="10"/>
      <c r="AH928" s="10"/>
      <c r="AI928" s="11">
        <f t="shared" si="506"/>
        <v>403</v>
      </c>
      <c r="AJ928" s="11" t="str">
        <f t="shared" si="507"/>
        <v>MTP[403]</v>
      </c>
      <c r="AK928" s="11">
        <f t="shared" si="508"/>
        <v>418</v>
      </c>
      <c r="AL928" s="11" t="str">
        <f t="shared" si="509"/>
        <v/>
      </c>
      <c r="AM928" s="11">
        <f t="shared" si="510"/>
        <v>-1</v>
      </c>
      <c r="AN928" s="11" t="str">
        <f t="shared" si="511"/>
        <v/>
      </c>
      <c r="AO928" s="11">
        <f t="shared" si="512"/>
        <v>-1</v>
      </c>
      <c r="AP928" s="11" t="str">
        <f t="shared" si="513"/>
        <v/>
      </c>
      <c r="AQ928" s="11"/>
      <c r="AR928" s="11">
        <f t="shared" si="504"/>
        <v>0</v>
      </c>
      <c r="AS928" s="11"/>
      <c r="AT928" s="9"/>
      <c r="AU928" t="str">
        <f t="shared" si="505"/>
        <v>RW</v>
      </c>
      <c r="AV928" s="7">
        <f>SUM(Z$7:Z928)/2</f>
        <v>414.5</v>
      </c>
      <c r="AW928" s="7">
        <f>SUM(AC$7:AC928)/2</f>
        <v>0</v>
      </c>
      <c r="BF928" s="2">
        <v>0</v>
      </c>
      <c r="BG928" s="2">
        <v>0</v>
      </c>
      <c r="BH928" s="2">
        <v>0</v>
      </c>
      <c r="BI928" s="2">
        <v>0</v>
      </c>
      <c r="BJ928" s="2">
        <v>0</v>
      </c>
      <c r="BK928" s="2">
        <v>0</v>
      </c>
      <c r="BL928" s="2">
        <v>0</v>
      </c>
      <c r="BM928" s="2">
        <v>0</v>
      </c>
      <c r="BN928" s="2">
        <v>0</v>
      </c>
      <c r="BO928" s="2">
        <v>0</v>
      </c>
    </row>
    <row r="929" spans="2:67" outlineLevel="1">
      <c r="B929" s="36"/>
      <c r="C929" s="9"/>
      <c r="D929" s="9"/>
      <c r="E929" s="10" t="s">
        <v>1080</v>
      </c>
      <c r="F929" s="10" t="s">
        <v>1081</v>
      </c>
      <c r="G929" s="10" t="s">
        <v>1096</v>
      </c>
      <c r="H929" s="10" t="s">
        <v>1096</v>
      </c>
      <c r="I929" s="54"/>
      <c r="J929" s="54"/>
      <c r="K929" s="54"/>
      <c r="L929" s="54"/>
      <c r="M929" s="54"/>
      <c r="N929" s="87"/>
      <c r="O929" s="10"/>
      <c r="P929" s="10"/>
      <c r="Q929" s="10"/>
      <c r="R929" s="10"/>
      <c r="S929" s="10" t="s">
        <v>53</v>
      </c>
      <c r="T929" s="10"/>
      <c r="U929" s="10" t="s">
        <v>49</v>
      </c>
      <c r="V929" s="10" t="s">
        <v>50</v>
      </c>
      <c r="W929" s="10" t="s">
        <v>50</v>
      </c>
      <c r="X929" s="11" t="str">
        <f t="shared" si="469"/>
        <v>Y</v>
      </c>
      <c r="Y929" s="11">
        <v>1</v>
      </c>
      <c r="Z929" s="11">
        <f t="shared" si="487"/>
        <v>1</v>
      </c>
      <c r="AA929" s="11" t="str">
        <f t="shared" si="502"/>
        <v>N</v>
      </c>
      <c r="AB929" s="11"/>
      <c r="AC929" s="11">
        <f t="shared" si="503"/>
        <v>0</v>
      </c>
      <c r="AD929" s="10">
        <v>0</v>
      </c>
      <c r="AE929" s="10">
        <v>0</v>
      </c>
      <c r="AF929" s="11"/>
      <c r="AG929" s="10"/>
      <c r="AH929" s="10"/>
      <c r="AI929" s="11">
        <f t="shared" si="506"/>
        <v>402</v>
      </c>
      <c r="AJ929" s="11" t="str">
        <f t="shared" si="507"/>
        <v>MTP[402]</v>
      </c>
      <c r="AK929" s="11">
        <f t="shared" si="508"/>
        <v>417</v>
      </c>
      <c r="AL929" s="11" t="str">
        <f t="shared" si="509"/>
        <v/>
      </c>
      <c r="AM929" s="11">
        <f t="shared" si="510"/>
        <v>-1</v>
      </c>
      <c r="AN929" s="11" t="str">
        <f t="shared" si="511"/>
        <v/>
      </c>
      <c r="AO929" s="11">
        <f t="shared" si="512"/>
        <v>-1</v>
      </c>
      <c r="AP929" s="11" t="str">
        <f t="shared" si="513"/>
        <v/>
      </c>
      <c r="AQ929" s="11"/>
      <c r="AR929" s="11">
        <f t="shared" si="504"/>
        <v>0</v>
      </c>
      <c r="AS929" s="11"/>
      <c r="AT929" s="9"/>
      <c r="AU929" t="str">
        <f t="shared" si="505"/>
        <v>RW</v>
      </c>
      <c r="AV929" s="7">
        <f>SUM(Z$7:Z929)/2</f>
        <v>415</v>
      </c>
      <c r="AW929" s="7">
        <f>SUM(AC$7:AC929)/2</f>
        <v>0</v>
      </c>
      <c r="BF929" s="2">
        <v>0</v>
      </c>
      <c r="BG929" s="2">
        <v>0</v>
      </c>
      <c r="BH929" s="2">
        <v>0</v>
      </c>
      <c r="BI929" s="2">
        <v>0</v>
      </c>
      <c r="BJ929" s="2">
        <v>0</v>
      </c>
      <c r="BK929" s="2">
        <v>0</v>
      </c>
      <c r="BL929" s="2">
        <v>0</v>
      </c>
      <c r="BM929" s="2">
        <v>0</v>
      </c>
      <c r="BN929" s="2">
        <v>0</v>
      </c>
      <c r="BO929" s="2">
        <v>0</v>
      </c>
    </row>
    <row r="930" spans="2:67" outlineLevel="1">
      <c r="B930" s="36"/>
      <c r="C930" s="9"/>
      <c r="D930" s="9"/>
      <c r="E930" s="10" t="s">
        <v>1080</v>
      </c>
      <c r="F930" s="10" t="s">
        <v>1081</v>
      </c>
      <c r="G930" s="10" t="s">
        <v>1097</v>
      </c>
      <c r="H930" s="10" t="s">
        <v>1097</v>
      </c>
      <c r="I930" s="54"/>
      <c r="J930" s="54"/>
      <c r="K930" s="54"/>
      <c r="L930" s="54"/>
      <c r="M930" s="54"/>
      <c r="N930" s="87"/>
      <c r="O930" s="10"/>
      <c r="P930" s="10"/>
      <c r="Q930" s="10"/>
      <c r="R930" s="10"/>
      <c r="S930" s="10" t="s">
        <v>53</v>
      </c>
      <c r="T930" s="10"/>
      <c r="U930" s="10" t="s">
        <v>49</v>
      </c>
      <c r="V930" s="10" t="s">
        <v>50</v>
      </c>
      <c r="W930" s="10" t="s">
        <v>50</v>
      </c>
      <c r="X930" s="11" t="str">
        <f t="shared" si="469"/>
        <v>Y</v>
      </c>
      <c r="Y930" s="11">
        <v>1</v>
      </c>
      <c r="Z930" s="11">
        <f t="shared" si="487"/>
        <v>1</v>
      </c>
      <c r="AA930" s="11" t="str">
        <f t="shared" si="502"/>
        <v>N</v>
      </c>
      <c r="AB930" s="11"/>
      <c r="AC930" s="11">
        <f t="shared" si="503"/>
        <v>0</v>
      </c>
      <c r="AD930" s="10">
        <v>0</v>
      </c>
      <c r="AE930" s="10">
        <v>0</v>
      </c>
      <c r="AF930" s="11"/>
      <c r="AG930" s="10"/>
      <c r="AH930" s="10"/>
      <c r="AI930" s="11">
        <f t="shared" si="506"/>
        <v>401</v>
      </c>
      <c r="AJ930" s="11" t="str">
        <f t="shared" si="507"/>
        <v>MTP[401]</v>
      </c>
      <c r="AK930" s="11">
        <f t="shared" si="508"/>
        <v>416</v>
      </c>
      <c r="AL930" s="11" t="str">
        <f t="shared" si="509"/>
        <v/>
      </c>
      <c r="AM930" s="11">
        <f t="shared" si="510"/>
        <v>-1</v>
      </c>
      <c r="AN930" s="11" t="str">
        <f t="shared" si="511"/>
        <v/>
      </c>
      <c r="AO930" s="11">
        <f t="shared" si="512"/>
        <v>-1</v>
      </c>
      <c r="AP930" s="11" t="str">
        <f t="shared" si="513"/>
        <v/>
      </c>
      <c r="AQ930" s="11"/>
      <c r="AR930" s="11">
        <f t="shared" si="504"/>
        <v>0</v>
      </c>
      <c r="AS930" s="11"/>
      <c r="AT930" s="9"/>
      <c r="AU930" t="str">
        <f t="shared" si="505"/>
        <v>RW</v>
      </c>
      <c r="AV930" s="7">
        <f>SUM(Z$7:Z930)/2</f>
        <v>415.5</v>
      </c>
      <c r="AW930" s="7">
        <f>SUM(AC$7:AC930)/2</f>
        <v>0</v>
      </c>
      <c r="BF930" s="2">
        <v>1</v>
      </c>
      <c r="BG930" s="2">
        <v>1</v>
      </c>
      <c r="BH930" s="2">
        <v>1</v>
      </c>
      <c r="BI930" s="2">
        <v>1</v>
      </c>
      <c r="BJ930" s="2">
        <v>1</v>
      </c>
      <c r="BK930" s="2">
        <v>1</v>
      </c>
      <c r="BL930" s="2">
        <v>1</v>
      </c>
      <c r="BM930" s="2">
        <v>1</v>
      </c>
      <c r="BN930" s="2">
        <v>0</v>
      </c>
      <c r="BO930" s="2">
        <v>0</v>
      </c>
    </row>
    <row r="931" spans="2:67" outlineLevel="1">
      <c r="B931" s="36"/>
      <c r="C931" s="9"/>
      <c r="D931" s="9"/>
      <c r="E931" s="10" t="s">
        <v>1080</v>
      </c>
      <c r="F931" s="10" t="s">
        <v>1081</v>
      </c>
      <c r="G931" s="10" t="s">
        <v>1098</v>
      </c>
      <c r="H931" s="10" t="s">
        <v>1098</v>
      </c>
      <c r="I931" s="81"/>
      <c r="J931" s="81"/>
      <c r="K931" s="81"/>
      <c r="L931" s="81"/>
      <c r="M931" s="81"/>
      <c r="N931" s="88"/>
      <c r="O931" s="10"/>
      <c r="P931" s="10"/>
      <c r="Q931" s="10"/>
      <c r="R931" s="10"/>
      <c r="S931" s="10" t="s">
        <v>53</v>
      </c>
      <c r="T931" s="10"/>
      <c r="U931" s="10" t="s">
        <v>49</v>
      </c>
      <c r="V931" s="10" t="s">
        <v>50</v>
      </c>
      <c r="W931" s="10" t="s">
        <v>50</v>
      </c>
      <c r="X931" s="11" t="str">
        <f t="shared" si="469"/>
        <v>Y</v>
      </c>
      <c r="Y931" s="11">
        <v>1</v>
      </c>
      <c r="Z931" s="11">
        <f t="shared" ref="Z931:Z994" si="514">IF(V931="N",Y931,Y931*$T$1)</f>
        <v>1</v>
      </c>
      <c r="AA931" s="11" t="str">
        <f t="shared" si="502"/>
        <v>N</v>
      </c>
      <c r="AB931" s="11"/>
      <c r="AC931" s="11">
        <f t="shared" si="503"/>
        <v>0</v>
      </c>
      <c r="AD931" s="10">
        <v>0</v>
      </c>
      <c r="AE931" s="10">
        <v>0</v>
      </c>
      <c r="AF931" s="11"/>
      <c r="AG931" s="10"/>
      <c r="AH931" s="10"/>
      <c r="AI931" s="11">
        <f>IF(Y931&gt;0,AK898,AK898- 1)</f>
        <v>400</v>
      </c>
      <c r="AJ931" s="11" t="str">
        <f t="shared" si="507"/>
        <v>MTP[400]</v>
      </c>
      <c r="AK931" s="11">
        <f>IF(AND(V931="Y", Y931&gt;0),AI915,AI915- 1)</f>
        <v>415</v>
      </c>
      <c r="AL931" s="11" t="str">
        <f t="shared" si="509"/>
        <v/>
      </c>
      <c r="AM931" s="11">
        <f>IF(AB931&gt;0,AO898,AO898- 1)</f>
        <v>-1</v>
      </c>
      <c r="AN931" s="11" t="str">
        <f t="shared" si="511"/>
        <v/>
      </c>
      <c r="AO931" s="11">
        <f>IF(AND(V931="Y", AB931&gt;0),AM915,AM915- 1)</f>
        <v>-1</v>
      </c>
      <c r="AP931" s="11" t="str">
        <f t="shared" si="513"/>
        <v/>
      </c>
      <c r="AQ931" s="11"/>
      <c r="AR931" s="11">
        <f t="shared" si="504"/>
        <v>0</v>
      </c>
      <c r="AS931" s="11"/>
      <c r="AT931" s="9"/>
      <c r="AU931" t="str">
        <f t="shared" si="505"/>
        <v>RW</v>
      </c>
      <c r="AV931" s="7">
        <f>SUM(Z$7:Z931)/2</f>
        <v>416</v>
      </c>
      <c r="AW931" s="7">
        <f>SUM(AC$7:AC931)/2</f>
        <v>0</v>
      </c>
      <c r="BF931" s="2">
        <v>0</v>
      </c>
      <c r="BG931" s="2">
        <v>0</v>
      </c>
      <c r="BH931" s="2">
        <v>0</v>
      </c>
      <c r="BI931" s="2">
        <v>0</v>
      </c>
      <c r="BJ931" s="2">
        <v>0</v>
      </c>
      <c r="BK931" s="2">
        <v>0</v>
      </c>
      <c r="BL931" s="2">
        <v>0</v>
      </c>
      <c r="BM931" s="2">
        <v>0</v>
      </c>
      <c r="BN931" s="2">
        <v>1</v>
      </c>
      <c r="BO931" s="2">
        <v>1</v>
      </c>
    </row>
    <row r="932" spans="2:67" ht="28.9">
      <c r="B932" s="36"/>
      <c r="C932" s="9"/>
      <c r="D932" s="9"/>
      <c r="E932" s="10" t="s">
        <v>1099</v>
      </c>
      <c r="F932" s="10" t="s">
        <v>1100</v>
      </c>
      <c r="G932" s="10"/>
      <c r="H932" s="10"/>
      <c r="I932" s="10"/>
      <c r="J932" s="10"/>
      <c r="K932" s="10"/>
      <c r="L932" s="10"/>
      <c r="M932" s="10"/>
      <c r="N932" s="84"/>
      <c r="O932" s="10"/>
      <c r="P932" s="10"/>
      <c r="Q932" s="10" t="s">
        <v>114</v>
      </c>
      <c r="R932" s="10" t="s">
        <v>1019</v>
      </c>
      <c r="S932" s="10" t="str">
        <f t="shared" si="488"/>
        <v>RW</v>
      </c>
      <c r="T932" s="10">
        <v>2</v>
      </c>
      <c r="U932" s="10" t="s">
        <v>49</v>
      </c>
      <c r="V932" s="10" t="s">
        <v>50</v>
      </c>
      <c r="W932" s="10" t="s">
        <v>50</v>
      </c>
      <c r="X932" s="11" t="str">
        <f t="shared" si="469"/>
        <v>Y</v>
      </c>
      <c r="Y932" s="11">
        <v>16</v>
      </c>
      <c r="Z932" s="11">
        <f t="shared" si="514"/>
        <v>16</v>
      </c>
      <c r="AA932" s="11" t="str">
        <f t="shared" si="502"/>
        <v>N</v>
      </c>
      <c r="AB932" s="11"/>
      <c r="AC932" s="11">
        <f t="shared" si="503"/>
        <v>0</v>
      </c>
      <c r="AD932" s="10" t="str">
        <f>(AD933 &amp; AD934 &amp; AD935 &amp; AD936 &amp; AD937 &amp; AD938 &amp; AD939 &amp; AD940) &amp; (AD941 &amp; AD942 &amp; AD943 &amp; AD944 &amp; AD945 &amp; AD946 &amp; AD947 &amp; AD948)</f>
        <v>0000000000000000</v>
      </c>
      <c r="AE932" s="10" t="str">
        <f>(AE933 &amp; AE934 &amp; AE935 &amp; AE936 &amp; AE937 &amp; AE938 &amp; AE939 &amp; AE940) &amp; (AE941 &amp; AE942 &amp; AE943 &amp; AE944 &amp; AE945 &amp; AE946 &amp; AE947 &amp; AE948)</f>
        <v>0000000000000000</v>
      </c>
      <c r="AF932" s="11"/>
      <c r="AG932" s="10"/>
      <c r="AH932" s="10"/>
      <c r="AI932" s="11">
        <f>AK915+Y932</f>
        <v>432</v>
      </c>
      <c r="AJ932" s="11"/>
      <c r="AK932" s="11">
        <f t="shared" si="489"/>
        <v>432</v>
      </c>
      <c r="AL932" s="11"/>
      <c r="AM932" s="11">
        <f>AO915+AB932</f>
        <v>0</v>
      </c>
      <c r="AN932" s="11"/>
      <c r="AO932" s="11">
        <f t="shared" si="490"/>
        <v>0</v>
      </c>
      <c r="AP932" s="11"/>
      <c r="AQ932" s="11">
        <f t="shared" si="491"/>
        <v>16</v>
      </c>
      <c r="AR932" s="11">
        <f t="shared" si="504"/>
        <v>16</v>
      </c>
      <c r="AS932" s="11"/>
      <c r="AT932" s="9"/>
      <c r="AU932" t="str">
        <f t="shared" si="505"/>
        <v>RW</v>
      </c>
      <c r="AV932" s="7">
        <f>SUM(Z$7:Z932)/2</f>
        <v>424</v>
      </c>
      <c r="AW932" s="7">
        <f>SUM(AC$7:AC932)/2</f>
        <v>0</v>
      </c>
      <c r="BF932" s="2" t="s">
        <v>733</v>
      </c>
      <c r="BG932" s="2" t="s">
        <v>733</v>
      </c>
      <c r="BH932" s="2" t="s">
        <v>733</v>
      </c>
      <c r="BI932" s="2" t="s">
        <v>733</v>
      </c>
      <c r="BJ932" s="2" t="s">
        <v>733</v>
      </c>
      <c r="BK932" s="2" t="s">
        <v>733</v>
      </c>
      <c r="BL932" s="2" t="s">
        <v>733</v>
      </c>
      <c r="BM932" s="2" t="s">
        <v>733</v>
      </c>
      <c r="BN932" s="2" t="s">
        <v>733</v>
      </c>
      <c r="BO932" s="2" t="s">
        <v>733</v>
      </c>
    </row>
    <row r="933" spans="2:67" outlineLevel="1">
      <c r="B933" s="36"/>
      <c r="C933" s="9"/>
      <c r="D933" s="9"/>
      <c r="E933" s="10" t="s">
        <v>1099</v>
      </c>
      <c r="F933" s="10" t="s">
        <v>1100</v>
      </c>
      <c r="G933" s="10" t="s">
        <v>1101</v>
      </c>
      <c r="H933" s="10" t="s">
        <v>1101</v>
      </c>
      <c r="I933" s="80"/>
      <c r="J933" s="80"/>
      <c r="K933" s="80"/>
      <c r="L933" s="80"/>
      <c r="M933" s="80"/>
      <c r="N933" s="86" t="s">
        <v>1102</v>
      </c>
      <c r="O933" s="10"/>
      <c r="P933" s="10"/>
      <c r="Q933" s="10"/>
      <c r="R933" s="10"/>
      <c r="S933" s="10" t="s">
        <v>53</v>
      </c>
      <c r="T933" s="10"/>
      <c r="U933" s="10" t="s">
        <v>49</v>
      </c>
      <c r="V933" s="10" t="s">
        <v>50</v>
      </c>
      <c r="W933" s="10" t="s">
        <v>50</v>
      </c>
      <c r="X933" s="11" t="str">
        <f t="shared" si="469"/>
        <v>Y</v>
      </c>
      <c r="Y933" s="11">
        <v>1</v>
      </c>
      <c r="Z933" s="11">
        <f t="shared" si="514"/>
        <v>1</v>
      </c>
      <c r="AA933" s="11" t="str">
        <f t="shared" si="502"/>
        <v>N</v>
      </c>
      <c r="AB933" s="11"/>
      <c r="AC933" s="11">
        <f t="shared" si="503"/>
        <v>0</v>
      </c>
      <c r="AD933" s="10">
        <v>0</v>
      </c>
      <c r="AE933" s="10">
        <v>0</v>
      </c>
      <c r="AF933" s="11"/>
      <c r="AG933" s="10"/>
      <c r="AH933" s="10"/>
      <c r="AI933" s="11">
        <f t="shared" ref="AI933:AI947" si="515">AI934+Y934</f>
        <v>431</v>
      </c>
      <c r="AJ933" s="11" t="str">
        <f t="shared" ref="AJ933:AJ948" si="516">IF(Y933&gt;1,"MTP[" &amp; AI933-1+Y933&amp; ":" &amp; AI933 &amp; "]",(IF(Y933&gt;0,"MTP[" &amp; AI933 &amp; "]","")))</f>
        <v>MTP[431]</v>
      </c>
      <c r="AK933" s="11">
        <f t="shared" ref="AK933:AK947" si="517">AK934+Y934</f>
        <v>446</v>
      </c>
      <c r="AL933" s="11" t="str">
        <f t="shared" ref="AL933:AL948" si="518">IF(AND(V933="Y", Y933&gt;1),"MTP[" &amp; AK933-1+Y933&amp; ":" &amp; AK933 &amp; "]",(IF(AND(V933="Y", Y933&gt;0),"MTP[" &amp; AK933 &amp; "]","")))</f>
        <v/>
      </c>
      <c r="AM933" s="11">
        <f t="shared" ref="AM933:AM947" si="519">AM934+AB934</f>
        <v>-1</v>
      </c>
      <c r="AN933" s="11" t="str">
        <f t="shared" ref="AN933:AN948" si="520">IF(AB933&gt;1,"OTP[" &amp; AM933-1+AB933&amp; ":" &amp; AM933 &amp; "]",(IF(AB933&gt;0,"OTP[" &amp; AM933 &amp; "]","")))</f>
        <v/>
      </c>
      <c r="AO933" s="11">
        <f t="shared" ref="AO933:AO947" si="521">AO934+AB934</f>
        <v>-1</v>
      </c>
      <c r="AP933" s="11" t="str">
        <f t="shared" ref="AP933:AP948" si="522">IF(AND(V933="Y", AB933&gt;1),"OTP[" &amp; AO933-1+AB933&amp; ":" &amp; AO933 &amp; "]",(IF(AND(V933="Y", AB933&gt;0),"OTP[" &amp; AO933 &amp; "]","")))</f>
        <v/>
      </c>
      <c r="AQ933" s="11"/>
      <c r="AR933" s="11">
        <f t="shared" si="504"/>
        <v>0</v>
      </c>
      <c r="AS933" s="11"/>
      <c r="AT933" s="9"/>
      <c r="AU933" t="str">
        <f t="shared" si="505"/>
        <v>RW</v>
      </c>
      <c r="AV933" s="7">
        <f>SUM(Z$7:Z933)/2</f>
        <v>424.5</v>
      </c>
      <c r="AW933" s="7">
        <f>SUM(AC$7:AC933)/2</f>
        <v>0</v>
      </c>
      <c r="BF933" s="2">
        <v>0</v>
      </c>
      <c r="BG933" s="2">
        <v>0</v>
      </c>
      <c r="BH933" s="2">
        <v>0</v>
      </c>
      <c r="BI933" s="2">
        <v>0</v>
      </c>
      <c r="BJ933" s="2">
        <v>0</v>
      </c>
      <c r="BK933" s="2">
        <v>0</v>
      </c>
      <c r="BL933" s="2">
        <v>0</v>
      </c>
      <c r="BM933" s="2">
        <v>0</v>
      </c>
      <c r="BN933" s="2">
        <v>0</v>
      </c>
      <c r="BO933" s="2">
        <v>0</v>
      </c>
    </row>
    <row r="934" spans="2:67" outlineLevel="1">
      <c r="B934" s="36"/>
      <c r="C934" s="9"/>
      <c r="D934" s="9"/>
      <c r="E934" s="10" t="s">
        <v>1099</v>
      </c>
      <c r="F934" s="10" t="s">
        <v>1100</v>
      </c>
      <c r="G934" s="10" t="s">
        <v>1103</v>
      </c>
      <c r="H934" s="10" t="s">
        <v>1103</v>
      </c>
      <c r="I934" s="54"/>
      <c r="J934" s="54"/>
      <c r="K934" s="54"/>
      <c r="L934" s="54"/>
      <c r="M934" s="54"/>
      <c r="N934" s="87"/>
      <c r="O934" s="10"/>
      <c r="P934" s="10"/>
      <c r="Q934" s="10"/>
      <c r="R934" s="10"/>
      <c r="S934" s="10" t="s">
        <v>53</v>
      </c>
      <c r="T934" s="10"/>
      <c r="U934" s="10" t="s">
        <v>49</v>
      </c>
      <c r="V934" s="10" t="s">
        <v>50</v>
      </c>
      <c r="W934" s="10" t="s">
        <v>50</v>
      </c>
      <c r="X934" s="11" t="str">
        <f t="shared" si="469"/>
        <v>Y</v>
      </c>
      <c r="Y934" s="11">
        <v>1</v>
      </c>
      <c r="Z934" s="11">
        <f t="shared" si="514"/>
        <v>1</v>
      </c>
      <c r="AA934" s="11" t="str">
        <f t="shared" si="502"/>
        <v>N</v>
      </c>
      <c r="AB934" s="11"/>
      <c r="AC934" s="11">
        <f t="shared" si="503"/>
        <v>0</v>
      </c>
      <c r="AD934" s="10">
        <v>0</v>
      </c>
      <c r="AE934" s="10">
        <v>0</v>
      </c>
      <c r="AF934" s="11"/>
      <c r="AG934" s="10"/>
      <c r="AH934" s="10"/>
      <c r="AI934" s="11">
        <f t="shared" si="515"/>
        <v>430</v>
      </c>
      <c r="AJ934" s="11" t="str">
        <f t="shared" si="516"/>
        <v>MTP[430]</v>
      </c>
      <c r="AK934" s="11">
        <f t="shared" si="517"/>
        <v>445</v>
      </c>
      <c r="AL934" s="11" t="str">
        <f t="shared" si="518"/>
        <v/>
      </c>
      <c r="AM934" s="11">
        <f t="shared" si="519"/>
        <v>-1</v>
      </c>
      <c r="AN934" s="11" t="str">
        <f t="shared" si="520"/>
        <v/>
      </c>
      <c r="AO934" s="11">
        <f t="shared" si="521"/>
        <v>-1</v>
      </c>
      <c r="AP934" s="11" t="str">
        <f t="shared" si="522"/>
        <v/>
      </c>
      <c r="AQ934" s="11"/>
      <c r="AR934" s="11">
        <f t="shared" si="504"/>
        <v>0</v>
      </c>
      <c r="AS934" s="11"/>
      <c r="AT934" s="9"/>
      <c r="AU934" t="str">
        <f t="shared" si="505"/>
        <v>RW</v>
      </c>
      <c r="AV934" s="7">
        <f>SUM(Z$7:Z934)/2</f>
        <v>425</v>
      </c>
      <c r="AW934" s="7">
        <f>SUM(AC$7:AC934)/2</f>
        <v>0</v>
      </c>
      <c r="BF934" s="2">
        <v>0</v>
      </c>
      <c r="BG934" s="2">
        <v>0</v>
      </c>
      <c r="BH934" s="2">
        <v>0</v>
      </c>
      <c r="BI934" s="2">
        <v>0</v>
      </c>
      <c r="BJ934" s="2">
        <v>0</v>
      </c>
      <c r="BK934" s="2">
        <v>0</v>
      </c>
      <c r="BL934" s="2">
        <v>0</v>
      </c>
      <c r="BM934" s="2">
        <v>0</v>
      </c>
      <c r="BN934" s="2">
        <v>0</v>
      </c>
      <c r="BO934" s="2">
        <v>0</v>
      </c>
    </row>
    <row r="935" spans="2:67" outlineLevel="1">
      <c r="B935" s="36"/>
      <c r="C935" s="9"/>
      <c r="D935" s="9"/>
      <c r="E935" s="10" t="s">
        <v>1099</v>
      </c>
      <c r="F935" s="10" t="s">
        <v>1100</v>
      </c>
      <c r="G935" s="10" t="s">
        <v>1104</v>
      </c>
      <c r="H935" s="10" t="s">
        <v>1104</v>
      </c>
      <c r="I935" s="54"/>
      <c r="J935" s="54"/>
      <c r="K935" s="54"/>
      <c r="L935" s="54"/>
      <c r="M935" s="54"/>
      <c r="N935" s="87"/>
      <c r="O935" s="10"/>
      <c r="P935" s="10"/>
      <c r="Q935" s="10"/>
      <c r="R935" s="10"/>
      <c r="S935" s="10" t="s">
        <v>53</v>
      </c>
      <c r="T935" s="10"/>
      <c r="U935" s="10" t="s">
        <v>49</v>
      </c>
      <c r="V935" s="10" t="s">
        <v>50</v>
      </c>
      <c r="W935" s="10" t="s">
        <v>50</v>
      </c>
      <c r="X935" s="11" t="str">
        <f t="shared" si="469"/>
        <v>Y</v>
      </c>
      <c r="Y935" s="11">
        <v>1</v>
      </c>
      <c r="Z935" s="11">
        <f t="shared" si="514"/>
        <v>1</v>
      </c>
      <c r="AA935" s="11" t="str">
        <f t="shared" si="502"/>
        <v>N</v>
      </c>
      <c r="AB935" s="11"/>
      <c r="AC935" s="11">
        <f t="shared" si="503"/>
        <v>0</v>
      </c>
      <c r="AD935" s="10">
        <v>0</v>
      </c>
      <c r="AE935" s="10">
        <v>0</v>
      </c>
      <c r="AF935" s="11"/>
      <c r="AG935" s="10"/>
      <c r="AH935" s="10"/>
      <c r="AI935" s="11">
        <f t="shared" si="515"/>
        <v>429</v>
      </c>
      <c r="AJ935" s="11" t="str">
        <f t="shared" si="516"/>
        <v>MTP[429]</v>
      </c>
      <c r="AK935" s="11">
        <f t="shared" si="517"/>
        <v>444</v>
      </c>
      <c r="AL935" s="11" t="str">
        <f t="shared" si="518"/>
        <v/>
      </c>
      <c r="AM935" s="11">
        <f t="shared" si="519"/>
        <v>-1</v>
      </c>
      <c r="AN935" s="11" t="str">
        <f t="shared" si="520"/>
        <v/>
      </c>
      <c r="AO935" s="11">
        <f t="shared" si="521"/>
        <v>-1</v>
      </c>
      <c r="AP935" s="11" t="str">
        <f t="shared" si="522"/>
        <v/>
      </c>
      <c r="AQ935" s="11"/>
      <c r="AR935" s="11">
        <f t="shared" si="504"/>
        <v>0</v>
      </c>
      <c r="AS935" s="11"/>
      <c r="AT935" s="9"/>
      <c r="AU935" t="str">
        <f t="shared" si="505"/>
        <v>RW</v>
      </c>
      <c r="AV935" s="7">
        <f>SUM(Z$7:Z935)/2</f>
        <v>425.5</v>
      </c>
      <c r="AW935" s="7">
        <f>SUM(AC$7:AC935)/2</f>
        <v>0</v>
      </c>
      <c r="BF935" s="2">
        <v>0</v>
      </c>
      <c r="BG935" s="2">
        <v>0</v>
      </c>
      <c r="BH935" s="2">
        <v>0</v>
      </c>
      <c r="BI935" s="2">
        <v>0</v>
      </c>
      <c r="BJ935" s="2">
        <v>0</v>
      </c>
      <c r="BK935" s="2">
        <v>0</v>
      </c>
      <c r="BL935" s="2">
        <v>0</v>
      </c>
      <c r="BM935" s="2">
        <v>0</v>
      </c>
      <c r="BN935" s="2">
        <v>0</v>
      </c>
      <c r="BO935" s="2">
        <v>0</v>
      </c>
    </row>
    <row r="936" spans="2:67" outlineLevel="1">
      <c r="B936" s="36"/>
      <c r="C936" s="9"/>
      <c r="D936" s="9"/>
      <c r="E936" s="10" t="s">
        <v>1099</v>
      </c>
      <c r="F936" s="10" t="s">
        <v>1100</v>
      </c>
      <c r="G936" s="10" t="s">
        <v>1105</v>
      </c>
      <c r="H936" s="10" t="s">
        <v>1105</v>
      </c>
      <c r="I936" s="54"/>
      <c r="J936" s="54"/>
      <c r="K936" s="54"/>
      <c r="L936" s="54"/>
      <c r="M936" s="54"/>
      <c r="N936" s="87"/>
      <c r="O936" s="10"/>
      <c r="P936" s="10"/>
      <c r="Q936" s="10"/>
      <c r="R936" s="10"/>
      <c r="S936" s="10" t="s">
        <v>53</v>
      </c>
      <c r="T936" s="10"/>
      <c r="U936" s="10" t="s">
        <v>49</v>
      </c>
      <c r="V936" s="10" t="s">
        <v>50</v>
      </c>
      <c r="W936" s="10" t="s">
        <v>50</v>
      </c>
      <c r="X936" s="11" t="str">
        <f t="shared" si="469"/>
        <v>Y</v>
      </c>
      <c r="Y936" s="11">
        <v>1</v>
      </c>
      <c r="Z936" s="11">
        <f t="shared" si="514"/>
        <v>1</v>
      </c>
      <c r="AA936" s="11" t="str">
        <f t="shared" si="502"/>
        <v>N</v>
      </c>
      <c r="AB936" s="11"/>
      <c r="AC936" s="11">
        <f t="shared" si="503"/>
        <v>0</v>
      </c>
      <c r="AD936" s="10">
        <v>0</v>
      </c>
      <c r="AE936" s="10">
        <v>0</v>
      </c>
      <c r="AF936" s="11"/>
      <c r="AG936" s="10"/>
      <c r="AH936" s="10"/>
      <c r="AI936" s="11">
        <f t="shared" si="515"/>
        <v>428</v>
      </c>
      <c r="AJ936" s="11" t="str">
        <f t="shared" si="516"/>
        <v>MTP[428]</v>
      </c>
      <c r="AK936" s="11">
        <f t="shared" si="517"/>
        <v>443</v>
      </c>
      <c r="AL936" s="11" t="str">
        <f t="shared" si="518"/>
        <v/>
      </c>
      <c r="AM936" s="11">
        <f t="shared" si="519"/>
        <v>-1</v>
      </c>
      <c r="AN936" s="11" t="str">
        <f t="shared" si="520"/>
        <v/>
      </c>
      <c r="AO936" s="11">
        <f t="shared" si="521"/>
        <v>-1</v>
      </c>
      <c r="AP936" s="11" t="str">
        <f t="shared" si="522"/>
        <v/>
      </c>
      <c r="AQ936" s="11"/>
      <c r="AR936" s="11">
        <f t="shared" si="504"/>
        <v>0</v>
      </c>
      <c r="AS936" s="11"/>
      <c r="AT936" s="9"/>
      <c r="AU936" t="str">
        <f t="shared" si="505"/>
        <v>RW</v>
      </c>
      <c r="AV936" s="7">
        <f>SUM(Z$7:Z936)/2</f>
        <v>426</v>
      </c>
      <c r="AW936" s="7">
        <f>SUM(AC$7:AC936)/2</f>
        <v>0</v>
      </c>
      <c r="BF936" s="2">
        <v>0</v>
      </c>
      <c r="BG936" s="2">
        <v>0</v>
      </c>
      <c r="BH936" s="2">
        <v>0</v>
      </c>
      <c r="BI936" s="2">
        <v>0</v>
      </c>
      <c r="BJ936" s="2">
        <v>0</v>
      </c>
      <c r="BK936" s="2">
        <v>0</v>
      </c>
      <c r="BL936" s="2">
        <v>0</v>
      </c>
      <c r="BM936" s="2">
        <v>0</v>
      </c>
      <c r="BN936" s="2">
        <v>0</v>
      </c>
      <c r="BO936" s="2">
        <v>0</v>
      </c>
    </row>
    <row r="937" spans="2:67" outlineLevel="1">
      <c r="B937" s="36"/>
      <c r="C937" s="9"/>
      <c r="D937" s="9"/>
      <c r="E937" s="10" t="s">
        <v>1099</v>
      </c>
      <c r="F937" s="10" t="s">
        <v>1100</v>
      </c>
      <c r="G937" s="10" t="s">
        <v>1106</v>
      </c>
      <c r="H937" s="10" t="s">
        <v>1106</v>
      </c>
      <c r="I937" s="54"/>
      <c r="J937" s="54"/>
      <c r="K937" s="54"/>
      <c r="L937" s="54"/>
      <c r="M937" s="54"/>
      <c r="N937" s="87"/>
      <c r="O937" s="10"/>
      <c r="P937" s="10"/>
      <c r="Q937" s="10"/>
      <c r="R937" s="10"/>
      <c r="S937" s="10" t="s">
        <v>53</v>
      </c>
      <c r="T937" s="10"/>
      <c r="U937" s="10" t="s">
        <v>49</v>
      </c>
      <c r="V937" s="10" t="s">
        <v>50</v>
      </c>
      <c r="W937" s="10" t="s">
        <v>50</v>
      </c>
      <c r="X937" s="11" t="str">
        <f t="shared" si="469"/>
        <v>Y</v>
      </c>
      <c r="Y937" s="11">
        <v>1</v>
      </c>
      <c r="Z937" s="11">
        <f t="shared" si="514"/>
        <v>1</v>
      </c>
      <c r="AA937" s="11" t="str">
        <f t="shared" si="502"/>
        <v>N</v>
      </c>
      <c r="AB937" s="11"/>
      <c r="AC937" s="11">
        <f t="shared" si="503"/>
        <v>0</v>
      </c>
      <c r="AD937" s="10">
        <v>0</v>
      </c>
      <c r="AE937" s="10">
        <v>0</v>
      </c>
      <c r="AF937" s="11"/>
      <c r="AG937" s="10"/>
      <c r="AH937" s="10"/>
      <c r="AI937" s="11">
        <f t="shared" si="515"/>
        <v>427</v>
      </c>
      <c r="AJ937" s="11" t="str">
        <f t="shared" si="516"/>
        <v>MTP[427]</v>
      </c>
      <c r="AK937" s="11">
        <f t="shared" si="517"/>
        <v>442</v>
      </c>
      <c r="AL937" s="11" t="str">
        <f t="shared" si="518"/>
        <v/>
      </c>
      <c r="AM937" s="11">
        <f t="shared" si="519"/>
        <v>-1</v>
      </c>
      <c r="AN937" s="11" t="str">
        <f t="shared" si="520"/>
        <v/>
      </c>
      <c r="AO937" s="11">
        <f t="shared" si="521"/>
        <v>-1</v>
      </c>
      <c r="AP937" s="11" t="str">
        <f t="shared" si="522"/>
        <v/>
      </c>
      <c r="AQ937" s="11"/>
      <c r="AR937" s="11">
        <f t="shared" si="504"/>
        <v>0</v>
      </c>
      <c r="AS937" s="11"/>
      <c r="AT937" s="9"/>
      <c r="AU937" t="str">
        <f t="shared" si="505"/>
        <v>RW</v>
      </c>
      <c r="AV937" s="7">
        <f>SUM(Z$7:Z937)/2</f>
        <v>426.5</v>
      </c>
      <c r="AW937" s="7">
        <f>SUM(AC$7:AC937)/2</f>
        <v>0</v>
      </c>
      <c r="BF937" s="2">
        <v>0</v>
      </c>
      <c r="BG937" s="2">
        <v>0</v>
      </c>
      <c r="BH937" s="2">
        <v>0</v>
      </c>
      <c r="BI937" s="2">
        <v>0</v>
      </c>
      <c r="BJ937" s="2">
        <v>0</v>
      </c>
      <c r="BK937" s="2">
        <v>0</v>
      </c>
      <c r="BL937" s="2">
        <v>0</v>
      </c>
      <c r="BM937" s="2">
        <v>0</v>
      </c>
      <c r="BN937" s="2">
        <v>0</v>
      </c>
      <c r="BO937" s="2">
        <v>0</v>
      </c>
    </row>
    <row r="938" spans="2:67" outlineLevel="1">
      <c r="B938" s="36"/>
      <c r="C938" s="9"/>
      <c r="D938" s="9"/>
      <c r="E938" s="10" t="s">
        <v>1099</v>
      </c>
      <c r="F938" s="10" t="s">
        <v>1100</v>
      </c>
      <c r="G938" s="10" t="s">
        <v>1107</v>
      </c>
      <c r="H938" s="10" t="s">
        <v>1107</v>
      </c>
      <c r="I938" s="54"/>
      <c r="J938" s="54"/>
      <c r="K938" s="54"/>
      <c r="L938" s="54"/>
      <c r="M938" s="54"/>
      <c r="N938" s="87"/>
      <c r="O938" s="10"/>
      <c r="P938" s="10"/>
      <c r="Q938" s="10"/>
      <c r="R938" s="10"/>
      <c r="S938" s="10" t="s">
        <v>53</v>
      </c>
      <c r="T938" s="10"/>
      <c r="U938" s="10" t="s">
        <v>49</v>
      </c>
      <c r="V938" s="10" t="s">
        <v>50</v>
      </c>
      <c r="W938" s="10" t="s">
        <v>50</v>
      </c>
      <c r="X938" s="11" t="str">
        <f t="shared" si="469"/>
        <v>Y</v>
      </c>
      <c r="Y938" s="11">
        <v>1</v>
      </c>
      <c r="Z938" s="11">
        <f t="shared" si="514"/>
        <v>1</v>
      </c>
      <c r="AA938" s="11" t="str">
        <f t="shared" si="502"/>
        <v>N</v>
      </c>
      <c r="AB938" s="11"/>
      <c r="AC938" s="11">
        <f t="shared" si="503"/>
        <v>0</v>
      </c>
      <c r="AD938" s="10">
        <v>0</v>
      </c>
      <c r="AE938" s="10">
        <v>0</v>
      </c>
      <c r="AF938" s="11"/>
      <c r="AG938" s="10"/>
      <c r="AH938" s="10"/>
      <c r="AI938" s="11">
        <f t="shared" si="515"/>
        <v>426</v>
      </c>
      <c r="AJ938" s="11" t="str">
        <f t="shared" si="516"/>
        <v>MTP[426]</v>
      </c>
      <c r="AK938" s="11">
        <f t="shared" si="517"/>
        <v>441</v>
      </c>
      <c r="AL938" s="11" t="str">
        <f t="shared" si="518"/>
        <v/>
      </c>
      <c r="AM938" s="11">
        <f t="shared" si="519"/>
        <v>-1</v>
      </c>
      <c r="AN938" s="11" t="str">
        <f t="shared" si="520"/>
        <v/>
      </c>
      <c r="AO938" s="11">
        <f t="shared" si="521"/>
        <v>-1</v>
      </c>
      <c r="AP938" s="11" t="str">
        <f t="shared" si="522"/>
        <v/>
      </c>
      <c r="AQ938" s="11"/>
      <c r="AR938" s="11">
        <f t="shared" si="504"/>
        <v>0</v>
      </c>
      <c r="AS938" s="11"/>
      <c r="AT938" s="9"/>
      <c r="AU938" t="str">
        <f t="shared" si="505"/>
        <v>RW</v>
      </c>
      <c r="AV938" s="7">
        <f>SUM(Z$7:Z938)/2</f>
        <v>427</v>
      </c>
      <c r="AW938" s="7">
        <f>SUM(AC$7:AC938)/2</f>
        <v>0</v>
      </c>
      <c r="BF938" s="2">
        <v>0</v>
      </c>
      <c r="BG938" s="2">
        <v>0</v>
      </c>
      <c r="BH938" s="2">
        <v>0</v>
      </c>
      <c r="BI938" s="2">
        <v>0</v>
      </c>
      <c r="BJ938" s="2">
        <v>0</v>
      </c>
      <c r="BK938" s="2">
        <v>0</v>
      </c>
      <c r="BL938" s="2">
        <v>0</v>
      </c>
      <c r="BM938" s="2">
        <v>0</v>
      </c>
      <c r="BN938" s="2">
        <v>0</v>
      </c>
      <c r="BO938" s="2">
        <v>0</v>
      </c>
    </row>
    <row r="939" spans="2:67" outlineLevel="1">
      <c r="B939" s="36"/>
      <c r="C939" s="9"/>
      <c r="D939" s="9"/>
      <c r="E939" s="10" t="s">
        <v>1099</v>
      </c>
      <c r="F939" s="10" t="s">
        <v>1100</v>
      </c>
      <c r="G939" s="10" t="s">
        <v>1108</v>
      </c>
      <c r="H939" s="10" t="s">
        <v>1108</v>
      </c>
      <c r="I939" s="54"/>
      <c r="J939" s="54"/>
      <c r="K939" s="54"/>
      <c r="L939" s="54"/>
      <c r="M939" s="54"/>
      <c r="N939" s="87"/>
      <c r="O939" s="10"/>
      <c r="P939" s="10"/>
      <c r="Q939" s="10"/>
      <c r="R939" s="10"/>
      <c r="S939" s="10" t="s">
        <v>53</v>
      </c>
      <c r="T939" s="10"/>
      <c r="U939" s="10" t="s">
        <v>49</v>
      </c>
      <c r="V939" s="10" t="s">
        <v>50</v>
      </c>
      <c r="W939" s="10" t="s">
        <v>50</v>
      </c>
      <c r="X939" s="11" t="str">
        <f t="shared" si="469"/>
        <v>Y</v>
      </c>
      <c r="Y939" s="11">
        <v>1</v>
      </c>
      <c r="Z939" s="11">
        <f t="shared" si="514"/>
        <v>1</v>
      </c>
      <c r="AA939" s="11" t="str">
        <f t="shared" si="502"/>
        <v>N</v>
      </c>
      <c r="AB939" s="11"/>
      <c r="AC939" s="11">
        <f t="shared" si="503"/>
        <v>0</v>
      </c>
      <c r="AD939" s="10">
        <v>0</v>
      </c>
      <c r="AE939" s="10">
        <v>0</v>
      </c>
      <c r="AF939" s="11"/>
      <c r="AG939" s="10"/>
      <c r="AH939" s="10"/>
      <c r="AI939" s="11">
        <f t="shared" si="515"/>
        <v>425</v>
      </c>
      <c r="AJ939" s="11" t="str">
        <f t="shared" si="516"/>
        <v>MTP[425]</v>
      </c>
      <c r="AK939" s="11">
        <f t="shared" si="517"/>
        <v>440</v>
      </c>
      <c r="AL939" s="11" t="str">
        <f t="shared" si="518"/>
        <v/>
      </c>
      <c r="AM939" s="11">
        <f t="shared" si="519"/>
        <v>-1</v>
      </c>
      <c r="AN939" s="11" t="str">
        <f t="shared" si="520"/>
        <v/>
      </c>
      <c r="AO939" s="11">
        <f t="shared" si="521"/>
        <v>-1</v>
      </c>
      <c r="AP939" s="11" t="str">
        <f t="shared" si="522"/>
        <v/>
      </c>
      <c r="AQ939" s="11"/>
      <c r="AR939" s="11">
        <f t="shared" si="504"/>
        <v>0</v>
      </c>
      <c r="AS939" s="11"/>
      <c r="AT939" s="9"/>
      <c r="AU939" t="str">
        <f t="shared" si="505"/>
        <v>RW</v>
      </c>
      <c r="AV939" s="7">
        <f>SUM(Z$7:Z939)/2</f>
        <v>427.5</v>
      </c>
      <c r="AW939" s="7">
        <f>SUM(AC$7:AC939)/2</f>
        <v>0</v>
      </c>
      <c r="BF939" s="2">
        <v>0</v>
      </c>
      <c r="BG939" s="2">
        <v>0</v>
      </c>
      <c r="BH939" s="2">
        <v>0</v>
      </c>
      <c r="BI939" s="2">
        <v>0</v>
      </c>
      <c r="BJ939" s="2">
        <v>0</v>
      </c>
      <c r="BK939" s="2">
        <v>0</v>
      </c>
      <c r="BL939" s="2">
        <v>0</v>
      </c>
      <c r="BM939" s="2">
        <v>0</v>
      </c>
      <c r="BN939" s="2">
        <v>0</v>
      </c>
      <c r="BO939" s="2">
        <v>0</v>
      </c>
    </row>
    <row r="940" spans="2:67" outlineLevel="1">
      <c r="B940" s="36"/>
      <c r="C940" s="9"/>
      <c r="D940" s="9"/>
      <c r="E940" s="10" t="s">
        <v>1099</v>
      </c>
      <c r="F940" s="10" t="s">
        <v>1100</v>
      </c>
      <c r="G940" s="10" t="s">
        <v>1109</v>
      </c>
      <c r="H940" s="10" t="s">
        <v>1109</v>
      </c>
      <c r="I940" s="54"/>
      <c r="J940" s="54"/>
      <c r="K940" s="54"/>
      <c r="L940" s="54"/>
      <c r="M940" s="54"/>
      <c r="N940" s="87"/>
      <c r="O940" s="10"/>
      <c r="P940" s="10"/>
      <c r="Q940" s="10"/>
      <c r="R940" s="10"/>
      <c r="S940" s="10" t="s">
        <v>53</v>
      </c>
      <c r="T940" s="10"/>
      <c r="U940" s="10" t="s">
        <v>49</v>
      </c>
      <c r="V940" s="10" t="s">
        <v>50</v>
      </c>
      <c r="W940" s="10" t="s">
        <v>50</v>
      </c>
      <c r="X940" s="11" t="str">
        <f t="shared" si="469"/>
        <v>Y</v>
      </c>
      <c r="Y940" s="11">
        <v>1</v>
      </c>
      <c r="Z940" s="11">
        <f t="shared" si="514"/>
        <v>1</v>
      </c>
      <c r="AA940" s="11" t="str">
        <f t="shared" si="502"/>
        <v>N</v>
      </c>
      <c r="AB940" s="11"/>
      <c r="AC940" s="11">
        <f t="shared" si="503"/>
        <v>0</v>
      </c>
      <c r="AD940" s="10">
        <v>0</v>
      </c>
      <c r="AE940" s="10">
        <v>0</v>
      </c>
      <c r="AF940" s="11"/>
      <c r="AG940" s="10"/>
      <c r="AH940" s="10"/>
      <c r="AI940" s="11">
        <f t="shared" si="515"/>
        <v>424</v>
      </c>
      <c r="AJ940" s="11" t="str">
        <f t="shared" si="516"/>
        <v>MTP[424]</v>
      </c>
      <c r="AK940" s="11">
        <f t="shared" si="517"/>
        <v>439</v>
      </c>
      <c r="AL940" s="11" t="str">
        <f t="shared" si="518"/>
        <v/>
      </c>
      <c r="AM940" s="11">
        <f t="shared" si="519"/>
        <v>-1</v>
      </c>
      <c r="AN940" s="11" t="str">
        <f t="shared" si="520"/>
        <v/>
      </c>
      <c r="AO940" s="11">
        <f t="shared" si="521"/>
        <v>-1</v>
      </c>
      <c r="AP940" s="11" t="str">
        <f t="shared" si="522"/>
        <v/>
      </c>
      <c r="AQ940" s="11"/>
      <c r="AR940" s="11">
        <f t="shared" si="504"/>
        <v>0</v>
      </c>
      <c r="AS940" s="11"/>
      <c r="AT940" s="9"/>
      <c r="AU940" t="str">
        <f t="shared" si="505"/>
        <v>RW</v>
      </c>
      <c r="AV940" s="7">
        <f>SUM(Z$7:Z940)/2</f>
        <v>428</v>
      </c>
      <c r="AW940" s="7">
        <f>SUM(AC$7:AC940)/2</f>
        <v>0</v>
      </c>
      <c r="BF940" s="2">
        <v>0</v>
      </c>
      <c r="BG940" s="2">
        <v>0</v>
      </c>
      <c r="BH940" s="2">
        <v>0</v>
      </c>
      <c r="BI940" s="2">
        <v>0</v>
      </c>
      <c r="BJ940" s="2">
        <v>0</v>
      </c>
      <c r="BK940" s="2">
        <v>0</v>
      </c>
      <c r="BL940" s="2">
        <v>0</v>
      </c>
      <c r="BM940" s="2">
        <v>0</v>
      </c>
      <c r="BN940" s="2">
        <v>0</v>
      </c>
      <c r="BO940" s="2">
        <v>0</v>
      </c>
    </row>
    <row r="941" spans="2:67" outlineLevel="1">
      <c r="B941" s="36"/>
      <c r="C941" s="9"/>
      <c r="D941" s="9"/>
      <c r="E941" s="10" t="s">
        <v>1099</v>
      </c>
      <c r="F941" s="10" t="s">
        <v>1100</v>
      </c>
      <c r="G941" s="10" t="s">
        <v>1110</v>
      </c>
      <c r="H941" s="10" t="s">
        <v>1110</v>
      </c>
      <c r="I941" s="54"/>
      <c r="J941" s="54"/>
      <c r="K941" s="54"/>
      <c r="L941" s="54"/>
      <c r="M941" s="54"/>
      <c r="N941" s="87"/>
      <c r="O941" s="10"/>
      <c r="P941" s="10"/>
      <c r="Q941" s="10"/>
      <c r="R941" s="10"/>
      <c r="S941" s="10" t="s">
        <v>53</v>
      </c>
      <c r="T941" s="10"/>
      <c r="U941" s="10" t="s">
        <v>49</v>
      </c>
      <c r="V941" s="10" t="s">
        <v>50</v>
      </c>
      <c r="W941" s="10" t="s">
        <v>50</v>
      </c>
      <c r="X941" s="11" t="str">
        <f t="shared" si="469"/>
        <v>Y</v>
      </c>
      <c r="Y941" s="11">
        <v>1</v>
      </c>
      <c r="Z941" s="11">
        <f t="shared" si="514"/>
        <v>1</v>
      </c>
      <c r="AA941" s="11" t="str">
        <f t="shared" si="502"/>
        <v>N</v>
      </c>
      <c r="AB941" s="11"/>
      <c r="AC941" s="11">
        <f t="shared" si="503"/>
        <v>0</v>
      </c>
      <c r="AD941" s="10">
        <v>0</v>
      </c>
      <c r="AE941" s="10">
        <v>0</v>
      </c>
      <c r="AF941" s="11"/>
      <c r="AG941" s="10"/>
      <c r="AH941" s="10"/>
      <c r="AI941" s="11">
        <f t="shared" si="515"/>
        <v>423</v>
      </c>
      <c r="AJ941" s="11" t="str">
        <f t="shared" si="516"/>
        <v>MTP[423]</v>
      </c>
      <c r="AK941" s="11">
        <f t="shared" si="517"/>
        <v>438</v>
      </c>
      <c r="AL941" s="11" t="str">
        <f t="shared" si="518"/>
        <v/>
      </c>
      <c r="AM941" s="11">
        <f t="shared" si="519"/>
        <v>-1</v>
      </c>
      <c r="AN941" s="11" t="str">
        <f t="shared" si="520"/>
        <v/>
      </c>
      <c r="AO941" s="11">
        <f t="shared" si="521"/>
        <v>-1</v>
      </c>
      <c r="AP941" s="11" t="str">
        <f t="shared" si="522"/>
        <v/>
      </c>
      <c r="AQ941" s="11"/>
      <c r="AR941" s="11">
        <f t="shared" si="504"/>
        <v>0</v>
      </c>
      <c r="AS941" s="11"/>
      <c r="AT941" s="9"/>
      <c r="AU941" t="str">
        <f t="shared" si="505"/>
        <v>RW</v>
      </c>
      <c r="AV941" s="7">
        <f>SUM(Z$7:Z941)/2</f>
        <v>428.5</v>
      </c>
      <c r="AW941" s="7">
        <f>SUM(AC$7:AC941)/2</f>
        <v>0</v>
      </c>
      <c r="BF941" s="2">
        <v>1</v>
      </c>
      <c r="BG941" s="2">
        <v>1</v>
      </c>
      <c r="BH941" s="2">
        <v>1</v>
      </c>
      <c r="BI941" s="2">
        <v>1</v>
      </c>
      <c r="BJ941" s="2">
        <v>1</v>
      </c>
      <c r="BK941" s="2">
        <v>1</v>
      </c>
      <c r="BL941" s="2">
        <v>1</v>
      </c>
      <c r="BM941" s="2">
        <v>1</v>
      </c>
      <c r="BN941" s="2">
        <v>1</v>
      </c>
      <c r="BO941" s="2">
        <v>1</v>
      </c>
    </row>
    <row r="942" spans="2:67" outlineLevel="1">
      <c r="B942" s="36"/>
      <c r="C942" s="9"/>
      <c r="D942" s="9"/>
      <c r="E942" s="10" t="s">
        <v>1099</v>
      </c>
      <c r="F942" s="10" t="s">
        <v>1100</v>
      </c>
      <c r="G942" s="10" t="s">
        <v>1111</v>
      </c>
      <c r="H942" s="10" t="s">
        <v>1111</v>
      </c>
      <c r="I942" s="54"/>
      <c r="J942" s="54"/>
      <c r="K942" s="54"/>
      <c r="L942" s="54"/>
      <c r="M942" s="54"/>
      <c r="N942" s="87"/>
      <c r="O942" s="10"/>
      <c r="P942" s="10"/>
      <c r="Q942" s="10"/>
      <c r="R942" s="10"/>
      <c r="S942" s="10" t="s">
        <v>53</v>
      </c>
      <c r="T942" s="10"/>
      <c r="U942" s="10" t="s">
        <v>49</v>
      </c>
      <c r="V942" s="10" t="s">
        <v>50</v>
      </c>
      <c r="W942" s="10" t="s">
        <v>50</v>
      </c>
      <c r="X942" s="11" t="str">
        <f t="shared" si="469"/>
        <v>Y</v>
      </c>
      <c r="Y942" s="11">
        <v>1</v>
      </c>
      <c r="Z942" s="11">
        <f t="shared" si="514"/>
        <v>1</v>
      </c>
      <c r="AA942" s="11" t="str">
        <f t="shared" si="502"/>
        <v>N</v>
      </c>
      <c r="AB942" s="11"/>
      <c r="AC942" s="11">
        <f t="shared" si="503"/>
        <v>0</v>
      </c>
      <c r="AD942" s="10">
        <v>0</v>
      </c>
      <c r="AE942" s="10">
        <v>0</v>
      </c>
      <c r="AF942" s="11"/>
      <c r="AG942" s="10"/>
      <c r="AH942" s="10"/>
      <c r="AI942" s="11">
        <f t="shared" si="515"/>
        <v>422</v>
      </c>
      <c r="AJ942" s="11" t="str">
        <f t="shared" si="516"/>
        <v>MTP[422]</v>
      </c>
      <c r="AK942" s="11">
        <f t="shared" si="517"/>
        <v>437</v>
      </c>
      <c r="AL942" s="11" t="str">
        <f t="shared" si="518"/>
        <v/>
      </c>
      <c r="AM942" s="11">
        <f t="shared" si="519"/>
        <v>-1</v>
      </c>
      <c r="AN942" s="11" t="str">
        <f t="shared" si="520"/>
        <v/>
      </c>
      <c r="AO942" s="11">
        <f t="shared" si="521"/>
        <v>-1</v>
      </c>
      <c r="AP942" s="11" t="str">
        <f t="shared" si="522"/>
        <v/>
      </c>
      <c r="AQ942" s="11"/>
      <c r="AR942" s="11">
        <f t="shared" si="504"/>
        <v>0</v>
      </c>
      <c r="AS942" s="11"/>
      <c r="AT942" s="9"/>
      <c r="AU942" t="str">
        <f t="shared" si="505"/>
        <v>RW</v>
      </c>
      <c r="AV942" s="7">
        <f>SUM(Z$7:Z942)/2</f>
        <v>429</v>
      </c>
      <c r="AW942" s="7">
        <f>SUM(AC$7:AC942)/2</f>
        <v>0</v>
      </c>
      <c r="BF942" s="2">
        <v>0</v>
      </c>
      <c r="BG942" s="2">
        <v>0</v>
      </c>
      <c r="BH942" s="2">
        <v>0</v>
      </c>
      <c r="BI942" s="2">
        <v>0</v>
      </c>
      <c r="BJ942" s="2">
        <v>0</v>
      </c>
      <c r="BK942" s="2">
        <v>0</v>
      </c>
      <c r="BL942" s="2">
        <v>0</v>
      </c>
      <c r="BM942" s="2">
        <v>0</v>
      </c>
      <c r="BN942" s="2">
        <v>0</v>
      </c>
      <c r="BO942" s="2">
        <v>0</v>
      </c>
    </row>
    <row r="943" spans="2:67" outlineLevel="1">
      <c r="B943" s="36"/>
      <c r="C943" s="9"/>
      <c r="D943" s="9"/>
      <c r="E943" s="10" t="s">
        <v>1099</v>
      </c>
      <c r="F943" s="10" t="s">
        <v>1100</v>
      </c>
      <c r="G943" s="10" t="s">
        <v>1112</v>
      </c>
      <c r="H943" s="10" t="s">
        <v>1112</v>
      </c>
      <c r="I943" s="54"/>
      <c r="J943" s="54"/>
      <c r="K943" s="54"/>
      <c r="L943" s="54"/>
      <c r="M943" s="54"/>
      <c r="N943" s="87"/>
      <c r="O943" s="10"/>
      <c r="P943" s="10"/>
      <c r="Q943" s="10"/>
      <c r="R943" s="10"/>
      <c r="S943" s="10" t="s">
        <v>53</v>
      </c>
      <c r="T943" s="10"/>
      <c r="U943" s="10" t="s">
        <v>49</v>
      </c>
      <c r="V943" s="10" t="s">
        <v>50</v>
      </c>
      <c r="W943" s="10" t="s">
        <v>50</v>
      </c>
      <c r="X943" s="11" t="str">
        <f t="shared" si="469"/>
        <v>Y</v>
      </c>
      <c r="Y943" s="11">
        <v>1</v>
      </c>
      <c r="Z943" s="11">
        <f t="shared" si="514"/>
        <v>1</v>
      </c>
      <c r="AA943" s="11" t="str">
        <f t="shared" si="502"/>
        <v>N</v>
      </c>
      <c r="AB943" s="11"/>
      <c r="AC943" s="11">
        <f t="shared" si="503"/>
        <v>0</v>
      </c>
      <c r="AD943" s="10">
        <v>0</v>
      </c>
      <c r="AE943" s="10">
        <v>0</v>
      </c>
      <c r="AF943" s="11"/>
      <c r="AG943" s="10"/>
      <c r="AH943" s="10"/>
      <c r="AI943" s="11">
        <f t="shared" si="515"/>
        <v>421</v>
      </c>
      <c r="AJ943" s="11" t="str">
        <f t="shared" si="516"/>
        <v>MTP[421]</v>
      </c>
      <c r="AK943" s="11">
        <f t="shared" si="517"/>
        <v>436</v>
      </c>
      <c r="AL943" s="11" t="str">
        <f t="shared" si="518"/>
        <v/>
      </c>
      <c r="AM943" s="11">
        <f t="shared" si="519"/>
        <v>-1</v>
      </c>
      <c r="AN943" s="11" t="str">
        <f t="shared" si="520"/>
        <v/>
      </c>
      <c r="AO943" s="11">
        <f t="shared" si="521"/>
        <v>-1</v>
      </c>
      <c r="AP943" s="11" t="str">
        <f t="shared" si="522"/>
        <v/>
      </c>
      <c r="AQ943" s="11"/>
      <c r="AR943" s="11">
        <f t="shared" si="504"/>
        <v>0</v>
      </c>
      <c r="AS943" s="11"/>
      <c r="AT943" s="9"/>
      <c r="AU943" t="str">
        <f t="shared" si="505"/>
        <v>RW</v>
      </c>
      <c r="AV943" s="7">
        <f>SUM(Z$7:Z943)/2</f>
        <v>429.5</v>
      </c>
      <c r="AW943" s="7">
        <f>SUM(AC$7:AC943)/2</f>
        <v>0</v>
      </c>
      <c r="BF943" s="2">
        <v>1</v>
      </c>
      <c r="BG943" s="2">
        <v>1</v>
      </c>
      <c r="BH943" s="2">
        <v>1</v>
      </c>
      <c r="BI943" s="2">
        <v>1</v>
      </c>
      <c r="BJ943" s="2">
        <v>1</v>
      </c>
      <c r="BK943" s="2">
        <v>1</v>
      </c>
      <c r="BL943" s="2">
        <v>1</v>
      </c>
      <c r="BM943" s="2">
        <v>1</v>
      </c>
      <c r="BN943" s="2">
        <v>1</v>
      </c>
      <c r="BO943" s="2">
        <v>1</v>
      </c>
    </row>
    <row r="944" spans="2:67" outlineLevel="1">
      <c r="B944" s="36"/>
      <c r="C944" s="9"/>
      <c r="D944" s="9"/>
      <c r="E944" s="10" t="s">
        <v>1099</v>
      </c>
      <c r="F944" s="10" t="s">
        <v>1100</v>
      </c>
      <c r="G944" s="10" t="s">
        <v>1113</v>
      </c>
      <c r="H944" s="10" t="s">
        <v>1113</v>
      </c>
      <c r="I944" s="54"/>
      <c r="J944" s="54"/>
      <c r="K944" s="54"/>
      <c r="L944" s="54"/>
      <c r="M944" s="54"/>
      <c r="N944" s="87"/>
      <c r="O944" s="10"/>
      <c r="P944" s="10"/>
      <c r="Q944" s="10"/>
      <c r="R944" s="10"/>
      <c r="S944" s="10" t="s">
        <v>53</v>
      </c>
      <c r="T944" s="10"/>
      <c r="U944" s="10" t="s">
        <v>49</v>
      </c>
      <c r="V944" s="10" t="s">
        <v>50</v>
      </c>
      <c r="W944" s="10" t="s">
        <v>50</v>
      </c>
      <c r="X944" s="11" t="str">
        <f t="shared" si="469"/>
        <v>Y</v>
      </c>
      <c r="Y944" s="11">
        <v>1</v>
      </c>
      <c r="Z944" s="11">
        <f t="shared" si="514"/>
        <v>1</v>
      </c>
      <c r="AA944" s="11" t="str">
        <f t="shared" si="502"/>
        <v>N</v>
      </c>
      <c r="AB944" s="11"/>
      <c r="AC944" s="11">
        <f t="shared" si="503"/>
        <v>0</v>
      </c>
      <c r="AD944" s="10">
        <v>0</v>
      </c>
      <c r="AE944" s="10">
        <v>0</v>
      </c>
      <c r="AF944" s="11"/>
      <c r="AG944" s="10"/>
      <c r="AH944" s="10"/>
      <c r="AI944" s="11">
        <f t="shared" si="515"/>
        <v>420</v>
      </c>
      <c r="AJ944" s="11" t="str">
        <f t="shared" si="516"/>
        <v>MTP[420]</v>
      </c>
      <c r="AK944" s="11">
        <f t="shared" si="517"/>
        <v>435</v>
      </c>
      <c r="AL944" s="11" t="str">
        <f t="shared" si="518"/>
        <v/>
      </c>
      <c r="AM944" s="11">
        <f t="shared" si="519"/>
        <v>-1</v>
      </c>
      <c r="AN944" s="11" t="str">
        <f t="shared" si="520"/>
        <v/>
      </c>
      <c r="AO944" s="11">
        <f t="shared" si="521"/>
        <v>-1</v>
      </c>
      <c r="AP944" s="11" t="str">
        <f t="shared" si="522"/>
        <v/>
      </c>
      <c r="AQ944" s="11"/>
      <c r="AR944" s="11">
        <f t="shared" si="504"/>
        <v>0</v>
      </c>
      <c r="AS944" s="11"/>
      <c r="AT944" s="9"/>
      <c r="AU944" t="str">
        <f t="shared" si="505"/>
        <v>RW</v>
      </c>
      <c r="AV944" s="7">
        <f>SUM(Z$7:Z944)/2</f>
        <v>430</v>
      </c>
      <c r="AW944" s="7">
        <f>SUM(AC$7:AC944)/2</f>
        <v>0</v>
      </c>
      <c r="BF944" s="2">
        <v>0</v>
      </c>
      <c r="BG944" s="2">
        <v>0</v>
      </c>
      <c r="BH944" s="2">
        <v>0</v>
      </c>
      <c r="BI944" s="2">
        <v>0</v>
      </c>
      <c r="BJ944" s="2">
        <v>0</v>
      </c>
      <c r="BK944" s="2">
        <v>0</v>
      </c>
      <c r="BL944" s="2">
        <v>0</v>
      </c>
      <c r="BM944" s="2">
        <v>0</v>
      </c>
      <c r="BN944" s="2">
        <v>0</v>
      </c>
      <c r="BO944" s="2">
        <v>0</v>
      </c>
    </row>
    <row r="945" spans="2:67" outlineLevel="1">
      <c r="B945" s="36"/>
      <c r="C945" s="9"/>
      <c r="D945" s="9"/>
      <c r="E945" s="10" t="s">
        <v>1099</v>
      </c>
      <c r="F945" s="10" t="s">
        <v>1100</v>
      </c>
      <c r="G945" s="10" t="s">
        <v>1114</v>
      </c>
      <c r="H945" s="10" t="s">
        <v>1114</v>
      </c>
      <c r="I945" s="54"/>
      <c r="J945" s="54"/>
      <c r="K945" s="54"/>
      <c r="L945" s="54"/>
      <c r="M945" s="54"/>
      <c r="N945" s="87"/>
      <c r="O945" s="10"/>
      <c r="P945" s="10"/>
      <c r="Q945" s="10"/>
      <c r="R945" s="10"/>
      <c r="S945" s="10" t="s">
        <v>53</v>
      </c>
      <c r="T945" s="10"/>
      <c r="U945" s="10" t="s">
        <v>49</v>
      </c>
      <c r="V945" s="10" t="s">
        <v>50</v>
      </c>
      <c r="W945" s="10" t="s">
        <v>50</v>
      </c>
      <c r="X945" s="11" t="str">
        <f t="shared" si="469"/>
        <v>Y</v>
      </c>
      <c r="Y945" s="11">
        <v>1</v>
      </c>
      <c r="Z945" s="11">
        <f t="shared" si="514"/>
        <v>1</v>
      </c>
      <c r="AA945" s="11" t="str">
        <f t="shared" si="502"/>
        <v>N</v>
      </c>
      <c r="AB945" s="11"/>
      <c r="AC945" s="11">
        <f t="shared" si="503"/>
        <v>0</v>
      </c>
      <c r="AD945" s="10">
        <v>0</v>
      </c>
      <c r="AE945" s="10">
        <v>0</v>
      </c>
      <c r="AF945" s="11"/>
      <c r="AG945" s="10"/>
      <c r="AH945" s="10"/>
      <c r="AI945" s="11">
        <f t="shared" si="515"/>
        <v>419</v>
      </c>
      <c r="AJ945" s="11" t="str">
        <f t="shared" si="516"/>
        <v>MTP[419]</v>
      </c>
      <c r="AK945" s="11">
        <f t="shared" si="517"/>
        <v>434</v>
      </c>
      <c r="AL945" s="11" t="str">
        <f t="shared" si="518"/>
        <v/>
      </c>
      <c r="AM945" s="11">
        <f t="shared" si="519"/>
        <v>-1</v>
      </c>
      <c r="AN945" s="11" t="str">
        <f t="shared" si="520"/>
        <v/>
      </c>
      <c r="AO945" s="11">
        <f t="shared" si="521"/>
        <v>-1</v>
      </c>
      <c r="AP945" s="11" t="str">
        <f t="shared" si="522"/>
        <v/>
      </c>
      <c r="AQ945" s="11"/>
      <c r="AR945" s="11">
        <f t="shared" si="504"/>
        <v>0</v>
      </c>
      <c r="AS945" s="11"/>
      <c r="AT945" s="9"/>
      <c r="AU945" t="str">
        <f t="shared" si="505"/>
        <v>RW</v>
      </c>
      <c r="AV945" s="7">
        <f>SUM(Z$7:Z945)/2</f>
        <v>430.5</v>
      </c>
      <c r="AW945" s="7">
        <f>SUM(AC$7:AC945)/2</f>
        <v>0</v>
      </c>
      <c r="BF945" s="2">
        <v>0</v>
      </c>
      <c r="BG945" s="2">
        <v>0</v>
      </c>
      <c r="BH945" s="2">
        <v>0</v>
      </c>
      <c r="BI945" s="2">
        <v>0</v>
      </c>
      <c r="BJ945" s="2">
        <v>0</v>
      </c>
      <c r="BK945" s="2">
        <v>0</v>
      </c>
      <c r="BL945" s="2">
        <v>0</v>
      </c>
      <c r="BM945" s="2">
        <v>0</v>
      </c>
      <c r="BN945" s="2">
        <v>0</v>
      </c>
      <c r="BO945" s="2">
        <v>0</v>
      </c>
    </row>
    <row r="946" spans="2:67" outlineLevel="1">
      <c r="B946" s="36"/>
      <c r="C946" s="9"/>
      <c r="D946" s="9"/>
      <c r="E946" s="10" t="s">
        <v>1099</v>
      </c>
      <c r="F946" s="10" t="s">
        <v>1100</v>
      </c>
      <c r="G946" s="10" t="s">
        <v>1115</v>
      </c>
      <c r="H946" s="10" t="s">
        <v>1115</v>
      </c>
      <c r="I946" s="54"/>
      <c r="J946" s="54"/>
      <c r="K946" s="54"/>
      <c r="L946" s="54"/>
      <c r="M946" s="54"/>
      <c r="N946" s="87"/>
      <c r="O946" s="10"/>
      <c r="P946" s="10"/>
      <c r="Q946" s="10"/>
      <c r="R946" s="10"/>
      <c r="S946" s="10" t="s">
        <v>53</v>
      </c>
      <c r="T946" s="10"/>
      <c r="U946" s="10" t="s">
        <v>49</v>
      </c>
      <c r="V946" s="10" t="s">
        <v>50</v>
      </c>
      <c r="W946" s="10" t="s">
        <v>50</v>
      </c>
      <c r="X946" s="11" t="str">
        <f t="shared" si="469"/>
        <v>Y</v>
      </c>
      <c r="Y946" s="11">
        <v>1</v>
      </c>
      <c r="Z946" s="11">
        <f t="shared" si="514"/>
        <v>1</v>
      </c>
      <c r="AA946" s="11" t="str">
        <f t="shared" si="502"/>
        <v>N</v>
      </c>
      <c r="AB946" s="11"/>
      <c r="AC946" s="11">
        <f t="shared" si="503"/>
        <v>0</v>
      </c>
      <c r="AD946" s="10">
        <v>0</v>
      </c>
      <c r="AE946" s="10">
        <v>0</v>
      </c>
      <c r="AF946" s="11"/>
      <c r="AG946" s="10"/>
      <c r="AH946" s="10"/>
      <c r="AI946" s="11">
        <f t="shared" si="515"/>
        <v>418</v>
      </c>
      <c r="AJ946" s="11" t="str">
        <f t="shared" si="516"/>
        <v>MTP[418]</v>
      </c>
      <c r="AK946" s="11">
        <f t="shared" si="517"/>
        <v>433</v>
      </c>
      <c r="AL946" s="11" t="str">
        <f t="shared" si="518"/>
        <v/>
      </c>
      <c r="AM946" s="11">
        <f t="shared" si="519"/>
        <v>-1</v>
      </c>
      <c r="AN946" s="11" t="str">
        <f t="shared" si="520"/>
        <v/>
      </c>
      <c r="AO946" s="11">
        <f t="shared" si="521"/>
        <v>-1</v>
      </c>
      <c r="AP946" s="11" t="str">
        <f t="shared" si="522"/>
        <v/>
      </c>
      <c r="AQ946" s="11"/>
      <c r="AR946" s="11">
        <f t="shared" si="504"/>
        <v>0</v>
      </c>
      <c r="AS946" s="11"/>
      <c r="AT946" s="9"/>
      <c r="AU946" t="str">
        <f t="shared" si="505"/>
        <v>RW</v>
      </c>
      <c r="AV946" s="7">
        <f>SUM(Z$7:Z946)/2</f>
        <v>431</v>
      </c>
      <c r="AW946" s="7">
        <f>SUM(AC$7:AC946)/2</f>
        <v>0</v>
      </c>
      <c r="BF946" s="2">
        <v>0</v>
      </c>
      <c r="BG946" s="2">
        <v>0</v>
      </c>
      <c r="BH946" s="2">
        <v>0</v>
      </c>
      <c r="BI946" s="2">
        <v>0</v>
      </c>
      <c r="BJ946" s="2">
        <v>0</v>
      </c>
      <c r="BK946" s="2">
        <v>0</v>
      </c>
      <c r="BL946" s="2">
        <v>0</v>
      </c>
      <c r="BM946" s="2">
        <v>0</v>
      </c>
      <c r="BN946" s="2">
        <v>0</v>
      </c>
      <c r="BO946" s="2">
        <v>0</v>
      </c>
    </row>
    <row r="947" spans="2:67" outlineLevel="1">
      <c r="B947" s="36"/>
      <c r="C947" s="9"/>
      <c r="D947" s="9"/>
      <c r="E947" s="10" t="s">
        <v>1099</v>
      </c>
      <c r="F947" s="10" t="s">
        <v>1100</v>
      </c>
      <c r="G947" s="10" t="s">
        <v>1116</v>
      </c>
      <c r="H947" s="10" t="s">
        <v>1116</v>
      </c>
      <c r="I947" s="54"/>
      <c r="J947" s="54"/>
      <c r="K947" s="54"/>
      <c r="L947" s="54"/>
      <c r="M947" s="54"/>
      <c r="N947" s="87"/>
      <c r="O947" s="10"/>
      <c r="P947" s="10"/>
      <c r="Q947" s="10"/>
      <c r="R947" s="10"/>
      <c r="S947" s="10" t="s">
        <v>53</v>
      </c>
      <c r="T947" s="10"/>
      <c r="U947" s="10" t="s">
        <v>49</v>
      </c>
      <c r="V947" s="10" t="s">
        <v>50</v>
      </c>
      <c r="W947" s="10" t="s">
        <v>50</v>
      </c>
      <c r="X947" s="11" t="str">
        <f t="shared" si="469"/>
        <v>Y</v>
      </c>
      <c r="Y947" s="11">
        <v>1</v>
      </c>
      <c r="Z947" s="11">
        <f t="shared" si="514"/>
        <v>1</v>
      </c>
      <c r="AA947" s="11" t="str">
        <f t="shared" si="502"/>
        <v>N</v>
      </c>
      <c r="AB947" s="11"/>
      <c r="AC947" s="11">
        <f t="shared" si="503"/>
        <v>0</v>
      </c>
      <c r="AD947" s="10">
        <v>0</v>
      </c>
      <c r="AE947" s="10">
        <v>0</v>
      </c>
      <c r="AF947" s="11"/>
      <c r="AG947" s="10"/>
      <c r="AH947" s="10"/>
      <c r="AI947" s="11">
        <f t="shared" si="515"/>
        <v>417</v>
      </c>
      <c r="AJ947" s="11" t="str">
        <f t="shared" si="516"/>
        <v>MTP[417]</v>
      </c>
      <c r="AK947" s="11">
        <f t="shared" si="517"/>
        <v>432</v>
      </c>
      <c r="AL947" s="11" t="str">
        <f t="shared" si="518"/>
        <v/>
      </c>
      <c r="AM947" s="11">
        <f t="shared" si="519"/>
        <v>-1</v>
      </c>
      <c r="AN947" s="11" t="str">
        <f t="shared" si="520"/>
        <v/>
      </c>
      <c r="AO947" s="11">
        <f t="shared" si="521"/>
        <v>-1</v>
      </c>
      <c r="AP947" s="11" t="str">
        <f t="shared" si="522"/>
        <v/>
      </c>
      <c r="AQ947" s="11"/>
      <c r="AR947" s="11">
        <f t="shared" si="504"/>
        <v>0</v>
      </c>
      <c r="AS947" s="11"/>
      <c r="AT947" s="9"/>
      <c r="AU947" t="str">
        <f t="shared" si="505"/>
        <v>RW</v>
      </c>
      <c r="AV947" s="7">
        <f>SUM(Z$7:Z947)/2</f>
        <v>431.5</v>
      </c>
      <c r="AW947" s="7">
        <f>SUM(AC$7:AC947)/2</f>
        <v>0</v>
      </c>
      <c r="BF947" s="2">
        <v>0</v>
      </c>
      <c r="BG947" s="2">
        <v>0</v>
      </c>
      <c r="BH947" s="2">
        <v>0</v>
      </c>
      <c r="BI947" s="2">
        <v>0</v>
      </c>
      <c r="BJ947" s="2">
        <v>0</v>
      </c>
      <c r="BK947" s="2">
        <v>0</v>
      </c>
      <c r="BL947" s="2">
        <v>0</v>
      </c>
      <c r="BM947" s="2">
        <v>0</v>
      </c>
      <c r="BN947" s="2">
        <v>0</v>
      </c>
      <c r="BO947" s="2">
        <v>0</v>
      </c>
    </row>
    <row r="948" spans="2:67" outlineLevel="1">
      <c r="B948" s="36"/>
      <c r="C948" s="9"/>
      <c r="D948" s="9"/>
      <c r="E948" s="10" t="s">
        <v>1099</v>
      </c>
      <c r="F948" s="10" t="s">
        <v>1100</v>
      </c>
      <c r="G948" s="10" t="s">
        <v>1117</v>
      </c>
      <c r="H948" s="10" t="s">
        <v>1117</v>
      </c>
      <c r="I948" s="81"/>
      <c r="J948" s="81"/>
      <c r="K948" s="81"/>
      <c r="L948" s="81"/>
      <c r="M948" s="81"/>
      <c r="N948" s="88"/>
      <c r="O948" s="10"/>
      <c r="P948" s="10"/>
      <c r="Q948" s="10"/>
      <c r="R948" s="10"/>
      <c r="S948" s="10" t="s">
        <v>53</v>
      </c>
      <c r="T948" s="10"/>
      <c r="U948" s="10" t="s">
        <v>49</v>
      </c>
      <c r="V948" s="10" t="s">
        <v>50</v>
      </c>
      <c r="W948" s="10" t="s">
        <v>50</v>
      </c>
      <c r="X948" s="11" t="str">
        <f t="shared" si="469"/>
        <v>Y</v>
      </c>
      <c r="Y948" s="11">
        <v>1</v>
      </c>
      <c r="Z948" s="11">
        <f t="shared" si="514"/>
        <v>1</v>
      </c>
      <c r="AA948" s="11" t="str">
        <f t="shared" si="502"/>
        <v>N</v>
      </c>
      <c r="AB948" s="11"/>
      <c r="AC948" s="11">
        <f t="shared" si="503"/>
        <v>0</v>
      </c>
      <c r="AD948" s="10">
        <v>0</v>
      </c>
      <c r="AE948" s="10">
        <v>0</v>
      </c>
      <c r="AF948" s="11"/>
      <c r="AG948" s="10"/>
      <c r="AH948" s="10"/>
      <c r="AI948" s="11">
        <f>IF(Y948&gt;0,AK915,AK915- 1)</f>
        <v>416</v>
      </c>
      <c r="AJ948" s="11" t="str">
        <f t="shared" si="516"/>
        <v>MTP[416]</v>
      </c>
      <c r="AK948" s="11">
        <f>IF(AND(V948="Y", Y948&gt;0),AI932,AI932- 1)</f>
        <v>431</v>
      </c>
      <c r="AL948" s="11" t="str">
        <f t="shared" si="518"/>
        <v/>
      </c>
      <c r="AM948" s="11">
        <f>IF(AB948&gt;0,AO915,AO915- 1)</f>
        <v>-1</v>
      </c>
      <c r="AN948" s="11" t="str">
        <f t="shared" si="520"/>
        <v/>
      </c>
      <c r="AO948" s="11">
        <f>IF(AND(V948="Y", AB948&gt;0),AM932,AM932- 1)</f>
        <v>-1</v>
      </c>
      <c r="AP948" s="11" t="str">
        <f t="shared" si="522"/>
        <v/>
      </c>
      <c r="AQ948" s="11"/>
      <c r="AR948" s="11">
        <f t="shared" si="504"/>
        <v>0</v>
      </c>
      <c r="AS948" s="11"/>
      <c r="AT948" s="9"/>
      <c r="AU948" t="str">
        <f t="shared" si="505"/>
        <v>RW</v>
      </c>
      <c r="AV948" s="7">
        <f>SUM(Z$7:Z948)/2</f>
        <v>432</v>
      </c>
      <c r="AW948" s="7">
        <f>SUM(AC$7:AC948)/2</f>
        <v>0</v>
      </c>
      <c r="BF948" s="2">
        <v>0</v>
      </c>
      <c r="BG948" s="2">
        <v>0</v>
      </c>
      <c r="BH948" s="2">
        <v>0</v>
      </c>
      <c r="BI948" s="2">
        <v>0</v>
      </c>
      <c r="BJ948" s="2">
        <v>0</v>
      </c>
      <c r="BK948" s="2">
        <v>0</v>
      </c>
      <c r="BL948" s="2">
        <v>0</v>
      </c>
      <c r="BM948" s="2">
        <v>0</v>
      </c>
      <c r="BN948" s="2">
        <v>0</v>
      </c>
      <c r="BO948" s="2">
        <v>0</v>
      </c>
    </row>
    <row r="949" spans="2:67" ht="28.9">
      <c r="B949" s="36"/>
      <c r="C949" s="9"/>
      <c r="D949" s="9"/>
      <c r="E949" s="10" t="s">
        <v>1118</v>
      </c>
      <c r="F949" s="10" t="s">
        <v>1119</v>
      </c>
      <c r="G949" s="10"/>
      <c r="H949" s="10"/>
      <c r="I949" s="10"/>
      <c r="J949" s="10"/>
      <c r="K949" s="10"/>
      <c r="L949" s="10"/>
      <c r="M949" s="10"/>
      <c r="N949" s="84"/>
      <c r="O949" s="10"/>
      <c r="P949" s="10"/>
      <c r="Q949" s="10" t="s">
        <v>114</v>
      </c>
      <c r="R949" s="10" t="s">
        <v>1019</v>
      </c>
      <c r="S949" s="10" t="str">
        <f t="shared" si="488"/>
        <v>RW</v>
      </c>
      <c r="T949" s="10">
        <v>2</v>
      </c>
      <c r="U949" s="10" t="s">
        <v>49</v>
      </c>
      <c r="V949" s="10" t="s">
        <v>50</v>
      </c>
      <c r="W949" s="10" t="s">
        <v>50</v>
      </c>
      <c r="X949" s="11" t="str">
        <f t="shared" si="469"/>
        <v>Y</v>
      </c>
      <c r="Y949" s="11">
        <v>16</v>
      </c>
      <c r="Z949" s="11">
        <f t="shared" si="514"/>
        <v>16</v>
      </c>
      <c r="AA949" s="11" t="str">
        <f t="shared" si="502"/>
        <v>N</v>
      </c>
      <c r="AB949" s="11"/>
      <c r="AC949" s="11">
        <f t="shared" si="503"/>
        <v>0</v>
      </c>
      <c r="AD949" s="10" t="str">
        <f>(AD950 &amp; AD951 &amp; AD952 &amp; AD953 &amp; AD954 &amp; AD955 &amp; AD956 &amp; AD957) &amp; (AD958 &amp; AD959 &amp; AD960 &amp; AD961 &amp; AD962 &amp; AD963 &amp; AD964 &amp; AD965)</f>
        <v>0000000000000000</v>
      </c>
      <c r="AE949" s="10" t="str">
        <f>(AE950 &amp; AE951 &amp; AE952 &amp; AE953 &amp; AE954 &amp; AE955 &amp; AE956 &amp; AE957) &amp; (AE958 &amp; AE959 &amp; AE960 &amp; AE961 &amp; AE962 &amp; AE963 &amp; AE964 &amp; AE965)</f>
        <v>0000000000000000</v>
      </c>
      <c r="AF949" s="11"/>
      <c r="AG949" s="10"/>
      <c r="AH949" s="10"/>
      <c r="AI949" s="11">
        <f>AK932+Y949</f>
        <v>448</v>
      </c>
      <c r="AJ949" s="11"/>
      <c r="AK949" s="11">
        <f t="shared" si="489"/>
        <v>448</v>
      </c>
      <c r="AL949" s="11"/>
      <c r="AM949" s="11">
        <f>AO932+AB949</f>
        <v>0</v>
      </c>
      <c r="AN949" s="11"/>
      <c r="AO949" s="11">
        <f t="shared" si="490"/>
        <v>0</v>
      </c>
      <c r="AP949" s="11"/>
      <c r="AQ949" s="11">
        <f t="shared" si="491"/>
        <v>16</v>
      </c>
      <c r="AR949" s="11">
        <f t="shared" si="504"/>
        <v>16</v>
      </c>
      <c r="AS949" s="11"/>
      <c r="AT949" s="9"/>
      <c r="AU949" t="str">
        <f t="shared" si="505"/>
        <v>RW</v>
      </c>
      <c r="AV949" s="7">
        <f>SUM(Z$7:Z949)/2</f>
        <v>440</v>
      </c>
      <c r="AW949" s="7">
        <f>SUM(AC$7:AC949)/2</f>
        <v>0</v>
      </c>
      <c r="BF949" s="2" t="s">
        <v>733</v>
      </c>
      <c r="BG949" s="2" t="s">
        <v>733</v>
      </c>
      <c r="BH949" s="2" t="s">
        <v>733</v>
      </c>
      <c r="BI949" s="2" t="s">
        <v>733</v>
      </c>
      <c r="BJ949" s="2" t="s">
        <v>733</v>
      </c>
      <c r="BK949" s="2" t="s">
        <v>733</v>
      </c>
      <c r="BL949" s="2" t="s">
        <v>733</v>
      </c>
      <c r="BM949" s="2" t="s">
        <v>733</v>
      </c>
      <c r="BN949" s="2" t="s">
        <v>733</v>
      </c>
      <c r="BO949" s="2" t="s">
        <v>733</v>
      </c>
    </row>
    <row r="950" spans="2:67" outlineLevel="1">
      <c r="B950" s="36"/>
      <c r="C950" s="9"/>
      <c r="D950" s="9"/>
      <c r="E950" s="10" t="s">
        <v>1118</v>
      </c>
      <c r="F950" s="10" t="s">
        <v>1119</v>
      </c>
      <c r="G950" s="10" t="s">
        <v>1120</v>
      </c>
      <c r="H950" s="10" t="s">
        <v>1120</v>
      </c>
      <c r="I950" s="80"/>
      <c r="J950" s="80"/>
      <c r="K950" s="80"/>
      <c r="L950" s="80"/>
      <c r="M950" s="80"/>
      <c r="N950" s="86" t="s">
        <v>1121</v>
      </c>
      <c r="O950" s="10"/>
      <c r="P950" s="10"/>
      <c r="Q950" s="10"/>
      <c r="R950" s="10"/>
      <c r="S950" s="10" t="s">
        <v>53</v>
      </c>
      <c r="T950" s="10"/>
      <c r="U950" s="10" t="s">
        <v>49</v>
      </c>
      <c r="V950" s="10" t="s">
        <v>50</v>
      </c>
      <c r="W950" s="10" t="s">
        <v>50</v>
      </c>
      <c r="X950" s="11" t="str">
        <f t="shared" si="469"/>
        <v>Y</v>
      </c>
      <c r="Y950" s="11">
        <v>1</v>
      </c>
      <c r="Z950" s="11">
        <f t="shared" si="514"/>
        <v>1</v>
      </c>
      <c r="AA950" s="11" t="str">
        <f t="shared" si="502"/>
        <v>N</v>
      </c>
      <c r="AB950" s="11"/>
      <c r="AC950" s="11">
        <f t="shared" si="503"/>
        <v>0</v>
      </c>
      <c r="AD950" s="10">
        <v>0</v>
      </c>
      <c r="AE950" s="10">
        <v>0</v>
      </c>
      <c r="AF950" s="11"/>
      <c r="AG950" s="10"/>
      <c r="AH950" s="10"/>
      <c r="AI950" s="11">
        <f t="shared" ref="AI950:AI964" si="523">AI951+Y951</f>
        <v>447</v>
      </c>
      <c r="AJ950" s="11" t="str">
        <f t="shared" ref="AJ950:AJ965" si="524">IF(Y950&gt;1,"MTP[" &amp; AI950-1+Y950&amp; ":" &amp; AI950 &amp; "]",(IF(Y950&gt;0,"MTP[" &amp; AI950 &amp; "]","")))</f>
        <v>MTP[447]</v>
      </c>
      <c r="AK950" s="11">
        <f t="shared" ref="AK950:AK964" si="525">AK951+Y951</f>
        <v>462</v>
      </c>
      <c r="AL950" s="11" t="str">
        <f t="shared" ref="AL950:AL965" si="526">IF(AND(V950="Y", Y950&gt;1),"MTP[" &amp; AK950-1+Y950&amp; ":" &amp; AK950 &amp; "]",(IF(AND(V950="Y", Y950&gt;0),"MTP[" &amp; AK950 &amp; "]","")))</f>
        <v/>
      </c>
      <c r="AM950" s="11">
        <f t="shared" ref="AM950:AM964" si="527">AM951+AB951</f>
        <v>-1</v>
      </c>
      <c r="AN950" s="11" t="str">
        <f t="shared" ref="AN950:AN965" si="528">IF(AB950&gt;1,"OTP[" &amp; AM950-1+AB950&amp; ":" &amp; AM950 &amp; "]",(IF(AB950&gt;0,"OTP[" &amp; AM950 &amp; "]","")))</f>
        <v/>
      </c>
      <c r="AO950" s="11">
        <f t="shared" ref="AO950:AO964" si="529">AO951+AB951</f>
        <v>-1</v>
      </c>
      <c r="AP950" s="11" t="str">
        <f t="shared" ref="AP950:AP965" si="530">IF(AND(V950="Y", AB950&gt;1),"OTP[" &amp; AO950-1+AB950&amp; ":" &amp; AO950 &amp; "]",(IF(AND(V950="Y", AB950&gt;0),"OTP[" &amp; AO950 &amp; "]","")))</f>
        <v/>
      </c>
      <c r="AQ950" s="11"/>
      <c r="AR950" s="11">
        <f t="shared" si="504"/>
        <v>0</v>
      </c>
      <c r="AS950" s="11"/>
      <c r="AT950" s="9"/>
      <c r="AU950" t="str">
        <f t="shared" si="505"/>
        <v>RW</v>
      </c>
      <c r="AV950" s="7">
        <f>SUM(Z$7:Z950)/2</f>
        <v>440.5</v>
      </c>
      <c r="AW950" s="7">
        <f>SUM(AC$7:AC950)/2</f>
        <v>0</v>
      </c>
      <c r="AX950" t="s">
        <v>1122</v>
      </c>
      <c r="BF950" s="2">
        <v>0</v>
      </c>
      <c r="BG950" s="2">
        <v>0</v>
      </c>
      <c r="BH950" s="2">
        <v>0</v>
      </c>
      <c r="BI950" s="2">
        <v>0</v>
      </c>
      <c r="BJ950" s="2">
        <v>0</v>
      </c>
      <c r="BK950" s="2">
        <v>0</v>
      </c>
      <c r="BL950" s="2">
        <v>0</v>
      </c>
      <c r="BM950" s="2">
        <v>0</v>
      </c>
      <c r="BN950" s="2">
        <v>0</v>
      </c>
      <c r="BO950" s="2">
        <v>0</v>
      </c>
    </row>
    <row r="951" spans="2:67" outlineLevel="1">
      <c r="B951" s="36"/>
      <c r="C951" s="9"/>
      <c r="D951" s="9"/>
      <c r="E951" s="10" t="s">
        <v>1118</v>
      </c>
      <c r="F951" s="10" t="s">
        <v>1119</v>
      </c>
      <c r="G951" s="10" t="s">
        <v>1123</v>
      </c>
      <c r="H951" s="10" t="s">
        <v>1123</v>
      </c>
      <c r="I951" s="54"/>
      <c r="J951" s="54"/>
      <c r="K951" s="54"/>
      <c r="L951" s="54"/>
      <c r="M951" s="54"/>
      <c r="N951" s="87"/>
      <c r="O951" s="10"/>
      <c r="P951" s="10"/>
      <c r="Q951" s="10"/>
      <c r="R951" s="10"/>
      <c r="S951" s="10" t="s">
        <v>53</v>
      </c>
      <c r="T951" s="10"/>
      <c r="U951" s="10" t="s">
        <v>49</v>
      </c>
      <c r="V951" s="10" t="s">
        <v>50</v>
      </c>
      <c r="W951" s="10" t="s">
        <v>50</v>
      </c>
      <c r="X951" s="11" t="str">
        <f t="shared" si="469"/>
        <v>Y</v>
      </c>
      <c r="Y951" s="11">
        <v>1</v>
      </c>
      <c r="Z951" s="11">
        <f t="shared" si="514"/>
        <v>1</v>
      </c>
      <c r="AA951" s="11" t="str">
        <f t="shared" si="502"/>
        <v>N</v>
      </c>
      <c r="AB951" s="11"/>
      <c r="AC951" s="11">
        <f t="shared" si="503"/>
        <v>0</v>
      </c>
      <c r="AD951" s="10">
        <v>0</v>
      </c>
      <c r="AE951" s="10">
        <v>0</v>
      </c>
      <c r="AF951" s="11"/>
      <c r="AG951" s="10"/>
      <c r="AH951" s="10"/>
      <c r="AI951" s="11">
        <f t="shared" si="523"/>
        <v>446</v>
      </c>
      <c r="AJ951" s="11" t="str">
        <f t="shared" si="524"/>
        <v>MTP[446]</v>
      </c>
      <c r="AK951" s="11">
        <f t="shared" si="525"/>
        <v>461</v>
      </c>
      <c r="AL951" s="11" t="str">
        <f t="shared" si="526"/>
        <v/>
      </c>
      <c r="AM951" s="11">
        <f t="shared" si="527"/>
        <v>-1</v>
      </c>
      <c r="AN951" s="11" t="str">
        <f t="shared" si="528"/>
        <v/>
      </c>
      <c r="AO951" s="11">
        <f t="shared" si="529"/>
        <v>-1</v>
      </c>
      <c r="AP951" s="11" t="str">
        <f t="shared" si="530"/>
        <v/>
      </c>
      <c r="AQ951" s="11"/>
      <c r="AR951" s="11">
        <f t="shared" si="504"/>
        <v>0</v>
      </c>
      <c r="AS951" s="11"/>
      <c r="AT951" s="9"/>
      <c r="AU951" t="str">
        <f t="shared" si="505"/>
        <v>RW</v>
      </c>
      <c r="AV951" s="7">
        <f>SUM(Z$7:Z951)/2</f>
        <v>441</v>
      </c>
      <c r="AW951" s="7">
        <f>SUM(AC$7:AC951)/2</f>
        <v>0</v>
      </c>
      <c r="AX951" t="s">
        <v>1122</v>
      </c>
      <c r="BF951" s="2">
        <v>0</v>
      </c>
      <c r="BG951" s="2">
        <v>0</v>
      </c>
      <c r="BH951" s="2">
        <v>0</v>
      </c>
      <c r="BI951" s="2">
        <v>0</v>
      </c>
      <c r="BJ951" s="2">
        <v>0</v>
      </c>
      <c r="BK951" s="2">
        <v>0</v>
      </c>
      <c r="BL951" s="2">
        <v>0</v>
      </c>
      <c r="BM951" s="2">
        <v>0</v>
      </c>
      <c r="BN951" s="2">
        <v>0</v>
      </c>
      <c r="BO951" s="2">
        <v>0</v>
      </c>
    </row>
    <row r="952" spans="2:67" outlineLevel="1">
      <c r="B952" s="36"/>
      <c r="C952" s="9"/>
      <c r="D952" s="9"/>
      <c r="E952" s="10" t="s">
        <v>1118</v>
      </c>
      <c r="F952" s="10" t="s">
        <v>1119</v>
      </c>
      <c r="G952" s="10" t="s">
        <v>1124</v>
      </c>
      <c r="H952" s="10" t="s">
        <v>1124</v>
      </c>
      <c r="I952" s="54"/>
      <c r="J952" s="54"/>
      <c r="K952" s="54"/>
      <c r="L952" s="54"/>
      <c r="M952" s="54"/>
      <c r="N952" s="87"/>
      <c r="O952" s="10"/>
      <c r="P952" s="10"/>
      <c r="Q952" s="10"/>
      <c r="R952" s="10"/>
      <c r="S952" s="10" t="s">
        <v>53</v>
      </c>
      <c r="T952" s="10"/>
      <c r="U952" s="10" t="s">
        <v>49</v>
      </c>
      <c r="V952" s="10" t="s">
        <v>50</v>
      </c>
      <c r="W952" s="10" t="s">
        <v>50</v>
      </c>
      <c r="X952" s="11" t="str">
        <f t="shared" si="469"/>
        <v>Y</v>
      </c>
      <c r="Y952" s="11">
        <v>1</v>
      </c>
      <c r="Z952" s="11">
        <f t="shared" si="514"/>
        <v>1</v>
      </c>
      <c r="AA952" s="11" t="str">
        <f t="shared" si="502"/>
        <v>N</v>
      </c>
      <c r="AB952" s="11"/>
      <c r="AC952" s="11">
        <f t="shared" si="503"/>
        <v>0</v>
      </c>
      <c r="AD952" s="10">
        <v>0</v>
      </c>
      <c r="AE952" s="10">
        <v>0</v>
      </c>
      <c r="AF952" s="11"/>
      <c r="AG952" s="10"/>
      <c r="AH952" s="10"/>
      <c r="AI952" s="11">
        <f t="shared" si="523"/>
        <v>445</v>
      </c>
      <c r="AJ952" s="11" t="str">
        <f t="shared" si="524"/>
        <v>MTP[445]</v>
      </c>
      <c r="AK952" s="11">
        <f t="shared" si="525"/>
        <v>460</v>
      </c>
      <c r="AL952" s="11" t="str">
        <f t="shared" si="526"/>
        <v/>
      </c>
      <c r="AM952" s="11">
        <f t="shared" si="527"/>
        <v>-1</v>
      </c>
      <c r="AN952" s="11" t="str">
        <f t="shared" si="528"/>
        <v/>
      </c>
      <c r="AO952" s="11">
        <f t="shared" si="529"/>
        <v>-1</v>
      </c>
      <c r="AP952" s="11" t="str">
        <f t="shared" si="530"/>
        <v/>
      </c>
      <c r="AQ952" s="11"/>
      <c r="AR952" s="11">
        <f t="shared" si="504"/>
        <v>0</v>
      </c>
      <c r="AS952" s="11"/>
      <c r="AT952" s="9"/>
      <c r="AU952" t="str">
        <f t="shared" si="505"/>
        <v>RW</v>
      </c>
      <c r="AV952" s="7">
        <f>SUM(Z$7:Z952)/2</f>
        <v>441.5</v>
      </c>
      <c r="AW952" s="7">
        <f>SUM(AC$7:AC952)/2</f>
        <v>0</v>
      </c>
      <c r="AX952" t="s">
        <v>1122</v>
      </c>
      <c r="BF952" s="2">
        <v>0</v>
      </c>
      <c r="BG952" s="2">
        <v>0</v>
      </c>
      <c r="BH952" s="2">
        <v>0</v>
      </c>
      <c r="BI952" s="2">
        <v>0</v>
      </c>
      <c r="BJ952" s="2">
        <v>0</v>
      </c>
      <c r="BK952" s="2">
        <v>0</v>
      </c>
      <c r="BL952" s="2">
        <v>0</v>
      </c>
      <c r="BM952" s="2">
        <v>0</v>
      </c>
      <c r="BN952" s="2">
        <v>0</v>
      </c>
      <c r="BO952" s="2">
        <v>0</v>
      </c>
    </row>
    <row r="953" spans="2:67" outlineLevel="1">
      <c r="B953" s="36"/>
      <c r="C953" s="9"/>
      <c r="D953" s="9"/>
      <c r="E953" s="10" t="s">
        <v>1118</v>
      </c>
      <c r="F953" s="10" t="s">
        <v>1119</v>
      </c>
      <c r="G953" s="10" t="s">
        <v>1125</v>
      </c>
      <c r="H953" s="10" t="s">
        <v>1125</v>
      </c>
      <c r="I953" s="54"/>
      <c r="J953" s="54"/>
      <c r="K953" s="54"/>
      <c r="L953" s="54"/>
      <c r="M953" s="54"/>
      <c r="N953" s="87"/>
      <c r="O953" s="10"/>
      <c r="P953" s="10"/>
      <c r="Q953" s="10"/>
      <c r="R953" s="10"/>
      <c r="S953" s="10" t="s">
        <v>53</v>
      </c>
      <c r="T953" s="10"/>
      <c r="U953" s="10" t="s">
        <v>49</v>
      </c>
      <c r="V953" s="10" t="s">
        <v>50</v>
      </c>
      <c r="W953" s="10" t="s">
        <v>50</v>
      </c>
      <c r="X953" s="11" t="str">
        <f t="shared" si="469"/>
        <v>Y</v>
      </c>
      <c r="Y953" s="11">
        <v>1</v>
      </c>
      <c r="Z953" s="11">
        <f t="shared" si="514"/>
        <v>1</v>
      </c>
      <c r="AA953" s="11" t="str">
        <f t="shared" si="502"/>
        <v>N</v>
      </c>
      <c r="AB953" s="11"/>
      <c r="AC953" s="11">
        <f t="shared" si="503"/>
        <v>0</v>
      </c>
      <c r="AD953" s="10">
        <v>0</v>
      </c>
      <c r="AE953" s="10">
        <v>0</v>
      </c>
      <c r="AF953" s="11"/>
      <c r="AG953" s="10"/>
      <c r="AH953" s="10"/>
      <c r="AI953" s="11">
        <f t="shared" si="523"/>
        <v>444</v>
      </c>
      <c r="AJ953" s="11" t="str">
        <f t="shared" si="524"/>
        <v>MTP[444]</v>
      </c>
      <c r="AK953" s="11">
        <f t="shared" si="525"/>
        <v>459</v>
      </c>
      <c r="AL953" s="11" t="str">
        <f t="shared" si="526"/>
        <v/>
      </c>
      <c r="AM953" s="11">
        <f t="shared" si="527"/>
        <v>-1</v>
      </c>
      <c r="AN953" s="11" t="str">
        <f t="shared" si="528"/>
        <v/>
      </c>
      <c r="AO953" s="11">
        <f t="shared" si="529"/>
        <v>-1</v>
      </c>
      <c r="AP953" s="11" t="str">
        <f t="shared" si="530"/>
        <v/>
      </c>
      <c r="AQ953" s="11"/>
      <c r="AR953" s="11">
        <f t="shared" si="504"/>
        <v>0</v>
      </c>
      <c r="AS953" s="11"/>
      <c r="AT953" s="9"/>
      <c r="AU953" t="str">
        <f t="shared" si="505"/>
        <v>RW</v>
      </c>
      <c r="AV953" s="7">
        <f>SUM(Z$7:Z953)/2</f>
        <v>442</v>
      </c>
      <c r="AW953" s="7">
        <f>SUM(AC$7:AC953)/2</f>
        <v>0</v>
      </c>
      <c r="AX953" t="s">
        <v>1122</v>
      </c>
      <c r="BF953" s="2">
        <v>0</v>
      </c>
      <c r="BG953" s="2">
        <v>0</v>
      </c>
      <c r="BH953" s="2">
        <v>0</v>
      </c>
      <c r="BI953" s="2">
        <v>0</v>
      </c>
      <c r="BJ953" s="2">
        <v>0</v>
      </c>
      <c r="BK953" s="2">
        <v>0</v>
      </c>
      <c r="BL953" s="2">
        <v>0</v>
      </c>
      <c r="BM953" s="2">
        <v>0</v>
      </c>
      <c r="BN953" s="2">
        <v>0</v>
      </c>
      <c r="BO953" s="2">
        <v>0</v>
      </c>
    </row>
    <row r="954" spans="2:67" outlineLevel="1">
      <c r="B954" s="36"/>
      <c r="C954" s="9"/>
      <c r="D954" s="9"/>
      <c r="E954" s="10" t="s">
        <v>1118</v>
      </c>
      <c r="F954" s="10" t="s">
        <v>1119</v>
      </c>
      <c r="G954" s="10" t="s">
        <v>1126</v>
      </c>
      <c r="H954" s="10" t="s">
        <v>1126</v>
      </c>
      <c r="I954" s="54"/>
      <c r="J954" s="54"/>
      <c r="K954" s="54"/>
      <c r="L954" s="54"/>
      <c r="M954" s="54"/>
      <c r="N954" s="87"/>
      <c r="O954" s="10"/>
      <c r="P954" s="10"/>
      <c r="Q954" s="10"/>
      <c r="R954" s="10"/>
      <c r="S954" s="10" t="s">
        <v>53</v>
      </c>
      <c r="T954" s="10"/>
      <c r="U954" s="10" t="s">
        <v>49</v>
      </c>
      <c r="V954" s="10" t="s">
        <v>50</v>
      </c>
      <c r="W954" s="10" t="s">
        <v>50</v>
      </c>
      <c r="X954" s="11" t="str">
        <f t="shared" si="469"/>
        <v>Y</v>
      </c>
      <c r="Y954" s="11">
        <v>1</v>
      </c>
      <c r="Z954" s="11">
        <f t="shared" si="514"/>
        <v>1</v>
      </c>
      <c r="AA954" s="11" t="str">
        <f t="shared" si="502"/>
        <v>N</v>
      </c>
      <c r="AB954" s="11"/>
      <c r="AC954" s="11">
        <f t="shared" si="503"/>
        <v>0</v>
      </c>
      <c r="AD954" s="10">
        <v>0</v>
      </c>
      <c r="AE954" s="10">
        <v>0</v>
      </c>
      <c r="AF954" s="11"/>
      <c r="AG954" s="10"/>
      <c r="AH954" s="10"/>
      <c r="AI954" s="11">
        <f t="shared" si="523"/>
        <v>443</v>
      </c>
      <c r="AJ954" s="11" t="str">
        <f t="shared" si="524"/>
        <v>MTP[443]</v>
      </c>
      <c r="AK954" s="11">
        <f t="shared" si="525"/>
        <v>458</v>
      </c>
      <c r="AL954" s="11" t="str">
        <f t="shared" si="526"/>
        <v/>
      </c>
      <c r="AM954" s="11">
        <f t="shared" si="527"/>
        <v>-1</v>
      </c>
      <c r="AN954" s="11" t="str">
        <f t="shared" si="528"/>
        <v/>
      </c>
      <c r="AO954" s="11">
        <f t="shared" si="529"/>
        <v>-1</v>
      </c>
      <c r="AP954" s="11" t="str">
        <f t="shared" si="530"/>
        <v/>
      </c>
      <c r="AQ954" s="11"/>
      <c r="AR954" s="11">
        <f t="shared" si="504"/>
        <v>0</v>
      </c>
      <c r="AS954" s="11"/>
      <c r="AT954" s="9"/>
      <c r="AU954" t="str">
        <f t="shared" si="505"/>
        <v>RW</v>
      </c>
      <c r="AV954" s="7">
        <f>SUM(Z$7:Z954)/2</f>
        <v>442.5</v>
      </c>
      <c r="AW954" s="7">
        <f>SUM(AC$7:AC954)/2</f>
        <v>0</v>
      </c>
      <c r="AX954" t="s">
        <v>1122</v>
      </c>
      <c r="BF954" s="2">
        <v>0</v>
      </c>
      <c r="BG954" s="2">
        <v>0</v>
      </c>
      <c r="BH954" s="2">
        <v>0</v>
      </c>
      <c r="BI954" s="2">
        <v>0</v>
      </c>
      <c r="BJ954" s="2">
        <v>0</v>
      </c>
      <c r="BK954" s="2">
        <v>0</v>
      </c>
      <c r="BL954" s="2">
        <v>0</v>
      </c>
      <c r="BM954" s="2">
        <v>0</v>
      </c>
      <c r="BN954" s="2">
        <v>0</v>
      </c>
      <c r="BO954" s="2">
        <v>0</v>
      </c>
    </row>
    <row r="955" spans="2:67" outlineLevel="1">
      <c r="B955" s="36"/>
      <c r="C955" s="9"/>
      <c r="D955" s="9"/>
      <c r="E955" s="10" t="s">
        <v>1118</v>
      </c>
      <c r="F955" s="10" t="s">
        <v>1119</v>
      </c>
      <c r="G955" s="10" t="s">
        <v>1127</v>
      </c>
      <c r="H955" s="10" t="s">
        <v>1127</v>
      </c>
      <c r="I955" s="54"/>
      <c r="J955" s="54"/>
      <c r="K955" s="54"/>
      <c r="L955" s="54"/>
      <c r="M955" s="54"/>
      <c r="N955" s="87"/>
      <c r="O955" s="10"/>
      <c r="P955" s="10"/>
      <c r="Q955" s="10"/>
      <c r="R955" s="10"/>
      <c r="S955" s="10" t="s">
        <v>53</v>
      </c>
      <c r="T955" s="10"/>
      <c r="U955" s="10" t="s">
        <v>49</v>
      </c>
      <c r="V955" s="10" t="s">
        <v>50</v>
      </c>
      <c r="W955" s="10" t="s">
        <v>50</v>
      </c>
      <c r="X955" s="11" t="str">
        <f t="shared" si="469"/>
        <v>Y</v>
      </c>
      <c r="Y955" s="11">
        <v>1</v>
      </c>
      <c r="Z955" s="11">
        <f t="shared" si="514"/>
        <v>1</v>
      </c>
      <c r="AA955" s="11" t="str">
        <f t="shared" si="502"/>
        <v>N</v>
      </c>
      <c r="AB955" s="11"/>
      <c r="AC955" s="11">
        <f t="shared" si="503"/>
        <v>0</v>
      </c>
      <c r="AD955" s="10">
        <v>0</v>
      </c>
      <c r="AE955" s="10">
        <v>0</v>
      </c>
      <c r="AF955" s="11"/>
      <c r="AG955" s="10"/>
      <c r="AH955" s="10"/>
      <c r="AI955" s="11">
        <f t="shared" si="523"/>
        <v>442</v>
      </c>
      <c r="AJ955" s="11" t="str">
        <f t="shared" si="524"/>
        <v>MTP[442]</v>
      </c>
      <c r="AK955" s="11">
        <f t="shared" si="525"/>
        <v>457</v>
      </c>
      <c r="AL955" s="11" t="str">
        <f t="shared" si="526"/>
        <v/>
      </c>
      <c r="AM955" s="11">
        <f t="shared" si="527"/>
        <v>-1</v>
      </c>
      <c r="AN955" s="11" t="str">
        <f t="shared" si="528"/>
        <v/>
      </c>
      <c r="AO955" s="11">
        <f t="shared" si="529"/>
        <v>-1</v>
      </c>
      <c r="AP955" s="11" t="str">
        <f t="shared" si="530"/>
        <v/>
      </c>
      <c r="AQ955" s="11"/>
      <c r="AR955" s="11">
        <f t="shared" si="504"/>
        <v>0</v>
      </c>
      <c r="AS955" s="11"/>
      <c r="AT955" s="9"/>
      <c r="AU955" t="str">
        <f t="shared" si="505"/>
        <v>RW</v>
      </c>
      <c r="AV955" s="7">
        <f>SUM(Z$7:Z955)/2</f>
        <v>443</v>
      </c>
      <c r="AW955" s="7">
        <f>SUM(AC$7:AC955)/2</f>
        <v>0</v>
      </c>
      <c r="AX955" t="s">
        <v>1122</v>
      </c>
      <c r="BF955" s="2">
        <v>0</v>
      </c>
      <c r="BG955" s="2">
        <v>0</v>
      </c>
      <c r="BH955" s="2">
        <v>0</v>
      </c>
      <c r="BI955" s="2">
        <v>0</v>
      </c>
      <c r="BJ955" s="2">
        <v>0</v>
      </c>
      <c r="BK955" s="2">
        <v>0</v>
      </c>
      <c r="BL955" s="2">
        <v>0</v>
      </c>
      <c r="BM955" s="2">
        <v>0</v>
      </c>
      <c r="BN955" s="2">
        <v>0</v>
      </c>
      <c r="BO955" s="2">
        <v>0</v>
      </c>
    </row>
    <row r="956" spans="2:67" outlineLevel="1">
      <c r="B956" s="36"/>
      <c r="C956" s="9"/>
      <c r="D956" s="9"/>
      <c r="E956" s="10" t="s">
        <v>1118</v>
      </c>
      <c r="F956" s="10" t="s">
        <v>1119</v>
      </c>
      <c r="G956" s="10" t="s">
        <v>1128</v>
      </c>
      <c r="H956" s="10" t="s">
        <v>1128</v>
      </c>
      <c r="I956" s="54"/>
      <c r="J956" s="54"/>
      <c r="K956" s="54"/>
      <c r="L956" s="54"/>
      <c r="M956" s="54"/>
      <c r="N956" s="87"/>
      <c r="O956" s="10"/>
      <c r="P956" s="10"/>
      <c r="Q956" s="10"/>
      <c r="R956" s="10"/>
      <c r="S956" s="10" t="s">
        <v>53</v>
      </c>
      <c r="T956" s="10"/>
      <c r="U956" s="10" t="s">
        <v>49</v>
      </c>
      <c r="V956" s="10" t="s">
        <v>50</v>
      </c>
      <c r="W956" s="10" t="s">
        <v>50</v>
      </c>
      <c r="X956" s="11" t="str">
        <f t="shared" si="469"/>
        <v>Y</v>
      </c>
      <c r="Y956" s="11">
        <v>1</v>
      </c>
      <c r="Z956" s="11">
        <f t="shared" si="514"/>
        <v>1</v>
      </c>
      <c r="AA956" s="11" t="str">
        <f t="shared" si="502"/>
        <v>N</v>
      </c>
      <c r="AB956" s="11"/>
      <c r="AC956" s="11">
        <f t="shared" si="503"/>
        <v>0</v>
      </c>
      <c r="AD956" s="10">
        <v>0</v>
      </c>
      <c r="AE956" s="10">
        <v>0</v>
      </c>
      <c r="AF956" s="11"/>
      <c r="AG956" s="10"/>
      <c r="AH956" s="10"/>
      <c r="AI956" s="11">
        <f t="shared" si="523"/>
        <v>441</v>
      </c>
      <c r="AJ956" s="11" t="str">
        <f t="shared" si="524"/>
        <v>MTP[441]</v>
      </c>
      <c r="AK956" s="11">
        <f t="shared" si="525"/>
        <v>456</v>
      </c>
      <c r="AL956" s="11" t="str">
        <f t="shared" si="526"/>
        <v/>
      </c>
      <c r="AM956" s="11">
        <f t="shared" si="527"/>
        <v>-1</v>
      </c>
      <c r="AN956" s="11" t="str">
        <f t="shared" si="528"/>
        <v/>
      </c>
      <c r="AO956" s="11">
        <f t="shared" si="529"/>
        <v>-1</v>
      </c>
      <c r="AP956" s="11" t="str">
        <f t="shared" si="530"/>
        <v/>
      </c>
      <c r="AQ956" s="11"/>
      <c r="AR956" s="11">
        <f t="shared" si="504"/>
        <v>0</v>
      </c>
      <c r="AS956" s="11"/>
      <c r="AT956" s="9"/>
      <c r="AU956" t="str">
        <f t="shared" si="505"/>
        <v>RW</v>
      </c>
      <c r="AV956" s="7">
        <f>SUM(Z$7:Z956)/2</f>
        <v>443.5</v>
      </c>
      <c r="AW956" s="7">
        <f>SUM(AC$7:AC956)/2</f>
        <v>0</v>
      </c>
      <c r="AX956" t="s">
        <v>1122</v>
      </c>
      <c r="BF956" s="2">
        <v>0</v>
      </c>
      <c r="BG956" s="2">
        <v>0</v>
      </c>
      <c r="BH956" s="2">
        <v>0</v>
      </c>
      <c r="BI956" s="2">
        <v>0</v>
      </c>
      <c r="BJ956" s="2">
        <v>0</v>
      </c>
      <c r="BK956" s="2">
        <v>0</v>
      </c>
      <c r="BL956" s="2">
        <v>0</v>
      </c>
      <c r="BM956" s="2">
        <v>0</v>
      </c>
      <c r="BN956" s="2">
        <v>0</v>
      </c>
      <c r="BO956" s="2">
        <v>0</v>
      </c>
    </row>
    <row r="957" spans="2:67" outlineLevel="1">
      <c r="B957" s="36"/>
      <c r="C957" s="9"/>
      <c r="D957" s="9"/>
      <c r="E957" s="10" t="s">
        <v>1118</v>
      </c>
      <c r="F957" s="10" t="s">
        <v>1119</v>
      </c>
      <c r="G957" s="10" t="s">
        <v>1129</v>
      </c>
      <c r="H957" s="10" t="s">
        <v>1129</v>
      </c>
      <c r="I957" s="54"/>
      <c r="J957" s="54"/>
      <c r="K957" s="54"/>
      <c r="L957" s="54"/>
      <c r="M957" s="54"/>
      <c r="N957" s="87"/>
      <c r="O957" s="10"/>
      <c r="P957" s="10"/>
      <c r="Q957" s="10"/>
      <c r="R957" s="10"/>
      <c r="S957" s="10" t="s">
        <v>53</v>
      </c>
      <c r="T957" s="10"/>
      <c r="U957" s="10" t="s">
        <v>49</v>
      </c>
      <c r="V957" s="10" t="s">
        <v>50</v>
      </c>
      <c r="W957" s="10" t="s">
        <v>50</v>
      </c>
      <c r="X957" s="11" t="str">
        <f t="shared" si="469"/>
        <v>Y</v>
      </c>
      <c r="Y957" s="11">
        <v>1</v>
      </c>
      <c r="Z957" s="11">
        <f t="shared" si="514"/>
        <v>1</v>
      </c>
      <c r="AA957" s="11" t="str">
        <f t="shared" si="502"/>
        <v>N</v>
      </c>
      <c r="AB957" s="11"/>
      <c r="AC957" s="11">
        <f t="shared" si="503"/>
        <v>0</v>
      </c>
      <c r="AD957" s="10">
        <v>0</v>
      </c>
      <c r="AE957" s="10">
        <v>0</v>
      </c>
      <c r="AF957" s="11"/>
      <c r="AG957" s="10"/>
      <c r="AH957" s="10"/>
      <c r="AI957" s="11">
        <f t="shared" si="523"/>
        <v>440</v>
      </c>
      <c r="AJ957" s="11" t="str">
        <f t="shared" si="524"/>
        <v>MTP[440]</v>
      </c>
      <c r="AK957" s="11">
        <f t="shared" si="525"/>
        <v>455</v>
      </c>
      <c r="AL957" s="11" t="str">
        <f t="shared" si="526"/>
        <v/>
      </c>
      <c r="AM957" s="11">
        <f t="shared" si="527"/>
        <v>-1</v>
      </c>
      <c r="AN957" s="11" t="str">
        <f t="shared" si="528"/>
        <v/>
      </c>
      <c r="AO957" s="11">
        <f t="shared" si="529"/>
        <v>-1</v>
      </c>
      <c r="AP957" s="11" t="str">
        <f t="shared" si="530"/>
        <v/>
      </c>
      <c r="AQ957" s="11"/>
      <c r="AR957" s="11">
        <f t="shared" si="504"/>
        <v>0</v>
      </c>
      <c r="AS957" s="11"/>
      <c r="AT957" s="9"/>
      <c r="AU957" t="str">
        <f t="shared" si="505"/>
        <v>RW</v>
      </c>
      <c r="AV957" s="7">
        <f>SUM(Z$7:Z957)/2</f>
        <v>444</v>
      </c>
      <c r="AW957" s="7">
        <f>SUM(AC$7:AC957)/2</f>
        <v>0</v>
      </c>
      <c r="AX957" t="s">
        <v>1122</v>
      </c>
      <c r="BF957" s="2">
        <v>0</v>
      </c>
      <c r="BG957" s="2">
        <v>0</v>
      </c>
      <c r="BH957" s="2">
        <v>0</v>
      </c>
      <c r="BI957" s="2">
        <v>0</v>
      </c>
      <c r="BJ957" s="2">
        <v>0</v>
      </c>
      <c r="BK957" s="2">
        <v>0</v>
      </c>
      <c r="BL957" s="2">
        <v>0</v>
      </c>
      <c r="BM957" s="2">
        <v>0</v>
      </c>
      <c r="BN957" s="2">
        <v>0</v>
      </c>
      <c r="BO957" s="2">
        <v>0</v>
      </c>
    </row>
    <row r="958" spans="2:67" outlineLevel="1">
      <c r="B958" s="36"/>
      <c r="C958" s="9"/>
      <c r="D958" s="9"/>
      <c r="E958" s="10" t="s">
        <v>1118</v>
      </c>
      <c r="F958" s="10" t="s">
        <v>1119</v>
      </c>
      <c r="G958" s="10" t="s">
        <v>1130</v>
      </c>
      <c r="H958" s="10" t="s">
        <v>1130</v>
      </c>
      <c r="I958" s="54"/>
      <c r="J958" s="54"/>
      <c r="K958" s="54"/>
      <c r="L958" s="54"/>
      <c r="M958" s="54"/>
      <c r="N958" s="87"/>
      <c r="O958" s="10"/>
      <c r="P958" s="10"/>
      <c r="Q958" s="10"/>
      <c r="R958" s="10"/>
      <c r="S958" s="10" t="s">
        <v>53</v>
      </c>
      <c r="T958" s="10"/>
      <c r="U958" s="10" t="s">
        <v>49</v>
      </c>
      <c r="V958" s="10" t="s">
        <v>50</v>
      </c>
      <c r="W958" s="10" t="s">
        <v>50</v>
      </c>
      <c r="X958" s="11" t="str">
        <f t="shared" si="469"/>
        <v>Y</v>
      </c>
      <c r="Y958" s="11">
        <v>1</v>
      </c>
      <c r="Z958" s="11">
        <f t="shared" si="514"/>
        <v>1</v>
      </c>
      <c r="AA958" s="11" t="str">
        <f t="shared" si="502"/>
        <v>N</v>
      </c>
      <c r="AB958" s="11"/>
      <c r="AC958" s="11">
        <f t="shared" si="503"/>
        <v>0</v>
      </c>
      <c r="AD958" s="10">
        <v>0</v>
      </c>
      <c r="AE958" s="10">
        <v>0</v>
      </c>
      <c r="AF958" s="11"/>
      <c r="AG958" s="10"/>
      <c r="AH958" s="10"/>
      <c r="AI958" s="11">
        <f t="shared" si="523"/>
        <v>439</v>
      </c>
      <c r="AJ958" s="11" t="str">
        <f t="shared" si="524"/>
        <v>MTP[439]</v>
      </c>
      <c r="AK958" s="11">
        <f t="shared" si="525"/>
        <v>454</v>
      </c>
      <c r="AL958" s="11" t="str">
        <f t="shared" si="526"/>
        <v/>
      </c>
      <c r="AM958" s="11">
        <f t="shared" si="527"/>
        <v>-1</v>
      </c>
      <c r="AN958" s="11" t="str">
        <f t="shared" si="528"/>
        <v/>
      </c>
      <c r="AO958" s="11">
        <f t="shared" si="529"/>
        <v>-1</v>
      </c>
      <c r="AP958" s="11" t="str">
        <f t="shared" si="530"/>
        <v/>
      </c>
      <c r="AQ958" s="11"/>
      <c r="AR958" s="11">
        <f t="shared" si="504"/>
        <v>0</v>
      </c>
      <c r="AS958" s="11"/>
      <c r="AT958" s="9"/>
      <c r="AU958" t="str">
        <f t="shared" si="505"/>
        <v>RW</v>
      </c>
      <c r="AV958" s="7">
        <f>SUM(Z$7:Z958)/2</f>
        <v>444.5</v>
      </c>
      <c r="AW958" s="7">
        <f>SUM(AC$7:AC958)/2</f>
        <v>0</v>
      </c>
      <c r="AX958" t="s">
        <v>1122</v>
      </c>
      <c r="BF958" s="2">
        <v>0</v>
      </c>
      <c r="BG958" s="2">
        <v>0</v>
      </c>
      <c r="BH958" s="2">
        <v>0</v>
      </c>
      <c r="BI958" s="2">
        <v>0</v>
      </c>
      <c r="BJ958" s="2">
        <v>0</v>
      </c>
      <c r="BK958" s="2">
        <v>0</v>
      </c>
      <c r="BL958" s="2">
        <v>0</v>
      </c>
      <c r="BM958" s="2">
        <v>0</v>
      </c>
      <c r="BN958" s="2">
        <v>0</v>
      </c>
      <c r="BO958" s="2">
        <v>0</v>
      </c>
    </row>
    <row r="959" spans="2:67" outlineLevel="1">
      <c r="B959" s="36"/>
      <c r="C959" s="9"/>
      <c r="D959" s="9"/>
      <c r="E959" s="10" t="s">
        <v>1118</v>
      </c>
      <c r="F959" s="10" t="s">
        <v>1119</v>
      </c>
      <c r="G959" s="10" t="s">
        <v>1131</v>
      </c>
      <c r="H959" s="10" t="s">
        <v>1131</v>
      </c>
      <c r="I959" s="54"/>
      <c r="J959" s="54"/>
      <c r="K959" s="54"/>
      <c r="L959" s="54"/>
      <c r="M959" s="54"/>
      <c r="N959" s="87"/>
      <c r="O959" s="10"/>
      <c r="P959" s="10"/>
      <c r="Q959" s="10"/>
      <c r="R959" s="10"/>
      <c r="S959" s="10" t="s">
        <v>53</v>
      </c>
      <c r="T959" s="10"/>
      <c r="U959" s="10" t="s">
        <v>49</v>
      </c>
      <c r="V959" s="10" t="s">
        <v>50</v>
      </c>
      <c r="W959" s="10" t="s">
        <v>50</v>
      </c>
      <c r="X959" s="11" t="str">
        <f t="shared" si="469"/>
        <v>Y</v>
      </c>
      <c r="Y959" s="11">
        <v>1</v>
      </c>
      <c r="Z959" s="11">
        <f t="shared" si="514"/>
        <v>1</v>
      </c>
      <c r="AA959" s="11" t="str">
        <f t="shared" si="502"/>
        <v>N</v>
      </c>
      <c r="AB959" s="11"/>
      <c r="AC959" s="11">
        <f t="shared" si="503"/>
        <v>0</v>
      </c>
      <c r="AD959" s="10">
        <v>0</v>
      </c>
      <c r="AE959" s="10">
        <v>0</v>
      </c>
      <c r="AF959" s="11"/>
      <c r="AG959" s="10"/>
      <c r="AH959" s="10"/>
      <c r="AI959" s="11">
        <f t="shared" si="523"/>
        <v>438</v>
      </c>
      <c r="AJ959" s="11" t="str">
        <f t="shared" si="524"/>
        <v>MTP[438]</v>
      </c>
      <c r="AK959" s="11">
        <f t="shared" si="525"/>
        <v>453</v>
      </c>
      <c r="AL959" s="11" t="str">
        <f t="shared" si="526"/>
        <v/>
      </c>
      <c r="AM959" s="11">
        <f t="shared" si="527"/>
        <v>-1</v>
      </c>
      <c r="AN959" s="11" t="str">
        <f t="shared" si="528"/>
        <v/>
      </c>
      <c r="AO959" s="11">
        <f t="shared" si="529"/>
        <v>-1</v>
      </c>
      <c r="AP959" s="11" t="str">
        <f t="shared" si="530"/>
        <v/>
      </c>
      <c r="AQ959" s="11"/>
      <c r="AR959" s="11">
        <f t="shared" si="504"/>
        <v>0</v>
      </c>
      <c r="AS959" s="11"/>
      <c r="AT959" s="9"/>
      <c r="AU959" t="str">
        <f t="shared" si="505"/>
        <v>RW</v>
      </c>
      <c r="AV959" s="7">
        <f>SUM(Z$7:Z959)/2</f>
        <v>445</v>
      </c>
      <c r="AW959" s="7">
        <f>SUM(AC$7:AC959)/2</f>
        <v>0</v>
      </c>
      <c r="AX959" t="s">
        <v>1122</v>
      </c>
      <c r="BF959" s="2">
        <v>0</v>
      </c>
      <c r="BG959" s="2">
        <v>0</v>
      </c>
      <c r="BH959" s="2">
        <v>0</v>
      </c>
      <c r="BI959" s="2">
        <v>0</v>
      </c>
      <c r="BJ959" s="2">
        <v>0</v>
      </c>
      <c r="BK959" s="2">
        <v>0</v>
      </c>
      <c r="BL959" s="2">
        <v>0</v>
      </c>
      <c r="BM959" s="2">
        <v>0</v>
      </c>
      <c r="BN959" s="2">
        <v>0</v>
      </c>
      <c r="BO959" s="2">
        <v>0</v>
      </c>
    </row>
    <row r="960" spans="2:67" outlineLevel="1">
      <c r="B960" s="36"/>
      <c r="C960" s="9"/>
      <c r="D960" s="9"/>
      <c r="E960" s="10" t="s">
        <v>1118</v>
      </c>
      <c r="F960" s="10" t="s">
        <v>1119</v>
      </c>
      <c r="G960" s="10" t="s">
        <v>1132</v>
      </c>
      <c r="H960" s="10" t="s">
        <v>1132</v>
      </c>
      <c r="I960" s="54"/>
      <c r="J960" s="54"/>
      <c r="K960" s="54"/>
      <c r="L960" s="54"/>
      <c r="M960" s="54"/>
      <c r="N960" s="87"/>
      <c r="O960" s="10"/>
      <c r="P960" s="10"/>
      <c r="Q960" s="10"/>
      <c r="R960" s="10"/>
      <c r="S960" s="10" t="s">
        <v>53</v>
      </c>
      <c r="T960" s="10"/>
      <c r="U960" s="10" t="s">
        <v>49</v>
      </c>
      <c r="V960" s="10" t="s">
        <v>50</v>
      </c>
      <c r="W960" s="10" t="s">
        <v>50</v>
      </c>
      <c r="X960" s="11" t="str">
        <f t="shared" si="469"/>
        <v>Y</v>
      </c>
      <c r="Y960" s="11">
        <v>1</v>
      </c>
      <c r="Z960" s="11">
        <f t="shared" si="514"/>
        <v>1</v>
      </c>
      <c r="AA960" s="11" t="str">
        <f t="shared" si="502"/>
        <v>N</v>
      </c>
      <c r="AB960" s="11"/>
      <c r="AC960" s="11">
        <f t="shared" si="503"/>
        <v>0</v>
      </c>
      <c r="AD960" s="10">
        <v>0</v>
      </c>
      <c r="AE960" s="10">
        <v>0</v>
      </c>
      <c r="AF960" s="11"/>
      <c r="AG960" s="10"/>
      <c r="AH960" s="10"/>
      <c r="AI960" s="11">
        <f t="shared" si="523"/>
        <v>437</v>
      </c>
      <c r="AJ960" s="11" t="str">
        <f t="shared" si="524"/>
        <v>MTP[437]</v>
      </c>
      <c r="AK960" s="11">
        <f t="shared" si="525"/>
        <v>452</v>
      </c>
      <c r="AL960" s="11" t="str">
        <f t="shared" si="526"/>
        <v/>
      </c>
      <c r="AM960" s="11">
        <f t="shared" si="527"/>
        <v>-1</v>
      </c>
      <c r="AN960" s="11" t="str">
        <f t="shared" si="528"/>
        <v/>
      </c>
      <c r="AO960" s="11">
        <f t="shared" si="529"/>
        <v>-1</v>
      </c>
      <c r="AP960" s="11" t="str">
        <f t="shared" si="530"/>
        <v/>
      </c>
      <c r="AQ960" s="11"/>
      <c r="AR960" s="11">
        <f t="shared" si="504"/>
        <v>0</v>
      </c>
      <c r="AS960" s="11"/>
      <c r="AT960" s="9"/>
      <c r="AU960" t="str">
        <f t="shared" si="505"/>
        <v>RW</v>
      </c>
      <c r="AV960" s="7">
        <f>SUM(Z$7:Z960)/2</f>
        <v>445.5</v>
      </c>
      <c r="AW960" s="7">
        <f>SUM(AC$7:AC960)/2</f>
        <v>0</v>
      </c>
      <c r="AX960" t="s">
        <v>1122</v>
      </c>
      <c r="BF960" s="2">
        <v>0</v>
      </c>
      <c r="BG960" s="2">
        <v>0</v>
      </c>
      <c r="BH960" s="2">
        <v>0</v>
      </c>
      <c r="BI960" s="2">
        <v>0</v>
      </c>
      <c r="BJ960" s="2">
        <v>0</v>
      </c>
      <c r="BK960" s="2">
        <v>0</v>
      </c>
      <c r="BL960" s="2">
        <v>0</v>
      </c>
      <c r="BM960" s="2">
        <v>0</v>
      </c>
      <c r="BN960" s="2">
        <v>0</v>
      </c>
      <c r="BO960" s="2">
        <v>0</v>
      </c>
    </row>
    <row r="961" spans="2:67" outlineLevel="1">
      <c r="B961" s="36"/>
      <c r="C961" s="9"/>
      <c r="D961" s="9"/>
      <c r="E961" s="10" t="s">
        <v>1118</v>
      </c>
      <c r="F961" s="10" t="s">
        <v>1119</v>
      </c>
      <c r="G961" s="10" t="s">
        <v>1133</v>
      </c>
      <c r="H961" s="10" t="s">
        <v>1133</v>
      </c>
      <c r="I961" s="54"/>
      <c r="J961" s="54"/>
      <c r="K961" s="54"/>
      <c r="L961" s="54"/>
      <c r="M961" s="54"/>
      <c r="N961" s="87"/>
      <c r="O961" s="10"/>
      <c r="P961" s="10"/>
      <c r="Q961" s="10"/>
      <c r="R961" s="10"/>
      <c r="S961" s="10" t="s">
        <v>53</v>
      </c>
      <c r="T961" s="10"/>
      <c r="U961" s="10" t="s">
        <v>49</v>
      </c>
      <c r="V961" s="10" t="s">
        <v>50</v>
      </c>
      <c r="W961" s="10" t="s">
        <v>50</v>
      </c>
      <c r="X961" s="11" t="str">
        <f t="shared" si="469"/>
        <v>Y</v>
      </c>
      <c r="Y961" s="11">
        <v>1</v>
      </c>
      <c r="Z961" s="11">
        <f t="shared" si="514"/>
        <v>1</v>
      </c>
      <c r="AA961" s="11" t="str">
        <f t="shared" si="502"/>
        <v>N</v>
      </c>
      <c r="AB961" s="11"/>
      <c r="AC961" s="11">
        <f t="shared" si="503"/>
        <v>0</v>
      </c>
      <c r="AD961" s="10">
        <v>0</v>
      </c>
      <c r="AE961" s="10">
        <v>0</v>
      </c>
      <c r="AF961" s="11"/>
      <c r="AG961" s="10"/>
      <c r="AH961" s="10"/>
      <c r="AI961" s="11">
        <f t="shared" si="523"/>
        <v>436</v>
      </c>
      <c r="AJ961" s="11" t="str">
        <f t="shared" si="524"/>
        <v>MTP[436]</v>
      </c>
      <c r="AK961" s="11">
        <f t="shared" si="525"/>
        <v>451</v>
      </c>
      <c r="AL961" s="11" t="str">
        <f t="shared" si="526"/>
        <v/>
      </c>
      <c r="AM961" s="11">
        <f t="shared" si="527"/>
        <v>-1</v>
      </c>
      <c r="AN961" s="11" t="str">
        <f t="shared" si="528"/>
        <v/>
      </c>
      <c r="AO961" s="11">
        <f t="shared" si="529"/>
        <v>-1</v>
      </c>
      <c r="AP961" s="11" t="str">
        <f t="shared" si="530"/>
        <v/>
      </c>
      <c r="AQ961" s="11"/>
      <c r="AR961" s="11">
        <f t="shared" si="504"/>
        <v>0</v>
      </c>
      <c r="AS961" s="11"/>
      <c r="AT961" s="9"/>
      <c r="AU961" t="str">
        <f t="shared" si="505"/>
        <v>RW</v>
      </c>
      <c r="AV961" s="7">
        <f>SUM(Z$7:Z961)/2</f>
        <v>446</v>
      </c>
      <c r="AW961" s="7">
        <f>SUM(AC$7:AC961)/2</f>
        <v>0</v>
      </c>
      <c r="AX961" t="s">
        <v>1122</v>
      </c>
      <c r="BF961" s="2">
        <v>0</v>
      </c>
      <c r="BG961" s="2">
        <v>0</v>
      </c>
      <c r="BH961" s="2">
        <v>0</v>
      </c>
      <c r="BI961" s="2">
        <v>0</v>
      </c>
      <c r="BJ961" s="2">
        <v>0</v>
      </c>
      <c r="BK961" s="2">
        <v>0</v>
      </c>
      <c r="BL961" s="2">
        <v>0</v>
      </c>
      <c r="BM961" s="2">
        <v>0</v>
      </c>
      <c r="BN961" s="2">
        <v>0</v>
      </c>
      <c r="BO961" s="2">
        <v>0</v>
      </c>
    </row>
    <row r="962" spans="2:67" outlineLevel="1">
      <c r="B962" s="36"/>
      <c r="C962" s="9"/>
      <c r="D962" s="9"/>
      <c r="E962" s="10" t="s">
        <v>1118</v>
      </c>
      <c r="F962" s="10" t="s">
        <v>1119</v>
      </c>
      <c r="G962" s="10" t="s">
        <v>1134</v>
      </c>
      <c r="H962" s="10" t="s">
        <v>1134</v>
      </c>
      <c r="I962" s="54"/>
      <c r="J962" s="54"/>
      <c r="K962" s="54"/>
      <c r="L962" s="54"/>
      <c r="M962" s="54"/>
      <c r="N962" s="87"/>
      <c r="O962" s="10"/>
      <c r="P962" s="10"/>
      <c r="Q962" s="10"/>
      <c r="R962" s="10"/>
      <c r="S962" s="10" t="s">
        <v>53</v>
      </c>
      <c r="T962" s="10"/>
      <c r="U962" s="10" t="s">
        <v>49</v>
      </c>
      <c r="V962" s="10" t="s">
        <v>50</v>
      </c>
      <c r="W962" s="10" t="s">
        <v>50</v>
      </c>
      <c r="X962" s="11" t="str">
        <f t="shared" si="469"/>
        <v>Y</v>
      </c>
      <c r="Y962" s="11">
        <v>1</v>
      </c>
      <c r="Z962" s="11">
        <f t="shared" si="514"/>
        <v>1</v>
      </c>
      <c r="AA962" s="11" t="str">
        <f t="shared" si="502"/>
        <v>N</v>
      </c>
      <c r="AB962" s="11"/>
      <c r="AC962" s="11">
        <f t="shared" si="503"/>
        <v>0</v>
      </c>
      <c r="AD962" s="10">
        <v>0</v>
      </c>
      <c r="AE962" s="10">
        <v>0</v>
      </c>
      <c r="AF962" s="11"/>
      <c r="AG962" s="10"/>
      <c r="AH962" s="10"/>
      <c r="AI962" s="11">
        <f t="shared" si="523"/>
        <v>435</v>
      </c>
      <c r="AJ962" s="11" t="str">
        <f t="shared" si="524"/>
        <v>MTP[435]</v>
      </c>
      <c r="AK962" s="11">
        <f t="shared" si="525"/>
        <v>450</v>
      </c>
      <c r="AL962" s="11" t="str">
        <f t="shared" si="526"/>
        <v/>
      </c>
      <c r="AM962" s="11">
        <f t="shared" si="527"/>
        <v>-1</v>
      </c>
      <c r="AN962" s="11" t="str">
        <f t="shared" si="528"/>
        <v/>
      </c>
      <c r="AO962" s="11">
        <f t="shared" si="529"/>
        <v>-1</v>
      </c>
      <c r="AP962" s="11" t="str">
        <f t="shared" si="530"/>
        <v/>
      </c>
      <c r="AQ962" s="11"/>
      <c r="AR962" s="11">
        <f t="shared" si="504"/>
        <v>0</v>
      </c>
      <c r="AS962" s="11"/>
      <c r="AT962" s="9"/>
      <c r="AU962" t="str">
        <f t="shared" si="505"/>
        <v>RW</v>
      </c>
      <c r="AV962" s="7">
        <f>SUM(Z$7:Z962)/2</f>
        <v>446.5</v>
      </c>
      <c r="AW962" s="7">
        <f>SUM(AC$7:AC962)/2</f>
        <v>0</v>
      </c>
      <c r="AX962" t="s">
        <v>1122</v>
      </c>
      <c r="BF962" s="2">
        <v>0</v>
      </c>
      <c r="BG962" s="2">
        <v>0</v>
      </c>
      <c r="BH962" s="2">
        <v>0</v>
      </c>
      <c r="BI962" s="2">
        <v>0</v>
      </c>
      <c r="BJ962" s="2">
        <v>0</v>
      </c>
      <c r="BK962" s="2">
        <v>0</v>
      </c>
      <c r="BL962" s="2">
        <v>0</v>
      </c>
      <c r="BM962" s="2">
        <v>0</v>
      </c>
      <c r="BN962" s="2">
        <v>0</v>
      </c>
      <c r="BO962" s="2">
        <v>0</v>
      </c>
    </row>
    <row r="963" spans="2:67" outlineLevel="1">
      <c r="B963" s="36"/>
      <c r="C963" s="9"/>
      <c r="D963" s="9"/>
      <c r="E963" s="10" t="s">
        <v>1118</v>
      </c>
      <c r="F963" s="10" t="s">
        <v>1119</v>
      </c>
      <c r="G963" s="10" t="s">
        <v>1135</v>
      </c>
      <c r="H963" s="10" t="s">
        <v>1135</v>
      </c>
      <c r="I963" s="54"/>
      <c r="J963" s="54"/>
      <c r="K963" s="54"/>
      <c r="L963" s="54"/>
      <c r="M963" s="54"/>
      <c r="N963" s="87"/>
      <c r="O963" s="10"/>
      <c r="P963" s="10"/>
      <c r="Q963" s="10"/>
      <c r="R963" s="10"/>
      <c r="S963" s="10" t="s">
        <v>53</v>
      </c>
      <c r="T963" s="10"/>
      <c r="U963" s="10" t="s">
        <v>49</v>
      </c>
      <c r="V963" s="10" t="s">
        <v>50</v>
      </c>
      <c r="W963" s="10" t="s">
        <v>50</v>
      </c>
      <c r="X963" s="11" t="str">
        <f t="shared" si="469"/>
        <v>Y</v>
      </c>
      <c r="Y963" s="11">
        <v>1</v>
      </c>
      <c r="Z963" s="11">
        <f t="shared" si="514"/>
        <v>1</v>
      </c>
      <c r="AA963" s="11" t="str">
        <f t="shared" si="502"/>
        <v>N</v>
      </c>
      <c r="AB963" s="11"/>
      <c r="AC963" s="11">
        <f t="shared" si="503"/>
        <v>0</v>
      </c>
      <c r="AD963" s="10">
        <v>0</v>
      </c>
      <c r="AE963" s="10">
        <v>0</v>
      </c>
      <c r="AF963" s="11"/>
      <c r="AG963" s="10"/>
      <c r="AH963" s="10"/>
      <c r="AI963" s="11">
        <f t="shared" si="523"/>
        <v>434</v>
      </c>
      <c r="AJ963" s="11" t="str">
        <f t="shared" si="524"/>
        <v>MTP[434]</v>
      </c>
      <c r="AK963" s="11">
        <f t="shared" si="525"/>
        <v>449</v>
      </c>
      <c r="AL963" s="11" t="str">
        <f t="shared" si="526"/>
        <v/>
      </c>
      <c r="AM963" s="11">
        <f t="shared" si="527"/>
        <v>-1</v>
      </c>
      <c r="AN963" s="11" t="str">
        <f t="shared" si="528"/>
        <v/>
      </c>
      <c r="AO963" s="11">
        <f t="shared" si="529"/>
        <v>-1</v>
      </c>
      <c r="AP963" s="11" t="str">
        <f t="shared" si="530"/>
        <v/>
      </c>
      <c r="AQ963" s="11"/>
      <c r="AR963" s="11">
        <f t="shared" si="504"/>
        <v>0</v>
      </c>
      <c r="AS963" s="11"/>
      <c r="AT963" s="9"/>
      <c r="AU963" t="str">
        <f t="shared" si="505"/>
        <v>RW</v>
      </c>
      <c r="AV963" s="7">
        <f>SUM(Z$7:Z963)/2</f>
        <v>447</v>
      </c>
      <c r="AW963" s="7">
        <f>SUM(AC$7:AC963)/2</f>
        <v>0</v>
      </c>
      <c r="AX963" t="s">
        <v>1122</v>
      </c>
      <c r="BF963" s="2">
        <v>0</v>
      </c>
      <c r="BG963" s="2">
        <v>0</v>
      </c>
      <c r="BH963" s="2">
        <v>0</v>
      </c>
      <c r="BI963" s="2">
        <v>0</v>
      </c>
      <c r="BJ963" s="2">
        <v>0</v>
      </c>
      <c r="BK963" s="2">
        <v>0</v>
      </c>
      <c r="BL963" s="2">
        <v>0</v>
      </c>
      <c r="BM963" s="2">
        <v>0</v>
      </c>
      <c r="BN963" s="2">
        <v>0</v>
      </c>
      <c r="BO963" s="2">
        <v>0</v>
      </c>
    </row>
    <row r="964" spans="2:67" outlineLevel="1">
      <c r="B964" s="36"/>
      <c r="C964" s="9"/>
      <c r="D964" s="9"/>
      <c r="E964" s="10" t="s">
        <v>1118</v>
      </c>
      <c r="F964" s="10" t="s">
        <v>1119</v>
      </c>
      <c r="G964" s="10" t="s">
        <v>1136</v>
      </c>
      <c r="H964" s="10" t="s">
        <v>1136</v>
      </c>
      <c r="I964" s="54"/>
      <c r="J964" s="54"/>
      <c r="K964" s="54"/>
      <c r="L964" s="54"/>
      <c r="M964" s="54"/>
      <c r="N964" s="87"/>
      <c r="O964" s="10"/>
      <c r="P964" s="10"/>
      <c r="Q964" s="10"/>
      <c r="R964" s="10"/>
      <c r="S964" s="10" t="s">
        <v>53</v>
      </c>
      <c r="T964" s="10"/>
      <c r="U964" s="10" t="s">
        <v>49</v>
      </c>
      <c r="V964" s="10" t="s">
        <v>50</v>
      </c>
      <c r="W964" s="10" t="s">
        <v>50</v>
      </c>
      <c r="X964" s="11" t="str">
        <f t="shared" si="469"/>
        <v>Y</v>
      </c>
      <c r="Y964" s="11">
        <v>1</v>
      </c>
      <c r="Z964" s="11">
        <f t="shared" si="514"/>
        <v>1</v>
      </c>
      <c r="AA964" s="11" t="str">
        <f t="shared" si="502"/>
        <v>N</v>
      </c>
      <c r="AB964" s="11"/>
      <c r="AC964" s="11">
        <f t="shared" si="503"/>
        <v>0</v>
      </c>
      <c r="AD964" s="10">
        <v>0</v>
      </c>
      <c r="AE964" s="10">
        <v>0</v>
      </c>
      <c r="AF964" s="11"/>
      <c r="AG964" s="10"/>
      <c r="AH964" s="10"/>
      <c r="AI964" s="11">
        <f t="shared" si="523"/>
        <v>433</v>
      </c>
      <c r="AJ964" s="11" t="str">
        <f t="shared" si="524"/>
        <v>MTP[433]</v>
      </c>
      <c r="AK964" s="11">
        <f t="shared" si="525"/>
        <v>448</v>
      </c>
      <c r="AL964" s="11" t="str">
        <f t="shared" si="526"/>
        <v/>
      </c>
      <c r="AM964" s="11">
        <f t="shared" si="527"/>
        <v>-1</v>
      </c>
      <c r="AN964" s="11" t="str">
        <f t="shared" si="528"/>
        <v/>
      </c>
      <c r="AO964" s="11">
        <f t="shared" si="529"/>
        <v>-1</v>
      </c>
      <c r="AP964" s="11" t="str">
        <f t="shared" si="530"/>
        <v/>
      </c>
      <c r="AQ964" s="11"/>
      <c r="AR964" s="11">
        <f t="shared" si="504"/>
        <v>0</v>
      </c>
      <c r="AS964" s="11"/>
      <c r="AT964" s="9"/>
      <c r="AU964" t="str">
        <f t="shared" si="505"/>
        <v>RW</v>
      </c>
      <c r="AV964" s="7">
        <f>SUM(Z$7:Z964)/2</f>
        <v>447.5</v>
      </c>
      <c r="AW964" s="7">
        <f>SUM(AC$7:AC964)/2</f>
        <v>0</v>
      </c>
      <c r="AX964" t="s">
        <v>1122</v>
      </c>
      <c r="BF964" s="2">
        <v>0</v>
      </c>
      <c r="BG964" s="2">
        <v>0</v>
      </c>
      <c r="BH964" s="2">
        <v>0</v>
      </c>
      <c r="BI964" s="2">
        <v>0</v>
      </c>
      <c r="BJ964" s="2">
        <v>0</v>
      </c>
      <c r="BK964" s="2">
        <v>0</v>
      </c>
      <c r="BL964" s="2">
        <v>0</v>
      </c>
      <c r="BM964" s="2">
        <v>0</v>
      </c>
      <c r="BN964" s="2">
        <v>0</v>
      </c>
      <c r="BO964" s="2">
        <v>0</v>
      </c>
    </row>
    <row r="965" spans="2:67" outlineLevel="1">
      <c r="B965" s="36"/>
      <c r="C965" s="9"/>
      <c r="D965" s="9"/>
      <c r="E965" s="10" t="s">
        <v>1118</v>
      </c>
      <c r="F965" s="10" t="s">
        <v>1119</v>
      </c>
      <c r="G965" s="10" t="s">
        <v>1137</v>
      </c>
      <c r="H965" s="10" t="s">
        <v>1137</v>
      </c>
      <c r="I965" s="81"/>
      <c r="J965" s="81"/>
      <c r="K965" s="81"/>
      <c r="L965" s="81"/>
      <c r="M965" s="81"/>
      <c r="N965" s="88"/>
      <c r="O965" s="10"/>
      <c r="P965" s="10"/>
      <c r="Q965" s="10"/>
      <c r="R965" s="10"/>
      <c r="S965" s="10" t="s">
        <v>53</v>
      </c>
      <c r="T965" s="10"/>
      <c r="U965" s="10" t="s">
        <v>49</v>
      </c>
      <c r="V965" s="10" t="s">
        <v>50</v>
      </c>
      <c r="W965" s="10" t="s">
        <v>50</v>
      </c>
      <c r="X965" s="11" t="str">
        <f t="shared" si="469"/>
        <v>Y</v>
      </c>
      <c r="Y965" s="11">
        <v>1</v>
      </c>
      <c r="Z965" s="11">
        <f t="shared" si="514"/>
        <v>1</v>
      </c>
      <c r="AA965" s="11" t="str">
        <f t="shared" si="502"/>
        <v>N</v>
      </c>
      <c r="AB965" s="11"/>
      <c r="AC965" s="11">
        <f t="shared" si="503"/>
        <v>0</v>
      </c>
      <c r="AD965" s="10">
        <v>0</v>
      </c>
      <c r="AE965" s="10">
        <v>0</v>
      </c>
      <c r="AF965" s="11"/>
      <c r="AG965" s="10"/>
      <c r="AH965" s="10"/>
      <c r="AI965" s="11">
        <f>IF(Y965&gt;0,AK932,AK932- 1)</f>
        <v>432</v>
      </c>
      <c r="AJ965" s="11" t="str">
        <f t="shared" si="524"/>
        <v>MTP[432]</v>
      </c>
      <c r="AK965" s="11">
        <f>IF(AND(V965="Y", Y965&gt;0),AI949,AI949- 1)</f>
        <v>447</v>
      </c>
      <c r="AL965" s="11" t="str">
        <f t="shared" si="526"/>
        <v/>
      </c>
      <c r="AM965" s="11">
        <f>IF(AB965&gt;0,AO932,AO932- 1)</f>
        <v>-1</v>
      </c>
      <c r="AN965" s="11" t="str">
        <f t="shared" si="528"/>
        <v/>
      </c>
      <c r="AO965" s="11">
        <f>IF(AND(V965="Y", AB965&gt;0),AM949,AM949- 1)</f>
        <v>-1</v>
      </c>
      <c r="AP965" s="11" t="str">
        <f t="shared" si="530"/>
        <v/>
      </c>
      <c r="AQ965" s="11"/>
      <c r="AR965" s="11">
        <f t="shared" si="504"/>
        <v>0</v>
      </c>
      <c r="AS965" s="11"/>
      <c r="AT965" s="9"/>
      <c r="AU965" t="str">
        <f t="shared" si="505"/>
        <v>RW</v>
      </c>
      <c r="AV965" s="7">
        <f>SUM(Z$7:Z965)/2</f>
        <v>448</v>
      </c>
      <c r="AW965" s="7">
        <f>SUM(AC$7:AC965)/2</f>
        <v>0</v>
      </c>
      <c r="AX965" t="s">
        <v>1122</v>
      </c>
      <c r="BF965" s="2">
        <v>0</v>
      </c>
      <c r="BG965" s="2">
        <v>0</v>
      </c>
      <c r="BH965" s="2">
        <v>0</v>
      </c>
      <c r="BI965" s="2">
        <v>0</v>
      </c>
      <c r="BJ965" s="2">
        <v>0</v>
      </c>
      <c r="BK965" s="2">
        <v>0</v>
      </c>
      <c r="BL965" s="2">
        <v>0</v>
      </c>
      <c r="BM965" s="2">
        <v>0</v>
      </c>
      <c r="BN965" s="2">
        <v>0</v>
      </c>
      <c r="BO965" s="2">
        <v>0</v>
      </c>
    </row>
    <row r="966" spans="2:67" ht="28.9">
      <c r="B966" s="36"/>
      <c r="C966" s="9"/>
      <c r="D966" s="9"/>
      <c r="E966" s="10" t="s">
        <v>1138</v>
      </c>
      <c r="F966" s="10" t="s">
        <v>1139</v>
      </c>
      <c r="G966" s="10"/>
      <c r="H966" s="10"/>
      <c r="I966" s="10"/>
      <c r="J966" s="10"/>
      <c r="K966" s="10"/>
      <c r="L966" s="10"/>
      <c r="M966" s="10"/>
      <c r="N966" s="84"/>
      <c r="O966" s="10"/>
      <c r="P966" s="10"/>
      <c r="Q966" s="10" t="s">
        <v>114</v>
      </c>
      <c r="R966" s="10" t="s">
        <v>1019</v>
      </c>
      <c r="S966" s="10" t="str">
        <f t="shared" si="488"/>
        <v>RW</v>
      </c>
      <c r="T966" s="10">
        <v>2</v>
      </c>
      <c r="U966" s="10" t="s">
        <v>49</v>
      </c>
      <c r="V966" s="10" t="s">
        <v>50</v>
      </c>
      <c r="W966" s="10" t="s">
        <v>50</v>
      </c>
      <c r="X966" s="11" t="str">
        <f t="shared" si="469"/>
        <v>Y</v>
      </c>
      <c r="Y966" s="11">
        <v>16</v>
      </c>
      <c r="Z966" s="11">
        <f t="shared" si="514"/>
        <v>16</v>
      </c>
      <c r="AA966" s="11" t="str">
        <f t="shared" si="502"/>
        <v>N</v>
      </c>
      <c r="AB966" s="11"/>
      <c r="AC966" s="11">
        <f t="shared" si="503"/>
        <v>0</v>
      </c>
      <c r="AD966" s="10" t="str">
        <f>(AD967 &amp; AD968 &amp; AD969 &amp; AD970 &amp; AD971 &amp; AD972 &amp; AD973 &amp; AD974) &amp; (AD975 &amp; AD976 &amp; AD977 &amp; AD978 &amp; AD979 &amp; AD980 &amp; AD981 &amp; AD982)</f>
        <v>0000000000000000</v>
      </c>
      <c r="AE966" s="10" t="str">
        <f>(AE967 &amp; AE968 &amp; AE969 &amp; AE970 &amp; AE971 &amp; AE972 &amp; AE973 &amp; AE974) &amp; (AE975 &amp; AE976 &amp; AE977 &amp; AE978 &amp; AE979 &amp; AE980 &amp; AE981 &amp; AE982)</f>
        <v>0000000000000000</v>
      </c>
      <c r="AF966" s="11"/>
      <c r="AG966" s="10"/>
      <c r="AH966" s="10"/>
      <c r="AI966" s="11">
        <f>AK949+Y966</f>
        <v>464</v>
      </c>
      <c r="AJ966" s="11"/>
      <c r="AK966" s="11">
        <f t="shared" si="489"/>
        <v>464</v>
      </c>
      <c r="AL966" s="11"/>
      <c r="AM966" s="11">
        <f>AO949+AB966</f>
        <v>0</v>
      </c>
      <c r="AN966" s="11"/>
      <c r="AO966" s="11">
        <f t="shared" si="490"/>
        <v>0</v>
      </c>
      <c r="AP966" s="11"/>
      <c r="AQ966" s="11">
        <f t="shared" si="491"/>
        <v>16</v>
      </c>
      <c r="AR966" s="11">
        <f t="shared" si="504"/>
        <v>16</v>
      </c>
      <c r="AS966" s="11"/>
      <c r="AT966" s="9"/>
      <c r="AU966" t="str">
        <f t="shared" si="505"/>
        <v>RW</v>
      </c>
      <c r="AV966" s="7">
        <f>SUM(Z$7:Z966)/2</f>
        <v>456</v>
      </c>
      <c r="AW966" s="7">
        <f>SUM(AC$7:AC966)/2</f>
        <v>0</v>
      </c>
      <c r="BF966" s="2" t="s">
        <v>733</v>
      </c>
      <c r="BG966" s="2" t="s">
        <v>733</v>
      </c>
      <c r="BH966" s="2" t="s">
        <v>733</v>
      </c>
      <c r="BI966" s="2" t="s">
        <v>733</v>
      </c>
      <c r="BJ966" s="2" t="s">
        <v>733</v>
      </c>
      <c r="BK966" s="2" t="s">
        <v>733</v>
      </c>
      <c r="BL966" s="2" t="s">
        <v>733</v>
      </c>
      <c r="BM966" s="2" t="s">
        <v>733</v>
      </c>
      <c r="BN966" s="2" t="s">
        <v>733</v>
      </c>
      <c r="BO966" s="2" t="s">
        <v>733</v>
      </c>
    </row>
    <row r="967" spans="2:67" outlineLevel="1">
      <c r="B967" s="36"/>
      <c r="C967" s="9"/>
      <c r="D967" s="9"/>
      <c r="E967" s="10" t="s">
        <v>1138</v>
      </c>
      <c r="F967" s="10" t="s">
        <v>1139</v>
      </c>
      <c r="G967" s="10" t="s">
        <v>1140</v>
      </c>
      <c r="H967" s="10" t="s">
        <v>1140</v>
      </c>
      <c r="I967" s="80"/>
      <c r="J967" s="80"/>
      <c r="K967" s="80"/>
      <c r="L967" s="80"/>
      <c r="M967" s="80"/>
      <c r="N967" s="86" t="s">
        <v>1141</v>
      </c>
      <c r="O967" s="10"/>
      <c r="P967" s="10"/>
      <c r="Q967" s="10"/>
      <c r="R967" s="10"/>
      <c r="S967" s="10" t="s">
        <v>53</v>
      </c>
      <c r="T967" s="10"/>
      <c r="U967" s="10" t="s">
        <v>49</v>
      </c>
      <c r="V967" s="10" t="s">
        <v>50</v>
      </c>
      <c r="W967" s="10" t="s">
        <v>50</v>
      </c>
      <c r="X967" s="11" t="str">
        <f t="shared" si="469"/>
        <v>Y</v>
      </c>
      <c r="Y967" s="11">
        <v>1</v>
      </c>
      <c r="Z967" s="11">
        <f t="shared" si="514"/>
        <v>1</v>
      </c>
      <c r="AA967" s="11" t="str">
        <f t="shared" si="502"/>
        <v>N</v>
      </c>
      <c r="AB967" s="11"/>
      <c r="AC967" s="11">
        <f t="shared" si="503"/>
        <v>0</v>
      </c>
      <c r="AD967" s="10">
        <v>0</v>
      </c>
      <c r="AE967" s="10">
        <v>0</v>
      </c>
      <c r="AF967" s="11"/>
      <c r="AG967" s="10"/>
      <c r="AH967" s="10"/>
      <c r="AI967" s="11">
        <f t="shared" ref="AI967:AI981" si="531">AI968+Y968</f>
        <v>463</v>
      </c>
      <c r="AJ967" s="11" t="str">
        <f t="shared" ref="AJ967:AJ982" si="532">IF(Y967&gt;1,"MTP[" &amp; AI967-1+Y967&amp; ":" &amp; AI967 &amp; "]",(IF(Y967&gt;0,"MTP[" &amp; AI967 &amp; "]","")))</f>
        <v>MTP[463]</v>
      </c>
      <c r="AK967" s="11">
        <f t="shared" ref="AK967:AK981" si="533">AK968+Y968</f>
        <v>478</v>
      </c>
      <c r="AL967" s="11" t="str">
        <f t="shared" ref="AL967:AL982" si="534">IF(AND(V967="Y", Y967&gt;1),"MTP[" &amp; AK967-1+Y967&amp; ":" &amp; AK967 &amp; "]",(IF(AND(V967="Y", Y967&gt;0),"MTP[" &amp; AK967 &amp; "]","")))</f>
        <v/>
      </c>
      <c r="AM967" s="11">
        <f t="shared" ref="AM967:AM981" si="535">AM968+AB968</f>
        <v>-1</v>
      </c>
      <c r="AN967" s="11" t="str">
        <f t="shared" ref="AN967:AN982" si="536">IF(AB967&gt;1,"OTP[" &amp; AM967-1+AB967&amp; ":" &amp; AM967 &amp; "]",(IF(AB967&gt;0,"OTP[" &amp; AM967 &amp; "]","")))</f>
        <v/>
      </c>
      <c r="AO967" s="11">
        <f t="shared" ref="AO967:AO981" si="537">AO968+AB968</f>
        <v>-1</v>
      </c>
      <c r="AP967" s="11" t="str">
        <f t="shared" ref="AP967:AP982" si="538">IF(AND(V967="Y", AB967&gt;1),"OTP[" &amp; AO967-1+AB967&amp; ":" &amp; AO967 &amp; "]",(IF(AND(V967="Y", AB967&gt;0),"OTP[" &amp; AO967 &amp; "]","")))</f>
        <v/>
      </c>
      <c r="AQ967" s="11"/>
      <c r="AR967" s="11">
        <f t="shared" si="504"/>
        <v>0</v>
      </c>
      <c r="AS967" s="11"/>
      <c r="AT967" s="9"/>
      <c r="AU967" t="str">
        <f t="shared" si="505"/>
        <v>RW</v>
      </c>
      <c r="AV967" s="7">
        <f>SUM(Z$7:Z967)/2</f>
        <v>456.5</v>
      </c>
      <c r="AW967" s="7">
        <f>SUM(AC$7:AC967)/2</f>
        <v>0</v>
      </c>
      <c r="AX967" t="s">
        <v>1122</v>
      </c>
      <c r="BF967" s="2">
        <v>0</v>
      </c>
      <c r="BG967" s="2">
        <v>0</v>
      </c>
      <c r="BH967" s="2">
        <v>0</v>
      </c>
      <c r="BI967" s="2">
        <v>0</v>
      </c>
      <c r="BJ967" s="2">
        <v>0</v>
      </c>
      <c r="BK967" s="2">
        <v>0</v>
      </c>
      <c r="BL967" s="2">
        <v>0</v>
      </c>
      <c r="BM967" s="2">
        <v>0</v>
      </c>
      <c r="BN967" s="2">
        <v>0</v>
      </c>
      <c r="BO967" s="2">
        <v>0</v>
      </c>
    </row>
    <row r="968" spans="2:67" outlineLevel="1">
      <c r="B968" s="36"/>
      <c r="C968" s="9"/>
      <c r="D968" s="9"/>
      <c r="E968" s="10" t="s">
        <v>1138</v>
      </c>
      <c r="F968" s="10" t="s">
        <v>1139</v>
      </c>
      <c r="G968" s="10" t="s">
        <v>1142</v>
      </c>
      <c r="H968" s="10" t="s">
        <v>1142</v>
      </c>
      <c r="I968" s="54"/>
      <c r="J968" s="54"/>
      <c r="K968" s="54"/>
      <c r="L968" s="54"/>
      <c r="M968" s="54"/>
      <c r="N968" s="87"/>
      <c r="O968" s="10"/>
      <c r="P968" s="10"/>
      <c r="Q968" s="10"/>
      <c r="R968" s="10"/>
      <c r="S968" s="10" t="s">
        <v>53</v>
      </c>
      <c r="T968" s="10"/>
      <c r="U968" s="10" t="s">
        <v>49</v>
      </c>
      <c r="V968" s="10" t="s">
        <v>50</v>
      </c>
      <c r="W968" s="10" t="s">
        <v>50</v>
      </c>
      <c r="X968" s="11" t="str">
        <f t="shared" si="469"/>
        <v>Y</v>
      </c>
      <c r="Y968" s="11">
        <v>1</v>
      </c>
      <c r="Z968" s="11">
        <f t="shared" si="514"/>
        <v>1</v>
      </c>
      <c r="AA968" s="11" t="str">
        <f t="shared" si="502"/>
        <v>N</v>
      </c>
      <c r="AB968" s="11"/>
      <c r="AC968" s="11">
        <f t="shared" si="503"/>
        <v>0</v>
      </c>
      <c r="AD968" s="10">
        <v>0</v>
      </c>
      <c r="AE968" s="10">
        <v>0</v>
      </c>
      <c r="AF968" s="11"/>
      <c r="AG968" s="10"/>
      <c r="AH968" s="10"/>
      <c r="AI968" s="11">
        <f t="shared" si="531"/>
        <v>462</v>
      </c>
      <c r="AJ968" s="11" t="str">
        <f t="shared" si="532"/>
        <v>MTP[462]</v>
      </c>
      <c r="AK968" s="11">
        <f t="shared" si="533"/>
        <v>477</v>
      </c>
      <c r="AL968" s="11" t="str">
        <f t="shared" si="534"/>
        <v/>
      </c>
      <c r="AM968" s="11">
        <f t="shared" si="535"/>
        <v>-1</v>
      </c>
      <c r="AN968" s="11" t="str">
        <f t="shared" si="536"/>
        <v/>
      </c>
      <c r="AO968" s="11">
        <f t="shared" si="537"/>
        <v>-1</v>
      </c>
      <c r="AP968" s="11" t="str">
        <f t="shared" si="538"/>
        <v/>
      </c>
      <c r="AQ968" s="11"/>
      <c r="AR968" s="11">
        <f t="shared" si="504"/>
        <v>0</v>
      </c>
      <c r="AS968" s="11"/>
      <c r="AT968" s="9"/>
      <c r="AU968" t="str">
        <f t="shared" si="505"/>
        <v>RW</v>
      </c>
      <c r="AV968" s="7">
        <f>SUM(Z$7:Z968)/2</f>
        <v>457</v>
      </c>
      <c r="AW968" s="7">
        <f>SUM(AC$7:AC968)/2</f>
        <v>0</v>
      </c>
      <c r="AX968" t="s">
        <v>1122</v>
      </c>
      <c r="BF968" s="2">
        <v>0</v>
      </c>
      <c r="BG968" s="2">
        <v>0</v>
      </c>
      <c r="BH968" s="2">
        <v>0</v>
      </c>
      <c r="BI968" s="2">
        <v>0</v>
      </c>
      <c r="BJ968" s="2">
        <v>0</v>
      </c>
      <c r="BK968" s="2">
        <v>0</v>
      </c>
      <c r="BL968" s="2">
        <v>0</v>
      </c>
      <c r="BM968" s="2">
        <v>0</v>
      </c>
      <c r="BN968" s="2">
        <v>0</v>
      </c>
      <c r="BO968" s="2">
        <v>0</v>
      </c>
    </row>
    <row r="969" spans="2:67" outlineLevel="1">
      <c r="B969" s="36"/>
      <c r="C969" s="9"/>
      <c r="D969" s="9"/>
      <c r="E969" s="10" t="s">
        <v>1138</v>
      </c>
      <c r="F969" s="10" t="s">
        <v>1139</v>
      </c>
      <c r="G969" s="10" t="s">
        <v>1143</v>
      </c>
      <c r="H969" s="10" t="s">
        <v>1143</v>
      </c>
      <c r="I969" s="54"/>
      <c r="J969" s="54"/>
      <c r="K969" s="54"/>
      <c r="L969" s="54"/>
      <c r="M969" s="54"/>
      <c r="N969" s="87"/>
      <c r="O969" s="10"/>
      <c r="P969" s="10"/>
      <c r="Q969" s="10"/>
      <c r="R969" s="10"/>
      <c r="S969" s="10" t="s">
        <v>53</v>
      </c>
      <c r="T969" s="10"/>
      <c r="U969" s="10" t="s">
        <v>49</v>
      </c>
      <c r="V969" s="10" t="s">
        <v>50</v>
      </c>
      <c r="W969" s="10" t="s">
        <v>50</v>
      </c>
      <c r="X969" s="11" t="str">
        <f t="shared" si="469"/>
        <v>Y</v>
      </c>
      <c r="Y969" s="11">
        <v>1</v>
      </c>
      <c r="Z969" s="11">
        <f t="shared" si="514"/>
        <v>1</v>
      </c>
      <c r="AA969" s="11" t="str">
        <f t="shared" si="502"/>
        <v>N</v>
      </c>
      <c r="AB969" s="11"/>
      <c r="AC969" s="11">
        <f t="shared" si="503"/>
        <v>0</v>
      </c>
      <c r="AD969" s="10">
        <v>0</v>
      </c>
      <c r="AE969" s="10">
        <v>0</v>
      </c>
      <c r="AF969" s="11"/>
      <c r="AG969" s="10"/>
      <c r="AH969" s="10"/>
      <c r="AI969" s="11">
        <f t="shared" si="531"/>
        <v>461</v>
      </c>
      <c r="AJ969" s="11" t="str">
        <f t="shared" si="532"/>
        <v>MTP[461]</v>
      </c>
      <c r="AK969" s="11">
        <f t="shared" si="533"/>
        <v>476</v>
      </c>
      <c r="AL969" s="11" t="str">
        <f t="shared" si="534"/>
        <v/>
      </c>
      <c r="AM969" s="11">
        <f t="shared" si="535"/>
        <v>-1</v>
      </c>
      <c r="AN969" s="11" t="str">
        <f t="shared" si="536"/>
        <v/>
      </c>
      <c r="AO969" s="11">
        <f t="shared" si="537"/>
        <v>-1</v>
      </c>
      <c r="AP969" s="11" t="str">
        <f t="shared" si="538"/>
        <v/>
      </c>
      <c r="AQ969" s="11"/>
      <c r="AR969" s="11">
        <f t="shared" si="504"/>
        <v>0</v>
      </c>
      <c r="AS969" s="11"/>
      <c r="AT969" s="9"/>
      <c r="AU969" t="str">
        <f t="shared" si="505"/>
        <v>RW</v>
      </c>
      <c r="AV969" s="7">
        <f>SUM(Z$7:Z969)/2</f>
        <v>457.5</v>
      </c>
      <c r="AW969" s="7">
        <f>SUM(AC$7:AC969)/2</f>
        <v>0</v>
      </c>
      <c r="AX969" t="s">
        <v>1122</v>
      </c>
      <c r="BF969" s="2">
        <v>0</v>
      </c>
      <c r="BG969" s="2">
        <v>0</v>
      </c>
      <c r="BH969" s="2">
        <v>0</v>
      </c>
      <c r="BI969" s="2">
        <v>0</v>
      </c>
      <c r="BJ969" s="2">
        <v>0</v>
      </c>
      <c r="BK969" s="2">
        <v>0</v>
      </c>
      <c r="BL969" s="2">
        <v>0</v>
      </c>
      <c r="BM969" s="2">
        <v>0</v>
      </c>
      <c r="BN969" s="2">
        <v>0</v>
      </c>
      <c r="BO969" s="2">
        <v>0</v>
      </c>
    </row>
    <row r="970" spans="2:67" outlineLevel="1">
      <c r="B970" s="36"/>
      <c r="C970" s="9"/>
      <c r="D970" s="9"/>
      <c r="E970" s="10" t="s">
        <v>1138</v>
      </c>
      <c r="F970" s="10" t="s">
        <v>1139</v>
      </c>
      <c r="G970" s="10" t="s">
        <v>1144</v>
      </c>
      <c r="H970" s="10" t="s">
        <v>1144</v>
      </c>
      <c r="I970" s="54"/>
      <c r="J970" s="54"/>
      <c r="K970" s="54"/>
      <c r="L970" s="54"/>
      <c r="M970" s="54"/>
      <c r="N970" s="87"/>
      <c r="O970" s="10"/>
      <c r="P970" s="10"/>
      <c r="Q970" s="10"/>
      <c r="R970" s="10"/>
      <c r="S970" s="10" t="s">
        <v>53</v>
      </c>
      <c r="T970" s="10"/>
      <c r="U970" s="10" t="s">
        <v>49</v>
      </c>
      <c r="V970" s="10" t="s">
        <v>50</v>
      </c>
      <c r="W970" s="10" t="s">
        <v>50</v>
      </c>
      <c r="X970" s="11" t="str">
        <f t="shared" si="469"/>
        <v>Y</v>
      </c>
      <c r="Y970" s="11">
        <v>1</v>
      </c>
      <c r="Z970" s="11">
        <f t="shared" si="514"/>
        <v>1</v>
      </c>
      <c r="AA970" s="11" t="str">
        <f t="shared" si="502"/>
        <v>N</v>
      </c>
      <c r="AB970" s="11"/>
      <c r="AC970" s="11">
        <f t="shared" si="503"/>
        <v>0</v>
      </c>
      <c r="AD970" s="10">
        <v>0</v>
      </c>
      <c r="AE970" s="10">
        <v>0</v>
      </c>
      <c r="AF970" s="11"/>
      <c r="AG970" s="10"/>
      <c r="AH970" s="10"/>
      <c r="AI970" s="11">
        <f t="shared" si="531"/>
        <v>460</v>
      </c>
      <c r="AJ970" s="11" t="str">
        <f t="shared" si="532"/>
        <v>MTP[460]</v>
      </c>
      <c r="AK970" s="11">
        <f t="shared" si="533"/>
        <v>475</v>
      </c>
      <c r="AL970" s="11" t="str">
        <f t="shared" si="534"/>
        <v/>
      </c>
      <c r="AM970" s="11">
        <f t="shared" si="535"/>
        <v>-1</v>
      </c>
      <c r="AN970" s="11" t="str">
        <f t="shared" si="536"/>
        <v/>
      </c>
      <c r="AO970" s="11">
        <f t="shared" si="537"/>
        <v>-1</v>
      </c>
      <c r="AP970" s="11" t="str">
        <f t="shared" si="538"/>
        <v/>
      </c>
      <c r="AQ970" s="11"/>
      <c r="AR970" s="11">
        <f t="shared" si="504"/>
        <v>0</v>
      </c>
      <c r="AS970" s="11"/>
      <c r="AT970" s="9"/>
      <c r="AU970" t="str">
        <f t="shared" si="505"/>
        <v>RW</v>
      </c>
      <c r="AV970" s="7">
        <f>SUM(Z$7:Z970)/2</f>
        <v>458</v>
      </c>
      <c r="AW970" s="7">
        <f>SUM(AC$7:AC970)/2</f>
        <v>0</v>
      </c>
      <c r="AX970" t="s">
        <v>1122</v>
      </c>
      <c r="BF970" s="2">
        <v>0</v>
      </c>
      <c r="BG970" s="2">
        <v>0</v>
      </c>
      <c r="BH970" s="2">
        <v>0</v>
      </c>
      <c r="BI970" s="2">
        <v>0</v>
      </c>
      <c r="BJ970" s="2">
        <v>0</v>
      </c>
      <c r="BK970" s="2">
        <v>0</v>
      </c>
      <c r="BL970" s="2">
        <v>0</v>
      </c>
      <c r="BM970" s="2">
        <v>0</v>
      </c>
      <c r="BN970" s="2">
        <v>0</v>
      </c>
      <c r="BO970" s="2">
        <v>0</v>
      </c>
    </row>
    <row r="971" spans="2:67" outlineLevel="1">
      <c r="B971" s="36"/>
      <c r="C971" s="9"/>
      <c r="D971" s="9"/>
      <c r="E971" s="10" t="s">
        <v>1138</v>
      </c>
      <c r="F971" s="10" t="s">
        <v>1139</v>
      </c>
      <c r="G971" s="10" t="s">
        <v>1145</v>
      </c>
      <c r="H971" s="10" t="s">
        <v>1145</v>
      </c>
      <c r="I971" s="54"/>
      <c r="J971" s="54"/>
      <c r="K971" s="54"/>
      <c r="L971" s="54"/>
      <c r="M971" s="54"/>
      <c r="N971" s="87"/>
      <c r="O971" s="10"/>
      <c r="P971" s="10"/>
      <c r="Q971" s="10"/>
      <c r="R971" s="10"/>
      <c r="S971" s="10" t="s">
        <v>53</v>
      </c>
      <c r="T971" s="10"/>
      <c r="U971" s="10" t="s">
        <v>49</v>
      </c>
      <c r="V971" s="10" t="s">
        <v>50</v>
      </c>
      <c r="W971" s="10" t="s">
        <v>50</v>
      </c>
      <c r="X971" s="11" t="str">
        <f t="shared" si="469"/>
        <v>Y</v>
      </c>
      <c r="Y971" s="11">
        <v>1</v>
      </c>
      <c r="Z971" s="11">
        <f t="shared" si="514"/>
        <v>1</v>
      </c>
      <c r="AA971" s="11" t="str">
        <f t="shared" si="502"/>
        <v>N</v>
      </c>
      <c r="AB971" s="11"/>
      <c r="AC971" s="11">
        <f t="shared" si="503"/>
        <v>0</v>
      </c>
      <c r="AD971" s="10">
        <v>0</v>
      </c>
      <c r="AE971" s="10">
        <v>0</v>
      </c>
      <c r="AF971" s="11"/>
      <c r="AG971" s="10"/>
      <c r="AH971" s="10"/>
      <c r="AI971" s="11">
        <f t="shared" si="531"/>
        <v>459</v>
      </c>
      <c r="AJ971" s="11" t="str">
        <f t="shared" si="532"/>
        <v>MTP[459]</v>
      </c>
      <c r="AK971" s="11">
        <f t="shared" si="533"/>
        <v>474</v>
      </c>
      <c r="AL971" s="11" t="str">
        <f t="shared" si="534"/>
        <v/>
      </c>
      <c r="AM971" s="11">
        <f t="shared" si="535"/>
        <v>-1</v>
      </c>
      <c r="AN971" s="11" t="str">
        <f t="shared" si="536"/>
        <v/>
      </c>
      <c r="AO971" s="11">
        <f t="shared" si="537"/>
        <v>-1</v>
      </c>
      <c r="AP971" s="11" t="str">
        <f t="shared" si="538"/>
        <v/>
      </c>
      <c r="AQ971" s="11"/>
      <c r="AR971" s="11">
        <f t="shared" si="504"/>
        <v>0</v>
      </c>
      <c r="AS971" s="11"/>
      <c r="AT971" s="9"/>
      <c r="AU971" t="str">
        <f t="shared" si="505"/>
        <v>RW</v>
      </c>
      <c r="AV971" s="7">
        <f>SUM(Z$7:Z971)/2</f>
        <v>458.5</v>
      </c>
      <c r="AW971" s="7">
        <f>SUM(AC$7:AC971)/2</f>
        <v>0</v>
      </c>
      <c r="AX971" t="s">
        <v>1122</v>
      </c>
      <c r="BF971" s="2">
        <v>0</v>
      </c>
      <c r="BG971" s="2">
        <v>0</v>
      </c>
      <c r="BH971" s="2">
        <v>0</v>
      </c>
      <c r="BI971" s="2">
        <v>0</v>
      </c>
      <c r="BJ971" s="2">
        <v>0</v>
      </c>
      <c r="BK971" s="2">
        <v>0</v>
      </c>
      <c r="BL971" s="2">
        <v>0</v>
      </c>
      <c r="BM971" s="2">
        <v>0</v>
      </c>
      <c r="BN971" s="2">
        <v>0</v>
      </c>
      <c r="BO971" s="2">
        <v>0</v>
      </c>
    </row>
    <row r="972" spans="2:67" outlineLevel="1">
      <c r="B972" s="36"/>
      <c r="C972" s="9"/>
      <c r="D972" s="9"/>
      <c r="E972" s="10" t="s">
        <v>1138</v>
      </c>
      <c r="F972" s="10" t="s">
        <v>1139</v>
      </c>
      <c r="G972" s="10" t="s">
        <v>1146</v>
      </c>
      <c r="H972" s="10" t="s">
        <v>1146</v>
      </c>
      <c r="I972" s="54"/>
      <c r="J972" s="54"/>
      <c r="K972" s="54"/>
      <c r="L972" s="54"/>
      <c r="M972" s="54"/>
      <c r="N972" s="87"/>
      <c r="O972" s="10"/>
      <c r="P972" s="10"/>
      <c r="Q972" s="10"/>
      <c r="R972" s="10"/>
      <c r="S972" s="10" t="s">
        <v>53</v>
      </c>
      <c r="T972" s="10"/>
      <c r="U972" s="10" t="s">
        <v>49</v>
      </c>
      <c r="V972" s="10" t="s">
        <v>50</v>
      </c>
      <c r="W972" s="10" t="s">
        <v>50</v>
      </c>
      <c r="X972" s="11" t="str">
        <f t="shared" si="469"/>
        <v>Y</v>
      </c>
      <c r="Y972" s="11">
        <v>1</v>
      </c>
      <c r="Z972" s="11">
        <f t="shared" si="514"/>
        <v>1</v>
      </c>
      <c r="AA972" s="11" t="str">
        <f t="shared" si="502"/>
        <v>N</v>
      </c>
      <c r="AB972" s="11"/>
      <c r="AC972" s="11">
        <f t="shared" si="503"/>
        <v>0</v>
      </c>
      <c r="AD972" s="10">
        <v>0</v>
      </c>
      <c r="AE972" s="10">
        <v>0</v>
      </c>
      <c r="AF972" s="11"/>
      <c r="AG972" s="10"/>
      <c r="AH972" s="10"/>
      <c r="AI972" s="11">
        <f t="shared" si="531"/>
        <v>458</v>
      </c>
      <c r="AJ972" s="11" t="str">
        <f t="shared" si="532"/>
        <v>MTP[458]</v>
      </c>
      <c r="AK972" s="11">
        <f t="shared" si="533"/>
        <v>473</v>
      </c>
      <c r="AL972" s="11" t="str">
        <f t="shared" si="534"/>
        <v/>
      </c>
      <c r="AM972" s="11">
        <f t="shared" si="535"/>
        <v>-1</v>
      </c>
      <c r="AN972" s="11" t="str">
        <f t="shared" si="536"/>
        <v/>
      </c>
      <c r="AO972" s="11">
        <f t="shared" si="537"/>
        <v>-1</v>
      </c>
      <c r="AP972" s="11" t="str">
        <f t="shared" si="538"/>
        <v/>
      </c>
      <c r="AQ972" s="11"/>
      <c r="AR972" s="11">
        <f t="shared" si="504"/>
        <v>0</v>
      </c>
      <c r="AS972" s="11"/>
      <c r="AT972" s="9"/>
      <c r="AU972" t="str">
        <f t="shared" si="505"/>
        <v>RW</v>
      </c>
      <c r="AV972" s="7">
        <f>SUM(Z$7:Z972)/2</f>
        <v>459</v>
      </c>
      <c r="AW972" s="7">
        <f>SUM(AC$7:AC972)/2</f>
        <v>0</v>
      </c>
      <c r="AX972" t="s">
        <v>1122</v>
      </c>
      <c r="BF972" s="2">
        <v>0</v>
      </c>
      <c r="BG972" s="2">
        <v>0</v>
      </c>
      <c r="BH972" s="2">
        <v>0</v>
      </c>
      <c r="BI972" s="2">
        <v>0</v>
      </c>
      <c r="BJ972" s="2">
        <v>0</v>
      </c>
      <c r="BK972" s="2">
        <v>0</v>
      </c>
      <c r="BL972" s="2">
        <v>0</v>
      </c>
      <c r="BM972" s="2">
        <v>0</v>
      </c>
      <c r="BN972" s="2">
        <v>0</v>
      </c>
      <c r="BO972" s="2">
        <v>0</v>
      </c>
    </row>
    <row r="973" spans="2:67" outlineLevel="1">
      <c r="B973" s="36"/>
      <c r="C973" s="9"/>
      <c r="D973" s="9"/>
      <c r="E973" s="10" t="s">
        <v>1138</v>
      </c>
      <c r="F973" s="10" t="s">
        <v>1139</v>
      </c>
      <c r="G973" s="10" t="s">
        <v>1147</v>
      </c>
      <c r="H973" s="10" t="s">
        <v>1147</v>
      </c>
      <c r="I973" s="54"/>
      <c r="J973" s="54"/>
      <c r="K973" s="54"/>
      <c r="L973" s="54"/>
      <c r="M973" s="54"/>
      <c r="N973" s="87"/>
      <c r="O973" s="10"/>
      <c r="P973" s="10"/>
      <c r="Q973" s="10"/>
      <c r="R973" s="10"/>
      <c r="S973" s="10" t="s">
        <v>53</v>
      </c>
      <c r="T973" s="10"/>
      <c r="U973" s="10" t="s">
        <v>49</v>
      </c>
      <c r="V973" s="10" t="s">
        <v>50</v>
      </c>
      <c r="W973" s="10" t="s">
        <v>50</v>
      </c>
      <c r="X973" s="11" t="str">
        <f t="shared" si="469"/>
        <v>Y</v>
      </c>
      <c r="Y973" s="11">
        <v>1</v>
      </c>
      <c r="Z973" s="11">
        <f t="shared" si="514"/>
        <v>1</v>
      </c>
      <c r="AA973" s="11" t="str">
        <f t="shared" si="502"/>
        <v>N</v>
      </c>
      <c r="AB973" s="11"/>
      <c r="AC973" s="11">
        <f t="shared" si="503"/>
        <v>0</v>
      </c>
      <c r="AD973" s="10">
        <v>0</v>
      </c>
      <c r="AE973" s="10">
        <v>0</v>
      </c>
      <c r="AF973" s="11"/>
      <c r="AG973" s="10"/>
      <c r="AH973" s="10"/>
      <c r="AI973" s="11">
        <f t="shared" si="531"/>
        <v>457</v>
      </c>
      <c r="AJ973" s="11" t="str">
        <f t="shared" si="532"/>
        <v>MTP[457]</v>
      </c>
      <c r="AK973" s="11">
        <f t="shared" si="533"/>
        <v>472</v>
      </c>
      <c r="AL973" s="11" t="str">
        <f t="shared" si="534"/>
        <v/>
      </c>
      <c r="AM973" s="11">
        <f t="shared" si="535"/>
        <v>-1</v>
      </c>
      <c r="AN973" s="11" t="str">
        <f t="shared" si="536"/>
        <v/>
      </c>
      <c r="AO973" s="11">
        <f t="shared" si="537"/>
        <v>-1</v>
      </c>
      <c r="AP973" s="11" t="str">
        <f t="shared" si="538"/>
        <v/>
      </c>
      <c r="AQ973" s="11"/>
      <c r="AR973" s="11">
        <f t="shared" si="504"/>
        <v>0</v>
      </c>
      <c r="AS973" s="11"/>
      <c r="AT973" s="9"/>
      <c r="AU973" t="str">
        <f t="shared" si="505"/>
        <v>RW</v>
      </c>
      <c r="AV973" s="7">
        <f>SUM(Z$7:Z973)/2</f>
        <v>459.5</v>
      </c>
      <c r="AW973" s="7">
        <f>SUM(AC$7:AC973)/2</f>
        <v>0</v>
      </c>
      <c r="AX973" t="s">
        <v>1122</v>
      </c>
      <c r="BF973" s="2">
        <v>0</v>
      </c>
      <c r="BG973" s="2">
        <v>0</v>
      </c>
      <c r="BH973" s="2">
        <v>0</v>
      </c>
      <c r="BI973" s="2">
        <v>0</v>
      </c>
      <c r="BJ973" s="2">
        <v>0</v>
      </c>
      <c r="BK973" s="2">
        <v>0</v>
      </c>
      <c r="BL973" s="2">
        <v>0</v>
      </c>
      <c r="BM973" s="2">
        <v>0</v>
      </c>
      <c r="BN973" s="2">
        <v>0</v>
      </c>
      <c r="BO973" s="2">
        <v>0</v>
      </c>
    </row>
    <row r="974" spans="2:67" outlineLevel="1">
      <c r="B974" s="36"/>
      <c r="C974" s="9"/>
      <c r="D974" s="9"/>
      <c r="E974" s="10" t="s">
        <v>1138</v>
      </c>
      <c r="F974" s="10" t="s">
        <v>1139</v>
      </c>
      <c r="G974" s="10" t="s">
        <v>1148</v>
      </c>
      <c r="H974" s="10" t="s">
        <v>1148</v>
      </c>
      <c r="I974" s="54"/>
      <c r="J974" s="54"/>
      <c r="K974" s="54"/>
      <c r="L974" s="54"/>
      <c r="M974" s="54"/>
      <c r="N974" s="87"/>
      <c r="O974" s="10"/>
      <c r="P974" s="10"/>
      <c r="Q974" s="10"/>
      <c r="R974" s="10"/>
      <c r="S974" s="10" t="s">
        <v>53</v>
      </c>
      <c r="T974" s="10"/>
      <c r="U974" s="10" t="s">
        <v>49</v>
      </c>
      <c r="V974" s="10" t="s">
        <v>50</v>
      </c>
      <c r="W974" s="10" t="s">
        <v>50</v>
      </c>
      <c r="X974" s="11" t="str">
        <f t="shared" si="469"/>
        <v>Y</v>
      </c>
      <c r="Y974" s="11">
        <v>1</v>
      </c>
      <c r="Z974" s="11">
        <f t="shared" si="514"/>
        <v>1</v>
      </c>
      <c r="AA974" s="11" t="str">
        <f t="shared" ref="AA974:AA1037" si="539">IF(AB974&gt;0,"Y","N")</f>
        <v>N</v>
      </c>
      <c r="AB974" s="11"/>
      <c r="AC974" s="11">
        <f t="shared" ref="AC974:AC1037" si="540">IF(V974="N",AB974,AB974*$T$1)</f>
        <v>0</v>
      </c>
      <c r="AD974" s="10">
        <v>0</v>
      </c>
      <c r="AE974" s="10">
        <v>0</v>
      </c>
      <c r="AF974" s="11"/>
      <c r="AG974" s="10"/>
      <c r="AH974" s="10"/>
      <c r="AI974" s="11">
        <f t="shared" si="531"/>
        <v>456</v>
      </c>
      <c r="AJ974" s="11" t="str">
        <f t="shared" si="532"/>
        <v>MTP[456]</v>
      </c>
      <c r="AK974" s="11">
        <f t="shared" si="533"/>
        <v>471</v>
      </c>
      <c r="AL974" s="11" t="str">
        <f t="shared" si="534"/>
        <v/>
      </c>
      <c r="AM974" s="11">
        <f t="shared" si="535"/>
        <v>-1</v>
      </c>
      <c r="AN974" s="11" t="str">
        <f t="shared" si="536"/>
        <v/>
      </c>
      <c r="AO974" s="11">
        <f t="shared" si="537"/>
        <v>-1</v>
      </c>
      <c r="AP974" s="11" t="str">
        <f t="shared" si="538"/>
        <v/>
      </c>
      <c r="AQ974" s="11"/>
      <c r="AR974" s="11">
        <f t="shared" ref="AR974:AR1037" si="541">IF(V974="N",AQ974,AQ974*$T$1)</f>
        <v>0</v>
      </c>
      <c r="AS974" s="11"/>
      <c r="AT974" s="9"/>
      <c r="AU974" t="str">
        <f t="shared" si="505"/>
        <v>RW</v>
      </c>
      <c r="AV974" s="7">
        <f>SUM(Z$7:Z974)/2</f>
        <v>460</v>
      </c>
      <c r="AW974" s="7">
        <f>SUM(AC$7:AC974)/2</f>
        <v>0</v>
      </c>
      <c r="AX974" t="s">
        <v>1122</v>
      </c>
      <c r="BF974" s="2">
        <v>0</v>
      </c>
      <c r="BG974" s="2">
        <v>0</v>
      </c>
      <c r="BH974" s="2">
        <v>0</v>
      </c>
      <c r="BI974" s="2">
        <v>0</v>
      </c>
      <c r="BJ974" s="2">
        <v>0</v>
      </c>
      <c r="BK974" s="2">
        <v>0</v>
      </c>
      <c r="BL974" s="2">
        <v>0</v>
      </c>
      <c r="BM974" s="2">
        <v>0</v>
      </c>
      <c r="BN974" s="2">
        <v>0</v>
      </c>
      <c r="BO974" s="2">
        <v>0</v>
      </c>
    </row>
    <row r="975" spans="2:67" outlineLevel="1">
      <c r="B975" s="36"/>
      <c r="C975" s="9"/>
      <c r="D975" s="9"/>
      <c r="E975" s="10" t="s">
        <v>1138</v>
      </c>
      <c r="F975" s="10" t="s">
        <v>1139</v>
      </c>
      <c r="G975" s="10" t="s">
        <v>1149</v>
      </c>
      <c r="H975" s="10" t="s">
        <v>1149</v>
      </c>
      <c r="I975" s="54"/>
      <c r="J975" s="54"/>
      <c r="K975" s="54"/>
      <c r="L975" s="54"/>
      <c r="M975" s="54"/>
      <c r="N975" s="87"/>
      <c r="O975" s="10"/>
      <c r="P975" s="10"/>
      <c r="Q975" s="10"/>
      <c r="R975" s="10"/>
      <c r="S975" s="10" t="s">
        <v>53</v>
      </c>
      <c r="T975" s="10"/>
      <c r="U975" s="10" t="s">
        <v>49</v>
      </c>
      <c r="V975" s="10" t="s">
        <v>50</v>
      </c>
      <c r="W975" s="10" t="s">
        <v>50</v>
      </c>
      <c r="X975" s="11" t="str">
        <f t="shared" si="469"/>
        <v>Y</v>
      </c>
      <c r="Y975" s="11">
        <v>1</v>
      </c>
      <c r="Z975" s="11">
        <f t="shared" si="514"/>
        <v>1</v>
      </c>
      <c r="AA975" s="11" t="str">
        <f t="shared" si="539"/>
        <v>N</v>
      </c>
      <c r="AB975" s="11"/>
      <c r="AC975" s="11">
        <f t="shared" si="540"/>
        <v>0</v>
      </c>
      <c r="AD975" s="10">
        <v>0</v>
      </c>
      <c r="AE975" s="10">
        <v>0</v>
      </c>
      <c r="AF975" s="11"/>
      <c r="AG975" s="10"/>
      <c r="AH975" s="10"/>
      <c r="AI975" s="11">
        <f t="shared" si="531"/>
        <v>455</v>
      </c>
      <c r="AJ975" s="11" t="str">
        <f t="shared" si="532"/>
        <v>MTP[455]</v>
      </c>
      <c r="AK975" s="11">
        <f t="shared" si="533"/>
        <v>470</v>
      </c>
      <c r="AL975" s="11" t="str">
        <f t="shared" si="534"/>
        <v/>
      </c>
      <c r="AM975" s="11">
        <f t="shared" si="535"/>
        <v>-1</v>
      </c>
      <c r="AN975" s="11" t="str">
        <f t="shared" si="536"/>
        <v/>
      </c>
      <c r="AO975" s="11">
        <f t="shared" si="537"/>
        <v>-1</v>
      </c>
      <c r="AP975" s="11" t="str">
        <f t="shared" si="538"/>
        <v/>
      </c>
      <c r="AQ975" s="11"/>
      <c r="AR975" s="11">
        <f t="shared" si="541"/>
        <v>0</v>
      </c>
      <c r="AS975" s="11"/>
      <c r="AT975" s="9"/>
      <c r="AU975" t="str">
        <f t="shared" si="505"/>
        <v>RW</v>
      </c>
      <c r="AV975" s="7">
        <f>SUM(Z$7:Z975)/2</f>
        <v>460.5</v>
      </c>
      <c r="AW975" s="7">
        <f>SUM(AC$7:AC975)/2</f>
        <v>0</v>
      </c>
      <c r="AX975" t="s">
        <v>1122</v>
      </c>
      <c r="BF975" s="2">
        <v>0</v>
      </c>
      <c r="BG975" s="2">
        <v>0</v>
      </c>
      <c r="BH975" s="2">
        <v>0</v>
      </c>
      <c r="BI975" s="2">
        <v>0</v>
      </c>
      <c r="BJ975" s="2">
        <v>0</v>
      </c>
      <c r="BK975" s="2">
        <v>0</v>
      </c>
      <c r="BL975" s="2">
        <v>0</v>
      </c>
      <c r="BM975" s="2">
        <v>0</v>
      </c>
      <c r="BN975" s="2">
        <v>0</v>
      </c>
      <c r="BO975" s="2">
        <v>0</v>
      </c>
    </row>
    <row r="976" spans="2:67" outlineLevel="1">
      <c r="B976" s="36"/>
      <c r="C976" s="9"/>
      <c r="D976" s="9"/>
      <c r="E976" s="10" t="s">
        <v>1138</v>
      </c>
      <c r="F976" s="10" t="s">
        <v>1139</v>
      </c>
      <c r="G976" s="10" t="s">
        <v>1150</v>
      </c>
      <c r="H976" s="10" t="s">
        <v>1150</v>
      </c>
      <c r="I976" s="54"/>
      <c r="J976" s="54"/>
      <c r="K976" s="54"/>
      <c r="L976" s="54"/>
      <c r="M976" s="54"/>
      <c r="N976" s="87"/>
      <c r="O976" s="10"/>
      <c r="P976" s="10"/>
      <c r="Q976" s="10"/>
      <c r="R976" s="10"/>
      <c r="S976" s="10" t="s">
        <v>53</v>
      </c>
      <c r="T976" s="10"/>
      <c r="U976" s="10" t="s">
        <v>49</v>
      </c>
      <c r="V976" s="10" t="s">
        <v>50</v>
      </c>
      <c r="W976" s="10" t="s">
        <v>50</v>
      </c>
      <c r="X976" s="11" t="str">
        <f t="shared" si="469"/>
        <v>Y</v>
      </c>
      <c r="Y976" s="11">
        <v>1</v>
      </c>
      <c r="Z976" s="11">
        <f t="shared" si="514"/>
        <v>1</v>
      </c>
      <c r="AA976" s="11" t="str">
        <f t="shared" si="539"/>
        <v>N</v>
      </c>
      <c r="AB976" s="11"/>
      <c r="AC976" s="11">
        <f t="shared" si="540"/>
        <v>0</v>
      </c>
      <c r="AD976" s="10">
        <v>0</v>
      </c>
      <c r="AE976" s="10">
        <v>0</v>
      </c>
      <c r="AF976" s="11"/>
      <c r="AG976" s="10"/>
      <c r="AH976" s="10"/>
      <c r="AI976" s="11">
        <f t="shared" si="531"/>
        <v>454</v>
      </c>
      <c r="AJ976" s="11" t="str">
        <f t="shared" si="532"/>
        <v>MTP[454]</v>
      </c>
      <c r="AK976" s="11">
        <f t="shared" si="533"/>
        <v>469</v>
      </c>
      <c r="AL976" s="11" t="str">
        <f t="shared" si="534"/>
        <v/>
      </c>
      <c r="AM976" s="11">
        <f t="shared" si="535"/>
        <v>-1</v>
      </c>
      <c r="AN976" s="11" t="str">
        <f t="shared" si="536"/>
        <v/>
      </c>
      <c r="AO976" s="11">
        <f t="shared" si="537"/>
        <v>-1</v>
      </c>
      <c r="AP976" s="11" t="str">
        <f t="shared" si="538"/>
        <v/>
      </c>
      <c r="AQ976" s="11"/>
      <c r="AR976" s="11">
        <f t="shared" si="541"/>
        <v>0</v>
      </c>
      <c r="AS976" s="11"/>
      <c r="AT976" s="9"/>
      <c r="AU976" t="str">
        <f t="shared" si="505"/>
        <v>RW</v>
      </c>
      <c r="AV976" s="7">
        <f>SUM(Z$7:Z976)/2</f>
        <v>461</v>
      </c>
      <c r="AW976" s="7">
        <f>SUM(AC$7:AC976)/2</f>
        <v>0</v>
      </c>
      <c r="AX976" t="s">
        <v>1122</v>
      </c>
      <c r="BF976" s="2">
        <v>0</v>
      </c>
      <c r="BG976" s="2">
        <v>0</v>
      </c>
      <c r="BH976" s="2">
        <v>0</v>
      </c>
      <c r="BI976" s="2">
        <v>0</v>
      </c>
      <c r="BJ976" s="2">
        <v>0</v>
      </c>
      <c r="BK976" s="2">
        <v>0</v>
      </c>
      <c r="BL976" s="2">
        <v>0</v>
      </c>
      <c r="BM976" s="2">
        <v>0</v>
      </c>
      <c r="BN976" s="2">
        <v>0</v>
      </c>
      <c r="BO976" s="2">
        <v>0</v>
      </c>
    </row>
    <row r="977" spans="2:67" outlineLevel="1">
      <c r="B977" s="36"/>
      <c r="C977" s="9"/>
      <c r="D977" s="9"/>
      <c r="E977" s="10" t="s">
        <v>1138</v>
      </c>
      <c r="F977" s="10" t="s">
        <v>1139</v>
      </c>
      <c r="G977" s="10" t="s">
        <v>1151</v>
      </c>
      <c r="H977" s="10" t="s">
        <v>1151</v>
      </c>
      <c r="I977" s="54"/>
      <c r="J977" s="54"/>
      <c r="K977" s="54"/>
      <c r="L977" s="54"/>
      <c r="M977" s="54"/>
      <c r="N977" s="87"/>
      <c r="O977" s="10"/>
      <c r="P977" s="10"/>
      <c r="Q977" s="10"/>
      <c r="R977" s="10"/>
      <c r="S977" s="10" t="s">
        <v>53</v>
      </c>
      <c r="T977" s="10"/>
      <c r="U977" s="10" t="s">
        <v>49</v>
      </c>
      <c r="V977" s="10" t="s">
        <v>50</v>
      </c>
      <c r="W977" s="10" t="s">
        <v>50</v>
      </c>
      <c r="X977" s="11" t="str">
        <f t="shared" si="469"/>
        <v>Y</v>
      </c>
      <c r="Y977" s="11">
        <v>1</v>
      </c>
      <c r="Z977" s="11">
        <f t="shared" si="514"/>
        <v>1</v>
      </c>
      <c r="AA977" s="11" t="str">
        <f t="shared" si="539"/>
        <v>N</v>
      </c>
      <c r="AB977" s="11"/>
      <c r="AC977" s="11">
        <f t="shared" si="540"/>
        <v>0</v>
      </c>
      <c r="AD977" s="10">
        <v>0</v>
      </c>
      <c r="AE977" s="10">
        <v>0</v>
      </c>
      <c r="AF977" s="11"/>
      <c r="AG977" s="10"/>
      <c r="AH977" s="10"/>
      <c r="AI977" s="11">
        <f t="shared" si="531"/>
        <v>453</v>
      </c>
      <c r="AJ977" s="11" t="str">
        <f t="shared" si="532"/>
        <v>MTP[453]</v>
      </c>
      <c r="AK977" s="11">
        <f t="shared" si="533"/>
        <v>468</v>
      </c>
      <c r="AL977" s="11" t="str">
        <f t="shared" si="534"/>
        <v/>
      </c>
      <c r="AM977" s="11">
        <f t="shared" si="535"/>
        <v>-1</v>
      </c>
      <c r="AN977" s="11" t="str">
        <f t="shared" si="536"/>
        <v/>
      </c>
      <c r="AO977" s="11">
        <f t="shared" si="537"/>
        <v>-1</v>
      </c>
      <c r="AP977" s="11" t="str">
        <f t="shared" si="538"/>
        <v/>
      </c>
      <c r="AQ977" s="11"/>
      <c r="AR977" s="11">
        <f t="shared" si="541"/>
        <v>0</v>
      </c>
      <c r="AS977" s="11"/>
      <c r="AT977" s="9"/>
      <c r="AU977" t="str">
        <f t="shared" si="505"/>
        <v>RW</v>
      </c>
      <c r="AV977" s="7">
        <f>SUM(Z$7:Z977)/2</f>
        <v>461.5</v>
      </c>
      <c r="AW977" s="7">
        <f>SUM(AC$7:AC977)/2</f>
        <v>0</v>
      </c>
      <c r="AX977" t="s">
        <v>1122</v>
      </c>
      <c r="BF977" s="2">
        <v>0</v>
      </c>
      <c r="BG977" s="2">
        <v>0</v>
      </c>
      <c r="BH977" s="2">
        <v>0</v>
      </c>
      <c r="BI977" s="2">
        <v>0</v>
      </c>
      <c r="BJ977" s="2">
        <v>0</v>
      </c>
      <c r="BK977" s="2">
        <v>0</v>
      </c>
      <c r="BL977" s="2">
        <v>0</v>
      </c>
      <c r="BM977" s="2">
        <v>0</v>
      </c>
      <c r="BN977" s="2">
        <v>0</v>
      </c>
      <c r="BO977" s="2">
        <v>0</v>
      </c>
    </row>
    <row r="978" spans="2:67" outlineLevel="1">
      <c r="B978" s="36"/>
      <c r="C978" s="9"/>
      <c r="D978" s="9"/>
      <c r="E978" s="10" t="s">
        <v>1138</v>
      </c>
      <c r="F978" s="10" t="s">
        <v>1139</v>
      </c>
      <c r="G978" s="10" t="s">
        <v>1152</v>
      </c>
      <c r="H978" s="10" t="s">
        <v>1152</v>
      </c>
      <c r="I978" s="54"/>
      <c r="J978" s="54"/>
      <c r="K978" s="54"/>
      <c r="L978" s="54"/>
      <c r="M978" s="54"/>
      <c r="N978" s="87"/>
      <c r="O978" s="10"/>
      <c r="P978" s="10"/>
      <c r="Q978" s="10"/>
      <c r="R978" s="10"/>
      <c r="S978" s="10" t="s">
        <v>53</v>
      </c>
      <c r="T978" s="10"/>
      <c r="U978" s="10" t="s">
        <v>49</v>
      </c>
      <c r="V978" s="10" t="s">
        <v>50</v>
      </c>
      <c r="W978" s="10" t="s">
        <v>50</v>
      </c>
      <c r="X978" s="11" t="str">
        <f t="shared" si="469"/>
        <v>Y</v>
      </c>
      <c r="Y978" s="11">
        <v>1</v>
      </c>
      <c r="Z978" s="11">
        <f t="shared" si="514"/>
        <v>1</v>
      </c>
      <c r="AA978" s="11" t="str">
        <f t="shared" si="539"/>
        <v>N</v>
      </c>
      <c r="AB978" s="11"/>
      <c r="AC978" s="11">
        <f t="shared" si="540"/>
        <v>0</v>
      </c>
      <c r="AD978" s="10">
        <v>0</v>
      </c>
      <c r="AE978" s="10">
        <v>0</v>
      </c>
      <c r="AF978" s="11"/>
      <c r="AG978" s="10"/>
      <c r="AH978" s="10"/>
      <c r="AI978" s="11">
        <f t="shared" si="531"/>
        <v>452</v>
      </c>
      <c r="AJ978" s="11" t="str">
        <f t="shared" si="532"/>
        <v>MTP[452]</v>
      </c>
      <c r="AK978" s="11">
        <f t="shared" si="533"/>
        <v>467</v>
      </c>
      <c r="AL978" s="11" t="str">
        <f t="shared" si="534"/>
        <v/>
      </c>
      <c r="AM978" s="11">
        <f t="shared" si="535"/>
        <v>-1</v>
      </c>
      <c r="AN978" s="11" t="str">
        <f t="shared" si="536"/>
        <v/>
      </c>
      <c r="AO978" s="11">
        <f t="shared" si="537"/>
        <v>-1</v>
      </c>
      <c r="AP978" s="11" t="str">
        <f t="shared" si="538"/>
        <v/>
      </c>
      <c r="AQ978" s="11"/>
      <c r="AR978" s="11">
        <f t="shared" si="541"/>
        <v>0</v>
      </c>
      <c r="AS978" s="11"/>
      <c r="AT978" s="9"/>
      <c r="AU978" t="str">
        <f t="shared" ref="AU978:AU1041" si="542">S978</f>
        <v>RW</v>
      </c>
      <c r="AV978" s="7">
        <f>SUM(Z$7:Z978)/2</f>
        <v>462</v>
      </c>
      <c r="AW978" s="7">
        <f>SUM(AC$7:AC978)/2</f>
        <v>0</v>
      </c>
      <c r="AX978" t="s">
        <v>1122</v>
      </c>
      <c r="BF978" s="2">
        <v>0</v>
      </c>
      <c r="BG978" s="2">
        <v>0</v>
      </c>
      <c r="BH978" s="2">
        <v>0</v>
      </c>
      <c r="BI978" s="2">
        <v>0</v>
      </c>
      <c r="BJ978" s="2">
        <v>0</v>
      </c>
      <c r="BK978" s="2">
        <v>0</v>
      </c>
      <c r="BL978" s="2">
        <v>0</v>
      </c>
      <c r="BM978" s="2">
        <v>0</v>
      </c>
      <c r="BN978" s="2">
        <v>0</v>
      </c>
      <c r="BO978" s="2">
        <v>0</v>
      </c>
    </row>
    <row r="979" spans="2:67" outlineLevel="1">
      <c r="B979" s="36"/>
      <c r="C979" s="9"/>
      <c r="D979" s="9"/>
      <c r="E979" s="10" t="s">
        <v>1138</v>
      </c>
      <c r="F979" s="10" t="s">
        <v>1139</v>
      </c>
      <c r="G979" s="10" t="s">
        <v>1153</v>
      </c>
      <c r="H979" s="10" t="s">
        <v>1153</v>
      </c>
      <c r="I979" s="54"/>
      <c r="J979" s="54"/>
      <c r="K979" s="54"/>
      <c r="L979" s="54"/>
      <c r="M979" s="54"/>
      <c r="N979" s="87"/>
      <c r="O979" s="10"/>
      <c r="P979" s="10"/>
      <c r="Q979" s="10"/>
      <c r="R979" s="10"/>
      <c r="S979" s="10" t="s">
        <v>53</v>
      </c>
      <c r="T979" s="10"/>
      <c r="U979" s="10" t="s">
        <v>49</v>
      </c>
      <c r="V979" s="10" t="s">
        <v>50</v>
      </c>
      <c r="W979" s="10" t="s">
        <v>50</v>
      </c>
      <c r="X979" s="11" t="str">
        <f t="shared" si="469"/>
        <v>Y</v>
      </c>
      <c r="Y979" s="11">
        <v>1</v>
      </c>
      <c r="Z979" s="11">
        <f t="shared" si="514"/>
        <v>1</v>
      </c>
      <c r="AA979" s="11" t="str">
        <f t="shared" si="539"/>
        <v>N</v>
      </c>
      <c r="AB979" s="11"/>
      <c r="AC979" s="11">
        <f t="shared" si="540"/>
        <v>0</v>
      </c>
      <c r="AD979" s="10">
        <v>0</v>
      </c>
      <c r="AE979" s="10">
        <v>0</v>
      </c>
      <c r="AF979" s="11"/>
      <c r="AG979" s="10"/>
      <c r="AH979" s="10"/>
      <c r="AI979" s="11">
        <f t="shared" si="531"/>
        <v>451</v>
      </c>
      <c r="AJ979" s="11" t="str">
        <f t="shared" si="532"/>
        <v>MTP[451]</v>
      </c>
      <c r="AK979" s="11">
        <f t="shared" si="533"/>
        <v>466</v>
      </c>
      <c r="AL979" s="11" t="str">
        <f t="shared" si="534"/>
        <v/>
      </c>
      <c r="AM979" s="11">
        <f t="shared" si="535"/>
        <v>-1</v>
      </c>
      <c r="AN979" s="11" t="str">
        <f t="shared" si="536"/>
        <v/>
      </c>
      <c r="AO979" s="11">
        <f t="shared" si="537"/>
        <v>-1</v>
      </c>
      <c r="AP979" s="11" t="str">
        <f t="shared" si="538"/>
        <v/>
      </c>
      <c r="AQ979" s="11"/>
      <c r="AR979" s="11">
        <f t="shared" si="541"/>
        <v>0</v>
      </c>
      <c r="AS979" s="11"/>
      <c r="AT979" s="9"/>
      <c r="AU979" t="str">
        <f t="shared" si="542"/>
        <v>RW</v>
      </c>
      <c r="AV979" s="7">
        <f>SUM(Z$7:Z979)/2</f>
        <v>462.5</v>
      </c>
      <c r="AW979" s="7">
        <f>SUM(AC$7:AC979)/2</f>
        <v>0</v>
      </c>
      <c r="AX979" t="s">
        <v>1122</v>
      </c>
      <c r="BF979" s="2">
        <v>0</v>
      </c>
      <c r="BG979" s="2">
        <v>0</v>
      </c>
      <c r="BH979" s="2">
        <v>0</v>
      </c>
      <c r="BI979" s="2">
        <v>0</v>
      </c>
      <c r="BJ979" s="2">
        <v>0</v>
      </c>
      <c r="BK979" s="2">
        <v>0</v>
      </c>
      <c r="BL979" s="2">
        <v>0</v>
      </c>
      <c r="BM979" s="2">
        <v>0</v>
      </c>
      <c r="BN979" s="2">
        <v>0</v>
      </c>
      <c r="BO979" s="2">
        <v>0</v>
      </c>
    </row>
    <row r="980" spans="2:67" outlineLevel="1">
      <c r="B980" s="36"/>
      <c r="C980" s="9"/>
      <c r="D980" s="9"/>
      <c r="E980" s="10" t="s">
        <v>1138</v>
      </c>
      <c r="F980" s="10" t="s">
        <v>1139</v>
      </c>
      <c r="G980" s="10" t="s">
        <v>1154</v>
      </c>
      <c r="H980" s="10" t="s">
        <v>1154</v>
      </c>
      <c r="I980" s="54"/>
      <c r="J980" s="54"/>
      <c r="K980" s="54"/>
      <c r="L980" s="54"/>
      <c r="M980" s="54"/>
      <c r="N980" s="87"/>
      <c r="O980" s="10"/>
      <c r="P980" s="10"/>
      <c r="Q980" s="10"/>
      <c r="R980" s="10"/>
      <c r="S980" s="10" t="s">
        <v>53</v>
      </c>
      <c r="T980" s="10"/>
      <c r="U980" s="10" t="s">
        <v>49</v>
      </c>
      <c r="V980" s="10" t="s">
        <v>50</v>
      </c>
      <c r="W980" s="10" t="s">
        <v>50</v>
      </c>
      <c r="X980" s="11" t="str">
        <f t="shared" si="469"/>
        <v>Y</v>
      </c>
      <c r="Y980" s="11">
        <v>1</v>
      </c>
      <c r="Z980" s="11">
        <f t="shared" si="514"/>
        <v>1</v>
      </c>
      <c r="AA980" s="11" t="str">
        <f t="shared" si="539"/>
        <v>N</v>
      </c>
      <c r="AB980" s="11"/>
      <c r="AC980" s="11">
        <f t="shared" si="540"/>
        <v>0</v>
      </c>
      <c r="AD980" s="10">
        <v>0</v>
      </c>
      <c r="AE980" s="10">
        <v>0</v>
      </c>
      <c r="AF980" s="11"/>
      <c r="AG980" s="10"/>
      <c r="AH980" s="10"/>
      <c r="AI980" s="11">
        <f t="shared" si="531"/>
        <v>450</v>
      </c>
      <c r="AJ980" s="11" t="str">
        <f t="shared" si="532"/>
        <v>MTP[450]</v>
      </c>
      <c r="AK980" s="11">
        <f t="shared" si="533"/>
        <v>465</v>
      </c>
      <c r="AL980" s="11" t="str">
        <f t="shared" si="534"/>
        <v/>
      </c>
      <c r="AM980" s="11">
        <f t="shared" si="535"/>
        <v>-1</v>
      </c>
      <c r="AN980" s="11" t="str">
        <f t="shared" si="536"/>
        <v/>
      </c>
      <c r="AO980" s="11">
        <f t="shared" si="537"/>
        <v>-1</v>
      </c>
      <c r="AP980" s="11" t="str">
        <f t="shared" si="538"/>
        <v/>
      </c>
      <c r="AQ980" s="11"/>
      <c r="AR980" s="11">
        <f t="shared" si="541"/>
        <v>0</v>
      </c>
      <c r="AS980" s="11"/>
      <c r="AT980" s="9"/>
      <c r="AU980" t="str">
        <f t="shared" si="542"/>
        <v>RW</v>
      </c>
      <c r="AV980" s="7">
        <f>SUM(Z$7:Z980)/2</f>
        <v>463</v>
      </c>
      <c r="AW980" s="7">
        <f>SUM(AC$7:AC980)/2</f>
        <v>0</v>
      </c>
      <c r="AX980" t="s">
        <v>1122</v>
      </c>
      <c r="BF980" s="2">
        <v>0</v>
      </c>
      <c r="BG980" s="2">
        <v>0</v>
      </c>
      <c r="BH980" s="2">
        <v>0</v>
      </c>
      <c r="BI980" s="2">
        <v>0</v>
      </c>
      <c r="BJ980" s="2">
        <v>0</v>
      </c>
      <c r="BK980" s="2">
        <v>0</v>
      </c>
      <c r="BL980" s="2">
        <v>0</v>
      </c>
      <c r="BM980" s="2">
        <v>0</v>
      </c>
      <c r="BN980" s="2">
        <v>0</v>
      </c>
      <c r="BO980" s="2">
        <v>0</v>
      </c>
    </row>
    <row r="981" spans="2:67" outlineLevel="1">
      <c r="B981" s="36"/>
      <c r="C981" s="9"/>
      <c r="D981" s="9"/>
      <c r="E981" s="10" t="s">
        <v>1138</v>
      </c>
      <c r="F981" s="10" t="s">
        <v>1139</v>
      </c>
      <c r="G981" s="10" t="s">
        <v>1155</v>
      </c>
      <c r="H981" s="10" t="s">
        <v>1155</v>
      </c>
      <c r="I981" s="54"/>
      <c r="J981" s="54"/>
      <c r="K981" s="54"/>
      <c r="L981" s="54"/>
      <c r="M981" s="54"/>
      <c r="N981" s="87"/>
      <c r="O981" s="10"/>
      <c r="P981" s="10"/>
      <c r="Q981" s="10"/>
      <c r="R981" s="10"/>
      <c r="S981" s="10" t="s">
        <v>53</v>
      </c>
      <c r="T981" s="10"/>
      <c r="U981" s="10" t="s">
        <v>49</v>
      </c>
      <c r="V981" s="10" t="s">
        <v>50</v>
      </c>
      <c r="W981" s="10" t="s">
        <v>50</v>
      </c>
      <c r="X981" s="11" t="str">
        <f t="shared" si="469"/>
        <v>Y</v>
      </c>
      <c r="Y981" s="11">
        <v>1</v>
      </c>
      <c r="Z981" s="11">
        <f t="shared" si="514"/>
        <v>1</v>
      </c>
      <c r="AA981" s="11" t="str">
        <f t="shared" si="539"/>
        <v>N</v>
      </c>
      <c r="AB981" s="11"/>
      <c r="AC981" s="11">
        <f t="shared" si="540"/>
        <v>0</v>
      </c>
      <c r="AD981" s="10">
        <v>0</v>
      </c>
      <c r="AE981" s="10">
        <v>0</v>
      </c>
      <c r="AF981" s="11"/>
      <c r="AG981" s="10"/>
      <c r="AH981" s="10"/>
      <c r="AI981" s="11">
        <f t="shared" si="531"/>
        <v>449</v>
      </c>
      <c r="AJ981" s="11" t="str">
        <f t="shared" si="532"/>
        <v>MTP[449]</v>
      </c>
      <c r="AK981" s="11">
        <f t="shared" si="533"/>
        <v>464</v>
      </c>
      <c r="AL981" s="11" t="str">
        <f t="shared" si="534"/>
        <v/>
      </c>
      <c r="AM981" s="11">
        <f t="shared" si="535"/>
        <v>-1</v>
      </c>
      <c r="AN981" s="11" t="str">
        <f t="shared" si="536"/>
        <v/>
      </c>
      <c r="AO981" s="11">
        <f t="shared" si="537"/>
        <v>-1</v>
      </c>
      <c r="AP981" s="11" t="str">
        <f t="shared" si="538"/>
        <v/>
      </c>
      <c r="AQ981" s="11"/>
      <c r="AR981" s="11">
        <f t="shared" si="541"/>
        <v>0</v>
      </c>
      <c r="AS981" s="11"/>
      <c r="AT981" s="9"/>
      <c r="AU981" t="str">
        <f t="shared" si="542"/>
        <v>RW</v>
      </c>
      <c r="AV981" s="7">
        <f>SUM(Z$7:Z981)/2</f>
        <v>463.5</v>
      </c>
      <c r="AW981" s="7">
        <f>SUM(AC$7:AC981)/2</f>
        <v>0</v>
      </c>
      <c r="AX981" t="s">
        <v>1122</v>
      </c>
      <c r="BF981" s="2">
        <v>0</v>
      </c>
      <c r="BG981" s="2">
        <v>0</v>
      </c>
      <c r="BH981" s="2">
        <v>0</v>
      </c>
      <c r="BI981" s="2">
        <v>0</v>
      </c>
      <c r="BJ981" s="2">
        <v>0</v>
      </c>
      <c r="BK981" s="2">
        <v>0</v>
      </c>
      <c r="BL981" s="2">
        <v>0</v>
      </c>
      <c r="BM981" s="2">
        <v>0</v>
      </c>
      <c r="BN981" s="2">
        <v>0</v>
      </c>
      <c r="BO981" s="2">
        <v>0</v>
      </c>
    </row>
    <row r="982" spans="2:67" outlineLevel="1">
      <c r="B982" s="36"/>
      <c r="C982" s="9"/>
      <c r="D982" s="9"/>
      <c r="E982" s="10" t="s">
        <v>1138</v>
      </c>
      <c r="F982" s="10" t="s">
        <v>1139</v>
      </c>
      <c r="G982" s="10" t="s">
        <v>1156</v>
      </c>
      <c r="H982" s="10" t="s">
        <v>1156</v>
      </c>
      <c r="I982" s="81"/>
      <c r="J982" s="81"/>
      <c r="K982" s="81"/>
      <c r="L982" s="81"/>
      <c r="M982" s="81"/>
      <c r="N982" s="88"/>
      <c r="O982" s="10"/>
      <c r="P982" s="10"/>
      <c r="Q982" s="10"/>
      <c r="R982" s="10"/>
      <c r="S982" s="10" t="s">
        <v>53</v>
      </c>
      <c r="T982" s="10"/>
      <c r="U982" s="10" t="s">
        <v>49</v>
      </c>
      <c r="V982" s="10" t="s">
        <v>50</v>
      </c>
      <c r="W982" s="10" t="s">
        <v>50</v>
      </c>
      <c r="X982" s="11" t="str">
        <f t="shared" si="469"/>
        <v>Y</v>
      </c>
      <c r="Y982" s="11">
        <v>1</v>
      </c>
      <c r="Z982" s="11">
        <f t="shared" si="514"/>
        <v>1</v>
      </c>
      <c r="AA982" s="11" t="str">
        <f t="shared" si="539"/>
        <v>N</v>
      </c>
      <c r="AB982" s="11"/>
      <c r="AC982" s="11">
        <f t="shared" si="540"/>
        <v>0</v>
      </c>
      <c r="AD982" s="10">
        <v>0</v>
      </c>
      <c r="AE982" s="10">
        <v>0</v>
      </c>
      <c r="AF982" s="11"/>
      <c r="AG982" s="10"/>
      <c r="AH982" s="10"/>
      <c r="AI982" s="11">
        <f>IF(Y982&gt;0,AK949,AK949- 1)</f>
        <v>448</v>
      </c>
      <c r="AJ982" s="11" t="str">
        <f t="shared" si="532"/>
        <v>MTP[448]</v>
      </c>
      <c r="AK982" s="11">
        <f>IF(AND(V982="Y", Y982&gt;0),AI966,AI966- 1)</f>
        <v>463</v>
      </c>
      <c r="AL982" s="11" t="str">
        <f t="shared" si="534"/>
        <v/>
      </c>
      <c r="AM982" s="11">
        <f>IF(AB982&gt;0,AO949,AO949- 1)</f>
        <v>-1</v>
      </c>
      <c r="AN982" s="11" t="str">
        <f t="shared" si="536"/>
        <v/>
      </c>
      <c r="AO982" s="11">
        <f>IF(AND(V982="Y", AB982&gt;0),AM966,AM966- 1)</f>
        <v>-1</v>
      </c>
      <c r="AP982" s="11" t="str">
        <f t="shared" si="538"/>
        <v/>
      </c>
      <c r="AQ982" s="11"/>
      <c r="AR982" s="11">
        <f t="shared" si="541"/>
        <v>0</v>
      </c>
      <c r="AS982" s="11"/>
      <c r="AT982" s="9"/>
      <c r="AU982" t="str">
        <f t="shared" si="542"/>
        <v>RW</v>
      </c>
      <c r="AV982" s="7">
        <f>SUM(Z$7:Z982)/2</f>
        <v>464</v>
      </c>
      <c r="AW982" s="7">
        <f>SUM(AC$7:AC982)/2</f>
        <v>0</v>
      </c>
      <c r="AX982" t="s">
        <v>1122</v>
      </c>
      <c r="BF982" s="2">
        <v>0</v>
      </c>
      <c r="BG982" s="2">
        <v>0</v>
      </c>
      <c r="BH982" s="2">
        <v>0</v>
      </c>
      <c r="BI982" s="2">
        <v>0</v>
      </c>
      <c r="BJ982" s="2">
        <v>0</v>
      </c>
      <c r="BK982" s="2">
        <v>0</v>
      </c>
      <c r="BL982" s="2">
        <v>0</v>
      </c>
      <c r="BM982" s="2">
        <v>0</v>
      </c>
      <c r="BN982" s="2">
        <v>0</v>
      </c>
      <c r="BO982" s="2">
        <v>0</v>
      </c>
    </row>
    <row r="983" spans="2:67" ht="28.9">
      <c r="B983" s="36"/>
      <c r="C983" s="9"/>
      <c r="D983" s="9"/>
      <c r="E983" s="10" t="s">
        <v>1157</v>
      </c>
      <c r="F983" s="10" t="s">
        <v>1158</v>
      </c>
      <c r="G983" s="10"/>
      <c r="H983" s="10"/>
      <c r="I983" s="10"/>
      <c r="J983" s="10"/>
      <c r="K983" s="10"/>
      <c r="L983" s="10"/>
      <c r="M983" s="10"/>
      <c r="N983" s="84"/>
      <c r="O983" s="10"/>
      <c r="P983" s="10"/>
      <c r="Q983" s="10" t="s">
        <v>114</v>
      </c>
      <c r="R983" s="10" t="s">
        <v>1019</v>
      </c>
      <c r="S983" s="10" t="str">
        <f t="shared" si="488"/>
        <v>RW</v>
      </c>
      <c r="T983" s="10">
        <v>2</v>
      </c>
      <c r="U983" s="10" t="s">
        <v>49</v>
      </c>
      <c r="V983" s="10" t="s">
        <v>50</v>
      </c>
      <c r="W983" s="10" t="s">
        <v>50</v>
      </c>
      <c r="X983" s="11" t="str">
        <f t="shared" si="469"/>
        <v>Y</v>
      </c>
      <c r="Y983" s="11">
        <v>16</v>
      </c>
      <c r="Z983" s="11">
        <f t="shared" si="514"/>
        <v>16</v>
      </c>
      <c r="AA983" s="11" t="str">
        <f t="shared" si="539"/>
        <v>N</v>
      </c>
      <c r="AB983" s="11"/>
      <c r="AC983" s="11">
        <f t="shared" si="540"/>
        <v>0</v>
      </c>
      <c r="AD983" s="10" t="str">
        <f>(AD984 &amp; AD985 &amp; AD986 &amp; AD987 &amp; AD988 &amp; AD989 &amp; AD990 &amp; AD991) &amp; (AD992 &amp; AD993 &amp; AD994 &amp; AD995 &amp; AD996 &amp; AD997 &amp; AD998 &amp; AD999)</f>
        <v>0000000000000000</v>
      </c>
      <c r="AE983" s="10" t="str">
        <f>(AE984 &amp; AE985 &amp; AE986 &amp; AE987 &amp; AE988 &amp; AE989 &amp; AE990 &amp; AE991) &amp; (AE992 &amp; AE993 &amp; AE994 &amp; AE995 &amp; AE996 &amp; AE997 &amp; AE998 &amp; AE999)</f>
        <v>0000000000000000</v>
      </c>
      <c r="AF983" s="11"/>
      <c r="AG983" s="10"/>
      <c r="AH983" s="10"/>
      <c r="AI983" s="11">
        <f>AK966+Y983</f>
        <v>480</v>
      </c>
      <c r="AJ983" s="11"/>
      <c r="AK983" s="11">
        <f t="shared" si="489"/>
        <v>480</v>
      </c>
      <c r="AL983" s="11"/>
      <c r="AM983" s="11">
        <f>AO966+AB983</f>
        <v>0</v>
      </c>
      <c r="AN983" s="11"/>
      <c r="AO983" s="11">
        <f t="shared" si="490"/>
        <v>0</v>
      </c>
      <c r="AP983" s="11"/>
      <c r="AQ983" s="11">
        <f t="shared" si="491"/>
        <v>16</v>
      </c>
      <c r="AR983" s="11">
        <f t="shared" si="541"/>
        <v>16</v>
      </c>
      <c r="AS983" s="11"/>
      <c r="AT983" s="9"/>
      <c r="AU983" t="str">
        <f t="shared" si="542"/>
        <v>RW</v>
      </c>
      <c r="AV983" s="7">
        <f>SUM(Z$7:Z983)/2</f>
        <v>472</v>
      </c>
      <c r="AW983" s="7">
        <f>SUM(AC$7:AC983)/2</f>
        <v>0</v>
      </c>
      <c r="BF983" s="2" t="s">
        <v>733</v>
      </c>
      <c r="BG983" s="2" t="s">
        <v>733</v>
      </c>
      <c r="BH983" s="2" t="s">
        <v>733</v>
      </c>
      <c r="BI983" s="2" t="s">
        <v>733</v>
      </c>
      <c r="BJ983" s="2" t="s">
        <v>733</v>
      </c>
      <c r="BK983" s="2" t="s">
        <v>733</v>
      </c>
      <c r="BL983" s="2" t="s">
        <v>733</v>
      </c>
      <c r="BM983" s="2" t="s">
        <v>733</v>
      </c>
      <c r="BN983" s="2" t="s">
        <v>733</v>
      </c>
      <c r="BO983" s="2" t="s">
        <v>733</v>
      </c>
    </row>
    <row r="984" spans="2:67" outlineLevel="1">
      <c r="B984" s="36"/>
      <c r="C984" s="9"/>
      <c r="D984" s="9"/>
      <c r="E984" s="10" t="s">
        <v>1157</v>
      </c>
      <c r="F984" s="10" t="s">
        <v>1158</v>
      </c>
      <c r="G984" s="10" t="s">
        <v>1159</v>
      </c>
      <c r="H984" s="10" t="s">
        <v>1159</v>
      </c>
      <c r="I984" s="80"/>
      <c r="J984" s="80"/>
      <c r="K984" s="80"/>
      <c r="L984" s="80"/>
      <c r="M984" s="80"/>
      <c r="N984" s="86" t="s">
        <v>1160</v>
      </c>
      <c r="O984" s="10"/>
      <c r="P984" s="10"/>
      <c r="Q984" s="10"/>
      <c r="R984" s="10"/>
      <c r="S984" s="10" t="s">
        <v>53</v>
      </c>
      <c r="T984" s="10"/>
      <c r="U984" s="10" t="s">
        <v>49</v>
      </c>
      <c r="V984" s="10" t="s">
        <v>50</v>
      </c>
      <c r="W984" s="10" t="s">
        <v>50</v>
      </c>
      <c r="X984" s="11" t="str">
        <f t="shared" si="469"/>
        <v>Y</v>
      </c>
      <c r="Y984" s="11">
        <v>1</v>
      </c>
      <c r="Z984" s="11">
        <f t="shared" si="514"/>
        <v>1</v>
      </c>
      <c r="AA984" s="11" t="str">
        <f t="shared" si="539"/>
        <v>N</v>
      </c>
      <c r="AB984" s="11"/>
      <c r="AC984" s="11">
        <f t="shared" si="540"/>
        <v>0</v>
      </c>
      <c r="AD984" s="10">
        <v>0</v>
      </c>
      <c r="AE984" s="10">
        <v>0</v>
      </c>
      <c r="AF984" s="11"/>
      <c r="AG984" s="10"/>
      <c r="AH984" s="10"/>
      <c r="AI984" s="11">
        <f t="shared" ref="AI984:AI998" si="543">AI985+Y985</f>
        <v>479</v>
      </c>
      <c r="AJ984" s="11" t="str">
        <f t="shared" ref="AJ984:AJ999" si="544">IF(Y984&gt;1,"MTP[" &amp; AI984-1+Y984&amp; ":" &amp; AI984 &amp; "]",(IF(Y984&gt;0,"MTP[" &amp; AI984 &amp; "]","")))</f>
        <v>MTP[479]</v>
      </c>
      <c r="AK984" s="11">
        <f t="shared" ref="AK984:AK998" si="545">AK985+Y985</f>
        <v>494</v>
      </c>
      <c r="AL984" s="11" t="str">
        <f t="shared" ref="AL984:AL999" si="546">IF(AND(V984="Y", Y984&gt;1),"MTP[" &amp; AK984-1+Y984&amp; ":" &amp; AK984 &amp; "]",(IF(AND(V984="Y", Y984&gt;0),"MTP[" &amp; AK984 &amp; "]","")))</f>
        <v/>
      </c>
      <c r="AM984" s="11">
        <f t="shared" ref="AM984:AM998" si="547">AM985+AB985</f>
        <v>-1</v>
      </c>
      <c r="AN984" s="11" t="str">
        <f t="shared" ref="AN984:AN999" si="548">IF(AB984&gt;1,"OTP[" &amp; AM984-1+AB984&amp; ":" &amp; AM984 &amp; "]",(IF(AB984&gt;0,"OTP[" &amp; AM984 &amp; "]","")))</f>
        <v/>
      </c>
      <c r="AO984" s="11">
        <f t="shared" ref="AO984:AO998" si="549">AO985+AB985</f>
        <v>-1</v>
      </c>
      <c r="AP984" s="11" t="str">
        <f t="shared" ref="AP984:AP999" si="550">IF(AND(V984="Y", AB984&gt;1),"OTP[" &amp; AO984-1+AB984&amp; ":" &amp; AO984 &amp; "]",(IF(AND(V984="Y", AB984&gt;0),"OTP[" &amp; AO984 &amp; "]","")))</f>
        <v/>
      </c>
      <c r="AQ984" s="11"/>
      <c r="AR984" s="11">
        <f t="shared" si="541"/>
        <v>0</v>
      </c>
      <c r="AS984" s="11"/>
      <c r="AT984" s="9"/>
      <c r="AU984" t="str">
        <f t="shared" si="542"/>
        <v>RW</v>
      </c>
      <c r="AV984" s="7">
        <f>SUM(Z$7:Z984)/2</f>
        <v>472.5</v>
      </c>
      <c r="AW984" s="7">
        <f>SUM(AC$7:AC984)/2</f>
        <v>0</v>
      </c>
      <c r="BF984" s="2">
        <v>0</v>
      </c>
      <c r="BG984" s="2">
        <v>0</v>
      </c>
      <c r="BH984" s="2">
        <v>0</v>
      </c>
      <c r="BI984" s="2">
        <v>0</v>
      </c>
      <c r="BJ984" s="2">
        <v>0</v>
      </c>
      <c r="BK984" s="2">
        <v>0</v>
      </c>
      <c r="BL984" s="2">
        <v>0</v>
      </c>
      <c r="BM984" s="2">
        <v>0</v>
      </c>
      <c r="BN984" s="2">
        <v>0</v>
      </c>
      <c r="BO984" s="2">
        <v>0</v>
      </c>
    </row>
    <row r="985" spans="2:67" outlineLevel="1">
      <c r="B985" s="36"/>
      <c r="C985" s="9"/>
      <c r="D985" s="9"/>
      <c r="E985" s="10" t="s">
        <v>1157</v>
      </c>
      <c r="F985" s="10" t="s">
        <v>1158</v>
      </c>
      <c r="G985" s="10" t="s">
        <v>1161</v>
      </c>
      <c r="H985" s="10" t="s">
        <v>1161</v>
      </c>
      <c r="I985" s="54"/>
      <c r="J985" s="54"/>
      <c r="K985" s="54"/>
      <c r="L985" s="54"/>
      <c r="M985" s="54"/>
      <c r="N985" s="87"/>
      <c r="O985" s="10"/>
      <c r="P985" s="10"/>
      <c r="Q985" s="10"/>
      <c r="R985" s="10"/>
      <c r="S985" s="10" t="s">
        <v>53</v>
      </c>
      <c r="T985" s="10"/>
      <c r="U985" s="10" t="s">
        <v>49</v>
      </c>
      <c r="V985" s="10" t="s">
        <v>50</v>
      </c>
      <c r="W985" s="10" t="s">
        <v>50</v>
      </c>
      <c r="X985" s="11" t="str">
        <f t="shared" si="469"/>
        <v>Y</v>
      </c>
      <c r="Y985" s="11">
        <v>1</v>
      </c>
      <c r="Z985" s="11">
        <f t="shared" si="514"/>
        <v>1</v>
      </c>
      <c r="AA985" s="11" t="str">
        <f t="shared" si="539"/>
        <v>N</v>
      </c>
      <c r="AB985" s="11"/>
      <c r="AC985" s="11">
        <f t="shared" si="540"/>
        <v>0</v>
      </c>
      <c r="AD985" s="10">
        <v>0</v>
      </c>
      <c r="AE985" s="10">
        <v>0</v>
      </c>
      <c r="AF985" s="11"/>
      <c r="AG985" s="10"/>
      <c r="AH985" s="10"/>
      <c r="AI985" s="11">
        <f t="shared" si="543"/>
        <v>478</v>
      </c>
      <c r="AJ985" s="11" t="str">
        <f t="shared" si="544"/>
        <v>MTP[478]</v>
      </c>
      <c r="AK985" s="11">
        <f t="shared" si="545"/>
        <v>493</v>
      </c>
      <c r="AL985" s="11" t="str">
        <f t="shared" si="546"/>
        <v/>
      </c>
      <c r="AM985" s="11">
        <f t="shared" si="547"/>
        <v>-1</v>
      </c>
      <c r="AN985" s="11" t="str">
        <f t="shared" si="548"/>
        <v/>
      </c>
      <c r="AO985" s="11">
        <f t="shared" si="549"/>
        <v>-1</v>
      </c>
      <c r="AP985" s="11" t="str">
        <f t="shared" si="550"/>
        <v/>
      </c>
      <c r="AQ985" s="11"/>
      <c r="AR985" s="11">
        <f t="shared" si="541"/>
        <v>0</v>
      </c>
      <c r="AS985" s="11"/>
      <c r="AT985" s="9"/>
      <c r="AU985" t="str">
        <f t="shared" si="542"/>
        <v>RW</v>
      </c>
      <c r="AV985" s="7">
        <f>SUM(Z$7:Z985)/2</f>
        <v>473</v>
      </c>
      <c r="AW985" s="7">
        <f>SUM(AC$7:AC985)/2</f>
        <v>0</v>
      </c>
      <c r="BF985" s="2">
        <v>0</v>
      </c>
      <c r="BG985" s="2">
        <v>0</v>
      </c>
      <c r="BH985" s="2">
        <v>0</v>
      </c>
      <c r="BI985" s="2">
        <v>0</v>
      </c>
      <c r="BJ985" s="2">
        <v>0</v>
      </c>
      <c r="BK985" s="2">
        <v>0</v>
      </c>
      <c r="BL985" s="2">
        <v>0</v>
      </c>
      <c r="BM985" s="2">
        <v>0</v>
      </c>
      <c r="BN985" s="2">
        <v>0</v>
      </c>
      <c r="BO985" s="2">
        <v>0</v>
      </c>
    </row>
    <row r="986" spans="2:67" outlineLevel="1">
      <c r="B986" s="36"/>
      <c r="C986" s="9"/>
      <c r="D986" s="9"/>
      <c r="E986" s="10" t="s">
        <v>1157</v>
      </c>
      <c r="F986" s="10" t="s">
        <v>1158</v>
      </c>
      <c r="G986" s="10" t="s">
        <v>1162</v>
      </c>
      <c r="H986" s="10" t="s">
        <v>1162</v>
      </c>
      <c r="I986" s="54"/>
      <c r="J986" s="54"/>
      <c r="K986" s="54"/>
      <c r="L986" s="54"/>
      <c r="M986" s="54"/>
      <c r="N986" s="87"/>
      <c r="O986" s="10"/>
      <c r="P986" s="10"/>
      <c r="Q986" s="10"/>
      <c r="R986" s="10"/>
      <c r="S986" s="10" t="s">
        <v>53</v>
      </c>
      <c r="T986" s="10"/>
      <c r="U986" s="10" t="s">
        <v>49</v>
      </c>
      <c r="V986" s="10" t="s">
        <v>50</v>
      </c>
      <c r="W986" s="10" t="s">
        <v>50</v>
      </c>
      <c r="X986" s="11" t="str">
        <f t="shared" si="469"/>
        <v>Y</v>
      </c>
      <c r="Y986" s="11">
        <v>1</v>
      </c>
      <c r="Z986" s="11">
        <f t="shared" si="514"/>
        <v>1</v>
      </c>
      <c r="AA986" s="11" t="str">
        <f t="shared" si="539"/>
        <v>N</v>
      </c>
      <c r="AB986" s="11"/>
      <c r="AC986" s="11">
        <f t="shared" si="540"/>
        <v>0</v>
      </c>
      <c r="AD986" s="10">
        <v>0</v>
      </c>
      <c r="AE986" s="10">
        <v>0</v>
      </c>
      <c r="AF986" s="11"/>
      <c r="AG986" s="10"/>
      <c r="AH986" s="10"/>
      <c r="AI986" s="11">
        <f t="shared" si="543"/>
        <v>477</v>
      </c>
      <c r="AJ986" s="11" t="str">
        <f t="shared" si="544"/>
        <v>MTP[477]</v>
      </c>
      <c r="AK986" s="11">
        <f t="shared" si="545"/>
        <v>492</v>
      </c>
      <c r="AL986" s="11" t="str">
        <f t="shared" si="546"/>
        <v/>
      </c>
      <c r="AM986" s="11">
        <f t="shared" si="547"/>
        <v>-1</v>
      </c>
      <c r="AN986" s="11" t="str">
        <f t="shared" si="548"/>
        <v/>
      </c>
      <c r="AO986" s="11">
        <f t="shared" si="549"/>
        <v>-1</v>
      </c>
      <c r="AP986" s="11" t="str">
        <f t="shared" si="550"/>
        <v/>
      </c>
      <c r="AQ986" s="11"/>
      <c r="AR986" s="11">
        <f t="shared" si="541"/>
        <v>0</v>
      </c>
      <c r="AS986" s="11"/>
      <c r="AT986" s="9"/>
      <c r="AU986" t="str">
        <f t="shared" si="542"/>
        <v>RW</v>
      </c>
      <c r="AV986" s="7">
        <f>SUM(Z$7:Z986)/2</f>
        <v>473.5</v>
      </c>
      <c r="AW986" s="7">
        <f>SUM(AC$7:AC986)/2</f>
        <v>0</v>
      </c>
      <c r="BF986" s="2">
        <v>0</v>
      </c>
      <c r="BG986" s="2">
        <v>0</v>
      </c>
      <c r="BH986" s="2">
        <v>0</v>
      </c>
      <c r="BI986" s="2">
        <v>0</v>
      </c>
      <c r="BJ986" s="2">
        <v>0</v>
      </c>
      <c r="BK986" s="2">
        <v>0</v>
      </c>
      <c r="BL986" s="2">
        <v>0</v>
      </c>
      <c r="BM986" s="2">
        <v>0</v>
      </c>
      <c r="BN986" s="2">
        <v>0</v>
      </c>
      <c r="BO986" s="2">
        <v>0</v>
      </c>
    </row>
    <row r="987" spans="2:67" outlineLevel="1">
      <c r="B987" s="36"/>
      <c r="C987" s="9"/>
      <c r="D987" s="9"/>
      <c r="E987" s="10" t="s">
        <v>1157</v>
      </c>
      <c r="F987" s="10" t="s">
        <v>1158</v>
      </c>
      <c r="G987" s="10" t="s">
        <v>1163</v>
      </c>
      <c r="H987" s="10" t="s">
        <v>1163</v>
      </c>
      <c r="I987" s="54"/>
      <c r="J987" s="54"/>
      <c r="K987" s="54"/>
      <c r="L987" s="54"/>
      <c r="M987" s="54"/>
      <c r="N987" s="87"/>
      <c r="O987" s="10"/>
      <c r="P987" s="10"/>
      <c r="Q987" s="10"/>
      <c r="R987" s="10"/>
      <c r="S987" s="10" t="s">
        <v>53</v>
      </c>
      <c r="T987" s="10"/>
      <c r="U987" s="10" t="s">
        <v>49</v>
      </c>
      <c r="V987" s="10" t="s">
        <v>50</v>
      </c>
      <c r="W987" s="10" t="s">
        <v>50</v>
      </c>
      <c r="X987" s="11" t="str">
        <f t="shared" si="469"/>
        <v>Y</v>
      </c>
      <c r="Y987" s="11">
        <v>1</v>
      </c>
      <c r="Z987" s="11">
        <f t="shared" si="514"/>
        <v>1</v>
      </c>
      <c r="AA987" s="11" t="str">
        <f t="shared" si="539"/>
        <v>N</v>
      </c>
      <c r="AB987" s="11"/>
      <c r="AC987" s="11">
        <f t="shared" si="540"/>
        <v>0</v>
      </c>
      <c r="AD987" s="10">
        <v>0</v>
      </c>
      <c r="AE987" s="10">
        <v>0</v>
      </c>
      <c r="AF987" s="11"/>
      <c r="AG987" s="10"/>
      <c r="AH987" s="10"/>
      <c r="AI987" s="11">
        <f t="shared" si="543"/>
        <v>476</v>
      </c>
      <c r="AJ987" s="11" t="str">
        <f t="shared" si="544"/>
        <v>MTP[476]</v>
      </c>
      <c r="AK987" s="11">
        <f t="shared" si="545"/>
        <v>491</v>
      </c>
      <c r="AL987" s="11" t="str">
        <f t="shared" si="546"/>
        <v/>
      </c>
      <c r="AM987" s="11">
        <f t="shared" si="547"/>
        <v>-1</v>
      </c>
      <c r="AN987" s="11" t="str">
        <f t="shared" si="548"/>
        <v/>
      </c>
      <c r="AO987" s="11">
        <f t="shared" si="549"/>
        <v>-1</v>
      </c>
      <c r="AP987" s="11" t="str">
        <f t="shared" si="550"/>
        <v/>
      </c>
      <c r="AQ987" s="11"/>
      <c r="AR987" s="11">
        <f t="shared" si="541"/>
        <v>0</v>
      </c>
      <c r="AS987" s="11"/>
      <c r="AT987" s="9"/>
      <c r="AU987" t="str">
        <f t="shared" si="542"/>
        <v>RW</v>
      </c>
      <c r="AV987" s="7">
        <f>SUM(Z$7:Z987)/2</f>
        <v>474</v>
      </c>
      <c r="AW987" s="7">
        <f>SUM(AC$7:AC987)/2</f>
        <v>0</v>
      </c>
      <c r="BF987" s="2">
        <v>0</v>
      </c>
      <c r="BG987" s="2">
        <v>0</v>
      </c>
      <c r="BH987" s="2">
        <v>0</v>
      </c>
      <c r="BI987" s="2">
        <v>0</v>
      </c>
      <c r="BJ987" s="2">
        <v>0</v>
      </c>
      <c r="BK987" s="2">
        <v>0</v>
      </c>
      <c r="BL987" s="2">
        <v>0</v>
      </c>
      <c r="BM987" s="2">
        <v>0</v>
      </c>
      <c r="BN987" s="2">
        <v>0</v>
      </c>
      <c r="BO987" s="2">
        <v>0</v>
      </c>
    </row>
    <row r="988" spans="2:67" outlineLevel="1">
      <c r="B988" s="36"/>
      <c r="C988" s="9"/>
      <c r="D988" s="9"/>
      <c r="E988" s="10" t="s">
        <v>1157</v>
      </c>
      <c r="F988" s="10" t="s">
        <v>1158</v>
      </c>
      <c r="G988" s="10" t="s">
        <v>1164</v>
      </c>
      <c r="H988" s="10" t="s">
        <v>1164</v>
      </c>
      <c r="I988" s="54"/>
      <c r="J988" s="54"/>
      <c r="K988" s="54"/>
      <c r="L988" s="54"/>
      <c r="M988" s="54"/>
      <c r="N988" s="87"/>
      <c r="O988" s="10"/>
      <c r="P988" s="10"/>
      <c r="Q988" s="10"/>
      <c r="R988" s="10"/>
      <c r="S988" s="10" t="s">
        <v>53</v>
      </c>
      <c r="T988" s="10"/>
      <c r="U988" s="10" t="s">
        <v>49</v>
      </c>
      <c r="V988" s="10" t="s">
        <v>50</v>
      </c>
      <c r="W988" s="10" t="s">
        <v>50</v>
      </c>
      <c r="X988" s="11" t="str">
        <f t="shared" si="469"/>
        <v>Y</v>
      </c>
      <c r="Y988" s="11">
        <v>1</v>
      </c>
      <c r="Z988" s="11">
        <f t="shared" si="514"/>
        <v>1</v>
      </c>
      <c r="AA988" s="11" t="str">
        <f t="shared" si="539"/>
        <v>N</v>
      </c>
      <c r="AB988" s="11"/>
      <c r="AC988" s="11">
        <f t="shared" si="540"/>
        <v>0</v>
      </c>
      <c r="AD988" s="10">
        <v>0</v>
      </c>
      <c r="AE988" s="10">
        <v>0</v>
      </c>
      <c r="AF988" s="11"/>
      <c r="AG988" s="10"/>
      <c r="AH988" s="10"/>
      <c r="AI988" s="11">
        <f t="shared" si="543"/>
        <v>475</v>
      </c>
      <c r="AJ988" s="11" t="str">
        <f t="shared" si="544"/>
        <v>MTP[475]</v>
      </c>
      <c r="AK988" s="11">
        <f t="shared" si="545"/>
        <v>490</v>
      </c>
      <c r="AL988" s="11" t="str">
        <f t="shared" si="546"/>
        <v/>
      </c>
      <c r="AM988" s="11">
        <f t="shared" si="547"/>
        <v>-1</v>
      </c>
      <c r="AN988" s="11" t="str">
        <f t="shared" si="548"/>
        <v/>
      </c>
      <c r="AO988" s="11">
        <f t="shared" si="549"/>
        <v>-1</v>
      </c>
      <c r="AP988" s="11" t="str">
        <f t="shared" si="550"/>
        <v/>
      </c>
      <c r="AQ988" s="11"/>
      <c r="AR988" s="11">
        <f t="shared" si="541"/>
        <v>0</v>
      </c>
      <c r="AS988" s="11"/>
      <c r="AT988" s="9"/>
      <c r="AU988" t="str">
        <f t="shared" si="542"/>
        <v>RW</v>
      </c>
      <c r="AV988" s="7">
        <f>SUM(Z$7:Z988)/2</f>
        <v>474.5</v>
      </c>
      <c r="AW988" s="7">
        <f>SUM(AC$7:AC988)/2</f>
        <v>0</v>
      </c>
      <c r="BF988" s="2">
        <v>0</v>
      </c>
      <c r="BG988" s="2">
        <v>0</v>
      </c>
      <c r="BH988" s="2">
        <v>0</v>
      </c>
      <c r="BI988" s="2">
        <v>0</v>
      </c>
      <c r="BJ988" s="2">
        <v>0</v>
      </c>
      <c r="BK988" s="2">
        <v>0</v>
      </c>
      <c r="BL988" s="2">
        <v>0</v>
      </c>
      <c r="BM988" s="2">
        <v>0</v>
      </c>
      <c r="BN988" s="2">
        <v>0</v>
      </c>
      <c r="BO988" s="2">
        <v>0</v>
      </c>
    </row>
    <row r="989" spans="2:67" outlineLevel="1">
      <c r="B989" s="36"/>
      <c r="C989" s="9"/>
      <c r="D989" s="9"/>
      <c r="E989" s="10" t="s">
        <v>1157</v>
      </c>
      <c r="F989" s="10" t="s">
        <v>1158</v>
      </c>
      <c r="G989" s="10" t="s">
        <v>1165</v>
      </c>
      <c r="H989" s="10" t="s">
        <v>1165</v>
      </c>
      <c r="I989" s="54"/>
      <c r="J989" s="54"/>
      <c r="K989" s="54"/>
      <c r="L989" s="54"/>
      <c r="M989" s="54"/>
      <c r="N989" s="87"/>
      <c r="O989" s="10"/>
      <c r="P989" s="10"/>
      <c r="Q989" s="10"/>
      <c r="R989" s="10"/>
      <c r="S989" s="10" t="s">
        <v>53</v>
      </c>
      <c r="T989" s="10"/>
      <c r="U989" s="10" t="s">
        <v>49</v>
      </c>
      <c r="V989" s="10" t="s">
        <v>50</v>
      </c>
      <c r="W989" s="10" t="s">
        <v>50</v>
      </c>
      <c r="X989" s="11" t="str">
        <f t="shared" si="469"/>
        <v>Y</v>
      </c>
      <c r="Y989" s="11">
        <v>1</v>
      </c>
      <c r="Z989" s="11">
        <f t="shared" si="514"/>
        <v>1</v>
      </c>
      <c r="AA989" s="11" t="str">
        <f t="shared" si="539"/>
        <v>N</v>
      </c>
      <c r="AB989" s="11"/>
      <c r="AC989" s="11">
        <f t="shared" si="540"/>
        <v>0</v>
      </c>
      <c r="AD989" s="10">
        <v>0</v>
      </c>
      <c r="AE989" s="10">
        <v>0</v>
      </c>
      <c r="AF989" s="11"/>
      <c r="AG989" s="10"/>
      <c r="AH989" s="10"/>
      <c r="AI989" s="11">
        <f t="shared" si="543"/>
        <v>474</v>
      </c>
      <c r="AJ989" s="11" t="str">
        <f t="shared" si="544"/>
        <v>MTP[474]</v>
      </c>
      <c r="AK989" s="11">
        <f t="shared" si="545"/>
        <v>489</v>
      </c>
      <c r="AL989" s="11" t="str">
        <f t="shared" si="546"/>
        <v/>
      </c>
      <c r="AM989" s="11">
        <f t="shared" si="547"/>
        <v>-1</v>
      </c>
      <c r="AN989" s="11" t="str">
        <f t="shared" si="548"/>
        <v/>
      </c>
      <c r="AO989" s="11">
        <f t="shared" si="549"/>
        <v>-1</v>
      </c>
      <c r="AP989" s="11" t="str">
        <f t="shared" si="550"/>
        <v/>
      </c>
      <c r="AQ989" s="11"/>
      <c r="AR989" s="11">
        <f t="shared" si="541"/>
        <v>0</v>
      </c>
      <c r="AS989" s="11"/>
      <c r="AT989" s="9"/>
      <c r="AU989" t="str">
        <f t="shared" si="542"/>
        <v>RW</v>
      </c>
      <c r="AV989" s="7">
        <f>SUM(Z$7:Z989)/2</f>
        <v>475</v>
      </c>
      <c r="AW989" s="7">
        <f>SUM(AC$7:AC989)/2</f>
        <v>0</v>
      </c>
      <c r="BF989" s="2">
        <v>0</v>
      </c>
      <c r="BG989" s="2">
        <v>0</v>
      </c>
      <c r="BH989" s="2">
        <v>0</v>
      </c>
      <c r="BI989" s="2">
        <v>0</v>
      </c>
      <c r="BJ989" s="2">
        <v>0</v>
      </c>
      <c r="BK989" s="2">
        <v>0</v>
      </c>
      <c r="BL989" s="2">
        <v>0</v>
      </c>
      <c r="BM989" s="2">
        <v>0</v>
      </c>
      <c r="BN989" s="2">
        <v>0</v>
      </c>
      <c r="BO989" s="2">
        <v>0</v>
      </c>
    </row>
    <row r="990" spans="2:67" outlineLevel="1">
      <c r="B990" s="36"/>
      <c r="C990" s="9"/>
      <c r="D990" s="9"/>
      <c r="E990" s="10" t="s">
        <v>1157</v>
      </c>
      <c r="F990" s="10" t="s">
        <v>1158</v>
      </c>
      <c r="G990" s="10" t="s">
        <v>1166</v>
      </c>
      <c r="H990" s="10" t="s">
        <v>1166</v>
      </c>
      <c r="I990" s="54"/>
      <c r="J990" s="54"/>
      <c r="K990" s="54"/>
      <c r="L990" s="54"/>
      <c r="M990" s="54"/>
      <c r="N990" s="87"/>
      <c r="O990" s="10"/>
      <c r="P990" s="10"/>
      <c r="Q990" s="10"/>
      <c r="R990" s="10"/>
      <c r="S990" s="10" t="s">
        <v>53</v>
      </c>
      <c r="T990" s="10"/>
      <c r="U990" s="10" t="s">
        <v>49</v>
      </c>
      <c r="V990" s="10" t="s">
        <v>50</v>
      </c>
      <c r="W990" s="10" t="s">
        <v>50</v>
      </c>
      <c r="X990" s="11" t="str">
        <f t="shared" si="469"/>
        <v>Y</v>
      </c>
      <c r="Y990" s="11">
        <v>1</v>
      </c>
      <c r="Z990" s="11">
        <f t="shared" si="514"/>
        <v>1</v>
      </c>
      <c r="AA990" s="11" t="str">
        <f t="shared" si="539"/>
        <v>N</v>
      </c>
      <c r="AB990" s="11"/>
      <c r="AC990" s="11">
        <f t="shared" si="540"/>
        <v>0</v>
      </c>
      <c r="AD990" s="10">
        <v>0</v>
      </c>
      <c r="AE990" s="10">
        <v>0</v>
      </c>
      <c r="AF990" s="11"/>
      <c r="AG990" s="10"/>
      <c r="AH990" s="10"/>
      <c r="AI990" s="11">
        <f t="shared" si="543"/>
        <v>473</v>
      </c>
      <c r="AJ990" s="11" t="str">
        <f t="shared" si="544"/>
        <v>MTP[473]</v>
      </c>
      <c r="AK990" s="11">
        <f t="shared" si="545"/>
        <v>488</v>
      </c>
      <c r="AL990" s="11" t="str">
        <f t="shared" si="546"/>
        <v/>
      </c>
      <c r="AM990" s="11">
        <f t="shared" si="547"/>
        <v>-1</v>
      </c>
      <c r="AN990" s="11" t="str">
        <f t="shared" si="548"/>
        <v/>
      </c>
      <c r="AO990" s="11">
        <f t="shared" si="549"/>
        <v>-1</v>
      </c>
      <c r="AP990" s="11" t="str">
        <f t="shared" si="550"/>
        <v/>
      </c>
      <c r="AQ990" s="11"/>
      <c r="AR990" s="11">
        <f t="shared" si="541"/>
        <v>0</v>
      </c>
      <c r="AS990" s="11"/>
      <c r="AT990" s="9"/>
      <c r="AU990" t="str">
        <f t="shared" si="542"/>
        <v>RW</v>
      </c>
      <c r="AV990" s="7">
        <f>SUM(Z$7:Z990)/2</f>
        <v>475.5</v>
      </c>
      <c r="AW990" s="7">
        <f>SUM(AC$7:AC990)/2</f>
        <v>0</v>
      </c>
      <c r="BF990" s="2">
        <v>0</v>
      </c>
      <c r="BG990" s="2">
        <v>0</v>
      </c>
      <c r="BH990" s="2">
        <v>0</v>
      </c>
      <c r="BI990" s="2">
        <v>0</v>
      </c>
      <c r="BJ990" s="2">
        <v>0</v>
      </c>
      <c r="BK990" s="2">
        <v>0</v>
      </c>
      <c r="BL990" s="2">
        <v>0</v>
      </c>
      <c r="BM990" s="2">
        <v>0</v>
      </c>
      <c r="BN990" s="2">
        <v>0</v>
      </c>
      <c r="BO990" s="2">
        <v>0</v>
      </c>
    </row>
    <row r="991" spans="2:67" outlineLevel="1">
      <c r="B991" s="36"/>
      <c r="C991" s="9"/>
      <c r="D991" s="9"/>
      <c r="E991" s="10" t="s">
        <v>1157</v>
      </c>
      <c r="F991" s="10" t="s">
        <v>1158</v>
      </c>
      <c r="G991" s="10" t="s">
        <v>1167</v>
      </c>
      <c r="H991" s="10" t="s">
        <v>1167</v>
      </c>
      <c r="I991" s="54"/>
      <c r="J991" s="54"/>
      <c r="K991" s="54"/>
      <c r="L991" s="54"/>
      <c r="M991" s="54"/>
      <c r="N991" s="87"/>
      <c r="O991" s="10"/>
      <c r="P991" s="10"/>
      <c r="Q991" s="10"/>
      <c r="R991" s="10"/>
      <c r="S991" s="10" t="s">
        <v>53</v>
      </c>
      <c r="T991" s="10"/>
      <c r="U991" s="10" t="s">
        <v>49</v>
      </c>
      <c r="V991" s="10" t="s">
        <v>50</v>
      </c>
      <c r="W991" s="10" t="s">
        <v>50</v>
      </c>
      <c r="X991" s="11" t="str">
        <f t="shared" si="469"/>
        <v>Y</v>
      </c>
      <c r="Y991" s="11">
        <v>1</v>
      </c>
      <c r="Z991" s="11">
        <f t="shared" si="514"/>
        <v>1</v>
      </c>
      <c r="AA991" s="11" t="str">
        <f t="shared" si="539"/>
        <v>N</v>
      </c>
      <c r="AB991" s="11"/>
      <c r="AC991" s="11">
        <f t="shared" si="540"/>
        <v>0</v>
      </c>
      <c r="AD991" s="10">
        <v>0</v>
      </c>
      <c r="AE991" s="10">
        <v>0</v>
      </c>
      <c r="AF991" s="11"/>
      <c r="AG991" s="10"/>
      <c r="AH991" s="10"/>
      <c r="AI991" s="11">
        <f t="shared" si="543"/>
        <v>472</v>
      </c>
      <c r="AJ991" s="11" t="str">
        <f t="shared" si="544"/>
        <v>MTP[472]</v>
      </c>
      <c r="AK991" s="11">
        <f t="shared" si="545"/>
        <v>487</v>
      </c>
      <c r="AL991" s="11" t="str">
        <f t="shared" si="546"/>
        <v/>
      </c>
      <c r="AM991" s="11">
        <f t="shared" si="547"/>
        <v>-1</v>
      </c>
      <c r="AN991" s="11" t="str">
        <f t="shared" si="548"/>
        <v/>
      </c>
      <c r="AO991" s="11">
        <f t="shared" si="549"/>
        <v>-1</v>
      </c>
      <c r="AP991" s="11" t="str">
        <f t="shared" si="550"/>
        <v/>
      </c>
      <c r="AQ991" s="11"/>
      <c r="AR991" s="11">
        <f t="shared" si="541"/>
        <v>0</v>
      </c>
      <c r="AS991" s="11"/>
      <c r="AT991" s="9"/>
      <c r="AU991" t="str">
        <f t="shared" si="542"/>
        <v>RW</v>
      </c>
      <c r="AV991" s="7">
        <f>SUM(Z$7:Z991)/2</f>
        <v>476</v>
      </c>
      <c r="AW991" s="7">
        <f>SUM(AC$7:AC991)/2</f>
        <v>0</v>
      </c>
      <c r="BF991" s="2">
        <v>0</v>
      </c>
      <c r="BG991" s="2">
        <v>0</v>
      </c>
      <c r="BH991" s="2">
        <v>0</v>
      </c>
      <c r="BI991" s="2">
        <v>0</v>
      </c>
      <c r="BJ991" s="2">
        <v>0</v>
      </c>
      <c r="BK991" s="2">
        <v>0</v>
      </c>
      <c r="BL991" s="2">
        <v>0</v>
      </c>
      <c r="BM991" s="2">
        <v>0</v>
      </c>
      <c r="BN991" s="2">
        <v>0</v>
      </c>
      <c r="BO991" s="2">
        <v>0</v>
      </c>
    </row>
    <row r="992" spans="2:67" outlineLevel="1">
      <c r="B992" s="36"/>
      <c r="C992" s="9"/>
      <c r="D992" s="9"/>
      <c r="E992" s="10" t="s">
        <v>1157</v>
      </c>
      <c r="F992" s="10" t="s">
        <v>1158</v>
      </c>
      <c r="G992" s="10" t="s">
        <v>1168</v>
      </c>
      <c r="H992" s="10" t="s">
        <v>1168</v>
      </c>
      <c r="I992" s="54"/>
      <c r="J992" s="54"/>
      <c r="K992" s="54"/>
      <c r="L992" s="54"/>
      <c r="M992" s="54"/>
      <c r="N992" s="87"/>
      <c r="O992" s="10"/>
      <c r="P992" s="10"/>
      <c r="Q992" s="10"/>
      <c r="R992" s="10"/>
      <c r="S992" s="10" t="s">
        <v>53</v>
      </c>
      <c r="T992" s="10"/>
      <c r="U992" s="10" t="s">
        <v>49</v>
      </c>
      <c r="V992" s="10" t="s">
        <v>50</v>
      </c>
      <c r="W992" s="10" t="s">
        <v>50</v>
      </c>
      <c r="X992" s="11" t="str">
        <f t="shared" si="469"/>
        <v>Y</v>
      </c>
      <c r="Y992" s="11">
        <v>1</v>
      </c>
      <c r="Z992" s="11">
        <f t="shared" si="514"/>
        <v>1</v>
      </c>
      <c r="AA992" s="11" t="str">
        <f t="shared" si="539"/>
        <v>N</v>
      </c>
      <c r="AB992" s="11"/>
      <c r="AC992" s="11">
        <f t="shared" si="540"/>
        <v>0</v>
      </c>
      <c r="AD992" s="10">
        <v>0</v>
      </c>
      <c r="AE992" s="10">
        <v>0</v>
      </c>
      <c r="AF992" s="11"/>
      <c r="AG992" s="10"/>
      <c r="AH992" s="10"/>
      <c r="AI992" s="11">
        <f t="shared" si="543"/>
        <v>471</v>
      </c>
      <c r="AJ992" s="11" t="str">
        <f t="shared" si="544"/>
        <v>MTP[471]</v>
      </c>
      <c r="AK992" s="11">
        <f t="shared" si="545"/>
        <v>486</v>
      </c>
      <c r="AL992" s="11" t="str">
        <f t="shared" si="546"/>
        <v/>
      </c>
      <c r="AM992" s="11">
        <f t="shared" si="547"/>
        <v>-1</v>
      </c>
      <c r="AN992" s="11" t="str">
        <f t="shared" si="548"/>
        <v/>
      </c>
      <c r="AO992" s="11">
        <f t="shared" si="549"/>
        <v>-1</v>
      </c>
      <c r="AP992" s="11" t="str">
        <f t="shared" si="550"/>
        <v/>
      </c>
      <c r="AQ992" s="11"/>
      <c r="AR992" s="11">
        <f t="shared" si="541"/>
        <v>0</v>
      </c>
      <c r="AS992" s="11"/>
      <c r="AT992" s="9"/>
      <c r="AU992" t="str">
        <f t="shared" si="542"/>
        <v>RW</v>
      </c>
      <c r="AV992" s="7">
        <f>SUM(Z$7:Z992)/2</f>
        <v>476.5</v>
      </c>
      <c r="AW992" s="7">
        <f>SUM(AC$7:AC992)/2</f>
        <v>0</v>
      </c>
      <c r="BF992" s="2">
        <v>0</v>
      </c>
      <c r="BG992" s="2">
        <v>0</v>
      </c>
      <c r="BH992" s="2">
        <v>0</v>
      </c>
      <c r="BI992" s="2">
        <v>0</v>
      </c>
      <c r="BJ992" s="2">
        <v>0</v>
      </c>
      <c r="BK992" s="2">
        <v>0</v>
      </c>
      <c r="BL992" s="2">
        <v>0</v>
      </c>
      <c r="BM992" s="2">
        <v>0</v>
      </c>
      <c r="BN992" s="2">
        <v>0</v>
      </c>
      <c r="BO992" s="2">
        <v>0</v>
      </c>
    </row>
    <row r="993" spans="2:67" outlineLevel="1">
      <c r="B993" s="36"/>
      <c r="C993" s="9"/>
      <c r="D993" s="9"/>
      <c r="E993" s="10" t="s">
        <v>1157</v>
      </c>
      <c r="F993" s="10" t="s">
        <v>1158</v>
      </c>
      <c r="G993" s="10" t="s">
        <v>1169</v>
      </c>
      <c r="H993" s="10" t="s">
        <v>1169</v>
      </c>
      <c r="I993" s="54"/>
      <c r="J993" s="54"/>
      <c r="K993" s="54"/>
      <c r="L993" s="54"/>
      <c r="M993" s="54"/>
      <c r="N993" s="87"/>
      <c r="O993" s="10"/>
      <c r="P993" s="10"/>
      <c r="Q993" s="10"/>
      <c r="R993" s="10"/>
      <c r="S993" s="10" t="s">
        <v>53</v>
      </c>
      <c r="T993" s="10"/>
      <c r="U993" s="10" t="s">
        <v>49</v>
      </c>
      <c r="V993" s="10" t="s">
        <v>50</v>
      </c>
      <c r="W993" s="10" t="s">
        <v>50</v>
      </c>
      <c r="X993" s="11" t="str">
        <f t="shared" si="469"/>
        <v>Y</v>
      </c>
      <c r="Y993" s="11">
        <v>1</v>
      </c>
      <c r="Z993" s="11">
        <f t="shared" si="514"/>
        <v>1</v>
      </c>
      <c r="AA993" s="11" t="str">
        <f t="shared" si="539"/>
        <v>N</v>
      </c>
      <c r="AB993" s="11"/>
      <c r="AC993" s="11">
        <f t="shared" si="540"/>
        <v>0</v>
      </c>
      <c r="AD993" s="10">
        <v>0</v>
      </c>
      <c r="AE993" s="10">
        <v>0</v>
      </c>
      <c r="AF993" s="11"/>
      <c r="AG993" s="10"/>
      <c r="AH993" s="10"/>
      <c r="AI993" s="11">
        <f t="shared" si="543"/>
        <v>470</v>
      </c>
      <c r="AJ993" s="11" t="str">
        <f t="shared" si="544"/>
        <v>MTP[470]</v>
      </c>
      <c r="AK993" s="11">
        <f t="shared" si="545"/>
        <v>485</v>
      </c>
      <c r="AL993" s="11" t="str">
        <f t="shared" si="546"/>
        <v/>
      </c>
      <c r="AM993" s="11">
        <f t="shared" si="547"/>
        <v>-1</v>
      </c>
      <c r="AN993" s="11" t="str">
        <f t="shared" si="548"/>
        <v/>
      </c>
      <c r="AO993" s="11">
        <f t="shared" si="549"/>
        <v>-1</v>
      </c>
      <c r="AP993" s="11" t="str">
        <f t="shared" si="550"/>
        <v/>
      </c>
      <c r="AQ993" s="11"/>
      <c r="AR993" s="11">
        <f t="shared" si="541"/>
        <v>0</v>
      </c>
      <c r="AS993" s="11"/>
      <c r="AT993" s="9"/>
      <c r="AU993" t="str">
        <f t="shared" si="542"/>
        <v>RW</v>
      </c>
      <c r="AV993" s="7">
        <f>SUM(Z$7:Z993)/2</f>
        <v>477</v>
      </c>
      <c r="AW993" s="7">
        <f>SUM(AC$7:AC993)/2</f>
        <v>0</v>
      </c>
      <c r="BF993" s="2">
        <v>0</v>
      </c>
      <c r="BG993" s="2">
        <v>0</v>
      </c>
      <c r="BH993" s="2">
        <v>0</v>
      </c>
      <c r="BI993" s="2">
        <v>0</v>
      </c>
      <c r="BJ993" s="2">
        <v>0</v>
      </c>
      <c r="BK993" s="2">
        <v>0</v>
      </c>
      <c r="BL993" s="2">
        <v>0</v>
      </c>
      <c r="BM993" s="2">
        <v>0</v>
      </c>
      <c r="BN993" s="2">
        <v>0</v>
      </c>
      <c r="BO993" s="2">
        <v>0</v>
      </c>
    </row>
    <row r="994" spans="2:67" outlineLevel="1">
      <c r="B994" s="36"/>
      <c r="C994" s="9"/>
      <c r="D994" s="9"/>
      <c r="E994" s="10" t="s">
        <v>1157</v>
      </c>
      <c r="F994" s="10" t="s">
        <v>1158</v>
      </c>
      <c r="G994" s="10" t="s">
        <v>1170</v>
      </c>
      <c r="H994" s="10" t="s">
        <v>1170</v>
      </c>
      <c r="I994" s="54"/>
      <c r="J994" s="54"/>
      <c r="K994" s="54"/>
      <c r="L994" s="54"/>
      <c r="M994" s="54"/>
      <c r="N994" s="87"/>
      <c r="O994" s="10"/>
      <c r="P994" s="10"/>
      <c r="Q994" s="10"/>
      <c r="R994" s="10"/>
      <c r="S994" s="10" t="s">
        <v>53</v>
      </c>
      <c r="T994" s="10"/>
      <c r="U994" s="10" t="s">
        <v>49</v>
      </c>
      <c r="V994" s="10" t="s">
        <v>50</v>
      </c>
      <c r="W994" s="10" t="s">
        <v>50</v>
      </c>
      <c r="X994" s="11" t="str">
        <f t="shared" si="469"/>
        <v>Y</v>
      </c>
      <c r="Y994" s="11">
        <v>1</v>
      </c>
      <c r="Z994" s="11">
        <f t="shared" si="514"/>
        <v>1</v>
      </c>
      <c r="AA994" s="11" t="str">
        <f t="shared" si="539"/>
        <v>N</v>
      </c>
      <c r="AB994" s="11"/>
      <c r="AC994" s="11">
        <f t="shared" si="540"/>
        <v>0</v>
      </c>
      <c r="AD994" s="10">
        <v>0</v>
      </c>
      <c r="AE994" s="10">
        <v>0</v>
      </c>
      <c r="AF994" s="11"/>
      <c r="AG994" s="10"/>
      <c r="AH994" s="10"/>
      <c r="AI994" s="11">
        <f t="shared" si="543"/>
        <v>469</v>
      </c>
      <c r="AJ994" s="11" t="str">
        <f t="shared" si="544"/>
        <v>MTP[469]</v>
      </c>
      <c r="AK994" s="11">
        <f t="shared" si="545"/>
        <v>484</v>
      </c>
      <c r="AL994" s="11" t="str">
        <f t="shared" si="546"/>
        <v/>
      </c>
      <c r="AM994" s="11">
        <f t="shared" si="547"/>
        <v>-1</v>
      </c>
      <c r="AN994" s="11" t="str">
        <f t="shared" si="548"/>
        <v/>
      </c>
      <c r="AO994" s="11">
        <f t="shared" si="549"/>
        <v>-1</v>
      </c>
      <c r="AP994" s="11" t="str">
        <f t="shared" si="550"/>
        <v/>
      </c>
      <c r="AQ994" s="11"/>
      <c r="AR994" s="11">
        <f t="shared" si="541"/>
        <v>0</v>
      </c>
      <c r="AS994" s="11"/>
      <c r="AT994" s="9"/>
      <c r="AU994" t="str">
        <f t="shared" si="542"/>
        <v>RW</v>
      </c>
      <c r="AV994" s="7">
        <f>SUM(Z$7:Z994)/2</f>
        <v>477.5</v>
      </c>
      <c r="AW994" s="7">
        <f>SUM(AC$7:AC994)/2</f>
        <v>0</v>
      </c>
      <c r="BF994" s="2">
        <v>0</v>
      </c>
      <c r="BG994" s="2">
        <v>0</v>
      </c>
      <c r="BH994" s="2">
        <v>0</v>
      </c>
      <c r="BI994" s="2">
        <v>0</v>
      </c>
      <c r="BJ994" s="2">
        <v>0</v>
      </c>
      <c r="BK994" s="2">
        <v>0</v>
      </c>
      <c r="BL994" s="2">
        <v>0</v>
      </c>
      <c r="BM994" s="2">
        <v>0</v>
      </c>
      <c r="BN994" s="2">
        <v>0</v>
      </c>
      <c r="BO994" s="2">
        <v>0</v>
      </c>
    </row>
    <row r="995" spans="2:67" outlineLevel="1">
      <c r="B995" s="36"/>
      <c r="C995" s="9"/>
      <c r="D995" s="9"/>
      <c r="E995" s="10" t="s">
        <v>1157</v>
      </c>
      <c r="F995" s="10" t="s">
        <v>1158</v>
      </c>
      <c r="G995" s="10" t="s">
        <v>1171</v>
      </c>
      <c r="H995" s="10" t="s">
        <v>1171</v>
      </c>
      <c r="I995" s="54"/>
      <c r="J995" s="54"/>
      <c r="K995" s="54"/>
      <c r="L995" s="54"/>
      <c r="M995" s="54"/>
      <c r="N995" s="87"/>
      <c r="O995" s="10"/>
      <c r="P995" s="10"/>
      <c r="Q995" s="10"/>
      <c r="R995" s="10"/>
      <c r="S995" s="10" t="s">
        <v>53</v>
      </c>
      <c r="T995" s="10"/>
      <c r="U995" s="10" t="s">
        <v>49</v>
      </c>
      <c r="V995" s="10" t="s">
        <v>50</v>
      </c>
      <c r="W995" s="10" t="s">
        <v>50</v>
      </c>
      <c r="X995" s="11" t="str">
        <f t="shared" si="469"/>
        <v>Y</v>
      </c>
      <c r="Y995" s="11">
        <v>1</v>
      </c>
      <c r="Z995" s="11">
        <f t="shared" ref="Z995:Z1058" si="551">IF(V995="N",Y995,Y995*$T$1)</f>
        <v>1</v>
      </c>
      <c r="AA995" s="11" t="str">
        <f t="shared" si="539"/>
        <v>N</v>
      </c>
      <c r="AB995" s="11"/>
      <c r="AC995" s="11">
        <f t="shared" si="540"/>
        <v>0</v>
      </c>
      <c r="AD995" s="10">
        <v>0</v>
      </c>
      <c r="AE995" s="10">
        <v>0</v>
      </c>
      <c r="AF995" s="11"/>
      <c r="AG995" s="10"/>
      <c r="AH995" s="10"/>
      <c r="AI995" s="11">
        <f t="shared" si="543"/>
        <v>468</v>
      </c>
      <c r="AJ995" s="11" t="str">
        <f t="shared" si="544"/>
        <v>MTP[468]</v>
      </c>
      <c r="AK995" s="11">
        <f t="shared" si="545"/>
        <v>483</v>
      </c>
      <c r="AL995" s="11" t="str">
        <f t="shared" si="546"/>
        <v/>
      </c>
      <c r="AM995" s="11">
        <f t="shared" si="547"/>
        <v>-1</v>
      </c>
      <c r="AN995" s="11" t="str">
        <f t="shared" si="548"/>
        <v/>
      </c>
      <c r="AO995" s="11">
        <f t="shared" si="549"/>
        <v>-1</v>
      </c>
      <c r="AP995" s="11" t="str">
        <f t="shared" si="550"/>
        <v/>
      </c>
      <c r="AQ995" s="11"/>
      <c r="AR995" s="11">
        <f t="shared" si="541"/>
        <v>0</v>
      </c>
      <c r="AS995" s="11"/>
      <c r="AT995" s="9"/>
      <c r="AU995" t="str">
        <f t="shared" si="542"/>
        <v>RW</v>
      </c>
      <c r="AV995" s="7">
        <f>SUM(Z$7:Z995)/2</f>
        <v>478</v>
      </c>
      <c r="AW995" s="7">
        <f>SUM(AC$7:AC995)/2</f>
        <v>0</v>
      </c>
      <c r="BF995" s="2">
        <v>0</v>
      </c>
      <c r="BG995" s="2">
        <v>0</v>
      </c>
      <c r="BH995" s="2">
        <v>0</v>
      </c>
      <c r="BI995" s="2">
        <v>0</v>
      </c>
      <c r="BJ995" s="2">
        <v>0</v>
      </c>
      <c r="BK995" s="2">
        <v>0</v>
      </c>
      <c r="BL995" s="2">
        <v>0</v>
      </c>
      <c r="BM995" s="2">
        <v>0</v>
      </c>
      <c r="BN995" s="2">
        <v>0</v>
      </c>
      <c r="BO995" s="2">
        <v>0</v>
      </c>
    </row>
    <row r="996" spans="2:67" outlineLevel="1">
      <c r="B996" s="36"/>
      <c r="C996" s="9"/>
      <c r="D996" s="9"/>
      <c r="E996" s="10" t="s">
        <v>1157</v>
      </c>
      <c r="F996" s="10" t="s">
        <v>1158</v>
      </c>
      <c r="G996" s="10" t="s">
        <v>1172</v>
      </c>
      <c r="H996" s="10" t="s">
        <v>1172</v>
      </c>
      <c r="I996" s="54"/>
      <c r="J996" s="54"/>
      <c r="K996" s="54"/>
      <c r="L996" s="54"/>
      <c r="M996" s="54"/>
      <c r="N996" s="87"/>
      <c r="O996" s="10"/>
      <c r="P996" s="10"/>
      <c r="Q996" s="10"/>
      <c r="R996" s="10"/>
      <c r="S996" s="10" t="s">
        <v>53</v>
      </c>
      <c r="T996" s="10"/>
      <c r="U996" s="10" t="s">
        <v>49</v>
      </c>
      <c r="V996" s="10" t="s">
        <v>50</v>
      </c>
      <c r="W996" s="10" t="s">
        <v>50</v>
      </c>
      <c r="X996" s="11" t="str">
        <f t="shared" si="469"/>
        <v>Y</v>
      </c>
      <c r="Y996" s="11">
        <v>1</v>
      </c>
      <c r="Z996" s="11">
        <f t="shared" si="551"/>
        <v>1</v>
      </c>
      <c r="AA996" s="11" t="str">
        <f t="shared" si="539"/>
        <v>N</v>
      </c>
      <c r="AB996" s="11"/>
      <c r="AC996" s="11">
        <f t="shared" si="540"/>
        <v>0</v>
      </c>
      <c r="AD996" s="10">
        <v>0</v>
      </c>
      <c r="AE996" s="10">
        <v>0</v>
      </c>
      <c r="AF996" s="11"/>
      <c r="AG996" s="10"/>
      <c r="AH996" s="10"/>
      <c r="AI996" s="11">
        <f t="shared" si="543"/>
        <v>467</v>
      </c>
      <c r="AJ996" s="11" t="str">
        <f t="shared" si="544"/>
        <v>MTP[467]</v>
      </c>
      <c r="AK996" s="11">
        <f t="shared" si="545"/>
        <v>482</v>
      </c>
      <c r="AL996" s="11" t="str">
        <f t="shared" si="546"/>
        <v/>
      </c>
      <c r="AM996" s="11">
        <f t="shared" si="547"/>
        <v>-1</v>
      </c>
      <c r="AN996" s="11" t="str">
        <f t="shared" si="548"/>
        <v/>
      </c>
      <c r="AO996" s="11">
        <f t="shared" si="549"/>
        <v>-1</v>
      </c>
      <c r="AP996" s="11" t="str">
        <f t="shared" si="550"/>
        <v/>
      </c>
      <c r="AQ996" s="11"/>
      <c r="AR996" s="11">
        <f t="shared" si="541"/>
        <v>0</v>
      </c>
      <c r="AS996" s="11"/>
      <c r="AT996" s="9"/>
      <c r="AU996" t="str">
        <f t="shared" si="542"/>
        <v>RW</v>
      </c>
      <c r="AV996" s="7">
        <f>SUM(Z$7:Z996)/2</f>
        <v>478.5</v>
      </c>
      <c r="AW996" s="7">
        <f>SUM(AC$7:AC996)/2</f>
        <v>0</v>
      </c>
      <c r="BF996" s="2">
        <v>0</v>
      </c>
      <c r="BG996" s="2">
        <v>0</v>
      </c>
      <c r="BH996" s="2">
        <v>0</v>
      </c>
      <c r="BI996" s="2">
        <v>0</v>
      </c>
      <c r="BJ996" s="2">
        <v>0</v>
      </c>
      <c r="BK996" s="2">
        <v>0</v>
      </c>
      <c r="BL996" s="2">
        <v>0</v>
      </c>
      <c r="BM996" s="2">
        <v>0</v>
      </c>
      <c r="BN996" s="2">
        <v>0</v>
      </c>
      <c r="BO996" s="2">
        <v>0</v>
      </c>
    </row>
    <row r="997" spans="2:67" outlineLevel="1">
      <c r="B997" s="36"/>
      <c r="C997" s="9"/>
      <c r="D997" s="9"/>
      <c r="E997" s="10" t="s">
        <v>1157</v>
      </c>
      <c r="F997" s="10" t="s">
        <v>1158</v>
      </c>
      <c r="G997" s="10" t="s">
        <v>1173</v>
      </c>
      <c r="H997" s="10" t="s">
        <v>1173</v>
      </c>
      <c r="I997" s="54"/>
      <c r="J997" s="54"/>
      <c r="K997" s="54"/>
      <c r="L997" s="54"/>
      <c r="M997" s="54"/>
      <c r="N997" s="87"/>
      <c r="O997" s="10"/>
      <c r="P997" s="10"/>
      <c r="Q997" s="10"/>
      <c r="R997" s="10"/>
      <c r="S997" s="10" t="s">
        <v>53</v>
      </c>
      <c r="T997" s="10"/>
      <c r="U997" s="10" t="s">
        <v>49</v>
      </c>
      <c r="V997" s="10" t="s">
        <v>50</v>
      </c>
      <c r="W997" s="10" t="s">
        <v>50</v>
      </c>
      <c r="X997" s="11" t="str">
        <f t="shared" si="469"/>
        <v>Y</v>
      </c>
      <c r="Y997" s="11">
        <v>1</v>
      </c>
      <c r="Z997" s="11">
        <f t="shared" si="551"/>
        <v>1</v>
      </c>
      <c r="AA997" s="11" t="str">
        <f t="shared" si="539"/>
        <v>N</v>
      </c>
      <c r="AB997" s="11"/>
      <c r="AC997" s="11">
        <f t="shared" si="540"/>
        <v>0</v>
      </c>
      <c r="AD997" s="10">
        <v>0</v>
      </c>
      <c r="AE997" s="10">
        <v>0</v>
      </c>
      <c r="AF997" s="11"/>
      <c r="AG997" s="10"/>
      <c r="AH997" s="10"/>
      <c r="AI997" s="11">
        <f t="shared" si="543"/>
        <v>466</v>
      </c>
      <c r="AJ997" s="11" t="str">
        <f t="shared" si="544"/>
        <v>MTP[466]</v>
      </c>
      <c r="AK997" s="11">
        <f t="shared" si="545"/>
        <v>481</v>
      </c>
      <c r="AL997" s="11" t="str">
        <f t="shared" si="546"/>
        <v/>
      </c>
      <c r="AM997" s="11">
        <f t="shared" si="547"/>
        <v>-1</v>
      </c>
      <c r="AN997" s="11" t="str">
        <f t="shared" si="548"/>
        <v/>
      </c>
      <c r="AO997" s="11">
        <f t="shared" si="549"/>
        <v>-1</v>
      </c>
      <c r="AP997" s="11" t="str">
        <f t="shared" si="550"/>
        <v/>
      </c>
      <c r="AQ997" s="11"/>
      <c r="AR997" s="11">
        <f t="shared" si="541"/>
        <v>0</v>
      </c>
      <c r="AS997" s="11"/>
      <c r="AT997" s="9"/>
      <c r="AU997" t="str">
        <f t="shared" si="542"/>
        <v>RW</v>
      </c>
      <c r="AV997" s="7">
        <f>SUM(Z$7:Z997)/2</f>
        <v>479</v>
      </c>
      <c r="AW997" s="7">
        <f>SUM(AC$7:AC997)/2</f>
        <v>0</v>
      </c>
      <c r="BF997" s="2">
        <v>0</v>
      </c>
      <c r="BG997" s="2">
        <v>0</v>
      </c>
      <c r="BH997" s="2">
        <v>0</v>
      </c>
      <c r="BI997" s="2">
        <v>0</v>
      </c>
      <c r="BJ997" s="2">
        <v>0</v>
      </c>
      <c r="BK997" s="2">
        <v>0</v>
      </c>
      <c r="BL997" s="2">
        <v>0</v>
      </c>
      <c r="BM997" s="2">
        <v>0</v>
      </c>
      <c r="BN997" s="2">
        <v>0</v>
      </c>
      <c r="BO997" s="2">
        <v>0</v>
      </c>
    </row>
    <row r="998" spans="2:67" outlineLevel="1">
      <c r="B998" s="36"/>
      <c r="C998" s="9"/>
      <c r="D998" s="9"/>
      <c r="E998" s="10" t="s">
        <v>1157</v>
      </c>
      <c r="F998" s="10" t="s">
        <v>1158</v>
      </c>
      <c r="G998" s="10" t="s">
        <v>1174</v>
      </c>
      <c r="H998" s="10" t="s">
        <v>1175</v>
      </c>
      <c r="I998" s="54"/>
      <c r="J998" s="54"/>
      <c r="K998" s="54"/>
      <c r="L998" s="54"/>
      <c r="M998" s="54"/>
      <c r="N998" s="87"/>
      <c r="O998" s="10"/>
      <c r="P998" s="10"/>
      <c r="Q998" s="10"/>
      <c r="R998" s="10"/>
      <c r="S998" s="10" t="s">
        <v>53</v>
      </c>
      <c r="T998" s="10"/>
      <c r="U998" s="10" t="s">
        <v>49</v>
      </c>
      <c r="V998" s="10" t="s">
        <v>50</v>
      </c>
      <c r="W998" s="10" t="s">
        <v>50</v>
      </c>
      <c r="X998" s="11" t="str">
        <f t="shared" si="469"/>
        <v>Y</v>
      </c>
      <c r="Y998" s="11">
        <v>1</v>
      </c>
      <c r="Z998" s="11">
        <f t="shared" si="551"/>
        <v>1</v>
      </c>
      <c r="AA998" s="11" t="str">
        <f t="shared" si="539"/>
        <v>N</v>
      </c>
      <c r="AB998" s="11"/>
      <c r="AC998" s="11">
        <f t="shared" si="540"/>
        <v>0</v>
      </c>
      <c r="AD998" s="10">
        <v>0</v>
      </c>
      <c r="AE998" s="10">
        <v>0</v>
      </c>
      <c r="AF998" s="11"/>
      <c r="AG998" s="10"/>
      <c r="AH998" s="10"/>
      <c r="AI998" s="11">
        <f t="shared" si="543"/>
        <v>465</v>
      </c>
      <c r="AJ998" s="11" t="str">
        <f t="shared" si="544"/>
        <v>MTP[465]</v>
      </c>
      <c r="AK998" s="11">
        <f t="shared" si="545"/>
        <v>480</v>
      </c>
      <c r="AL998" s="11" t="str">
        <f t="shared" si="546"/>
        <v/>
      </c>
      <c r="AM998" s="11">
        <f t="shared" si="547"/>
        <v>-1</v>
      </c>
      <c r="AN998" s="11" t="str">
        <f t="shared" si="548"/>
        <v/>
      </c>
      <c r="AO998" s="11">
        <f t="shared" si="549"/>
        <v>-1</v>
      </c>
      <c r="AP998" s="11" t="str">
        <f t="shared" si="550"/>
        <v/>
      </c>
      <c r="AQ998" s="11"/>
      <c r="AR998" s="11">
        <f t="shared" si="541"/>
        <v>0</v>
      </c>
      <c r="AS998" s="11"/>
      <c r="AT998" s="9"/>
      <c r="AU998" t="str">
        <f t="shared" si="542"/>
        <v>RW</v>
      </c>
      <c r="AV998" s="7">
        <f>SUM(Z$7:Z998)/2</f>
        <v>479.5</v>
      </c>
      <c r="AW998" s="7">
        <f>SUM(AC$7:AC998)/2</f>
        <v>0</v>
      </c>
      <c r="BF998" s="2">
        <v>0</v>
      </c>
      <c r="BG998" s="2">
        <v>0</v>
      </c>
      <c r="BH998" s="2">
        <v>0</v>
      </c>
      <c r="BI998" s="2">
        <v>0</v>
      </c>
      <c r="BJ998" s="2">
        <v>0</v>
      </c>
      <c r="BK998" s="2">
        <v>0</v>
      </c>
      <c r="BL998" s="2">
        <v>0</v>
      </c>
      <c r="BM998" s="2">
        <v>0</v>
      </c>
      <c r="BN998" s="2">
        <v>0</v>
      </c>
      <c r="BO998" s="2">
        <v>0</v>
      </c>
    </row>
    <row r="999" spans="2:67" outlineLevel="1">
      <c r="B999" s="36"/>
      <c r="C999" s="9"/>
      <c r="D999" s="9"/>
      <c r="E999" s="10" t="s">
        <v>1157</v>
      </c>
      <c r="F999" s="10" t="s">
        <v>1158</v>
      </c>
      <c r="G999" s="10" t="s">
        <v>1176</v>
      </c>
      <c r="H999" s="10" t="s">
        <v>1176</v>
      </c>
      <c r="I999" s="81"/>
      <c r="J999" s="81"/>
      <c r="K999" s="81"/>
      <c r="L999" s="81"/>
      <c r="M999" s="81"/>
      <c r="N999" s="88"/>
      <c r="O999" s="10"/>
      <c r="P999" s="10"/>
      <c r="Q999" s="10"/>
      <c r="R999" s="10"/>
      <c r="S999" s="10" t="s">
        <v>53</v>
      </c>
      <c r="T999" s="10"/>
      <c r="U999" s="10" t="s">
        <v>49</v>
      </c>
      <c r="V999" s="10" t="s">
        <v>50</v>
      </c>
      <c r="W999" s="10" t="s">
        <v>50</v>
      </c>
      <c r="X999" s="11" t="str">
        <f t="shared" si="469"/>
        <v>Y</v>
      </c>
      <c r="Y999" s="11">
        <v>1</v>
      </c>
      <c r="Z999" s="11">
        <f t="shared" si="551"/>
        <v>1</v>
      </c>
      <c r="AA999" s="11" t="str">
        <f t="shared" si="539"/>
        <v>N</v>
      </c>
      <c r="AB999" s="11"/>
      <c r="AC999" s="11">
        <f t="shared" si="540"/>
        <v>0</v>
      </c>
      <c r="AD999" s="10">
        <v>0</v>
      </c>
      <c r="AE999" s="10">
        <v>0</v>
      </c>
      <c r="AF999" s="11"/>
      <c r="AG999" s="10"/>
      <c r="AH999" s="10"/>
      <c r="AI999" s="11">
        <f>IF(Y999&gt;0,AK966,AK966- 1)</f>
        <v>464</v>
      </c>
      <c r="AJ999" s="11" t="str">
        <f t="shared" si="544"/>
        <v>MTP[464]</v>
      </c>
      <c r="AK999" s="11">
        <f>IF(AND(V999="Y", Y999&gt;0),AI983,AI983- 1)</f>
        <v>479</v>
      </c>
      <c r="AL999" s="11" t="str">
        <f t="shared" si="546"/>
        <v/>
      </c>
      <c r="AM999" s="11">
        <f>IF(AB999&gt;0,AO966,AO966- 1)</f>
        <v>-1</v>
      </c>
      <c r="AN999" s="11" t="str">
        <f t="shared" si="548"/>
        <v/>
      </c>
      <c r="AO999" s="11">
        <f>IF(AND(V999="Y", AB999&gt;0),AM983,AM983- 1)</f>
        <v>-1</v>
      </c>
      <c r="AP999" s="11" t="str">
        <f t="shared" si="550"/>
        <v/>
      </c>
      <c r="AQ999" s="11"/>
      <c r="AR999" s="11">
        <f t="shared" si="541"/>
        <v>0</v>
      </c>
      <c r="AS999" s="11"/>
      <c r="AT999" s="9"/>
      <c r="AU999" t="str">
        <f t="shared" si="542"/>
        <v>RW</v>
      </c>
      <c r="AV999" s="7">
        <f>SUM(Z$7:Z999)/2</f>
        <v>480</v>
      </c>
      <c r="AW999" s="7">
        <f>SUM(AC$7:AC999)/2</f>
        <v>0</v>
      </c>
      <c r="BF999" s="2">
        <v>0</v>
      </c>
      <c r="BG999" s="2">
        <v>0</v>
      </c>
      <c r="BH999" s="2">
        <v>0</v>
      </c>
      <c r="BI999" s="2">
        <v>0</v>
      </c>
      <c r="BJ999" s="2">
        <v>0</v>
      </c>
      <c r="BK999" s="2">
        <v>0</v>
      </c>
      <c r="BL999" s="2">
        <v>0</v>
      </c>
      <c r="BM999" s="2">
        <v>0</v>
      </c>
      <c r="BN999" s="2">
        <v>0</v>
      </c>
      <c r="BO999" s="2">
        <v>0</v>
      </c>
    </row>
    <row r="1000" spans="2:67" hidden="1">
      <c r="B1000" s="36"/>
      <c r="C1000" s="9"/>
      <c r="D1000" s="9"/>
      <c r="E1000" s="10" t="s">
        <v>1177</v>
      </c>
      <c r="F1000" s="10" t="s">
        <v>1178</v>
      </c>
      <c r="G1000" s="10"/>
      <c r="H1000" s="10"/>
      <c r="I1000" s="10"/>
      <c r="J1000" s="10"/>
      <c r="K1000" s="10"/>
      <c r="L1000" s="10"/>
      <c r="M1000" s="10"/>
      <c r="N1000" s="84" t="s">
        <v>121</v>
      </c>
      <c r="O1000" s="10"/>
      <c r="P1000" s="10"/>
      <c r="Q1000" s="10" t="s">
        <v>99</v>
      </c>
      <c r="R1000" s="10" t="s">
        <v>1019</v>
      </c>
      <c r="S1000" s="10" t="str">
        <f t="shared" si="488"/>
        <v>RO</v>
      </c>
      <c r="T1000" s="10">
        <v>2</v>
      </c>
      <c r="U1000" s="10" t="s">
        <v>50</v>
      </c>
      <c r="V1000" s="10" t="s">
        <v>50</v>
      </c>
      <c r="W1000" s="10" t="s">
        <v>50</v>
      </c>
      <c r="X1000" s="11" t="str">
        <f t="shared" si="469"/>
        <v>N</v>
      </c>
      <c r="Y1000" s="11"/>
      <c r="Z1000" s="11">
        <f t="shared" si="551"/>
        <v>0</v>
      </c>
      <c r="AA1000" s="11" t="str">
        <f t="shared" si="539"/>
        <v>N</v>
      </c>
      <c r="AB1000" s="11"/>
      <c r="AC1000" s="11">
        <f t="shared" si="540"/>
        <v>0</v>
      </c>
      <c r="AD1000" s="10"/>
      <c r="AE1000" s="10"/>
      <c r="AF1000" s="11"/>
      <c r="AG1000" s="10"/>
      <c r="AH1000" s="10"/>
      <c r="AI1000" s="11">
        <f>AK983+Y1000</f>
        <v>480</v>
      </c>
      <c r="AJ1000" s="11"/>
      <c r="AK1000" s="11">
        <f t="shared" si="489"/>
        <v>480</v>
      </c>
      <c r="AL1000" s="11"/>
      <c r="AM1000" s="11">
        <f>AO983+AB1000</f>
        <v>0</v>
      </c>
      <c r="AN1000" s="11"/>
      <c r="AO1000" s="11">
        <f t="shared" si="490"/>
        <v>0</v>
      </c>
      <c r="AP1000" s="11"/>
      <c r="AQ1000" s="11" t="str">
        <f t="shared" si="491"/>
        <v/>
      </c>
      <c r="AR1000" s="11" t="str">
        <f t="shared" si="541"/>
        <v/>
      </c>
      <c r="AS1000" s="11"/>
      <c r="AT1000" s="9"/>
      <c r="AU1000" t="str">
        <f t="shared" si="542"/>
        <v>RO</v>
      </c>
      <c r="AV1000" s="7">
        <f>SUM(Z$7:Z1000)/2</f>
        <v>480</v>
      </c>
      <c r="AW1000" s="7">
        <f>SUM(AC$7:AC1000)/2</f>
        <v>0</v>
      </c>
    </row>
    <row r="1001" spans="2:67" hidden="1">
      <c r="B1001" s="36"/>
      <c r="C1001" s="9"/>
      <c r="D1001" s="9"/>
      <c r="E1001" s="10" t="s">
        <v>1179</v>
      </c>
      <c r="F1001" s="10" t="s">
        <v>1180</v>
      </c>
      <c r="G1001" s="10"/>
      <c r="H1001" s="10"/>
      <c r="I1001" s="10"/>
      <c r="J1001" s="10"/>
      <c r="K1001" s="10"/>
      <c r="L1001" s="10"/>
      <c r="M1001" s="10"/>
      <c r="N1001" s="84" t="s">
        <v>121</v>
      </c>
      <c r="O1001" s="10"/>
      <c r="P1001" s="10"/>
      <c r="Q1001" s="10" t="s">
        <v>99</v>
      </c>
      <c r="R1001" s="10" t="s">
        <v>285</v>
      </c>
      <c r="S1001" s="10" t="str">
        <f t="shared" si="488"/>
        <v>RO</v>
      </c>
      <c r="T1001" s="10">
        <v>2</v>
      </c>
      <c r="U1001" s="10" t="s">
        <v>50</v>
      </c>
      <c r="V1001" s="10" t="s">
        <v>50</v>
      </c>
      <c r="W1001" s="10" t="s">
        <v>50</v>
      </c>
      <c r="X1001" s="11" t="str">
        <f t="shared" si="469"/>
        <v>N</v>
      </c>
      <c r="Y1001" s="11"/>
      <c r="Z1001" s="11">
        <f t="shared" si="551"/>
        <v>0</v>
      </c>
      <c r="AA1001" s="11" t="str">
        <f t="shared" si="539"/>
        <v>N</v>
      </c>
      <c r="AB1001" s="11"/>
      <c r="AC1001" s="11">
        <f t="shared" si="540"/>
        <v>0</v>
      </c>
      <c r="AD1001" s="10"/>
      <c r="AE1001" s="10"/>
      <c r="AF1001" s="11"/>
      <c r="AG1001" s="10"/>
      <c r="AH1001" s="10"/>
      <c r="AI1001" s="11">
        <f t="shared" si="493"/>
        <v>480</v>
      </c>
      <c r="AJ1001" s="11"/>
      <c r="AK1001" s="11">
        <f t="shared" si="489"/>
        <v>480</v>
      </c>
      <c r="AL1001" s="11"/>
      <c r="AM1001" s="11">
        <f t="shared" si="492"/>
        <v>0</v>
      </c>
      <c r="AN1001" s="11"/>
      <c r="AO1001" s="11">
        <f t="shared" si="490"/>
        <v>0</v>
      </c>
      <c r="AP1001" s="11"/>
      <c r="AQ1001" s="11" t="str">
        <f t="shared" si="491"/>
        <v/>
      </c>
      <c r="AR1001" s="11" t="str">
        <f t="shared" si="541"/>
        <v/>
      </c>
      <c r="AS1001" s="11"/>
      <c r="AT1001" s="9"/>
      <c r="AU1001" t="str">
        <f t="shared" si="542"/>
        <v>RO</v>
      </c>
      <c r="AV1001" s="7">
        <f>SUM(Z$7:Z1001)/2</f>
        <v>480</v>
      </c>
      <c r="AW1001" s="7">
        <f>SUM(AC$7:AC1001)/2</f>
        <v>0</v>
      </c>
    </row>
    <row r="1002" spans="2:67" hidden="1">
      <c r="B1002" s="36"/>
      <c r="C1002" s="9"/>
      <c r="D1002" s="9"/>
      <c r="E1002" s="10" t="s">
        <v>1181</v>
      </c>
      <c r="F1002" s="10" t="s">
        <v>1182</v>
      </c>
      <c r="G1002" s="10"/>
      <c r="H1002" s="10"/>
      <c r="I1002" s="10"/>
      <c r="J1002" s="10"/>
      <c r="K1002" s="10"/>
      <c r="L1002" s="10"/>
      <c r="M1002" s="10"/>
      <c r="N1002" s="84" t="s">
        <v>121</v>
      </c>
      <c r="O1002" s="10"/>
      <c r="P1002" s="10"/>
      <c r="Q1002" s="10" t="s">
        <v>99</v>
      </c>
      <c r="R1002" s="10" t="s">
        <v>285</v>
      </c>
      <c r="S1002" s="10" t="str">
        <f t="shared" si="488"/>
        <v>RO</v>
      </c>
      <c r="T1002" s="10">
        <v>2</v>
      </c>
      <c r="U1002" s="10" t="s">
        <v>50</v>
      </c>
      <c r="V1002" s="10" t="s">
        <v>50</v>
      </c>
      <c r="W1002" s="10" t="s">
        <v>50</v>
      </c>
      <c r="X1002" s="11" t="str">
        <f t="shared" si="469"/>
        <v>N</v>
      </c>
      <c r="Y1002" s="11"/>
      <c r="Z1002" s="11">
        <f t="shared" si="551"/>
        <v>0</v>
      </c>
      <c r="AA1002" s="11" t="str">
        <f t="shared" si="539"/>
        <v>N</v>
      </c>
      <c r="AB1002" s="11"/>
      <c r="AC1002" s="11">
        <f t="shared" si="540"/>
        <v>0</v>
      </c>
      <c r="AD1002" s="10"/>
      <c r="AE1002" s="10"/>
      <c r="AF1002" s="11"/>
      <c r="AG1002" s="10"/>
      <c r="AH1002" s="10"/>
      <c r="AI1002" s="11">
        <f t="shared" si="493"/>
        <v>480</v>
      </c>
      <c r="AJ1002" s="11"/>
      <c r="AK1002" s="11">
        <f t="shared" si="489"/>
        <v>480</v>
      </c>
      <c r="AL1002" s="11"/>
      <c r="AM1002" s="11">
        <f t="shared" si="492"/>
        <v>0</v>
      </c>
      <c r="AN1002" s="11"/>
      <c r="AO1002" s="11">
        <f t="shared" si="490"/>
        <v>0</v>
      </c>
      <c r="AP1002" s="11"/>
      <c r="AQ1002" s="11" t="str">
        <f t="shared" si="491"/>
        <v/>
      </c>
      <c r="AR1002" s="11" t="str">
        <f t="shared" si="541"/>
        <v/>
      </c>
      <c r="AS1002" s="11"/>
      <c r="AT1002" s="9"/>
      <c r="AU1002" t="str">
        <f t="shared" si="542"/>
        <v>RO</v>
      </c>
      <c r="AV1002" s="7">
        <f>SUM(Z$7:Z1002)/2</f>
        <v>480</v>
      </c>
      <c r="AW1002" s="7">
        <f>SUM(AC$7:AC1002)/2</f>
        <v>0</v>
      </c>
    </row>
    <row r="1003" spans="2:67" hidden="1">
      <c r="B1003" s="36"/>
      <c r="C1003" s="9"/>
      <c r="D1003" s="9"/>
      <c r="E1003" s="10" t="s">
        <v>1183</v>
      </c>
      <c r="F1003" s="10" t="s">
        <v>1184</v>
      </c>
      <c r="G1003" s="10"/>
      <c r="H1003" s="10"/>
      <c r="I1003" s="10"/>
      <c r="J1003" s="10"/>
      <c r="K1003" s="10"/>
      <c r="L1003" s="10"/>
      <c r="M1003" s="10"/>
      <c r="N1003" s="84" t="s">
        <v>121</v>
      </c>
      <c r="O1003" s="10"/>
      <c r="P1003" s="10"/>
      <c r="Q1003" s="10" t="s">
        <v>99</v>
      </c>
      <c r="R1003" s="10" t="s">
        <v>285</v>
      </c>
      <c r="S1003" s="10" t="str">
        <f t="shared" si="488"/>
        <v>RO</v>
      </c>
      <c r="T1003" s="10">
        <v>2</v>
      </c>
      <c r="U1003" s="10" t="s">
        <v>50</v>
      </c>
      <c r="V1003" s="10" t="s">
        <v>50</v>
      </c>
      <c r="W1003" s="10" t="s">
        <v>50</v>
      </c>
      <c r="X1003" s="11" t="str">
        <f t="shared" si="469"/>
        <v>N</v>
      </c>
      <c r="Y1003" s="11"/>
      <c r="Z1003" s="11">
        <f t="shared" si="551"/>
        <v>0</v>
      </c>
      <c r="AA1003" s="11" t="str">
        <f t="shared" si="539"/>
        <v>N</v>
      </c>
      <c r="AB1003" s="11"/>
      <c r="AC1003" s="11">
        <f t="shared" si="540"/>
        <v>0</v>
      </c>
      <c r="AD1003" s="10"/>
      <c r="AE1003" s="10"/>
      <c r="AF1003" s="11"/>
      <c r="AG1003" s="10"/>
      <c r="AH1003" s="10"/>
      <c r="AI1003" s="11">
        <f t="shared" si="493"/>
        <v>480</v>
      </c>
      <c r="AJ1003" s="11"/>
      <c r="AK1003" s="11">
        <f t="shared" si="489"/>
        <v>480</v>
      </c>
      <c r="AL1003" s="11"/>
      <c r="AM1003" s="11">
        <f t="shared" si="492"/>
        <v>0</v>
      </c>
      <c r="AN1003" s="11"/>
      <c r="AO1003" s="11">
        <f t="shared" si="490"/>
        <v>0</v>
      </c>
      <c r="AP1003" s="11"/>
      <c r="AQ1003" s="11" t="str">
        <f t="shared" si="491"/>
        <v/>
      </c>
      <c r="AR1003" s="11" t="str">
        <f t="shared" si="541"/>
        <v/>
      </c>
      <c r="AS1003" s="11"/>
      <c r="AT1003" s="9"/>
      <c r="AU1003" t="str">
        <f t="shared" si="542"/>
        <v>RO</v>
      </c>
      <c r="AV1003" s="7">
        <f>SUM(Z$7:Z1003)/2</f>
        <v>480</v>
      </c>
      <c r="AW1003" s="7">
        <f>SUM(AC$7:AC1003)/2</f>
        <v>0</v>
      </c>
    </row>
    <row r="1004" spans="2:67" hidden="1">
      <c r="B1004" s="36"/>
      <c r="C1004" s="9"/>
      <c r="D1004" s="9"/>
      <c r="E1004" s="10" t="s">
        <v>1185</v>
      </c>
      <c r="F1004" s="10" t="s">
        <v>1186</v>
      </c>
      <c r="G1004" s="10"/>
      <c r="H1004" s="10"/>
      <c r="I1004" s="10"/>
      <c r="J1004" s="10"/>
      <c r="K1004" s="10"/>
      <c r="L1004" s="10"/>
      <c r="M1004" s="10"/>
      <c r="N1004" s="84" t="s">
        <v>121</v>
      </c>
      <c r="O1004" s="10"/>
      <c r="P1004" s="10"/>
      <c r="Q1004" s="10" t="s">
        <v>99</v>
      </c>
      <c r="R1004" s="10" t="s">
        <v>285</v>
      </c>
      <c r="S1004" s="10" t="str">
        <f t="shared" si="488"/>
        <v>RO</v>
      </c>
      <c r="T1004" s="10">
        <v>2</v>
      </c>
      <c r="U1004" s="10" t="s">
        <v>50</v>
      </c>
      <c r="V1004" s="10" t="s">
        <v>50</v>
      </c>
      <c r="W1004" s="10" t="s">
        <v>50</v>
      </c>
      <c r="X1004" s="11" t="str">
        <f t="shared" si="469"/>
        <v>N</v>
      </c>
      <c r="Y1004" s="11"/>
      <c r="Z1004" s="11">
        <f t="shared" si="551"/>
        <v>0</v>
      </c>
      <c r="AA1004" s="11" t="str">
        <f t="shared" si="539"/>
        <v>N</v>
      </c>
      <c r="AB1004" s="11"/>
      <c r="AC1004" s="11">
        <f t="shared" si="540"/>
        <v>0</v>
      </c>
      <c r="AD1004" s="10"/>
      <c r="AE1004" s="10"/>
      <c r="AF1004" s="11"/>
      <c r="AG1004" s="10"/>
      <c r="AH1004" s="10"/>
      <c r="AI1004" s="11">
        <f t="shared" si="493"/>
        <v>480</v>
      </c>
      <c r="AJ1004" s="11"/>
      <c r="AK1004" s="11">
        <f t="shared" si="489"/>
        <v>480</v>
      </c>
      <c r="AL1004" s="11"/>
      <c r="AM1004" s="11">
        <f t="shared" si="492"/>
        <v>0</v>
      </c>
      <c r="AN1004" s="11"/>
      <c r="AO1004" s="11">
        <f t="shared" si="490"/>
        <v>0</v>
      </c>
      <c r="AP1004" s="11"/>
      <c r="AQ1004" s="11" t="str">
        <f t="shared" si="491"/>
        <v/>
      </c>
      <c r="AR1004" s="11" t="str">
        <f t="shared" si="541"/>
        <v/>
      </c>
      <c r="AS1004" s="11"/>
      <c r="AT1004" s="9"/>
      <c r="AU1004" t="str">
        <f t="shared" si="542"/>
        <v>RO</v>
      </c>
      <c r="AV1004" s="7">
        <f>SUM(Z$7:Z1004)/2</f>
        <v>480</v>
      </c>
      <c r="AW1004" s="7">
        <f>SUM(AC$7:AC1004)/2</f>
        <v>0</v>
      </c>
    </row>
    <row r="1005" spans="2:67" hidden="1">
      <c r="B1005" s="36"/>
      <c r="C1005" s="9"/>
      <c r="D1005" s="9"/>
      <c r="E1005" s="10" t="s">
        <v>1187</v>
      </c>
      <c r="F1005" s="10" t="s">
        <v>1188</v>
      </c>
      <c r="G1005" s="10"/>
      <c r="H1005" s="10"/>
      <c r="I1005" s="10"/>
      <c r="J1005" s="10"/>
      <c r="K1005" s="10"/>
      <c r="L1005" s="10"/>
      <c r="M1005" s="10"/>
      <c r="N1005" s="84" t="s">
        <v>121</v>
      </c>
      <c r="O1005" s="10"/>
      <c r="P1005" s="10"/>
      <c r="Q1005" s="10" t="s">
        <v>99</v>
      </c>
      <c r="R1005" s="10" t="s">
        <v>285</v>
      </c>
      <c r="S1005" s="10" t="str">
        <f t="shared" si="488"/>
        <v>RO</v>
      </c>
      <c r="T1005" s="10">
        <v>2</v>
      </c>
      <c r="U1005" s="10" t="s">
        <v>50</v>
      </c>
      <c r="V1005" s="10" t="s">
        <v>49</v>
      </c>
      <c r="W1005" s="10" t="s">
        <v>50</v>
      </c>
      <c r="X1005" s="11" t="str">
        <f t="shared" si="469"/>
        <v>N</v>
      </c>
      <c r="Y1005" s="11"/>
      <c r="Z1005" s="11">
        <f t="shared" si="551"/>
        <v>0</v>
      </c>
      <c r="AA1005" s="11" t="str">
        <f t="shared" si="539"/>
        <v>N</v>
      </c>
      <c r="AB1005" s="11"/>
      <c r="AC1005" s="11">
        <f t="shared" si="540"/>
        <v>0</v>
      </c>
      <c r="AD1005" s="10"/>
      <c r="AE1005" s="10"/>
      <c r="AF1005" s="11"/>
      <c r="AG1005" s="10"/>
      <c r="AH1005" s="10"/>
      <c r="AI1005" s="11">
        <f t="shared" si="493"/>
        <v>480</v>
      </c>
      <c r="AJ1005" s="11"/>
      <c r="AK1005" s="11">
        <f t="shared" si="489"/>
        <v>480</v>
      </c>
      <c r="AL1005" s="11"/>
      <c r="AM1005" s="11">
        <f t="shared" si="492"/>
        <v>0</v>
      </c>
      <c r="AN1005" s="11"/>
      <c r="AO1005" s="11">
        <f t="shared" si="490"/>
        <v>0</v>
      </c>
      <c r="AP1005" s="11"/>
      <c r="AQ1005" s="11"/>
      <c r="AR1005" s="11">
        <f t="shared" si="541"/>
        <v>0</v>
      </c>
      <c r="AS1005" s="11"/>
      <c r="AT1005" s="9"/>
      <c r="AU1005" t="str">
        <f t="shared" si="542"/>
        <v>RO</v>
      </c>
      <c r="AV1005" s="7">
        <f>SUM(Z$7:Z1005)/2</f>
        <v>480</v>
      </c>
      <c r="AW1005" s="7">
        <f>SUM(AC$7:AC1005)/2</f>
        <v>0</v>
      </c>
    </row>
    <row r="1006" spans="2:67" hidden="1">
      <c r="B1006" s="36"/>
      <c r="C1006" s="9"/>
      <c r="D1006" s="9"/>
      <c r="E1006" s="10" t="s">
        <v>1189</v>
      </c>
      <c r="F1006" s="10" t="s">
        <v>1190</v>
      </c>
      <c r="G1006" s="10"/>
      <c r="H1006" s="10"/>
      <c r="I1006" s="10"/>
      <c r="J1006" s="10"/>
      <c r="K1006" s="10"/>
      <c r="L1006" s="10"/>
      <c r="M1006" s="10"/>
      <c r="N1006" s="84" t="s">
        <v>121</v>
      </c>
      <c r="O1006" s="10"/>
      <c r="P1006" s="10"/>
      <c r="Q1006" s="10" t="s">
        <v>99</v>
      </c>
      <c r="R1006" s="10" t="s">
        <v>285</v>
      </c>
      <c r="S1006" s="10" t="str">
        <f t="shared" si="488"/>
        <v>RO</v>
      </c>
      <c r="T1006" s="10">
        <v>2</v>
      </c>
      <c r="U1006" s="10" t="s">
        <v>50</v>
      </c>
      <c r="V1006" s="10" t="s">
        <v>49</v>
      </c>
      <c r="W1006" s="10" t="s">
        <v>50</v>
      </c>
      <c r="X1006" s="11" t="str">
        <f t="shared" si="469"/>
        <v>N</v>
      </c>
      <c r="Y1006" s="11"/>
      <c r="Z1006" s="11">
        <f t="shared" si="551"/>
        <v>0</v>
      </c>
      <c r="AA1006" s="11" t="str">
        <f t="shared" si="539"/>
        <v>N</v>
      </c>
      <c r="AB1006" s="11"/>
      <c r="AC1006" s="11">
        <f t="shared" si="540"/>
        <v>0</v>
      </c>
      <c r="AD1006" s="10"/>
      <c r="AE1006" s="10"/>
      <c r="AF1006" s="11"/>
      <c r="AG1006" s="10"/>
      <c r="AH1006" s="10"/>
      <c r="AI1006" s="11">
        <f t="shared" si="493"/>
        <v>480</v>
      </c>
      <c r="AJ1006" s="11"/>
      <c r="AK1006" s="11">
        <f t="shared" si="489"/>
        <v>480</v>
      </c>
      <c r="AL1006" s="11"/>
      <c r="AM1006" s="11">
        <f t="shared" si="492"/>
        <v>0</v>
      </c>
      <c r="AN1006" s="11"/>
      <c r="AO1006" s="11">
        <f t="shared" si="490"/>
        <v>0</v>
      </c>
      <c r="AP1006" s="11"/>
      <c r="AQ1006" s="11"/>
      <c r="AR1006" s="11">
        <f t="shared" si="541"/>
        <v>0</v>
      </c>
      <c r="AS1006" s="11"/>
      <c r="AT1006" s="9"/>
      <c r="AU1006" t="str">
        <f t="shared" si="542"/>
        <v>RO</v>
      </c>
      <c r="AV1006" s="7">
        <f>SUM(Z$7:Z1006)/2</f>
        <v>480</v>
      </c>
      <c r="AW1006" s="7">
        <f>SUM(AC$7:AC1006)/2</f>
        <v>0</v>
      </c>
    </row>
    <row r="1007" spans="2:67" hidden="1">
      <c r="B1007" s="36"/>
      <c r="C1007" s="9"/>
      <c r="D1007" s="9"/>
      <c r="E1007" s="10" t="s">
        <v>1191</v>
      </c>
      <c r="F1007" s="10" t="s">
        <v>1192</v>
      </c>
      <c r="G1007" s="10"/>
      <c r="H1007" s="10"/>
      <c r="I1007" s="10"/>
      <c r="J1007" s="10"/>
      <c r="K1007" s="10"/>
      <c r="L1007" s="10"/>
      <c r="M1007" s="10"/>
      <c r="N1007" s="84" t="s">
        <v>121</v>
      </c>
      <c r="O1007" s="10"/>
      <c r="P1007" s="10"/>
      <c r="Q1007" s="10" t="s">
        <v>99</v>
      </c>
      <c r="R1007" s="10" t="s">
        <v>285</v>
      </c>
      <c r="S1007" s="10" t="str">
        <f t="shared" si="488"/>
        <v>RO</v>
      </c>
      <c r="T1007" s="10">
        <v>2</v>
      </c>
      <c r="U1007" s="10" t="s">
        <v>50</v>
      </c>
      <c r="V1007" s="10" t="s">
        <v>49</v>
      </c>
      <c r="W1007" s="10" t="s">
        <v>50</v>
      </c>
      <c r="X1007" s="11" t="str">
        <f t="shared" si="469"/>
        <v>N</v>
      </c>
      <c r="Y1007" s="11"/>
      <c r="Z1007" s="11">
        <f t="shared" si="551"/>
        <v>0</v>
      </c>
      <c r="AA1007" s="11" t="str">
        <f t="shared" si="539"/>
        <v>N</v>
      </c>
      <c r="AB1007" s="11"/>
      <c r="AC1007" s="11">
        <f t="shared" si="540"/>
        <v>0</v>
      </c>
      <c r="AD1007" s="10"/>
      <c r="AE1007" s="10"/>
      <c r="AF1007" s="11"/>
      <c r="AG1007" s="10"/>
      <c r="AH1007" s="10"/>
      <c r="AI1007" s="11">
        <f t="shared" si="493"/>
        <v>480</v>
      </c>
      <c r="AJ1007" s="11"/>
      <c r="AK1007" s="11">
        <f t="shared" si="489"/>
        <v>480</v>
      </c>
      <c r="AL1007" s="11"/>
      <c r="AM1007" s="11">
        <f t="shared" si="492"/>
        <v>0</v>
      </c>
      <c r="AN1007" s="11"/>
      <c r="AO1007" s="11">
        <f t="shared" si="490"/>
        <v>0</v>
      </c>
      <c r="AP1007" s="11"/>
      <c r="AQ1007" s="11"/>
      <c r="AR1007" s="11">
        <f t="shared" si="541"/>
        <v>0</v>
      </c>
      <c r="AS1007" s="11"/>
      <c r="AT1007" s="9"/>
      <c r="AU1007" t="str">
        <f t="shared" si="542"/>
        <v>RO</v>
      </c>
      <c r="AV1007" s="7">
        <f>SUM(Z$7:Z1007)/2</f>
        <v>480</v>
      </c>
      <c r="AW1007" s="7">
        <f>SUM(AC$7:AC1007)/2</f>
        <v>0</v>
      </c>
    </row>
    <row r="1008" spans="2:67" hidden="1">
      <c r="B1008" s="36"/>
      <c r="C1008" s="9"/>
      <c r="D1008" s="9"/>
      <c r="E1008" s="10" t="s">
        <v>1193</v>
      </c>
      <c r="F1008" s="10" t="s">
        <v>1194</v>
      </c>
      <c r="G1008" s="10"/>
      <c r="H1008" s="10"/>
      <c r="I1008" s="10"/>
      <c r="J1008" s="10"/>
      <c r="K1008" s="10"/>
      <c r="L1008" s="10"/>
      <c r="M1008" s="10"/>
      <c r="N1008" s="84" t="s">
        <v>121</v>
      </c>
      <c r="O1008" s="10"/>
      <c r="P1008" s="10"/>
      <c r="Q1008" s="10" t="s">
        <v>99</v>
      </c>
      <c r="R1008" s="10" t="s">
        <v>285</v>
      </c>
      <c r="S1008" s="10" t="str">
        <f t="shared" si="488"/>
        <v>RO</v>
      </c>
      <c r="T1008" s="10">
        <v>2</v>
      </c>
      <c r="U1008" s="10" t="s">
        <v>50</v>
      </c>
      <c r="V1008" s="10" t="s">
        <v>49</v>
      </c>
      <c r="W1008" s="10" t="s">
        <v>50</v>
      </c>
      <c r="X1008" s="11" t="str">
        <f t="shared" si="469"/>
        <v>N</v>
      </c>
      <c r="Y1008" s="11"/>
      <c r="Z1008" s="11">
        <f t="shared" si="551"/>
        <v>0</v>
      </c>
      <c r="AA1008" s="11" t="str">
        <f t="shared" si="539"/>
        <v>N</v>
      </c>
      <c r="AB1008" s="11"/>
      <c r="AC1008" s="11">
        <f t="shared" si="540"/>
        <v>0</v>
      </c>
      <c r="AD1008" s="10"/>
      <c r="AE1008" s="10"/>
      <c r="AF1008" s="11"/>
      <c r="AG1008" s="10"/>
      <c r="AH1008" s="10"/>
      <c r="AI1008" s="11">
        <f t="shared" si="493"/>
        <v>480</v>
      </c>
      <c r="AJ1008" s="11"/>
      <c r="AK1008" s="11">
        <f t="shared" si="489"/>
        <v>480</v>
      </c>
      <c r="AL1008" s="11"/>
      <c r="AM1008" s="11">
        <f t="shared" si="492"/>
        <v>0</v>
      </c>
      <c r="AN1008" s="11"/>
      <c r="AO1008" s="11">
        <f t="shared" si="490"/>
        <v>0</v>
      </c>
      <c r="AP1008" s="11"/>
      <c r="AQ1008" s="11"/>
      <c r="AR1008" s="11">
        <f t="shared" si="541"/>
        <v>0</v>
      </c>
      <c r="AS1008" s="11"/>
      <c r="AT1008" s="9"/>
      <c r="AU1008" t="str">
        <f t="shared" si="542"/>
        <v>RO</v>
      </c>
      <c r="AV1008" s="7">
        <f>SUM(Z$7:Z1008)/2</f>
        <v>480</v>
      </c>
      <c r="AW1008" s="7">
        <f>SUM(AC$7:AC1008)/2</f>
        <v>0</v>
      </c>
    </row>
    <row r="1009" spans="2:67" hidden="1">
      <c r="B1009" s="36"/>
      <c r="C1009" s="9"/>
      <c r="D1009" s="9"/>
      <c r="E1009" s="10" t="s">
        <v>1195</v>
      </c>
      <c r="F1009" s="10" t="s">
        <v>1196</v>
      </c>
      <c r="G1009" s="10"/>
      <c r="H1009" s="10"/>
      <c r="I1009" s="10"/>
      <c r="J1009" s="10"/>
      <c r="K1009" s="10"/>
      <c r="L1009" s="10"/>
      <c r="M1009" s="10"/>
      <c r="N1009" s="84" t="s">
        <v>121</v>
      </c>
      <c r="O1009" s="10"/>
      <c r="P1009" s="10"/>
      <c r="Q1009" s="10" t="s">
        <v>99</v>
      </c>
      <c r="R1009" s="10" t="s">
        <v>285</v>
      </c>
      <c r="S1009" s="10" t="str">
        <f t="shared" si="488"/>
        <v>RO</v>
      </c>
      <c r="T1009" s="10">
        <v>2</v>
      </c>
      <c r="U1009" s="10" t="s">
        <v>50</v>
      </c>
      <c r="V1009" s="10" t="s">
        <v>49</v>
      </c>
      <c r="W1009" s="10" t="s">
        <v>50</v>
      </c>
      <c r="X1009" s="11" t="str">
        <f t="shared" si="469"/>
        <v>N</v>
      </c>
      <c r="Y1009" s="11"/>
      <c r="Z1009" s="11">
        <f t="shared" si="551"/>
        <v>0</v>
      </c>
      <c r="AA1009" s="11" t="str">
        <f t="shared" si="539"/>
        <v>N</v>
      </c>
      <c r="AB1009" s="11"/>
      <c r="AC1009" s="11">
        <f t="shared" si="540"/>
        <v>0</v>
      </c>
      <c r="AD1009" s="10"/>
      <c r="AE1009" s="10"/>
      <c r="AF1009" s="11"/>
      <c r="AG1009" s="10"/>
      <c r="AH1009" s="10"/>
      <c r="AI1009" s="11">
        <f t="shared" si="493"/>
        <v>480</v>
      </c>
      <c r="AJ1009" s="11"/>
      <c r="AK1009" s="11">
        <f t="shared" si="489"/>
        <v>480</v>
      </c>
      <c r="AL1009" s="11"/>
      <c r="AM1009" s="11">
        <f t="shared" si="492"/>
        <v>0</v>
      </c>
      <c r="AN1009" s="11"/>
      <c r="AO1009" s="11">
        <f t="shared" si="490"/>
        <v>0</v>
      </c>
      <c r="AP1009" s="11"/>
      <c r="AQ1009" s="11"/>
      <c r="AR1009" s="11">
        <f t="shared" si="541"/>
        <v>0</v>
      </c>
      <c r="AS1009" s="11"/>
      <c r="AT1009" s="9"/>
      <c r="AU1009" t="str">
        <f t="shared" si="542"/>
        <v>RO</v>
      </c>
      <c r="AV1009" s="7">
        <f>SUM(Z$7:Z1009)/2</f>
        <v>480</v>
      </c>
      <c r="AW1009" s="7">
        <f>SUM(AC$7:AC1009)/2</f>
        <v>0</v>
      </c>
    </row>
    <row r="1010" spans="2:67" hidden="1">
      <c r="B1010" s="36"/>
      <c r="C1010" s="9"/>
      <c r="D1010" s="9"/>
      <c r="E1010" s="10" t="s">
        <v>1197</v>
      </c>
      <c r="F1010" s="10" t="s">
        <v>1198</v>
      </c>
      <c r="G1010" s="10"/>
      <c r="H1010" s="10"/>
      <c r="I1010" s="10"/>
      <c r="J1010" s="10"/>
      <c r="K1010" s="10"/>
      <c r="L1010" s="10"/>
      <c r="M1010" s="10"/>
      <c r="N1010" s="84" t="s">
        <v>121</v>
      </c>
      <c r="O1010" s="10"/>
      <c r="P1010" s="10"/>
      <c r="Q1010" s="10" t="s">
        <v>99</v>
      </c>
      <c r="R1010" s="10" t="s">
        <v>285</v>
      </c>
      <c r="S1010" s="10" t="str">
        <f t="shared" si="488"/>
        <v>RO</v>
      </c>
      <c r="T1010" s="10">
        <v>2</v>
      </c>
      <c r="U1010" s="10" t="s">
        <v>50</v>
      </c>
      <c r="V1010" s="10" t="s">
        <v>49</v>
      </c>
      <c r="W1010" s="10" t="s">
        <v>50</v>
      </c>
      <c r="X1010" s="11" t="str">
        <f t="shared" si="469"/>
        <v>N</v>
      </c>
      <c r="Y1010" s="11"/>
      <c r="Z1010" s="11">
        <f t="shared" si="551"/>
        <v>0</v>
      </c>
      <c r="AA1010" s="11" t="str">
        <f t="shared" si="539"/>
        <v>N</v>
      </c>
      <c r="AB1010" s="11"/>
      <c r="AC1010" s="11">
        <f t="shared" si="540"/>
        <v>0</v>
      </c>
      <c r="AD1010" s="10"/>
      <c r="AE1010" s="10"/>
      <c r="AF1010" s="11"/>
      <c r="AG1010" s="10"/>
      <c r="AH1010" s="10"/>
      <c r="AI1010" s="11">
        <f t="shared" si="493"/>
        <v>480</v>
      </c>
      <c r="AJ1010" s="11"/>
      <c r="AK1010" s="11">
        <f t="shared" si="489"/>
        <v>480</v>
      </c>
      <c r="AL1010" s="11"/>
      <c r="AM1010" s="11">
        <f t="shared" si="492"/>
        <v>0</v>
      </c>
      <c r="AN1010" s="11"/>
      <c r="AO1010" s="11">
        <f t="shared" si="490"/>
        <v>0</v>
      </c>
      <c r="AP1010" s="11"/>
      <c r="AQ1010" s="11"/>
      <c r="AR1010" s="11">
        <f t="shared" si="541"/>
        <v>0</v>
      </c>
      <c r="AS1010" s="11"/>
      <c r="AT1010" s="9"/>
      <c r="AU1010" t="str">
        <f t="shared" si="542"/>
        <v>RO</v>
      </c>
      <c r="AV1010" s="7">
        <f>SUM(Z$7:Z1010)/2</f>
        <v>480</v>
      </c>
      <c r="AW1010" s="7">
        <f>SUM(AC$7:AC1010)/2</f>
        <v>0</v>
      </c>
    </row>
    <row r="1011" spans="2:67" hidden="1">
      <c r="B1011" s="36"/>
      <c r="C1011" s="9"/>
      <c r="D1011" s="9"/>
      <c r="E1011" s="10" t="s">
        <v>1199</v>
      </c>
      <c r="F1011" s="10" t="s">
        <v>1200</v>
      </c>
      <c r="G1011" s="10"/>
      <c r="H1011" s="10"/>
      <c r="I1011" s="10"/>
      <c r="J1011" s="10"/>
      <c r="K1011" s="10"/>
      <c r="L1011" s="10"/>
      <c r="M1011" s="10"/>
      <c r="N1011" s="84" t="s">
        <v>121</v>
      </c>
      <c r="O1011" s="10"/>
      <c r="P1011" s="10"/>
      <c r="Q1011" s="10" t="s">
        <v>99</v>
      </c>
      <c r="R1011" s="10" t="s">
        <v>1019</v>
      </c>
      <c r="S1011" s="10" t="str">
        <f t="shared" si="488"/>
        <v>RO</v>
      </c>
      <c r="T1011" s="10">
        <v>14</v>
      </c>
      <c r="U1011" s="10" t="s">
        <v>50</v>
      </c>
      <c r="V1011" s="10" t="s">
        <v>49</v>
      </c>
      <c r="W1011" s="10" t="s">
        <v>50</v>
      </c>
      <c r="X1011" s="11" t="str">
        <f t="shared" si="469"/>
        <v>N</v>
      </c>
      <c r="Y1011" s="11"/>
      <c r="Z1011" s="11">
        <f t="shared" si="551"/>
        <v>0</v>
      </c>
      <c r="AA1011" s="11" t="str">
        <f t="shared" si="539"/>
        <v>N</v>
      </c>
      <c r="AB1011" s="11"/>
      <c r="AC1011" s="11">
        <f t="shared" si="540"/>
        <v>0</v>
      </c>
      <c r="AD1011" s="10"/>
      <c r="AE1011" s="10"/>
      <c r="AF1011" s="11"/>
      <c r="AG1011" s="10"/>
      <c r="AH1011" s="10"/>
      <c r="AI1011" s="11">
        <f t="shared" si="493"/>
        <v>480</v>
      </c>
      <c r="AJ1011" s="11"/>
      <c r="AK1011" s="11">
        <f t="shared" si="489"/>
        <v>480</v>
      </c>
      <c r="AL1011" s="11"/>
      <c r="AM1011" s="11">
        <f t="shared" si="492"/>
        <v>0</v>
      </c>
      <c r="AN1011" s="11"/>
      <c r="AO1011" s="11">
        <f t="shared" si="490"/>
        <v>0</v>
      </c>
      <c r="AP1011" s="11"/>
      <c r="AQ1011" s="11"/>
      <c r="AR1011" s="11">
        <f t="shared" si="541"/>
        <v>0</v>
      </c>
      <c r="AS1011" s="11"/>
      <c r="AT1011" s="9"/>
      <c r="AU1011" t="str">
        <f t="shared" si="542"/>
        <v>RO</v>
      </c>
      <c r="AV1011" s="7">
        <f>SUM(Z$7:Z1011)/2</f>
        <v>480</v>
      </c>
      <c r="AW1011" s="7">
        <f>SUM(AC$7:AC1011)/2</f>
        <v>0</v>
      </c>
    </row>
    <row r="1012" spans="2:67" hidden="1">
      <c r="B1012" s="36"/>
      <c r="C1012" s="9"/>
      <c r="D1012" s="9"/>
      <c r="E1012" s="10" t="s">
        <v>1201</v>
      </c>
      <c r="F1012" s="10" t="s">
        <v>1202</v>
      </c>
      <c r="G1012" s="10"/>
      <c r="H1012" s="10"/>
      <c r="I1012" s="10"/>
      <c r="J1012" s="10"/>
      <c r="K1012" s="10"/>
      <c r="L1012" s="10"/>
      <c r="M1012" s="10"/>
      <c r="N1012" s="84" t="s">
        <v>121</v>
      </c>
      <c r="O1012" s="10"/>
      <c r="P1012" s="10"/>
      <c r="Q1012" s="10" t="s">
        <v>99</v>
      </c>
      <c r="R1012" s="10" t="s">
        <v>1019</v>
      </c>
      <c r="S1012" s="10" t="str">
        <f t="shared" si="488"/>
        <v>RO</v>
      </c>
      <c r="T1012" s="10">
        <v>14</v>
      </c>
      <c r="U1012" s="10" t="s">
        <v>50</v>
      </c>
      <c r="V1012" s="10" t="s">
        <v>49</v>
      </c>
      <c r="W1012" s="10" t="s">
        <v>50</v>
      </c>
      <c r="X1012" s="11" t="str">
        <f t="shared" si="469"/>
        <v>N</v>
      </c>
      <c r="Y1012" s="11"/>
      <c r="Z1012" s="11">
        <f t="shared" si="551"/>
        <v>0</v>
      </c>
      <c r="AA1012" s="11" t="str">
        <f t="shared" si="539"/>
        <v>N</v>
      </c>
      <c r="AB1012" s="11"/>
      <c r="AC1012" s="11">
        <f t="shared" si="540"/>
        <v>0</v>
      </c>
      <c r="AD1012" s="10"/>
      <c r="AE1012" s="10"/>
      <c r="AF1012" s="11"/>
      <c r="AG1012" s="10"/>
      <c r="AH1012" s="10"/>
      <c r="AI1012" s="11">
        <f t="shared" si="493"/>
        <v>480</v>
      </c>
      <c r="AJ1012" s="11"/>
      <c r="AK1012" s="11">
        <f t="shared" si="489"/>
        <v>480</v>
      </c>
      <c r="AL1012" s="11"/>
      <c r="AM1012" s="11">
        <f t="shared" si="492"/>
        <v>0</v>
      </c>
      <c r="AN1012" s="11"/>
      <c r="AO1012" s="11">
        <f t="shared" si="490"/>
        <v>0</v>
      </c>
      <c r="AP1012" s="11"/>
      <c r="AQ1012" s="11"/>
      <c r="AR1012" s="11">
        <f t="shared" si="541"/>
        <v>0</v>
      </c>
      <c r="AS1012" s="11"/>
      <c r="AT1012" s="9"/>
      <c r="AU1012" t="str">
        <f t="shared" si="542"/>
        <v>RO</v>
      </c>
      <c r="AV1012" s="7">
        <f>SUM(Z$7:Z1012)/2</f>
        <v>480</v>
      </c>
      <c r="AW1012" s="7">
        <f>SUM(AC$7:AC1012)/2</f>
        <v>0</v>
      </c>
    </row>
    <row r="1013" spans="2:67" hidden="1">
      <c r="B1013" s="36"/>
      <c r="C1013" s="9"/>
      <c r="D1013" s="9"/>
      <c r="E1013" s="10" t="s">
        <v>1203</v>
      </c>
      <c r="F1013" s="10" t="s">
        <v>1204</v>
      </c>
      <c r="G1013" s="10"/>
      <c r="H1013" s="10"/>
      <c r="I1013" s="10"/>
      <c r="J1013" s="10"/>
      <c r="K1013" s="10"/>
      <c r="L1013" s="10"/>
      <c r="M1013" s="10"/>
      <c r="N1013" s="84" t="s">
        <v>121</v>
      </c>
      <c r="O1013" s="10"/>
      <c r="P1013" s="10"/>
      <c r="Q1013" s="10" t="s">
        <v>99</v>
      </c>
      <c r="R1013" s="10" t="s">
        <v>48</v>
      </c>
      <c r="S1013" s="10" t="str">
        <f t="shared" si="488"/>
        <v>RO</v>
      </c>
      <c r="T1013" s="10">
        <v>1</v>
      </c>
      <c r="U1013" s="10" t="s">
        <v>50</v>
      </c>
      <c r="V1013" s="10" t="s">
        <v>50</v>
      </c>
      <c r="W1013" s="10" t="s">
        <v>50</v>
      </c>
      <c r="X1013" s="11" t="str">
        <f t="shared" si="469"/>
        <v>N</v>
      </c>
      <c r="Y1013" s="11"/>
      <c r="Z1013" s="11">
        <f t="shared" si="551"/>
        <v>0</v>
      </c>
      <c r="AA1013" s="11" t="str">
        <f t="shared" si="539"/>
        <v>N</v>
      </c>
      <c r="AB1013" s="11"/>
      <c r="AC1013" s="11">
        <f t="shared" si="540"/>
        <v>0</v>
      </c>
      <c r="AD1013" s="10"/>
      <c r="AE1013" s="10"/>
      <c r="AF1013" s="11"/>
      <c r="AG1013" s="10"/>
      <c r="AH1013" s="10"/>
      <c r="AI1013" s="11">
        <f t="shared" si="493"/>
        <v>480</v>
      </c>
      <c r="AJ1013" s="11"/>
      <c r="AK1013" s="11">
        <f t="shared" si="489"/>
        <v>480</v>
      </c>
      <c r="AL1013" s="11"/>
      <c r="AM1013" s="11">
        <f t="shared" si="492"/>
        <v>0</v>
      </c>
      <c r="AN1013" s="11"/>
      <c r="AO1013" s="11">
        <f t="shared" si="490"/>
        <v>0</v>
      </c>
      <c r="AP1013" s="11"/>
      <c r="AQ1013" s="11"/>
      <c r="AR1013" s="11">
        <f t="shared" si="541"/>
        <v>0</v>
      </c>
      <c r="AS1013" s="11"/>
      <c r="AT1013" s="9"/>
      <c r="AU1013" t="str">
        <f t="shared" si="542"/>
        <v>RO</v>
      </c>
      <c r="AV1013" s="7">
        <f>SUM(Z$7:Z1013)/2</f>
        <v>480</v>
      </c>
      <c r="AW1013" s="7">
        <f>SUM(AC$7:AC1013)/2</f>
        <v>0</v>
      </c>
    </row>
    <row r="1014" spans="2:67">
      <c r="B1014" s="36"/>
      <c r="C1014" s="9"/>
      <c r="D1014" s="9"/>
      <c r="E1014" s="10" t="s">
        <v>1205</v>
      </c>
      <c r="F1014" s="10" t="s">
        <v>1206</v>
      </c>
      <c r="G1014" s="10"/>
      <c r="H1014" s="10"/>
      <c r="I1014" s="10"/>
      <c r="J1014" s="10"/>
      <c r="K1014" s="10"/>
      <c r="L1014" s="10"/>
      <c r="M1014" s="10"/>
      <c r="N1014" s="84" t="s">
        <v>1207</v>
      </c>
      <c r="O1014" s="10"/>
      <c r="P1014" s="10"/>
      <c r="Q1014" s="10" t="s">
        <v>99</v>
      </c>
      <c r="R1014" s="10" t="s">
        <v>1019</v>
      </c>
      <c r="S1014" s="10" t="str">
        <f t="shared" si="488"/>
        <v>RO</v>
      </c>
      <c r="T1014" s="10">
        <v>2</v>
      </c>
      <c r="U1014" s="10" t="s">
        <v>49</v>
      </c>
      <c r="V1014" s="10" t="s">
        <v>50</v>
      </c>
      <c r="W1014" s="10" t="s">
        <v>50</v>
      </c>
      <c r="X1014" s="11" t="str">
        <f t="shared" si="469"/>
        <v>N</v>
      </c>
      <c r="Y1014" s="11"/>
      <c r="Z1014" s="11">
        <f t="shared" si="551"/>
        <v>0</v>
      </c>
      <c r="AA1014" s="11" t="str">
        <f t="shared" si="539"/>
        <v>N</v>
      </c>
      <c r="AB1014" s="11"/>
      <c r="AC1014" s="11">
        <f t="shared" si="540"/>
        <v>0</v>
      </c>
      <c r="AD1014" s="10"/>
      <c r="AE1014" s="10"/>
      <c r="AF1014" s="11"/>
      <c r="AG1014" s="10"/>
      <c r="AH1014" s="10"/>
      <c r="AI1014" s="11">
        <f t="shared" si="493"/>
        <v>480</v>
      </c>
      <c r="AJ1014" s="11"/>
      <c r="AK1014" s="11">
        <f t="shared" si="489"/>
        <v>480</v>
      </c>
      <c r="AL1014" s="11"/>
      <c r="AM1014" s="11">
        <f t="shared" si="492"/>
        <v>0</v>
      </c>
      <c r="AN1014" s="11"/>
      <c r="AO1014" s="11">
        <f t="shared" si="490"/>
        <v>0</v>
      </c>
      <c r="AP1014" s="11"/>
      <c r="AQ1014" s="11" t="str">
        <f t="shared" si="491"/>
        <v/>
      </c>
      <c r="AR1014" s="11" t="str">
        <f t="shared" si="541"/>
        <v/>
      </c>
      <c r="AS1014" s="11"/>
      <c r="AT1014" s="9"/>
      <c r="AU1014" t="str">
        <f t="shared" si="542"/>
        <v>RO</v>
      </c>
      <c r="AV1014" s="7">
        <f>SUM(Z$7:Z1014)/2</f>
        <v>480</v>
      </c>
      <c r="AW1014" s="7">
        <f>SUM(AC$7:AC1014)/2</f>
        <v>0</v>
      </c>
    </row>
    <row r="1015" spans="2:67">
      <c r="B1015" s="36"/>
      <c r="C1015" s="9"/>
      <c r="D1015" s="9"/>
      <c r="E1015" s="10" t="s">
        <v>1208</v>
      </c>
      <c r="F1015" s="10" t="s">
        <v>1209</v>
      </c>
      <c r="G1015" s="10"/>
      <c r="H1015" s="10"/>
      <c r="I1015" s="10"/>
      <c r="J1015" s="10"/>
      <c r="K1015" s="10"/>
      <c r="L1015" s="10"/>
      <c r="M1015" s="10"/>
      <c r="N1015" s="84" t="s">
        <v>1210</v>
      </c>
      <c r="O1015" s="10"/>
      <c r="P1015" s="10"/>
      <c r="Q1015" s="10" t="s">
        <v>99</v>
      </c>
      <c r="R1015" s="10" t="s">
        <v>1019</v>
      </c>
      <c r="S1015" s="10" t="str">
        <f t="shared" si="488"/>
        <v>RO</v>
      </c>
      <c r="T1015" s="10">
        <v>2</v>
      </c>
      <c r="U1015" s="10" t="s">
        <v>49</v>
      </c>
      <c r="V1015" s="10" t="s">
        <v>50</v>
      </c>
      <c r="W1015" s="10" t="s">
        <v>50</v>
      </c>
      <c r="X1015" s="11" t="str">
        <f t="shared" si="469"/>
        <v>N</v>
      </c>
      <c r="Y1015" s="11"/>
      <c r="Z1015" s="11">
        <f t="shared" si="551"/>
        <v>0</v>
      </c>
      <c r="AA1015" s="11" t="str">
        <f t="shared" si="539"/>
        <v>N</v>
      </c>
      <c r="AB1015" s="11"/>
      <c r="AC1015" s="11">
        <f t="shared" si="540"/>
        <v>0</v>
      </c>
      <c r="AD1015" s="10"/>
      <c r="AE1015" s="10"/>
      <c r="AF1015" s="11"/>
      <c r="AG1015" s="10"/>
      <c r="AH1015" s="10"/>
      <c r="AI1015" s="11">
        <f t="shared" si="493"/>
        <v>480</v>
      </c>
      <c r="AJ1015" s="11"/>
      <c r="AK1015" s="11">
        <f t="shared" si="489"/>
        <v>480</v>
      </c>
      <c r="AL1015" s="11"/>
      <c r="AM1015" s="11">
        <f t="shared" si="492"/>
        <v>0</v>
      </c>
      <c r="AN1015" s="11"/>
      <c r="AO1015" s="11">
        <f t="shared" si="490"/>
        <v>0</v>
      </c>
      <c r="AP1015" s="11"/>
      <c r="AQ1015" s="11" t="str">
        <f t="shared" si="491"/>
        <v/>
      </c>
      <c r="AR1015" s="11" t="str">
        <f t="shared" si="541"/>
        <v/>
      </c>
      <c r="AS1015" s="11"/>
      <c r="AT1015" s="9"/>
      <c r="AU1015" t="str">
        <f t="shared" si="542"/>
        <v>RO</v>
      </c>
      <c r="AV1015" s="7">
        <f>SUM(Z$7:Z1015)/2</f>
        <v>480</v>
      </c>
      <c r="AW1015" s="7">
        <f>SUM(AC$7:AC1015)/2</f>
        <v>0</v>
      </c>
    </row>
    <row r="1016" spans="2:67" hidden="1">
      <c r="B1016" s="36"/>
      <c r="C1016" s="9"/>
      <c r="D1016" s="9"/>
      <c r="E1016" s="10" t="s">
        <v>1211</v>
      </c>
      <c r="F1016" s="10" t="s">
        <v>78</v>
      </c>
      <c r="G1016" s="10"/>
      <c r="H1016" s="10"/>
      <c r="I1016" s="10"/>
      <c r="J1016" s="10"/>
      <c r="K1016" s="10"/>
      <c r="L1016" s="10"/>
      <c r="M1016" s="10"/>
      <c r="N1016" s="84"/>
      <c r="O1016" s="10"/>
      <c r="P1016" s="10"/>
      <c r="Q1016" s="10"/>
      <c r="R1016" s="10"/>
      <c r="S1016" s="10" t="str">
        <f t="shared" si="488"/>
        <v/>
      </c>
      <c r="T1016" s="10"/>
      <c r="U1016" s="10" t="s">
        <v>50</v>
      </c>
      <c r="V1016" s="10"/>
      <c r="W1016" s="10" t="s">
        <v>50</v>
      </c>
      <c r="X1016" s="11" t="str">
        <f t="shared" si="469"/>
        <v>N</v>
      </c>
      <c r="Y1016" s="11"/>
      <c r="Z1016" s="11">
        <f t="shared" si="551"/>
        <v>0</v>
      </c>
      <c r="AA1016" s="11" t="str">
        <f t="shared" si="539"/>
        <v>N</v>
      </c>
      <c r="AB1016" s="11"/>
      <c r="AC1016" s="11">
        <f t="shared" si="540"/>
        <v>0</v>
      </c>
      <c r="AD1016" s="10"/>
      <c r="AE1016" s="10"/>
      <c r="AF1016" s="11"/>
      <c r="AG1016" s="10"/>
      <c r="AH1016" s="10"/>
      <c r="AI1016" s="11">
        <f t="shared" si="493"/>
        <v>480</v>
      </c>
      <c r="AJ1016" s="11"/>
      <c r="AK1016" s="11">
        <f t="shared" si="489"/>
        <v>480</v>
      </c>
      <c r="AL1016" s="11"/>
      <c r="AM1016" s="11">
        <f t="shared" si="492"/>
        <v>0</v>
      </c>
      <c r="AN1016" s="11"/>
      <c r="AO1016" s="11">
        <f t="shared" si="490"/>
        <v>0</v>
      </c>
      <c r="AP1016" s="11"/>
      <c r="AQ1016" s="11"/>
      <c r="AR1016" s="11">
        <f t="shared" si="541"/>
        <v>0</v>
      </c>
      <c r="AS1016" s="11"/>
      <c r="AT1016" s="9"/>
      <c r="AU1016" t="str">
        <f t="shared" si="542"/>
        <v/>
      </c>
      <c r="AV1016" s="7">
        <f>SUM(Z$7:Z1016)/2</f>
        <v>480</v>
      </c>
      <c r="AW1016" s="7">
        <f>SUM(AC$7:AC1016)/2</f>
        <v>0</v>
      </c>
    </row>
    <row r="1017" spans="2:67">
      <c r="B1017" s="36"/>
      <c r="C1017" s="9"/>
      <c r="D1017" s="9"/>
      <c r="E1017" s="10" t="s">
        <v>1212</v>
      </c>
      <c r="F1017" s="10" t="s">
        <v>1213</v>
      </c>
      <c r="G1017" s="10"/>
      <c r="H1017" s="10"/>
      <c r="I1017" s="10"/>
      <c r="J1017" s="10"/>
      <c r="K1017" s="10"/>
      <c r="L1017" s="10"/>
      <c r="M1017" s="10"/>
      <c r="N1017" s="84" t="s">
        <v>1214</v>
      </c>
      <c r="O1017" s="10"/>
      <c r="P1017" s="10"/>
      <c r="Q1017" s="10" t="s">
        <v>114</v>
      </c>
      <c r="R1017" s="10" t="s">
        <v>1019</v>
      </c>
      <c r="S1017" s="10" t="str">
        <f t="shared" si="488"/>
        <v>RW</v>
      </c>
      <c r="T1017" s="10">
        <v>252</v>
      </c>
      <c r="U1017" s="10" t="s">
        <v>49</v>
      </c>
      <c r="V1017" s="10" t="s">
        <v>50</v>
      </c>
      <c r="W1017" s="10" t="s">
        <v>50</v>
      </c>
      <c r="X1017" s="11" t="str">
        <f t="shared" si="469"/>
        <v>N</v>
      </c>
      <c r="Y1017" s="11"/>
      <c r="Z1017" s="11">
        <f t="shared" si="551"/>
        <v>0</v>
      </c>
      <c r="AA1017" s="11" t="str">
        <f t="shared" si="539"/>
        <v>N</v>
      </c>
      <c r="AB1017" s="11"/>
      <c r="AC1017" s="11">
        <f t="shared" si="540"/>
        <v>0</v>
      </c>
      <c r="AD1017" s="10" t="str">
        <f>(AD1018 &amp; AD1019 &amp; AD1020 &amp; AD1021 &amp; AD1022 &amp; AD1023 &amp; AD1024 &amp; AD1025)</f>
        <v>00000000</v>
      </c>
      <c r="AE1017" s="10" t="str">
        <f>(AE1018 &amp; AE1019 &amp; AE1020 &amp; AE1021 &amp; AE1022 &amp; AE1023 &amp; AE1024 &amp; AE1025)</f>
        <v>00000000</v>
      </c>
      <c r="AF1017" s="11"/>
      <c r="AG1017" s="10"/>
      <c r="AH1017" s="10"/>
      <c r="AI1017" s="11">
        <f t="shared" si="493"/>
        <v>480</v>
      </c>
      <c r="AJ1017" s="11"/>
      <c r="AK1017" s="11">
        <f t="shared" si="489"/>
        <v>480</v>
      </c>
      <c r="AL1017" s="11"/>
      <c r="AM1017" s="11">
        <f t="shared" si="492"/>
        <v>0</v>
      </c>
      <c r="AN1017" s="11"/>
      <c r="AO1017" s="11">
        <f t="shared" si="490"/>
        <v>0</v>
      </c>
      <c r="AP1017" s="11"/>
      <c r="AQ1017" s="11">
        <v>0</v>
      </c>
      <c r="AR1017" s="11">
        <f t="shared" si="541"/>
        <v>0</v>
      </c>
      <c r="AS1017" s="11"/>
      <c r="AT1017" s="9"/>
      <c r="AU1017" t="str">
        <f t="shared" si="542"/>
        <v>RW</v>
      </c>
      <c r="AV1017" s="7">
        <f>SUM(Z$7:Z1017)/2</f>
        <v>480</v>
      </c>
      <c r="AW1017" s="7">
        <f>SUM(AC$7:AC1017)/2</f>
        <v>0</v>
      </c>
      <c r="BF1017" s="2" t="s">
        <v>272</v>
      </c>
      <c r="BG1017" s="2" t="s">
        <v>272</v>
      </c>
      <c r="BH1017" s="2" t="s">
        <v>272</v>
      </c>
      <c r="BI1017" s="2" t="s">
        <v>272</v>
      </c>
      <c r="BJ1017" s="2" t="s">
        <v>272</v>
      </c>
      <c r="BK1017" s="2" t="s">
        <v>272</v>
      </c>
      <c r="BL1017" s="2" t="s">
        <v>272</v>
      </c>
      <c r="BM1017" s="2" t="s">
        <v>272</v>
      </c>
      <c r="BN1017" s="2" t="s">
        <v>272</v>
      </c>
      <c r="BO1017" s="2" t="s">
        <v>272</v>
      </c>
    </row>
    <row r="1018" spans="2:67" outlineLevel="1">
      <c r="B1018" s="36"/>
      <c r="C1018" s="9"/>
      <c r="D1018" s="9"/>
      <c r="E1018" s="10" t="s">
        <v>1212</v>
      </c>
      <c r="F1018" s="10" t="s">
        <v>1213</v>
      </c>
      <c r="G1018" s="10" t="s">
        <v>1215</v>
      </c>
      <c r="H1018" s="10" t="s">
        <v>1215</v>
      </c>
      <c r="I1018" s="10"/>
      <c r="J1018" s="10"/>
      <c r="K1018" s="10"/>
      <c r="L1018" s="10"/>
      <c r="M1018" s="10"/>
      <c r="N1018" s="84"/>
      <c r="O1018" s="10"/>
      <c r="P1018" s="10"/>
      <c r="Q1018" s="10"/>
      <c r="R1018" s="10"/>
      <c r="S1018" s="10" t="s">
        <v>53</v>
      </c>
      <c r="T1018" s="10"/>
      <c r="U1018" s="10" t="s">
        <v>49</v>
      </c>
      <c r="V1018" s="10" t="s">
        <v>50</v>
      </c>
      <c r="W1018" s="10" t="s">
        <v>50</v>
      </c>
      <c r="X1018" s="11" t="str">
        <f t="shared" si="469"/>
        <v>N</v>
      </c>
      <c r="Y1018" s="11"/>
      <c r="Z1018" s="11">
        <f t="shared" si="551"/>
        <v>0</v>
      </c>
      <c r="AA1018" s="11" t="str">
        <f t="shared" si="539"/>
        <v>N</v>
      </c>
      <c r="AB1018" s="11"/>
      <c r="AC1018" s="11">
        <f t="shared" si="540"/>
        <v>0</v>
      </c>
      <c r="AD1018" s="10">
        <v>0</v>
      </c>
      <c r="AE1018" s="10">
        <v>0</v>
      </c>
      <c r="AF1018" s="11"/>
      <c r="AG1018" s="10"/>
      <c r="AH1018" s="10"/>
      <c r="AI1018" s="11">
        <f t="shared" ref="AI1018:AI1024" si="552">AI1019+Y1019</f>
        <v>479</v>
      </c>
      <c r="AJ1018" s="11" t="str">
        <f t="shared" ref="AJ1018:AJ1025" si="553">IF(Y1018&gt;1,"MTP[" &amp; AI1018-1+Y1018&amp; ":" &amp; AI1018 &amp; "]",(IF(Y1018&gt;0,"MTP[" &amp; AI1018 &amp; "]","")))</f>
        <v/>
      </c>
      <c r="AK1018" s="11">
        <f t="shared" ref="AK1018:AK1024" si="554">AK1019+Y1019</f>
        <v>479</v>
      </c>
      <c r="AL1018" s="11" t="str">
        <f t="shared" ref="AL1018:AL1025" si="555">IF(AND(V1018="Y", Y1018&gt;1),"MTP[" &amp; AK1018-1+Y1018&amp; ":" &amp; AK1018 &amp; "]",(IF(AND(V1018="Y", Y1018&gt;0),"MTP[" &amp; AK1018 &amp; "]","")))</f>
        <v/>
      </c>
      <c r="AM1018" s="11">
        <f t="shared" ref="AM1018:AM1024" si="556">AM1019+AB1019</f>
        <v>-1</v>
      </c>
      <c r="AN1018" s="11" t="str">
        <f t="shared" ref="AN1018:AN1025" si="557">IF(AB1018&gt;1,"OTP[" &amp; AM1018-1+AB1018&amp; ":" &amp; AM1018 &amp; "]",(IF(AB1018&gt;0,"OTP[" &amp; AM1018 &amp; "]","")))</f>
        <v/>
      </c>
      <c r="AO1018" s="11">
        <f t="shared" ref="AO1018:AO1024" si="558">AO1019+AB1019</f>
        <v>-1</v>
      </c>
      <c r="AP1018" s="11" t="str">
        <f t="shared" ref="AP1018:AP1025" si="559">IF(AND(V1018="Y", AB1018&gt;1),"OTP[" &amp; AO1018-1+AB1018&amp; ":" &amp; AO1018 &amp; "]",(IF(AND(V1018="Y", AB1018&gt;0),"OTP[" &amp; AO1018 &amp; "]","")))</f>
        <v/>
      </c>
      <c r="AQ1018" s="11">
        <f t="shared" ref="AQ1018:AQ1034" si="560">IF(AND(U1018="Y",S1018="RW"),T1018*8,"")</f>
        <v>0</v>
      </c>
      <c r="AR1018" s="11">
        <f t="shared" si="541"/>
        <v>0</v>
      </c>
      <c r="AS1018" s="11"/>
      <c r="AT1018" s="9"/>
      <c r="AU1018" t="str">
        <f t="shared" si="542"/>
        <v>RW</v>
      </c>
      <c r="AV1018" s="7">
        <f>SUM(Z$7:Z1018)/2</f>
        <v>480</v>
      </c>
      <c r="AW1018" s="7">
        <f>SUM(AC$7:AC1018)/2</f>
        <v>0</v>
      </c>
      <c r="BF1018" s="2">
        <v>0</v>
      </c>
      <c r="BG1018" s="2">
        <v>0</v>
      </c>
      <c r="BH1018" s="2">
        <v>0</v>
      </c>
      <c r="BI1018" s="2">
        <v>0</v>
      </c>
      <c r="BJ1018" s="2">
        <v>0</v>
      </c>
      <c r="BK1018" s="2">
        <v>0</v>
      </c>
      <c r="BL1018" s="2">
        <v>0</v>
      </c>
      <c r="BM1018" s="2">
        <v>0</v>
      </c>
      <c r="BN1018" s="2">
        <v>0</v>
      </c>
      <c r="BO1018" s="2">
        <v>0</v>
      </c>
    </row>
    <row r="1019" spans="2:67" outlineLevel="1">
      <c r="B1019" s="36"/>
      <c r="C1019" s="9"/>
      <c r="D1019" s="9"/>
      <c r="E1019" s="10" t="s">
        <v>1212</v>
      </c>
      <c r="F1019" s="10" t="s">
        <v>1213</v>
      </c>
      <c r="G1019" s="10" t="s">
        <v>1216</v>
      </c>
      <c r="H1019" s="10" t="s">
        <v>1216</v>
      </c>
      <c r="I1019" s="10"/>
      <c r="J1019" s="10"/>
      <c r="K1019" s="10"/>
      <c r="L1019" s="10"/>
      <c r="M1019" s="10"/>
      <c r="N1019" s="84"/>
      <c r="O1019" s="10"/>
      <c r="P1019" s="10"/>
      <c r="Q1019" s="10"/>
      <c r="R1019" s="10"/>
      <c r="S1019" s="10" t="s">
        <v>53</v>
      </c>
      <c r="T1019" s="10"/>
      <c r="U1019" s="10" t="s">
        <v>49</v>
      </c>
      <c r="V1019" s="10" t="s">
        <v>50</v>
      </c>
      <c r="W1019" s="10" t="s">
        <v>50</v>
      </c>
      <c r="X1019" s="11" t="str">
        <f t="shared" si="469"/>
        <v>N</v>
      </c>
      <c r="Y1019" s="11"/>
      <c r="Z1019" s="11">
        <f t="shared" si="551"/>
        <v>0</v>
      </c>
      <c r="AA1019" s="11" t="str">
        <f t="shared" si="539"/>
        <v>N</v>
      </c>
      <c r="AB1019" s="11"/>
      <c r="AC1019" s="11">
        <f t="shared" si="540"/>
        <v>0</v>
      </c>
      <c r="AD1019" s="10">
        <v>0</v>
      </c>
      <c r="AE1019" s="10">
        <v>0</v>
      </c>
      <c r="AF1019" s="11"/>
      <c r="AG1019" s="10"/>
      <c r="AH1019" s="10"/>
      <c r="AI1019" s="11">
        <f t="shared" si="552"/>
        <v>479</v>
      </c>
      <c r="AJ1019" s="11" t="str">
        <f t="shared" si="553"/>
        <v/>
      </c>
      <c r="AK1019" s="11">
        <f t="shared" si="554"/>
        <v>479</v>
      </c>
      <c r="AL1019" s="11" t="str">
        <f t="shared" si="555"/>
        <v/>
      </c>
      <c r="AM1019" s="11">
        <f t="shared" si="556"/>
        <v>-1</v>
      </c>
      <c r="AN1019" s="11" t="str">
        <f t="shared" si="557"/>
        <v/>
      </c>
      <c r="AO1019" s="11">
        <f t="shared" si="558"/>
        <v>-1</v>
      </c>
      <c r="AP1019" s="11" t="str">
        <f t="shared" si="559"/>
        <v/>
      </c>
      <c r="AQ1019" s="11">
        <f t="shared" si="560"/>
        <v>0</v>
      </c>
      <c r="AR1019" s="11">
        <f t="shared" si="541"/>
        <v>0</v>
      </c>
      <c r="AS1019" s="11"/>
      <c r="AT1019" s="9"/>
      <c r="AU1019" t="str">
        <f t="shared" si="542"/>
        <v>RW</v>
      </c>
      <c r="AV1019" s="7">
        <f>SUM(Z$7:Z1019)/2</f>
        <v>480</v>
      </c>
      <c r="AW1019" s="7">
        <f>SUM(AC$7:AC1019)/2</f>
        <v>0</v>
      </c>
      <c r="BF1019" s="2">
        <v>0</v>
      </c>
      <c r="BG1019" s="2">
        <v>0</v>
      </c>
      <c r="BH1019" s="2">
        <v>0</v>
      </c>
      <c r="BI1019" s="2">
        <v>0</v>
      </c>
      <c r="BJ1019" s="2">
        <v>0</v>
      </c>
      <c r="BK1019" s="2">
        <v>0</v>
      </c>
      <c r="BL1019" s="2">
        <v>0</v>
      </c>
      <c r="BM1019" s="2">
        <v>0</v>
      </c>
      <c r="BN1019" s="2">
        <v>0</v>
      </c>
      <c r="BO1019" s="2">
        <v>0</v>
      </c>
    </row>
    <row r="1020" spans="2:67" outlineLevel="1">
      <c r="B1020" s="36"/>
      <c r="C1020" s="9"/>
      <c r="D1020" s="9"/>
      <c r="E1020" s="10" t="s">
        <v>1212</v>
      </c>
      <c r="F1020" s="10" t="s">
        <v>1213</v>
      </c>
      <c r="G1020" s="10" t="s">
        <v>1217</v>
      </c>
      <c r="H1020" s="10" t="s">
        <v>1217</v>
      </c>
      <c r="I1020" s="10"/>
      <c r="J1020" s="10"/>
      <c r="K1020" s="10"/>
      <c r="L1020" s="10"/>
      <c r="M1020" s="10"/>
      <c r="N1020" s="84"/>
      <c r="O1020" s="10"/>
      <c r="P1020" s="10"/>
      <c r="Q1020" s="10"/>
      <c r="R1020" s="10"/>
      <c r="S1020" s="10" t="s">
        <v>53</v>
      </c>
      <c r="T1020" s="10"/>
      <c r="U1020" s="10" t="s">
        <v>49</v>
      </c>
      <c r="V1020" s="10" t="s">
        <v>50</v>
      </c>
      <c r="W1020" s="10" t="s">
        <v>50</v>
      </c>
      <c r="X1020" s="11" t="str">
        <f t="shared" si="469"/>
        <v>N</v>
      </c>
      <c r="Y1020" s="11"/>
      <c r="Z1020" s="11">
        <f t="shared" si="551"/>
        <v>0</v>
      </c>
      <c r="AA1020" s="11" t="str">
        <f t="shared" si="539"/>
        <v>N</v>
      </c>
      <c r="AB1020" s="11"/>
      <c r="AC1020" s="11">
        <f t="shared" si="540"/>
        <v>0</v>
      </c>
      <c r="AD1020" s="10">
        <v>0</v>
      </c>
      <c r="AE1020" s="10">
        <v>0</v>
      </c>
      <c r="AF1020" s="11"/>
      <c r="AG1020" s="10"/>
      <c r="AH1020" s="10"/>
      <c r="AI1020" s="11">
        <f t="shared" si="552"/>
        <v>479</v>
      </c>
      <c r="AJ1020" s="11" t="str">
        <f t="shared" si="553"/>
        <v/>
      </c>
      <c r="AK1020" s="11">
        <f t="shared" si="554"/>
        <v>479</v>
      </c>
      <c r="AL1020" s="11" t="str">
        <f t="shared" si="555"/>
        <v/>
      </c>
      <c r="AM1020" s="11">
        <f t="shared" si="556"/>
        <v>-1</v>
      </c>
      <c r="AN1020" s="11" t="str">
        <f t="shared" si="557"/>
        <v/>
      </c>
      <c r="AO1020" s="11">
        <f t="shared" si="558"/>
        <v>-1</v>
      </c>
      <c r="AP1020" s="11" t="str">
        <f t="shared" si="559"/>
        <v/>
      </c>
      <c r="AQ1020" s="11">
        <f t="shared" si="560"/>
        <v>0</v>
      </c>
      <c r="AR1020" s="11">
        <f t="shared" si="541"/>
        <v>0</v>
      </c>
      <c r="AS1020" s="11"/>
      <c r="AT1020" s="9"/>
      <c r="AU1020" t="str">
        <f t="shared" si="542"/>
        <v>RW</v>
      </c>
      <c r="AV1020" s="7">
        <f>SUM(Z$7:Z1020)/2</f>
        <v>480</v>
      </c>
      <c r="AW1020" s="7">
        <f>SUM(AC$7:AC1020)/2</f>
        <v>0</v>
      </c>
      <c r="BF1020" s="2">
        <v>0</v>
      </c>
      <c r="BG1020" s="2">
        <v>0</v>
      </c>
      <c r="BH1020" s="2">
        <v>0</v>
      </c>
      <c r="BI1020" s="2">
        <v>0</v>
      </c>
      <c r="BJ1020" s="2">
        <v>0</v>
      </c>
      <c r="BK1020" s="2">
        <v>0</v>
      </c>
      <c r="BL1020" s="2">
        <v>0</v>
      </c>
      <c r="BM1020" s="2">
        <v>0</v>
      </c>
      <c r="BN1020" s="2">
        <v>0</v>
      </c>
      <c r="BO1020" s="2">
        <v>0</v>
      </c>
    </row>
    <row r="1021" spans="2:67" outlineLevel="1">
      <c r="B1021" s="36"/>
      <c r="C1021" s="9"/>
      <c r="D1021" s="9"/>
      <c r="E1021" s="10" t="s">
        <v>1212</v>
      </c>
      <c r="F1021" s="10" t="s">
        <v>1213</v>
      </c>
      <c r="G1021" s="10" t="s">
        <v>1218</v>
      </c>
      <c r="H1021" s="10" t="s">
        <v>1218</v>
      </c>
      <c r="I1021" s="10"/>
      <c r="J1021" s="10"/>
      <c r="K1021" s="10"/>
      <c r="L1021" s="10"/>
      <c r="M1021" s="10"/>
      <c r="N1021" s="84"/>
      <c r="O1021" s="10"/>
      <c r="P1021" s="10"/>
      <c r="Q1021" s="10"/>
      <c r="R1021" s="10"/>
      <c r="S1021" s="10" t="s">
        <v>53</v>
      </c>
      <c r="T1021" s="10"/>
      <c r="U1021" s="10" t="s">
        <v>49</v>
      </c>
      <c r="V1021" s="10" t="s">
        <v>50</v>
      </c>
      <c r="W1021" s="10" t="s">
        <v>50</v>
      </c>
      <c r="X1021" s="11" t="str">
        <f t="shared" si="469"/>
        <v>N</v>
      </c>
      <c r="Y1021" s="11"/>
      <c r="Z1021" s="11">
        <f t="shared" si="551"/>
        <v>0</v>
      </c>
      <c r="AA1021" s="11" t="str">
        <f t="shared" si="539"/>
        <v>N</v>
      </c>
      <c r="AB1021" s="11"/>
      <c r="AC1021" s="11">
        <f t="shared" si="540"/>
        <v>0</v>
      </c>
      <c r="AD1021" s="10">
        <v>0</v>
      </c>
      <c r="AE1021" s="10">
        <v>0</v>
      </c>
      <c r="AF1021" s="11"/>
      <c r="AG1021" s="10"/>
      <c r="AH1021" s="10"/>
      <c r="AI1021" s="11">
        <f t="shared" si="552"/>
        <v>479</v>
      </c>
      <c r="AJ1021" s="11" t="str">
        <f t="shared" si="553"/>
        <v/>
      </c>
      <c r="AK1021" s="11">
        <f t="shared" si="554"/>
        <v>479</v>
      </c>
      <c r="AL1021" s="11" t="str">
        <f t="shared" si="555"/>
        <v/>
      </c>
      <c r="AM1021" s="11">
        <f t="shared" si="556"/>
        <v>-1</v>
      </c>
      <c r="AN1021" s="11" t="str">
        <f t="shared" si="557"/>
        <v/>
      </c>
      <c r="AO1021" s="11">
        <f t="shared" si="558"/>
        <v>-1</v>
      </c>
      <c r="AP1021" s="11" t="str">
        <f t="shared" si="559"/>
        <v/>
      </c>
      <c r="AQ1021" s="11">
        <f t="shared" si="560"/>
        <v>0</v>
      </c>
      <c r="AR1021" s="11">
        <f t="shared" si="541"/>
        <v>0</v>
      </c>
      <c r="AS1021" s="11"/>
      <c r="AT1021" s="9"/>
      <c r="AU1021" t="str">
        <f t="shared" si="542"/>
        <v>RW</v>
      </c>
      <c r="AV1021" s="7">
        <f>SUM(Z$7:Z1021)/2</f>
        <v>480</v>
      </c>
      <c r="AW1021" s="7">
        <f>SUM(AC$7:AC1021)/2</f>
        <v>0</v>
      </c>
      <c r="BF1021" s="2">
        <v>0</v>
      </c>
      <c r="BG1021" s="2">
        <v>0</v>
      </c>
      <c r="BH1021" s="2">
        <v>0</v>
      </c>
      <c r="BI1021" s="2">
        <v>0</v>
      </c>
      <c r="BJ1021" s="2">
        <v>0</v>
      </c>
      <c r="BK1021" s="2">
        <v>0</v>
      </c>
      <c r="BL1021" s="2">
        <v>0</v>
      </c>
      <c r="BM1021" s="2">
        <v>0</v>
      </c>
      <c r="BN1021" s="2">
        <v>0</v>
      </c>
      <c r="BO1021" s="2">
        <v>0</v>
      </c>
    </row>
    <row r="1022" spans="2:67" outlineLevel="1">
      <c r="B1022" s="36"/>
      <c r="C1022" s="9"/>
      <c r="D1022" s="9"/>
      <c r="E1022" s="10" t="s">
        <v>1212</v>
      </c>
      <c r="F1022" s="10" t="s">
        <v>1213</v>
      </c>
      <c r="G1022" s="10" t="s">
        <v>1219</v>
      </c>
      <c r="H1022" s="10" t="s">
        <v>1219</v>
      </c>
      <c r="I1022" s="10"/>
      <c r="J1022" s="10"/>
      <c r="K1022" s="10"/>
      <c r="L1022" s="10"/>
      <c r="M1022" s="10"/>
      <c r="N1022" s="84"/>
      <c r="O1022" s="10"/>
      <c r="P1022" s="10"/>
      <c r="Q1022" s="10"/>
      <c r="R1022" s="10"/>
      <c r="S1022" s="10" t="s">
        <v>53</v>
      </c>
      <c r="T1022" s="10"/>
      <c r="U1022" s="10" t="s">
        <v>49</v>
      </c>
      <c r="V1022" s="10" t="s">
        <v>50</v>
      </c>
      <c r="W1022" s="10" t="s">
        <v>50</v>
      </c>
      <c r="X1022" s="11" t="str">
        <f t="shared" si="469"/>
        <v>N</v>
      </c>
      <c r="Y1022" s="11"/>
      <c r="Z1022" s="11">
        <f t="shared" si="551"/>
        <v>0</v>
      </c>
      <c r="AA1022" s="11" t="str">
        <f t="shared" si="539"/>
        <v>N</v>
      </c>
      <c r="AB1022" s="11"/>
      <c r="AC1022" s="11">
        <f t="shared" si="540"/>
        <v>0</v>
      </c>
      <c r="AD1022" s="10">
        <v>0</v>
      </c>
      <c r="AE1022" s="10">
        <v>0</v>
      </c>
      <c r="AF1022" s="11"/>
      <c r="AG1022" s="10"/>
      <c r="AH1022" s="10"/>
      <c r="AI1022" s="11">
        <f t="shared" si="552"/>
        <v>479</v>
      </c>
      <c r="AJ1022" s="11" t="str">
        <f t="shared" si="553"/>
        <v/>
      </c>
      <c r="AK1022" s="11">
        <f t="shared" si="554"/>
        <v>479</v>
      </c>
      <c r="AL1022" s="11" t="str">
        <f t="shared" si="555"/>
        <v/>
      </c>
      <c r="AM1022" s="11">
        <f t="shared" si="556"/>
        <v>-1</v>
      </c>
      <c r="AN1022" s="11" t="str">
        <f t="shared" si="557"/>
        <v/>
      </c>
      <c r="AO1022" s="11">
        <f t="shared" si="558"/>
        <v>-1</v>
      </c>
      <c r="AP1022" s="11" t="str">
        <f t="shared" si="559"/>
        <v/>
      </c>
      <c r="AQ1022" s="11">
        <f t="shared" si="560"/>
        <v>0</v>
      </c>
      <c r="AR1022" s="11">
        <f t="shared" si="541"/>
        <v>0</v>
      </c>
      <c r="AS1022" s="11"/>
      <c r="AT1022" s="9"/>
      <c r="AU1022" t="str">
        <f t="shared" si="542"/>
        <v>RW</v>
      </c>
      <c r="AV1022" s="7">
        <f>SUM(Z$7:Z1022)/2</f>
        <v>480</v>
      </c>
      <c r="AW1022" s="7">
        <f>SUM(AC$7:AC1022)/2</f>
        <v>0</v>
      </c>
      <c r="BF1022" s="2">
        <v>0</v>
      </c>
      <c r="BG1022" s="2">
        <v>0</v>
      </c>
      <c r="BH1022" s="2">
        <v>0</v>
      </c>
      <c r="BI1022" s="2">
        <v>0</v>
      </c>
      <c r="BJ1022" s="2">
        <v>0</v>
      </c>
      <c r="BK1022" s="2">
        <v>0</v>
      </c>
      <c r="BL1022" s="2">
        <v>0</v>
      </c>
      <c r="BM1022" s="2">
        <v>0</v>
      </c>
      <c r="BN1022" s="2">
        <v>0</v>
      </c>
      <c r="BO1022" s="2">
        <v>0</v>
      </c>
    </row>
    <row r="1023" spans="2:67" outlineLevel="1">
      <c r="B1023" s="36"/>
      <c r="C1023" s="9"/>
      <c r="D1023" s="9"/>
      <c r="E1023" s="10" t="s">
        <v>1212</v>
      </c>
      <c r="F1023" s="10" t="s">
        <v>1213</v>
      </c>
      <c r="G1023" s="10" t="s">
        <v>1220</v>
      </c>
      <c r="H1023" s="10" t="s">
        <v>1220</v>
      </c>
      <c r="I1023" s="10"/>
      <c r="J1023" s="10"/>
      <c r="K1023" s="10"/>
      <c r="L1023" s="10"/>
      <c r="M1023" s="10"/>
      <c r="N1023" s="84"/>
      <c r="O1023" s="10"/>
      <c r="P1023" s="10"/>
      <c r="Q1023" s="10"/>
      <c r="R1023" s="10"/>
      <c r="S1023" s="10" t="s">
        <v>53</v>
      </c>
      <c r="T1023" s="10"/>
      <c r="U1023" s="10" t="s">
        <v>49</v>
      </c>
      <c r="V1023" s="10" t="s">
        <v>50</v>
      </c>
      <c r="W1023" s="10" t="s">
        <v>50</v>
      </c>
      <c r="X1023" s="11" t="str">
        <f t="shared" si="469"/>
        <v>N</v>
      </c>
      <c r="Y1023" s="11"/>
      <c r="Z1023" s="11">
        <f t="shared" si="551"/>
        <v>0</v>
      </c>
      <c r="AA1023" s="11" t="str">
        <f t="shared" si="539"/>
        <v>N</v>
      </c>
      <c r="AB1023" s="11"/>
      <c r="AC1023" s="11">
        <f t="shared" si="540"/>
        <v>0</v>
      </c>
      <c r="AD1023" s="10">
        <v>0</v>
      </c>
      <c r="AE1023" s="10">
        <v>0</v>
      </c>
      <c r="AF1023" s="11"/>
      <c r="AG1023" s="10"/>
      <c r="AH1023" s="10"/>
      <c r="AI1023" s="11">
        <f t="shared" si="552"/>
        <v>479</v>
      </c>
      <c r="AJ1023" s="11" t="str">
        <f t="shared" si="553"/>
        <v/>
      </c>
      <c r="AK1023" s="11">
        <f t="shared" si="554"/>
        <v>479</v>
      </c>
      <c r="AL1023" s="11" t="str">
        <f t="shared" si="555"/>
        <v/>
      </c>
      <c r="AM1023" s="11">
        <f t="shared" si="556"/>
        <v>-1</v>
      </c>
      <c r="AN1023" s="11" t="str">
        <f t="shared" si="557"/>
        <v/>
      </c>
      <c r="AO1023" s="11">
        <f t="shared" si="558"/>
        <v>-1</v>
      </c>
      <c r="AP1023" s="11" t="str">
        <f t="shared" si="559"/>
        <v/>
      </c>
      <c r="AQ1023" s="11">
        <f t="shared" si="560"/>
        <v>0</v>
      </c>
      <c r="AR1023" s="11">
        <f t="shared" si="541"/>
        <v>0</v>
      </c>
      <c r="AS1023" s="11"/>
      <c r="AT1023" s="9"/>
      <c r="AU1023" t="str">
        <f t="shared" si="542"/>
        <v>RW</v>
      </c>
      <c r="AV1023" s="7">
        <f>SUM(Z$7:Z1023)/2</f>
        <v>480</v>
      </c>
      <c r="AW1023" s="7">
        <f>SUM(AC$7:AC1023)/2</f>
        <v>0</v>
      </c>
      <c r="BF1023" s="2">
        <v>0</v>
      </c>
      <c r="BG1023" s="2">
        <v>0</v>
      </c>
      <c r="BH1023" s="2">
        <v>0</v>
      </c>
      <c r="BI1023" s="2">
        <v>0</v>
      </c>
      <c r="BJ1023" s="2">
        <v>0</v>
      </c>
      <c r="BK1023" s="2">
        <v>0</v>
      </c>
      <c r="BL1023" s="2">
        <v>0</v>
      </c>
      <c r="BM1023" s="2">
        <v>0</v>
      </c>
      <c r="BN1023" s="2">
        <v>0</v>
      </c>
      <c r="BO1023" s="2">
        <v>0</v>
      </c>
    </row>
    <row r="1024" spans="2:67" outlineLevel="1">
      <c r="B1024" s="36"/>
      <c r="C1024" s="9"/>
      <c r="D1024" s="9"/>
      <c r="E1024" s="10" t="s">
        <v>1212</v>
      </c>
      <c r="F1024" s="10" t="s">
        <v>1213</v>
      </c>
      <c r="G1024" s="10" t="s">
        <v>1221</v>
      </c>
      <c r="H1024" s="10" t="s">
        <v>1221</v>
      </c>
      <c r="I1024" s="10"/>
      <c r="J1024" s="10"/>
      <c r="K1024" s="10"/>
      <c r="L1024" s="10"/>
      <c r="M1024" s="10"/>
      <c r="N1024" s="84"/>
      <c r="O1024" s="10"/>
      <c r="P1024" s="10"/>
      <c r="Q1024" s="10"/>
      <c r="R1024" s="10"/>
      <c r="S1024" s="10" t="s">
        <v>53</v>
      </c>
      <c r="T1024" s="10"/>
      <c r="U1024" s="10" t="s">
        <v>49</v>
      </c>
      <c r="V1024" s="10" t="s">
        <v>50</v>
      </c>
      <c r="W1024" s="10" t="s">
        <v>50</v>
      </c>
      <c r="X1024" s="11" t="str">
        <f t="shared" si="469"/>
        <v>N</v>
      </c>
      <c r="Y1024" s="11"/>
      <c r="Z1024" s="11">
        <f t="shared" si="551"/>
        <v>0</v>
      </c>
      <c r="AA1024" s="11" t="str">
        <f t="shared" si="539"/>
        <v>N</v>
      </c>
      <c r="AB1024" s="11"/>
      <c r="AC1024" s="11">
        <f t="shared" si="540"/>
        <v>0</v>
      </c>
      <c r="AD1024" s="10">
        <v>0</v>
      </c>
      <c r="AE1024" s="10">
        <v>0</v>
      </c>
      <c r="AF1024" s="11"/>
      <c r="AG1024" s="10"/>
      <c r="AH1024" s="10"/>
      <c r="AI1024" s="11">
        <f t="shared" si="552"/>
        <v>479</v>
      </c>
      <c r="AJ1024" s="11" t="str">
        <f t="shared" si="553"/>
        <v/>
      </c>
      <c r="AK1024" s="11">
        <f t="shared" si="554"/>
        <v>479</v>
      </c>
      <c r="AL1024" s="11" t="str">
        <f t="shared" si="555"/>
        <v/>
      </c>
      <c r="AM1024" s="11">
        <f t="shared" si="556"/>
        <v>-1</v>
      </c>
      <c r="AN1024" s="11" t="str">
        <f t="shared" si="557"/>
        <v/>
      </c>
      <c r="AO1024" s="11">
        <f t="shared" si="558"/>
        <v>-1</v>
      </c>
      <c r="AP1024" s="11" t="str">
        <f t="shared" si="559"/>
        <v/>
      </c>
      <c r="AQ1024" s="11">
        <f t="shared" si="560"/>
        <v>0</v>
      </c>
      <c r="AR1024" s="11">
        <f t="shared" si="541"/>
        <v>0</v>
      </c>
      <c r="AS1024" s="11"/>
      <c r="AT1024" s="9"/>
      <c r="AU1024" t="str">
        <f t="shared" si="542"/>
        <v>RW</v>
      </c>
      <c r="AV1024" s="7">
        <f>SUM(Z$7:Z1024)/2</f>
        <v>480</v>
      </c>
      <c r="AW1024" s="7">
        <f>SUM(AC$7:AC1024)/2</f>
        <v>0</v>
      </c>
      <c r="BF1024" s="2">
        <v>0</v>
      </c>
      <c r="BG1024" s="2">
        <v>0</v>
      </c>
      <c r="BH1024" s="2">
        <v>0</v>
      </c>
      <c r="BI1024" s="2">
        <v>0</v>
      </c>
      <c r="BJ1024" s="2">
        <v>0</v>
      </c>
      <c r="BK1024" s="2">
        <v>0</v>
      </c>
      <c r="BL1024" s="2">
        <v>0</v>
      </c>
      <c r="BM1024" s="2">
        <v>0</v>
      </c>
      <c r="BN1024" s="2">
        <v>0</v>
      </c>
      <c r="BO1024" s="2">
        <v>0</v>
      </c>
    </row>
    <row r="1025" spans="2:67" outlineLevel="1">
      <c r="B1025" s="36"/>
      <c r="C1025" s="9"/>
      <c r="D1025" s="9"/>
      <c r="E1025" s="10" t="s">
        <v>1212</v>
      </c>
      <c r="F1025" s="10" t="s">
        <v>1213</v>
      </c>
      <c r="G1025" s="10" t="s">
        <v>1222</v>
      </c>
      <c r="H1025" s="10" t="s">
        <v>1222</v>
      </c>
      <c r="I1025" s="10"/>
      <c r="J1025" s="10"/>
      <c r="K1025" s="10"/>
      <c r="L1025" s="10"/>
      <c r="M1025" s="10"/>
      <c r="N1025" s="84"/>
      <c r="O1025" s="10"/>
      <c r="P1025" s="10"/>
      <c r="Q1025" s="10"/>
      <c r="R1025" s="10"/>
      <c r="S1025" s="10" t="s">
        <v>53</v>
      </c>
      <c r="T1025" s="10"/>
      <c r="U1025" s="10" t="s">
        <v>49</v>
      </c>
      <c r="V1025" s="10" t="s">
        <v>50</v>
      </c>
      <c r="W1025" s="10" t="s">
        <v>50</v>
      </c>
      <c r="X1025" s="11" t="str">
        <f t="shared" si="469"/>
        <v>N</v>
      </c>
      <c r="Y1025" s="11"/>
      <c r="Z1025" s="11">
        <f t="shared" si="551"/>
        <v>0</v>
      </c>
      <c r="AA1025" s="11" t="str">
        <f t="shared" si="539"/>
        <v>N</v>
      </c>
      <c r="AB1025" s="11"/>
      <c r="AC1025" s="11">
        <f t="shared" si="540"/>
        <v>0</v>
      </c>
      <c r="AD1025" s="10">
        <v>0</v>
      </c>
      <c r="AE1025" s="10">
        <v>0</v>
      </c>
      <c r="AF1025" s="11"/>
      <c r="AG1025" s="10"/>
      <c r="AH1025" s="10"/>
      <c r="AI1025" s="11">
        <f>IF(Y1025&gt;0,AK983,AK983- 1)</f>
        <v>479</v>
      </c>
      <c r="AJ1025" s="11" t="str">
        <f t="shared" si="553"/>
        <v/>
      </c>
      <c r="AK1025" s="11">
        <f>IF(AND(V1025="Y", Y1025&gt;0),AI1017,AI1017- 1)</f>
        <v>479</v>
      </c>
      <c r="AL1025" s="11" t="str">
        <f t="shared" si="555"/>
        <v/>
      </c>
      <c r="AM1025" s="11">
        <f>IF(AB1025&gt;0,AO983,AO983- 1)</f>
        <v>-1</v>
      </c>
      <c r="AN1025" s="11" t="str">
        <f t="shared" si="557"/>
        <v/>
      </c>
      <c r="AO1025" s="11">
        <f>IF(AND(V1025="Y", AB1025&gt;0),AM1017,AM1017- 1)</f>
        <v>-1</v>
      </c>
      <c r="AP1025" s="11" t="str">
        <f t="shared" si="559"/>
        <v/>
      </c>
      <c r="AQ1025" s="11">
        <f t="shared" si="560"/>
        <v>0</v>
      </c>
      <c r="AR1025" s="11">
        <f t="shared" si="541"/>
        <v>0</v>
      </c>
      <c r="AS1025" s="11"/>
      <c r="AT1025" s="9"/>
      <c r="AU1025" t="str">
        <f t="shared" si="542"/>
        <v>RW</v>
      </c>
      <c r="AV1025" s="7">
        <f>SUM(Z$7:Z1025)/2</f>
        <v>480</v>
      </c>
      <c r="AW1025" s="7">
        <f>SUM(AC$7:AC1025)/2</f>
        <v>0</v>
      </c>
      <c r="BF1025" s="2">
        <v>0</v>
      </c>
      <c r="BG1025" s="2">
        <v>0</v>
      </c>
      <c r="BH1025" s="2">
        <v>0</v>
      </c>
      <c r="BI1025" s="2">
        <v>0</v>
      </c>
      <c r="BJ1025" s="2">
        <v>0</v>
      </c>
      <c r="BK1025" s="2">
        <v>0</v>
      </c>
      <c r="BL1025" s="2">
        <v>0</v>
      </c>
      <c r="BM1025" s="2">
        <v>0</v>
      </c>
      <c r="BN1025" s="2">
        <v>0</v>
      </c>
      <c r="BO1025" s="2">
        <v>0</v>
      </c>
    </row>
    <row r="1026" spans="2:67">
      <c r="B1026" s="36"/>
      <c r="C1026" s="9"/>
      <c r="D1026" s="9"/>
      <c r="E1026" s="10" t="s">
        <v>1223</v>
      </c>
      <c r="F1026" s="10" t="s">
        <v>1224</v>
      </c>
      <c r="G1026" s="10"/>
      <c r="H1026" s="10"/>
      <c r="I1026" s="10"/>
      <c r="J1026" s="10"/>
      <c r="K1026" s="10"/>
      <c r="L1026" s="10"/>
      <c r="M1026" s="10"/>
      <c r="N1026" s="84" t="s">
        <v>1225</v>
      </c>
      <c r="O1026" s="10"/>
      <c r="P1026" s="10"/>
      <c r="Q1026" s="10" t="s">
        <v>114</v>
      </c>
      <c r="R1026" s="10" t="s">
        <v>1019</v>
      </c>
      <c r="S1026" s="10" t="str">
        <f t="shared" si="488"/>
        <v>RW</v>
      </c>
      <c r="T1026" s="10">
        <v>0</v>
      </c>
      <c r="U1026" s="10" t="s">
        <v>49</v>
      </c>
      <c r="V1026" s="10" t="s">
        <v>50</v>
      </c>
      <c r="W1026" s="10" t="s">
        <v>50</v>
      </c>
      <c r="X1026" s="11" t="str">
        <f t="shared" si="469"/>
        <v>N</v>
      </c>
      <c r="Y1026" s="11"/>
      <c r="Z1026" s="11">
        <f t="shared" si="551"/>
        <v>0</v>
      </c>
      <c r="AA1026" s="11" t="str">
        <f t="shared" si="539"/>
        <v>N</v>
      </c>
      <c r="AB1026" s="11"/>
      <c r="AC1026" s="11">
        <f t="shared" si="540"/>
        <v>0</v>
      </c>
      <c r="AD1026" s="10" t="str">
        <f>(AD1027 &amp; AD1028 &amp; AD1029 &amp; AD1030 &amp; AD1031 &amp; AD1032 &amp; AD1033 &amp; AD1034)</f>
        <v>00000000</v>
      </c>
      <c r="AE1026" s="10" t="str">
        <f>(AE1027 &amp; AE1028 &amp; AE1029 &amp; AE1030 &amp; AE1031 &amp; AE1032 &amp; AE1033 &amp; AE1034)</f>
        <v>00000000</v>
      </c>
      <c r="AF1026" s="11"/>
      <c r="AG1026" s="10"/>
      <c r="AH1026" s="10"/>
      <c r="AI1026" s="11">
        <f>AK1017+Y1026</f>
        <v>480</v>
      </c>
      <c r="AJ1026" s="11"/>
      <c r="AK1026" s="11">
        <f t="shared" si="489"/>
        <v>480</v>
      </c>
      <c r="AL1026" s="11"/>
      <c r="AM1026" s="11">
        <f>AO1017+AB1026</f>
        <v>0</v>
      </c>
      <c r="AN1026" s="11"/>
      <c r="AO1026" s="11">
        <f t="shared" si="490"/>
        <v>0</v>
      </c>
      <c r="AP1026" s="11"/>
      <c r="AQ1026" s="11">
        <f t="shared" si="560"/>
        <v>0</v>
      </c>
      <c r="AR1026" s="11">
        <f t="shared" si="541"/>
        <v>0</v>
      </c>
      <c r="AS1026" s="11"/>
      <c r="AT1026" s="9"/>
      <c r="AU1026" t="str">
        <f t="shared" si="542"/>
        <v>RW</v>
      </c>
      <c r="AV1026" s="7">
        <f>SUM(Z$7:Z1026)/2</f>
        <v>480</v>
      </c>
      <c r="AW1026" s="7">
        <f>SUM(AC$7:AC1026)/2</f>
        <v>0</v>
      </c>
      <c r="BF1026" s="2" t="s">
        <v>272</v>
      </c>
      <c r="BG1026" s="2" t="s">
        <v>272</v>
      </c>
      <c r="BH1026" s="2" t="s">
        <v>272</v>
      </c>
      <c r="BI1026" s="2" t="s">
        <v>272</v>
      </c>
      <c r="BJ1026" s="2" t="s">
        <v>272</v>
      </c>
      <c r="BK1026" s="2" t="s">
        <v>272</v>
      </c>
      <c r="BL1026" s="2" t="s">
        <v>272</v>
      </c>
      <c r="BM1026" s="2" t="s">
        <v>272</v>
      </c>
      <c r="BN1026" s="2" t="s">
        <v>272</v>
      </c>
      <c r="BO1026" s="2" t="s">
        <v>272</v>
      </c>
    </row>
    <row r="1027" spans="2:67" outlineLevel="1">
      <c r="B1027" s="36"/>
      <c r="C1027" s="9"/>
      <c r="D1027" s="9"/>
      <c r="E1027" s="10" t="s">
        <v>1223</v>
      </c>
      <c r="F1027" s="10" t="s">
        <v>1224</v>
      </c>
      <c r="G1027" s="10" t="s">
        <v>1226</v>
      </c>
      <c r="H1027" s="10" t="s">
        <v>1226</v>
      </c>
      <c r="I1027" s="10"/>
      <c r="J1027" s="10"/>
      <c r="K1027" s="10"/>
      <c r="L1027" s="10"/>
      <c r="M1027" s="10"/>
      <c r="N1027" s="84"/>
      <c r="O1027" s="10"/>
      <c r="P1027" s="10"/>
      <c r="Q1027" s="10"/>
      <c r="R1027" s="10"/>
      <c r="S1027" s="10" t="s">
        <v>53</v>
      </c>
      <c r="T1027" s="10"/>
      <c r="U1027" s="10" t="s">
        <v>49</v>
      </c>
      <c r="V1027" s="10" t="s">
        <v>50</v>
      </c>
      <c r="W1027" s="10" t="s">
        <v>50</v>
      </c>
      <c r="X1027" s="11" t="str">
        <f t="shared" si="469"/>
        <v>N</v>
      </c>
      <c r="Y1027" s="11"/>
      <c r="Z1027" s="11">
        <f t="shared" si="551"/>
        <v>0</v>
      </c>
      <c r="AA1027" s="11" t="str">
        <f t="shared" si="539"/>
        <v>N</v>
      </c>
      <c r="AB1027" s="11"/>
      <c r="AC1027" s="11">
        <f t="shared" si="540"/>
        <v>0</v>
      </c>
      <c r="AD1027" s="10">
        <v>0</v>
      </c>
      <c r="AE1027" s="10">
        <v>0</v>
      </c>
      <c r="AF1027" s="11"/>
      <c r="AG1027" s="10"/>
      <c r="AH1027" s="10"/>
      <c r="AI1027" s="11">
        <f t="shared" ref="AI1027:AI1033" si="561">AI1028+Y1028</f>
        <v>479</v>
      </c>
      <c r="AJ1027" s="11" t="str">
        <f t="shared" ref="AJ1027:AJ1034" si="562">IF(Y1027&gt;1,"MTP[" &amp; AI1027-1+Y1027&amp; ":" &amp; AI1027 &amp; "]",(IF(Y1027&gt;0,"MTP[" &amp; AI1027 &amp; "]","")))</f>
        <v/>
      </c>
      <c r="AK1027" s="11">
        <f t="shared" ref="AK1027:AK1033" si="563">AK1028+Y1028</f>
        <v>479</v>
      </c>
      <c r="AL1027" s="11" t="str">
        <f t="shared" ref="AL1027:AL1034" si="564">IF(AND(V1027="Y", Y1027&gt;1),"MTP[" &amp; AK1027-1+Y1027&amp; ":" &amp; AK1027 &amp; "]",(IF(AND(V1027="Y", Y1027&gt;0),"MTP[" &amp; AK1027 &amp; "]","")))</f>
        <v/>
      </c>
      <c r="AM1027" s="11">
        <f t="shared" ref="AM1027:AM1033" si="565">AM1028+AB1028</f>
        <v>-1</v>
      </c>
      <c r="AN1027" s="11" t="str">
        <f t="shared" ref="AN1027:AN1034" si="566">IF(AB1027&gt;1,"OTP[" &amp; AM1027-1+AB1027&amp; ":" &amp; AM1027 &amp; "]",(IF(AB1027&gt;0,"OTP[" &amp; AM1027 &amp; "]","")))</f>
        <v/>
      </c>
      <c r="AO1027" s="11">
        <f t="shared" ref="AO1027:AO1033" si="567">AO1028+AB1028</f>
        <v>-1</v>
      </c>
      <c r="AP1027" s="11" t="str">
        <f t="shared" ref="AP1027:AP1034" si="568">IF(AND(V1027="Y", AB1027&gt;1),"OTP[" &amp; AO1027-1+AB1027&amp; ":" &amp; AO1027 &amp; "]",(IF(AND(V1027="Y", AB1027&gt;0),"OTP[" &amp; AO1027 &amp; "]","")))</f>
        <v/>
      </c>
      <c r="AQ1027" s="11">
        <f t="shared" si="560"/>
        <v>0</v>
      </c>
      <c r="AR1027" s="11">
        <f t="shared" si="541"/>
        <v>0</v>
      </c>
      <c r="AS1027" s="11"/>
      <c r="AT1027" s="9"/>
      <c r="AU1027" t="str">
        <f t="shared" si="542"/>
        <v>RW</v>
      </c>
      <c r="AV1027" s="7">
        <f>SUM(Z$7:Z1027)/2</f>
        <v>480</v>
      </c>
      <c r="AW1027" s="7">
        <f>SUM(AC$7:AC1027)/2</f>
        <v>0</v>
      </c>
      <c r="BF1027" s="2">
        <v>0</v>
      </c>
      <c r="BG1027" s="2">
        <v>0</v>
      </c>
      <c r="BH1027" s="2">
        <v>0</v>
      </c>
      <c r="BI1027" s="2">
        <v>0</v>
      </c>
      <c r="BJ1027" s="2">
        <v>0</v>
      </c>
      <c r="BK1027" s="2">
        <v>0</v>
      </c>
      <c r="BL1027" s="2">
        <v>0</v>
      </c>
      <c r="BM1027" s="2">
        <v>0</v>
      </c>
      <c r="BN1027" s="2">
        <v>0</v>
      </c>
      <c r="BO1027" s="2">
        <v>0</v>
      </c>
    </row>
    <row r="1028" spans="2:67" outlineLevel="1">
      <c r="B1028" s="36"/>
      <c r="C1028" s="9"/>
      <c r="D1028" s="9"/>
      <c r="E1028" s="10" t="s">
        <v>1223</v>
      </c>
      <c r="F1028" s="10" t="s">
        <v>1224</v>
      </c>
      <c r="G1028" s="10" t="s">
        <v>1227</v>
      </c>
      <c r="H1028" s="10" t="s">
        <v>1227</v>
      </c>
      <c r="I1028" s="10"/>
      <c r="J1028" s="10"/>
      <c r="K1028" s="10"/>
      <c r="L1028" s="10"/>
      <c r="M1028" s="10"/>
      <c r="N1028" s="84"/>
      <c r="O1028" s="10"/>
      <c r="P1028" s="10"/>
      <c r="Q1028" s="10"/>
      <c r="R1028" s="10"/>
      <c r="S1028" s="10" t="s">
        <v>53</v>
      </c>
      <c r="T1028" s="10"/>
      <c r="U1028" s="10" t="s">
        <v>49</v>
      </c>
      <c r="V1028" s="10" t="s">
        <v>50</v>
      </c>
      <c r="W1028" s="10" t="s">
        <v>50</v>
      </c>
      <c r="X1028" s="11" t="str">
        <f t="shared" si="469"/>
        <v>N</v>
      </c>
      <c r="Y1028" s="11"/>
      <c r="Z1028" s="11">
        <f t="shared" si="551"/>
        <v>0</v>
      </c>
      <c r="AA1028" s="11" t="str">
        <f t="shared" si="539"/>
        <v>N</v>
      </c>
      <c r="AB1028" s="11"/>
      <c r="AC1028" s="11">
        <f t="shared" si="540"/>
        <v>0</v>
      </c>
      <c r="AD1028" s="10">
        <v>0</v>
      </c>
      <c r="AE1028" s="10">
        <v>0</v>
      </c>
      <c r="AF1028" s="11"/>
      <c r="AG1028" s="10"/>
      <c r="AH1028" s="10"/>
      <c r="AI1028" s="11">
        <f t="shared" si="561"/>
        <v>479</v>
      </c>
      <c r="AJ1028" s="11" t="str">
        <f t="shared" si="562"/>
        <v/>
      </c>
      <c r="AK1028" s="11">
        <f t="shared" si="563"/>
        <v>479</v>
      </c>
      <c r="AL1028" s="11" t="str">
        <f t="shared" si="564"/>
        <v/>
      </c>
      <c r="AM1028" s="11">
        <f t="shared" si="565"/>
        <v>-1</v>
      </c>
      <c r="AN1028" s="11" t="str">
        <f t="shared" si="566"/>
        <v/>
      </c>
      <c r="AO1028" s="11">
        <f t="shared" si="567"/>
        <v>-1</v>
      </c>
      <c r="AP1028" s="11" t="str">
        <f t="shared" si="568"/>
        <v/>
      </c>
      <c r="AQ1028" s="11">
        <f t="shared" si="560"/>
        <v>0</v>
      </c>
      <c r="AR1028" s="11">
        <f t="shared" si="541"/>
        <v>0</v>
      </c>
      <c r="AS1028" s="11"/>
      <c r="AT1028" s="9"/>
      <c r="AU1028" t="str">
        <f t="shared" si="542"/>
        <v>RW</v>
      </c>
      <c r="AV1028" s="7">
        <f>SUM(Z$7:Z1028)/2</f>
        <v>480</v>
      </c>
      <c r="AW1028" s="7">
        <f>SUM(AC$7:AC1028)/2</f>
        <v>0</v>
      </c>
      <c r="BF1028" s="2">
        <v>0</v>
      </c>
      <c r="BG1028" s="2">
        <v>0</v>
      </c>
      <c r="BH1028" s="2">
        <v>0</v>
      </c>
      <c r="BI1028" s="2">
        <v>0</v>
      </c>
      <c r="BJ1028" s="2">
        <v>0</v>
      </c>
      <c r="BK1028" s="2">
        <v>0</v>
      </c>
      <c r="BL1028" s="2">
        <v>0</v>
      </c>
      <c r="BM1028" s="2">
        <v>0</v>
      </c>
      <c r="BN1028" s="2">
        <v>0</v>
      </c>
      <c r="BO1028" s="2">
        <v>0</v>
      </c>
    </row>
    <row r="1029" spans="2:67" outlineLevel="1">
      <c r="B1029" s="36"/>
      <c r="C1029" s="9"/>
      <c r="D1029" s="9"/>
      <c r="E1029" s="10" t="s">
        <v>1223</v>
      </c>
      <c r="F1029" s="10" t="s">
        <v>1224</v>
      </c>
      <c r="G1029" s="10" t="s">
        <v>1228</v>
      </c>
      <c r="H1029" s="10" t="s">
        <v>1228</v>
      </c>
      <c r="I1029" s="10"/>
      <c r="J1029" s="10"/>
      <c r="K1029" s="10"/>
      <c r="L1029" s="10"/>
      <c r="M1029" s="10"/>
      <c r="N1029" s="84"/>
      <c r="O1029" s="10"/>
      <c r="P1029" s="10"/>
      <c r="Q1029" s="10"/>
      <c r="R1029" s="10"/>
      <c r="S1029" s="10" t="s">
        <v>53</v>
      </c>
      <c r="T1029" s="10"/>
      <c r="U1029" s="10" t="s">
        <v>49</v>
      </c>
      <c r="V1029" s="10" t="s">
        <v>50</v>
      </c>
      <c r="W1029" s="10" t="s">
        <v>50</v>
      </c>
      <c r="X1029" s="11" t="str">
        <f t="shared" si="469"/>
        <v>N</v>
      </c>
      <c r="Y1029" s="11"/>
      <c r="Z1029" s="11">
        <f t="shared" si="551"/>
        <v>0</v>
      </c>
      <c r="AA1029" s="11" t="str">
        <f t="shared" si="539"/>
        <v>N</v>
      </c>
      <c r="AB1029" s="11"/>
      <c r="AC1029" s="11">
        <f t="shared" si="540"/>
        <v>0</v>
      </c>
      <c r="AD1029" s="10">
        <v>0</v>
      </c>
      <c r="AE1029" s="10">
        <v>0</v>
      </c>
      <c r="AF1029" s="11"/>
      <c r="AG1029" s="10"/>
      <c r="AH1029" s="10"/>
      <c r="AI1029" s="11">
        <f t="shared" si="561"/>
        <v>479</v>
      </c>
      <c r="AJ1029" s="11" t="str">
        <f t="shared" si="562"/>
        <v/>
      </c>
      <c r="AK1029" s="11">
        <f t="shared" si="563"/>
        <v>479</v>
      </c>
      <c r="AL1029" s="11" t="str">
        <f t="shared" si="564"/>
        <v/>
      </c>
      <c r="AM1029" s="11">
        <f t="shared" si="565"/>
        <v>-1</v>
      </c>
      <c r="AN1029" s="11" t="str">
        <f t="shared" si="566"/>
        <v/>
      </c>
      <c r="AO1029" s="11">
        <f t="shared" si="567"/>
        <v>-1</v>
      </c>
      <c r="AP1029" s="11" t="str">
        <f t="shared" si="568"/>
        <v/>
      </c>
      <c r="AQ1029" s="11">
        <f t="shared" si="560"/>
        <v>0</v>
      </c>
      <c r="AR1029" s="11">
        <f t="shared" si="541"/>
        <v>0</v>
      </c>
      <c r="AS1029" s="11"/>
      <c r="AT1029" s="9"/>
      <c r="AU1029" t="str">
        <f t="shared" si="542"/>
        <v>RW</v>
      </c>
      <c r="AV1029" s="7">
        <f>SUM(Z$7:Z1029)/2</f>
        <v>480</v>
      </c>
      <c r="AW1029" s="7">
        <f>SUM(AC$7:AC1029)/2</f>
        <v>0</v>
      </c>
      <c r="BF1029" s="2">
        <v>0</v>
      </c>
      <c r="BG1029" s="2">
        <v>0</v>
      </c>
      <c r="BH1029" s="2">
        <v>0</v>
      </c>
      <c r="BI1029" s="2">
        <v>0</v>
      </c>
      <c r="BJ1029" s="2">
        <v>0</v>
      </c>
      <c r="BK1029" s="2">
        <v>0</v>
      </c>
      <c r="BL1029" s="2">
        <v>0</v>
      </c>
      <c r="BM1029" s="2">
        <v>0</v>
      </c>
      <c r="BN1029" s="2">
        <v>0</v>
      </c>
      <c r="BO1029" s="2">
        <v>0</v>
      </c>
    </row>
    <row r="1030" spans="2:67" outlineLevel="1">
      <c r="B1030" s="36"/>
      <c r="C1030" s="9"/>
      <c r="D1030" s="9"/>
      <c r="E1030" s="10" t="s">
        <v>1223</v>
      </c>
      <c r="F1030" s="10" t="s">
        <v>1224</v>
      </c>
      <c r="G1030" s="10" t="s">
        <v>1229</v>
      </c>
      <c r="H1030" s="10" t="s">
        <v>1229</v>
      </c>
      <c r="I1030" s="10"/>
      <c r="J1030" s="10"/>
      <c r="K1030" s="10"/>
      <c r="L1030" s="10"/>
      <c r="M1030" s="10"/>
      <c r="N1030" s="84"/>
      <c r="O1030" s="10"/>
      <c r="P1030" s="10"/>
      <c r="Q1030" s="10"/>
      <c r="R1030" s="10"/>
      <c r="S1030" s="10" t="s">
        <v>53</v>
      </c>
      <c r="T1030" s="10"/>
      <c r="U1030" s="10" t="s">
        <v>49</v>
      </c>
      <c r="V1030" s="10" t="s">
        <v>50</v>
      </c>
      <c r="W1030" s="10" t="s">
        <v>50</v>
      </c>
      <c r="X1030" s="11" t="str">
        <f t="shared" si="469"/>
        <v>N</v>
      </c>
      <c r="Y1030" s="11"/>
      <c r="Z1030" s="11">
        <f t="shared" si="551"/>
        <v>0</v>
      </c>
      <c r="AA1030" s="11" t="str">
        <f t="shared" si="539"/>
        <v>N</v>
      </c>
      <c r="AB1030" s="11"/>
      <c r="AC1030" s="11">
        <f t="shared" si="540"/>
        <v>0</v>
      </c>
      <c r="AD1030" s="10">
        <v>0</v>
      </c>
      <c r="AE1030" s="10">
        <v>0</v>
      </c>
      <c r="AF1030" s="11"/>
      <c r="AG1030" s="10"/>
      <c r="AH1030" s="10"/>
      <c r="AI1030" s="11">
        <f t="shared" si="561"/>
        <v>479</v>
      </c>
      <c r="AJ1030" s="11" t="str">
        <f t="shared" si="562"/>
        <v/>
      </c>
      <c r="AK1030" s="11">
        <f t="shared" si="563"/>
        <v>479</v>
      </c>
      <c r="AL1030" s="11" t="str">
        <f t="shared" si="564"/>
        <v/>
      </c>
      <c r="AM1030" s="11">
        <f t="shared" si="565"/>
        <v>-1</v>
      </c>
      <c r="AN1030" s="11" t="str">
        <f t="shared" si="566"/>
        <v/>
      </c>
      <c r="AO1030" s="11">
        <f t="shared" si="567"/>
        <v>-1</v>
      </c>
      <c r="AP1030" s="11" t="str">
        <f t="shared" si="568"/>
        <v/>
      </c>
      <c r="AQ1030" s="11">
        <f t="shared" si="560"/>
        <v>0</v>
      </c>
      <c r="AR1030" s="11">
        <f t="shared" si="541"/>
        <v>0</v>
      </c>
      <c r="AS1030" s="11"/>
      <c r="AT1030" s="9"/>
      <c r="AU1030" t="str">
        <f t="shared" si="542"/>
        <v>RW</v>
      </c>
      <c r="AV1030" s="7">
        <f>SUM(Z$7:Z1030)/2</f>
        <v>480</v>
      </c>
      <c r="AW1030" s="7">
        <f>SUM(AC$7:AC1030)/2</f>
        <v>0</v>
      </c>
      <c r="BF1030" s="2">
        <v>0</v>
      </c>
      <c r="BG1030" s="2">
        <v>0</v>
      </c>
      <c r="BH1030" s="2">
        <v>0</v>
      </c>
      <c r="BI1030" s="2">
        <v>0</v>
      </c>
      <c r="BJ1030" s="2">
        <v>0</v>
      </c>
      <c r="BK1030" s="2">
        <v>0</v>
      </c>
      <c r="BL1030" s="2">
        <v>0</v>
      </c>
      <c r="BM1030" s="2">
        <v>0</v>
      </c>
      <c r="BN1030" s="2">
        <v>0</v>
      </c>
      <c r="BO1030" s="2">
        <v>0</v>
      </c>
    </row>
    <row r="1031" spans="2:67" outlineLevel="1">
      <c r="B1031" s="36"/>
      <c r="C1031" s="9"/>
      <c r="D1031" s="9"/>
      <c r="E1031" s="10" t="s">
        <v>1223</v>
      </c>
      <c r="F1031" s="10" t="s">
        <v>1224</v>
      </c>
      <c r="G1031" s="10" t="s">
        <v>1230</v>
      </c>
      <c r="H1031" s="10" t="s">
        <v>1230</v>
      </c>
      <c r="I1031" s="10"/>
      <c r="J1031" s="10"/>
      <c r="K1031" s="10"/>
      <c r="L1031" s="10"/>
      <c r="M1031" s="10"/>
      <c r="N1031" s="84"/>
      <c r="O1031" s="10"/>
      <c r="P1031" s="10"/>
      <c r="Q1031" s="10"/>
      <c r="R1031" s="10"/>
      <c r="S1031" s="10" t="s">
        <v>53</v>
      </c>
      <c r="T1031" s="10"/>
      <c r="U1031" s="10" t="s">
        <v>49</v>
      </c>
      <c r="V1031" s="10" t="s">
        <v>50</v>
      </c>
      <c r="W1031" s="10" t="s">
        <v>50</v>
      </c>
      <c r="X1031" s="11" t="str">
        <f t="shared" si="469"/>
        <v>N</v>
      </c>
      <c r="Y1031" s="11"/>
      <c r="Z1031" s="11">
        <f t="shared" si="551"/>
        <v>0</v>
      </c>
      <c r="AA1031" s="11" t="str">
        <f t="shared" si="539"/>
        <v>N</v>
      </c>
      <c r="AB1031" s="11"/>
      <c r="AC1031" s="11">
        <f t="shared" si="540"/>
        <v>0</v>
      </c>
      <c r="AD1031" s="10">
        <v>0</v>
      </c>
      <c r="AE1031" s="10">
        <v>0</v>
      </c>
      <c r="AF1031" s="11"/>
      <c r="AG1031" s="10"/>
      <c r="AH1031" s="10"/>
      <c r="AI1031" s="11">
        <f t="shared" si="561"/>
        <v>479</v>
      </c>
      <c r="AJ1031" s="11" t="str">
        <f t="shared" si="562"/>
        <v/>
      </c>
      <c r="AK1031" s="11">
        <f t="shared" si="563"/>
        <v>479</v>
      </c>
      <c r="AL1031" s="11" t="str">
        <f t="shared" si="564"/>
        <v/>
      </c>
      <c r="AM1031" s="11">
        <f t="shared" si="565"/>
        <v>-1</v>
      </c>
      <c r="AN1031" s="11" t="str">
        <f t="shared" si="566"/>
        <v/>
      </c>
      <c r="AO1031" s="11">
        <f t="shared" si="567"/>
        <v>-1</v>
      </c>
      <c r="AP1031" s="11" t="str">
        <f t="shared" si="568"/>
        <v/>
      </c>
      <c r="AQ1031" s="11">
        <f t="shared" si="560"/>
        <v>0</v>
      </c>
      <c r="AR1031" s="11">
        <f t="shared" si="541"/>
        <v>0</v>
      </c>
      <c r="AS1031" s="11"/>
      <c r="AT1031" s="9"/>
      <c r="AU1031" t="str">
        <f t="shared" si="542"/>
        <v>RW</v>
      </c>
      <c r="AV1031" s="7">
        <f>SUM(Z$7:Z1031)/2</f>
        <v>480</v>
      </c>
      <c r="AW1031" s="7">
        <f>SUM(AC$7:AC1031)/2</f>
        <v>0</v>
      </c>
      <c r="BF1031" s="2">
        <v>0</v>
      </c>
      <c r="BG1031" s="2">
        <v>0</v>
      </c>
      <c r="BH1031" s="2">
        <v>0</v>
      </c>
      <c r="BI1031" s="2">
        <v>0</v>
      </c>
      <c r="BJ1031" s="2">
        <v>0</v>
      </c>
      <c r="BK1031" s="2">
        <v>0</v>
      </c>
      <c r="BL1031" s="2">
        <v>0</v>
      </c>
      <c r="BM1031" s="2">
        <v>0</v>
      </c>
      <c r="BN1031" s="2">
        <v>0</v>
      </c>
      <c r="BO1031" s="2">
        <v>0</v>
      </c>
    </row>
    <row r="1032" spans="2:67" outlineLevel="1">
      <c r="B1032" s="36"/>
      <c r="C1032" s="9"/>
      <c r="D1032" s="9"/>
      <c r="E1032" s="10" t="s">
        <v>1223</v>
      </c>
      <c r="F1032" s="10" t="s">
        <v>1224</v>
      </c>
      <c r="G1032" s="10" t="s">
        <v>1231</v>
      </c>
      <c r="H1032" s="10" t="s">
        <v>1231</v>
      </c>
      <c r="I1032" s="10"/>
      <c r="J1032" s="10"/>
      <c r="K1032" s="10"/>
      <c r="L1032" s="10"/>
      <c r="M1032" s="10"/>
      <c r="N1032" s="84"/>
      <c r="O1032" s="10"/>
      <c r="P1032" s="10"/>
      <c r="Q1032" s="10"/>
      <c r="R1032" s="10"/>
      <c r="S1032" s="10" t="s">
        <v>53</v>
      </c>
      <c r="T1032" s="10"/>
      <c r="U1032" s="10" t="s">
        <v>49</v>
      </c>
      <c r="V1032" s="10" t="s">
        <v>50</v>
      </c>
      <c r="W1032" s="10" t="s">
        <v>50</v>
      </c>
      <c r="X1032" s="11" t="str">
        <f t="shared" si="469"/>
        <v>N</v>
      </c>
      <c r="Y1032" s="11"/>
      <c r="Z1032" s="11">
        <f t="shared" si="551"/>
        <v>0</v>
      </c>
      <c r="AA1032" s="11" t="str">
        <f t="shared" si="539"/>
        <v>N</v>
      </c>
      <c r="AB1032" s="11"/>
      <c r="AC1032" s="11">
        <f t="shared" si="540"/>
        <v>0</v>
      </c>
      <c r="AD1032" s="10">
        <v>0</v>
      </c>
      <c r="AE1032" s="10">
        <v>0</v>
      </c>
      <c r="AF1032" s="11"/>
      <c r="AG1032" s="10"/>
      <c r="AH1032" s="10"/>
      <c r="AI1032" s="11">
        <f t="shared" si="561"/>
        <v>479</v>
      </c>
      <c r="AJ1032" s="11" t="str">
        <f t="shared" si="562"/>
        <v/>
      </c>
      <c r="AK1032" s="11">
        <f t="shared" si="563"/>
        <v>479</v>
      </c>
      <c r="AL1032" s="11" t="str">
        <f t="shared" si="564"/>
        <v/>
      </c>
      <c r="AM1032" s="11">
        <f t="shared" si="565"/>
        <v>-1</v>
      </c>
      <c r="AN1032" s="11" t="str">
        <f t="shared" si="566"/>
        <v/>
      </c>
      <c r="AO1032" s="11">
        <f t="shared" si="567"/>
        <v>-1</v>
      </c>
      <c r="AP1032" s="11" t="str">
        <f t="shared" si="568"/>
        <v/>
      </c>
      <c r="AQ1032" s="11">
        <f t="shared" si="560"/>
        <v>0</v>
      </c>
      <c r="AR1032" s="11">
        <f t="shared" si="541"/>
        <v>0</v>
      </c>
      <c r="AS1032" s="11"/>
      <c r="AT1032" s="9"/>
      <c r="AU1032" t="str">
        <f t="shared" si="542"/>
        <v>RW</v>
      </c>
      <c r="AV1032" s="7">
        <f>SUM(Z$7:Z1032)/2</f>
        <v>480</v>
      </c>
      <c r="AW1032" s="7">
        <f>SUM(AC$7:AC1032)/2</f>
        <v>0</v>
      </c>
      <c r="BF1032" s="2">
        <v>0</v>
      </c>
      <c r="BG1032" s="2">
        <v>0</v>
      </c>
      <c r="BH1032" s="2">
        <v>0</v>
      </c>
      <c r="BI1032" s="2">
        <v>0</v>
      </c>
      <c r="BJ1032" s="2">
        <v>0</v>
      </c>
      <c r="BK1032" s="2">
        <v>0</v>
      </c>
      <c r="BL1032" s="2">
        <v>0</v>
      </c>
      <c r="BM1032" s="2">
        <v>0</v>
      </c>
      <c r="BN1032" s="2">
        <v>0</v>
      </c>
      <c r="BO1032" s="2">
        <v>0</v>
      </c>
    </row>
    <row r="1033" spans="2:67" outlineLevel="1">
      <c r="B1033" s="36"/>
      <c r="C1033" s="9"/>
      <c r="D1033" s="9"/>
      <c r="E1033" s="10" t="s">
        <v>1223</v>
      </c>
      <c r="F1033" s="10" t="s">
        <v>1224</v>
      </c>
      <c r="G1033" s="10" t="s">
        <v>1232</v>
      </c>
      <c r="H1033" s="10" t="s">
        <v>1232</v>
      </c>
      <c r="I1033" s="10"/>
      <c r="J1033" s="10"/>
      <c r="K1033" s="10"/>
      <c r="L1033" s="10"/>
      <c r="M1033" s="10"/>
      <c r="N1033" s="84"/>
      <c r="O1033" s="10"/>
      <c r="P1033" s="10"/>
      <c r="Q1033" s="10"/>
      <c r="R1033" s="10"/>
      <c r="S1033" s="10" t="s">
        <v>53</v>
      </c>
      <c r="T1033" s="10"/>
      <c r="U1033" s="10" t="s">
        <v>49</v>
      </c>
      <c r="V1033" s="10" t="s">
        <v>50</v>
      </c>
      <c r="W1033" s="10" t="s">
        <v>50</v>
      </c>
      <c r="X1033" s="11" t="str">
        <f t="shared" si="469"/>
        <v>N</v>
      </c>
      <c r="Y1033" s="11"/>
      <c r="Z1033" s="11">
        <f t="shared" si="551"/>
        <v>0</v>
      </c>
      <c r="AA1033" s="11" t="str">
        <f t="shared" si="539"/>
        <v>N</v>
      </c>
      <c r="AB1033" s="11"/>
      <c r="AC1033" s="11">
        <f t="shared" si="540"/>
        <v>0</v>
      </c>
      <c r="AD1033" s="10">
        <v>0</v>
      </c>
      <c r="AE1033" s="10">
        <v>0</v>
      </c>
      <c r="AF1033" s="11"/>
      <c r="AG1033" s="10"/>
      <c r="AH1033" s="10"/>
      <c r="AI1033" s="11">
        <f t="shared" si="561"/>
        <v>479</v>
      </c>
      <c r="AJ1033" s="11" t="str">
        <f t="shared" si="562"/>
        <v/>
      </c>
      <c r="AK1033" s="11">
        <f t="shared" si="563"/>
        <v>479</v>
      </c>
      <c r="AL1033" s="11" t="str">
        <f t="shared" si="564"/>
        <v/>
      </c>
      <c r="AM1033" s="11">
        <f t="shared" si="565"/>
        <v>-1</v>
      </c>
      <c r="AN1033" s="11" t="str">
        <f t="shared" si="566"/>
        <v/>
      </c>
      <c r="AO1033" s="11">
        <f t="shared" si="567"/>
        <v>-1</v>
      </c>
      <c r="AP1033" s="11" t="str">
        <f t="shared" si="568"/>
        <v/>
      </c>
      <c r="AQ1033" s="11">
        <f t="shared" si="560"/>
        <v>0</v>
      </c>
      <c r="AR1033" s="11">
        <f t="shared" si="541"/>
        <v>0</v>
      </c>
      <c r="AS1033" s="11"/>
      <c r="AT1033" s="9"/>
      <c r="AU1033" t="str">
        <f t="shared" si="542"/>
        <v>RW</v>
      </c>
      <c r="AV1033" s="7">
        <f>SUM(Z$7:Z1033)/2</f>
        <v>480</v>
      </c>
      <c r="AW1033" s="7">
        <f>SUM(AC$7:AC1033)/2</f>
        <v>0</v>
      </c>
      <c r="BF1033" s="2">
        <v>0</v>
      </c>
      <c r="BG1033" s="2">
        <v>0</v>
      </c>
      <c r="BH1033" s="2">
        <v>0</v>
      </c>
      <c r="BI1033" s="2">
        <v>0</v>
      </c>
      <c r="BJ1033" s="2">
        <v>0</v>
      </c>
      <c r="BK1033" s="2">
        <v>0</v>
      </c>
      <c r="BL1033" s="2">
        <v>0</v>
      </c>
      <c r="BM1033" s="2">
        <v>0</v>
      </c>
      <c r="BN1033" s="2">
        <v>0</v>
      </c>
      <c r="BO1033" s="2">
        <v>0</v>
      </c>
    </row>
    <row r="1034" spans="2:67" outlineLevel="1">
      <c r="B1034" s="36"/>
      <c r="C1034" s="9"/>
      <c r="D1034" s="9"/>
      <c r="E1034" s="10" t="s">
        <v>1223</v>
      </c>
      <c r="F1034" s="10" t="s">
        <v>1224</v>
      </c>
      <c r="G1034" s="10" t="s">
        <v>1233</v>
      </c>
      <c r="H1034" s="10" t="s">
        <v>1233</v>
      </c>
      <c r="I1034" s="10"/>
      <c r="J1034" s="10"/>
      <c r="K1034" s="10"/>
      <c r="L1034" s="10"/>
      <c r="M1034" s="10"/>
      <c r="N1034" s="84"/>
      <c r="O1034" s="10"/>
      <c r="P1034" s="10"/>
      <c r="Q1034" s="10"/>
      <c r="R1034" s="10"/>
      <c r="S1034" s="10" t="s">
        <v>53</v>
      </c>
      <c r="T1034" s="10"/>
      <c r="U1034" s="10" t="s">
        <v>49</v>
      </c>
      <c r="V1034" s="10" t="s">
        <v>50</v>
      </c>
      <c r="W1034" s="10" t="s">
        <v>50</v>
      </c>
      <c r="X1034" s="11" t="str">
        <f t="shared" si="469"/>
        <v>N</v>
      </c>
      <c r="Y1034" s="11"/>
      <c r="Z1034" s="11">
        <f t="shared" si="551"/>
        <v>0</v>
      </c>
      <c r="AA1034" s="11" t="str">
        <f t="shared" si="539"/>
        <v>N</v>
      </c>
      <c r="AB1034" s="11"/>
      <c r="AC1034" s="11">
        <f t="shared" si="540"/>
        <v>0</v>
      </c>
      <c r="AD1034" s="10">
        <v>0</v>
      </c>
      <c r="AE1034" s="10">
        <v>0</v>
      </c>
      <c r="AF1034" s="11"/>
      <c r="AG1034" s="10"/>
      <c r="AH1034" s="10"/>
      <c r="AI1034" s="11">
        <f>IF(Y1034&gt;0,AK1017,AK1017- 1)</f>
        <v>479</v>
      </c>
      <c r="AJ1034" s="11" t="str">
        <f t="shared" si="562"/>
        <v/>
      </c>
      <c r="AK1034" s="11">
        <f>IF(AND(V1034="Y", Y1034&gt;0),AI1026,AI1026- 1)</f>
        <v>479</v>
      </c>
      <c r="AL1034" s="11" t="str">
        <f t="shared" si="564"/>
        <v/>
      </c>
      <c r="AM1034" s="11">
        <f>IF(AB1034&gt;0,AO1017,AO1017- 1)</f>
        <v>-1</v>
      </c>
      <c r="AN1034" s="11" t="str">
        <f t="shared" si="566"/>
        <v/>
      </c>
      <c r="AO1034" s="11">
        <f>IF(AND(V1034="Y", AB1034&gt;0),AM1026,AM1026- 1)</f>
        <v>-1</v>
      </c>
      <c r="AP1034" s="11" t="str">
        <f t="shared" si="568"/>
        <v/>
      </c>
      <c r="AQ1034" s="11">
        <f t="shared" si="560"/>
        <v>0</v>
      </c>
      <c r="AR1034" s="11">
        <f t="shared" si="541"/>
        <v>0</v>
      </c>
      <c r="AS1034" s="11"/>
      <c r="AT1034" s="9"/>
      <c r="AU1034" t="str">
        <f t="shared" si="542"/>
        <v>RW</v>
      </c>
      <c r="AV1034" s="7">
        <f>SUM(Z$7:Z1034)/2</f>
        <v>480</v>
      </c>
      <c r="AW1034" s="7">
        <f>SUM(AC$7:AC1034)/2</f>
        <v>0</v>
      </c>
      <c r="BF1034" s="2">
        <v>0</v>
      </c>
      <c r="BG1034" s="2">
        <v>0</v>
      </c>
      <c r="BH1034" s="2">
        <v>0</v>
      </c>
      <c r="BI1034" s="2">
        <v>0</v>
      </c>
      <c r="BJ1034" s="2">
        <v>0</v>
      </c>
      <c r="BK1034" s="2">
        <v>0</v>
      </c>
      <c r="BL1034" s="2">
        <v>0</v>
      </c>
      <c r="BM1034" s="2">
        <v>0</v>
      </c>
      <c r="BN1034" s="2">
        <v>0</v>
      </c>
      <c r="BO1034" s="2">
        <v>0</v>
      </c>
    </row>
    <row r="1035" spans="2:67">
      <c r="B1035" s="36"/>
      <c r="C1035" s="9"/>
      <c r="D1035" s="9"/>
      <c r="E1035" s="10" t="s">
        <v>1234</v>
      </c>
      <c r="F1035" s="10" t="s">
        <v>1235</v>
      </c>
      <c r="G1035" s="10"/>
      <c r="H1035" s="10"/>
      <c r="I1035" s="10"/>
      <c r="J1035" s="10"/>
      <c r="K1035" s="10"/>
      <c r="L1035" s="10"/>
      <c r="M1035" s="10"/>
      <c r="N1035" s="84" t="s">
        <v>1236</v>
      </c>
      <c r="O1035" s="10"/>
      <c r="P1035" s="10"/>
      <c r="Q1035" s="10" t="s">
        <v>114</v>
      </c>
      <c r="R1035" s="10" t="s">
        <v>1019</v>
      </c>
      <c r="S1035" s="10" t="str">
        <f t="shared" si="488"/>
        <v>RW</v>
      </c>
      <c r="T1035" s="10">
        <v>200</v>
      </c>
      <c r="U1035" s="10" t="s">
        <v>49</v>
      </c>
      <c r="V1035" s="10" t="s">
        <v>50</v>
      </c>
      <c r="W1035" s="10" t="s">
        <v>50</v>
      </c>
      <c r="X1035" s="11" t="str">
        <f t="shared" si="469"/>
        <v>N</v>
      </c>
      <c r="Y1035" s="11"/>
      <c r="Z1035" s="11">
        <f t="shared" si="551"/>
        <v>0</v>
      </c>
      <c r="AA1035" s="11" t="str">
        <f t="shared" si="539"/>
        <v>N</v>
      </c>
      <c r="AB1035" s="11"/>
      <c r="AC1035" s="11">
        <f t="shared" si="540"/>
        <v>0</v>
      </c>
      <c r="AD1035" s="10" t="str">
        <f>(AD1036 &amp; AD1037 &amp; AD1038 &amp; AD1039 &amp; AD1040 &amp; AD1041 &amp; AD1042 &amp; AD1043)</f>
        <v>00000000</v>
      </c>
      <c r="AE1035" s="10" t="str">
        <f>(AE1036 &amp; AE1037 &amp; AE1038 &amp; AE1039 &amp; AE1040 &amp; AE1041 &amp; AE1042 &amp; AE1043)</f>
        <v>00000000</v>
      </c>
      <c r="AF1035" s="11"/>
      <c r="AG1035" s="10"/>
      <c r="AH1035" s="10"/>
      <c r="AI1035" s="11">
        <f>AK1026+Y1035</f>
        <v>480</v>
      </c>
      <c r="AJ1035" s="11"/>
      <c r="AK1035" s="11">
        <f t="shared" si="489"/>
        <v>480</v>
      </c>
      <c r="AL1035" s="11"/>
      <c r="AM1035" s="11">
        <f>AO1026+AB1035</f>
        <v>0</v>
      </c>
      <c r="AN1035" s="11"/>
      <c r="AO1035" s="11">
        <f t="shared" si="490"/>
        <v>0</v>
      </c>
      <c r="AP1035" s="11"/>
      <c r="AQ1035" s="11">
        <v>0</v>
      </c>
      <c r="AR1035" s="11">
        <f t="shared" si="541"/>
        <v>0</v>
      </c>
      <c r="AS1035" s="11"/>
      <c r="AT1035" s="9" t="s">
        <v>20</v>
      </c>
      <c r="AU1035" t="str">
        <f t="shared" si="542"/>
        <v>RW</v>
      </c>
      <c r="AV1035" s="7">
        <f>SUM(Z$7:Z1035)/2</f>
        <v>480</v>
      </c>
      <c r="AW1035" s="7">
        <f>SUM(AC$7:AC1035)/2</f>
        <v>0</v>
      </c>
      <c r="BF1035" s="2" t="s">
        <v>272</v>
      </c>
      <c r="BG1035" s="2" t="s">
        <v>272</v>
      </c>
      <c r="BH1035" s="2" t="s">
        <v>272</v>
      </c>
      <c r="BI1035" s="2" t="s">
        <v>272</v>
      </c>
      <c r="BJ1035" s="2" t="s">
        <v>272</v>
      </c>
      <c r="BK1035" s="2" t="s">
        <v>272</v>
      </c>
      <c r="BL1035" s="2" t="s">
        <v>272</v>
      </c>
      <c r="BM1035" s="2" t="s">
        <v>272</v>
      </c>
      <c r="BN1035" s="2" t="s">
        <v>272</v>
      </c>
      <c r="BO1035" s="2" t="s">
        <v>272</v>
      </c>
    </row>
    <row r="1036" spans="2:67" outlineLevel="1">
      <c r="B1036" s="36"/>
      <c r="C1036" s="9"/>
      <c r="D1036" s="9"/>
      <c r="E1036" s="10" t="s">
        <v>1234</v>
      </c>
      <c r="F1036" s="10" t="s">
        <v>1235</v>
      </c>
      <c r="G1036" s="10" t="s">
        <v>1237</v>
      </c>
      <c r="H1036" s="10" t="s">
        <v>1237</v>
      </c>
      <c r="I1036" s="10"/>
      <c r="J1036" s="10"/>
      <c r="K1036" s="10"/>
      <c r="L1036" s="10"/>
      <c r="M1036" s="10"/>
      <c r="N1036" s="84"/>
      <c r="O1036" s="10"/>
      <c r="P1036" s="10"/>
      <c r="Q1036" s="10"/>
      <c r="R1036" s="10"/>
      <c r="S1036" s="10" t="s">
        <v>53</v>
      </c>
      <c r="T1036" s="10"/>
      <c r="U1036" s="10" t="s">
        <v>49</v>
      </c>
      <c r="V1036" s="10" t="s">
        <v>50</v>
      </c>
      <c r="W1036" s="10" t="s">
        <v>50</v>
      </c>
      <c r="X1036" s="11" t="str">
        <f t="shared" si="469"/>
        <v>N</v>
      </c>
      <c r="Y1036" s="11"/>
      <c r="Z1036" s="11">
        <f t="shared" si="551"/>
        <v>0</v>
      </c>
      <c r="AA1036" s="11" t="str">
        <f t="shared" si="539"/>
        <v>N</v>
      </c>
      <c r="AB1036" s="11"/>
      <c r="AC1036" s="11">
        <f t="shared" si="540"/>
        <v>0</v>
      </c>
      <c r="AD1036" s="10">
        <v>0</v>
      </c>
      <c r="AE1036" s="10">
        <v>0</v>
      </c>
      <c r="AF1036" s="11"/>
      <c r="AG1036" s="10"/>
      <c r="AH1036" s="10"/>
      <c r="AI1036" s="11">
        <f t="shared" ref="AI1036:AI1042" si="569">AI1037+Y1037</f>
        <v>479</v>
      </c>
      <c r="AJ1036" s="11" t="str">
        <f t="shared" ref="AJ1036:AJ1043" si="570">IF(Y1036&gt;1,"MTP[" &amp; AI1036-1+Y1036&amp; ":" &amp; AI1036 &amp; "]",(IF(Y1036&gt;0,"MTP[" &amp; AI1036 &amp; "]","")))</f>
        <v/>
      </c>
      <c r="AK1036" s="11">
        <f t="shared" ref="AK1036:AK1042" si="571">AK1037+Y1037</f>
        <v>479</v>
      </c>
      <c r="AL1036" s="11" t="str">
        <f t="shared" ref="AL1036:AL1043" si="572">IF(AND(V1036="Y", Y1036&gt;1),"MTP[" &amp; AK1036-1+Y1036&amp; ":" &amp; AK1036 &amp; "]",(IF(AND(V1036="Y", Y1036&gt;0),"MTP[" &amp; AK1036 &amp; "]","")))</f>
        <v/>
      </c>
      <c r="AM1036" s="11">
        <f t="shared" ref="AM1036:AM1042" si="573">AM1037+AB1037</f>
        <v>-1</v>
      </c>
      <c r="AN1036" s="11" t="str">
        <f t="shared" ref="AN1036:AN1043" si="574">IF(AB1036&gt;1,"OTP[" &amp; AM1036-1+AB1036&amp; ":" &amp; AM1036 &amp; "]",(IF(AB1036&gt;0,"OTP[" &amp; AM1036 &amp; "]","")))</f>
        <v/>
      </c>
      <c r="AO1036" s="11">
        <f t="shared" ref="AO1036:AO1042" si="575">AO1037+AB1037</f>
        <v>-1</v>
      </c>
      <c r="AP1036" s="11" t="str">
        <f t="shared" ref="AP1036:AP1043" si="576">IF(AND(V1036="Y", AB1036&gt;1),"OTP[" &amp; AO1036-1+AB1036&amp; ":" &amp; AO1036 &amp; "]",(IF(AND(V1036="Y", AB1036&gt;0),"OTP[" &amp; AO1036 &amp; "]","")))</f>
        <v/>
      </c>
      <c r="AQ1036" s="11"/>
      <c r="AR1036" s="11">
        <f t="shared" si="541"/>
        <v>0</v>
      </c>
      <c r="AS1036" s="11"/>
      <c r="AT1036" s="9"/>
      <c r="AU1036" t="str">
        <f t="shared" si="542"/>
        <v>RW</v>
      </c>
      <c r="AV1036" s="7">
        <f>SUM(Z$7:Z1036)/2</f>
        <v>480</v>
      </c>
      <c r="AW1036" s="7">
        <f>SUM(AC$7:AC1036)/2</f>
        <v>0</v>
      </c>
      <c r="BF1036" s="2">
        <v>0</v>
      </c>
      <c r="BG1036" s="2">
        <v>0</v>
      </c>
      <c r="BH1036" s="2">
        <v>0</v>
      </c>
      <c r="BI1036" s="2">
        <v>0</v>
      </c>
      <c r="BJ1036" s="2">
        <v>0</v>
      </c>
      <c r="BK1036" s="2">
        <v>0</v>
      </c>
      <c r="BL1036" s="2">
        <v>0</v>
      </c>
      <c r="BM1036" s="2">
        <v>0</v>
      </c>
      <c r="BN1036" s="2">
        <v>0</v>
      </c>
      <c r="BO1036" s="2">
        <v>0</v>
      </c>
    </row>
    <row r="1037" spans="2:67" outlineLevel="1">
      <c r="B1037" s="36"/>
      <c r="C1037" s="9"/>
      <c r="D1037" s="9"/>
      <c r="E1037" s="10" t="s">
        <v>1234</v>
      </c>
      <c r="F1037" s="10" t="s">
        <v>1235</v>
      </c>
      <c r="G1037" s="10" t="s">
        <v>1238</v>
      </c>
      <c r="H1037" s="10" t="s">
        <v>1238</v>
      </c>
      <c r="I1037" s="10"/>
      <c r="J1037" s="10"/>
      <c r="K1037" s="10"/>
      <c r="L1037" s="10"/>
      <c r="M1037" s="10"/>
      <c r="N1037" s="84"/>
      <c r="O1037" s="10"/>
      <c r="P1037" s="10"/>
      <c r="Q1037" s="10"/>
      <c r="R1037" s="10"/>
      <c r="S1037" s="10" t="s">
        <v>53</v>
      </c>
      <c r="T1037" s="10"/>
      <c r="U1037" s="10" t="s">
        <v>49</v>
      </c>
      <c r="V1037" s="10" t="s">
        <v>50</v>
      </c>
      <c r="W1037" s="10" t="s">
        <v>50</v>
      </c>
      <c r="X1037" s="11" t="str">
        <f t="shared" si="469"/>
        <v>N</v>
      </c>
      <c r="Y1037" s="11"/>
      <c r="Z1037" s="11">
        <f t="shared" si="551"/>
        <v>0</v>
      </c>
      <c r="AA1037" s="11" t="str">
        <f t="shared" si="539"/>
        <v>N</v>
      </c>
      <c r="AB1037" s="11"/>
      <c r="AC1037" s="11">
        <f t="shared" si="540"/>
        <v>0</v>
      </c>
      <c r="AD1037" s="10">
        <v>0</v>
      </c>
      <c r="AE1037" s="10">
        <v>0</v>
      </c>
      <c r="AF1037" s="11"/>
      <c r="AG1037" s="10"/>
      <c r="AH1037" s="10"/>
      <c r="AI1037" s="11">
        <f t="shared" si="569"/>
        <v>479</v>
      </c>
      <c r="AJ1037" s="11" t="str">
        <f t="shared" si="570"/>
        <v/>
      </c>
      <c r="AK1037" s="11">
        <f t="shared" si="571"/>
        <v>479</v>
      </c>
      <c r="AL1037" s="11" t="str">
        <f t="shared" si="572"/>
        <v/>
      </c>
      <c r="AM1037" s="11">
        <f t="shared" si="573"/>
        <v>-1</v>
      </c>
      <c r="AN1037" s="11" t="str">
        <f t="shared" si="574"/>
        <v/>
      </c>
      <c r="AO1037" s="11">
        <f t="shared" si="575"/>
        <v>-1</v>
      </c>
      <c r="AP1037" s="11" t="str">
        <f t="shared" si="576"/>
        <v/>
      </c>
      <c r="AQ1037" s="11"/>
      <c r="AR1037" s="11">
        <f t="shared" si="541"/>
        <v>0</v>
      </c>
      <c r="AS1037" s="11"/>
      <c r="AT1037" s="9"/>
      <c r="AU1037" t="str">
        <f t="shared" si="542"/>
        <v>RW</v>
      </c>
      <c r="AV1037" s="7">
        <f>SUM(Z$7:Z1037)/2</f>
        <v>480</v>
      </c>
      <c r="AW1037" s="7">
        <f>SUM(AC$7:AC1037)/2</f>
        <v>0</v>
      </c>
      <c r="BF1037" s="2">
        <v>0</v>
      </c>
      <c r="BG1037" s="2">
        <v>0</v>
      </c>
      <c r="BH1037" s="2">
        <v>0</v>
      </c>
      <c r="BI1037" s="2">
        <v>0</v>
      </c>
      <c r="BJ1037" s="2">
        <v>0</v>
      </c>
      <c r="BK1037" s="2">
        <v>0</v>
      </c>
      <c r="BL1037" s="2">
        <v>0</v>
      </c>
      <c r="BM1037" s="2">
        <v>0</v>
      </c>
      <c r="BN1037" s="2">
        <v>0</v>
      </c>
      <c r="BO1037" s="2">
        <v>0</v>
      </c>
    </row>
    <row r="1038" spans="2:67" outlineLevel="1">
      <c r="B1038" s="36"/>
      <c r="C1038" s="9"/>
      <c r="D1038" s="9"/>
      <c r="E1038" s="10" t="s">
        <v>1234</v>
      </c>
      <c r="F1038" s="10" t="s">
        <v>1235</v>
      </c>
      <c r="G1038" s="10" t="s">
        <v>1239</v>
      </c>
      <c r="H1038" s="10" t="s">
        <v>1239</v>
      </c>
      <c r="I1038" s="10"/>
      <c r="J1038" s="10"/>
      <c r="K1038" s="10"/>
      <c r="L1038" s="10"/>
      <c r="M1038" s="10"/>
      <c r="N1038" s="84"/>
      <c r="O1038" s="10"/>
      <c r="P1038" s="10"/>
      <c r="Q1038" s="10"/>
      <c r="R1038" s="10"/>
      <c r="S1038" s="10" t="s">
        <v>53</v>
      </c>
      <c r="T1038" s="10"/>
      <c r="U1038" s="10" t="s">
        <v>49</v>
      </c>
      <c r="V1038" s="10" t="s">
        <v>50</v>
      </c>
      <c r="W1038" s="10" t="s">
        <v>50</v>
      </c>
      <c r="X1038" s="11" t="str">
        <f t="shared" si="469"/>
        <v>N</v>
      </c>
      <c r="Y1038" s="11"/>
      <c r="Z1038" s="11">
        <f t="shared" si="551"/>
        <v>0</v>
      </c>
      <c r="AA1038" s="11" t="str">
        <f t="shared" ref="AA1038:AA1101" si="577">IF(AB1038&gt;0,"Y","N")</f>
        <v>N</v>
      </c>
      <c r="AB1038" s="11"/>
      <c r="AC1038" s="11">
        <f t="shared" ref="AC1038:AC1101" si="578">IF(V1038="N",AB1038,AB1038*$T$1)</f>
        <v>0</v>
      </c>
      <c r="AD1038" s="10">
        <v>0</v>
      </c>
      <c r="AE1038" s="10">
        <v>0</v>
      </c>
      <c r="AF1038" s="11"/>
      <c r="AG1038" s="10"/>
      <c r="AH1038" s="10"/>
      <c r="AI1038" s="11">
        <f t="shared" si="569"/>
        <v>479</v>
      </c>
      <c r="AJ1038" s="11" t="str">
        <f t="shared" si="570"/>
        <v/>
      </c>
      <c r="AK1038" s="11">
        <f t="shared" si="571"/>
        <v>479</v>
      </c>
      <c r="AL1038" s="11" t="str">
        <f t="shared" si="572"/>
        <v/>
      </c>
      <c r="AM1038" s="11">
        <f t="shared" si="573"/>
        <v>-1</v>
      </c>
      <c r="AN1038" s="11" t="str">
        <f t="shared" si="574"/>
        <v/>
      </c>
      <c r="AO1038" s="11">
        <f t="shared" si="575"/>
        <v>-1</v>
      </c>
      <c r="AP1038" s="11" t="str">
        <f t="shared" si="576"/>
        <v/>
      </c>
      <c r="AQ1038" s="11"/>
      <c r="AR1038" s="11">
        <f t="shared" ref="AR1038:AR1101" si="579">IF(V1038="N",AQ1038,AQ1038*$T$1)</f>
        <v>0</v>
      </c>
      <c r="AS1038" s="11"/>
      <c r="AT1038" s="9"/>
      <c r="AU1038" t="str">
        <f t="shared" si="542"/>
        <v>RW</v>
      </c>
      <c r="AV1038" s="7">
        <f>SUM(Z$7:Z1038)/2</f>
        <v>480</v>
      </c>
      <c r="AW1038" s="7">
        <f>SUM(AC$7:AC1038)/2</f>
        <v>0</v>
      </c>
      <c r="BF1038" s="2">
        <v>0</v>
      </c>
      <c r="BG1038" s="2">
        <v>0</v>
      </c>
      <c r="BH1038" s="2">
        <v>0</v>
      </c>
      <c r="BI1038" s="2">
        <v>0</v>
      </c>
      <c r="BJ1038" s="2">
        <v>0</v>
      </c>
      <c r="BK1038" s="2">
        <v>0</v>
      </c>
      <c r="BL1038" s="2">
        <v>0</v>
      </c>
      <c r="BM1038" s="2">
        <v>0</v>
      </c>
      <c r="BN1038" s="2">
        <v>0</v>
      </c>
      <c r="BO1038" s="2">
        <v>0</v>
      </c>
    </row>
    <row r="1039" spans="2:67" outlineLevel="1">
      <c r="B1039" s="36"/>
      <c r="C1039" s="9"/>
      <c r="D1039" s="9"/>
      <c r="E1039" s="10" t="s">
        <v>1234</v>
      </c>
      <c r="F1039" s="10" t="s">
        <v>1235</v>
      </c>
      <c r="G1039" s="10" t="s">
        <v>1240</v>
      </c>
      <c r="H1039" s="10" t="s">
        <v>1240</v>
      </c>
      <c r="I1039" s="10"/>
      <c r="J1039" s="10"/>
      <c r="K1039" s="10"/>
      <c r="L1039" s="10"/>
      <c r="M1039" s="10"/>
      <c r="N1039" s="84"/>
      <c r="O1039" s="10"/>
      <c r="P1039" s="10"/>
      <c r="Q1039" s="10"/>
      <c r="R1039" s="10"/>
      <c r="S1039" s="10" t="s">
        <v>53</v>
      </c>
      <c r="T1039" s="10"/>
      <c r="U1039" s="10" t="s">
        <v>49</v>
      </c>
      <c r="V1039" s="10" t="s">
        <v>50</v>
      </c>
      <c r="W1039" s="10" t="s">
        <v>50</v>
      </c>
      <c r="X1039" s="11" t="str">
        <f t="shared" si="469"/>
        <v>N</v>
      </c>
      <c r="Y1039" s="11"/>
      <c r="Z1039" s="11">
        <f t="shared" si="551"/>
        <v>0</v>
      </c>
      <c r="AA1039" s="11" t="str">
        <f t="shared" si="577"/>
        <v>N</v>
      </c>
      <c r="AB1039" s="11"/>
      <c r="AC1039" s="11">
        <f t="shared" si="578"/>
        <v>0</v>
      </c>
      <c r="AD1039" s="10">
        <v>0</v>
      </c>
      <c r="AE1039" s="10">
        <v>0</v>
      </c>
      <c r="AF1039" s="11"/>
      <c r="AG1039" s="10"/>
      <c r="AH1039" s="10"/>
      <c r="AI1039" s="11">
        <f t="shared" si="569"/>
        <v>479</v>
      </c>
      <c r="AJ1039" s="11" t="str">
        <f t="shared" si="570"/>
        <v/>
      </c>
      <c r="AK1039" s="11">
        <f t="shared" si="571"/>
        <v>479</v>
      </c>
      <c r="AL1039" s="11" t="str">
        <f t="shared" si="572"/>
        <v/>
      </c>
      <c r="AM1039" s="11">
        <f t="shared" si="573"/>
        <v>-1</v>
      </c>
      <c r="AN1039" s="11" t="str">
        <f t="shared" si="574"/>
        <v/>
      </c>
      <c r="AO1039" s="11">
        <f t="shared" si="575"/>
        <v>-1</v>
      </c>
      <c r="AP1039" s="11" t="str">
        <f t="shared" si="576"/>
        <v/>
      </c>
      <c r="AQ1039" s="11"/>
      <c r="AR1039" s="11">
        <f t="shared" si="579"/>
        <v>0</v>
      </c>
      <c r="AS1039" s="11"/>
      <c r="AT1039" s="9"/>
      <c r="AU1039" t="str">
        <f t="shared" si="542"/>
        <v>RW</v>
      </c>
      <c r="AV1039" s="7">
        <f>SUM(Z$7:Z1039)/2</f>
        <v>480</v>
      </c>
      <c r="AW1039" s="7">
        <f>SUM(AC$7:AC1039)/2</f>
        <v>0</v>
      </c>
      <c r="BF1039" s="2">
        <v>0</v>
      </c>
      <c r="BG1039" s="2">
        <v>0</v>
      </c>
      <c r="BH1039" s="2">
        <v>0</v>
      </c>
      <c r="BI1039" s="2">
        <v>0</v>
      </c>
      <c r="BJ1039" s="2">
        <v>0</v>
      </c>
      <c r="BK1039" s="2">
        <v>0</v>
      </c>
      <c r="BL1039" s="2">
        <v>0</v>
      </c>
      <c r="BM1039" s="2">
        <v>0</v>
      </c>
      <c r="BN1039" s="2">
        <v>0</v>
      </c>
      <c r="BO1039" s="2">
        <v>0</v>
      </c>
    </row>
    <row r="1040" spans="2:67" outlineLevel="1">
      <c r="B1040" s="36"/>
      <c r="C1040" s="9"/>
      <c r="D1040" s="9"/>
      <c r="E1040" s="10" t="s">
        <v>1234</v>
      </c>
      <c r="F1040" s="10" t="s">
        <v>1235</v>
      </c>
      <c r="G1040" s="10" t="s">
        <v>1241</v>
      </c>
      <c r="H1040" s="10" t="s">
        <v>1241</v>
      </c>
      <c r="I1040" s="10"/>
      <c r="J1040" s="10"/>
      <c r="K1040" s="10"/>
      <c r="L1040" s="10"/>
      <c r="M1040" s="10"/>
      <c r="N1040" s="84"/>
      <c r="O1040" s="10"/>
      <c r="P1040" s="10"/>
      <c r="Q1040" s="10"/>
      <c r="R1040" s="10"/>
      <c r="S1040" s="10" t="s">
        <v>53</v>
      </c>
      <c r="T1040" s="10"/>
      <c r="U1040" s="10" t="s">
        <v>49</v>
      </c>
      <c r="V1040" s="10" t="s">
        <v>50</v>
      </c>
      <c r="W1040" s="10" t="s">
        <v>50</v>
      </c>
      <c r="X1040" s="11" t="str">
        <f t="shared" si="469"/>
        <v>N</v>
      </c>
      <c r="Y1040" s="11"/>
      <c r="Z1040" s="11">
        <f t="shared" si="551"/>
        <v>0</v>
      </c>
      <c r="AA1040" s="11" t="str">
        <f t="shared" si="577"/>
        <v>N</v>
      </c>
      <c r="AB1040" s="11"/>
      <c r="AC1040" s="11">
        <f t="shared" si="578"/>
        <v>0</v>
      </c>
      <c r="AD1040" s="10">
        <v>0</v>
      </c>
      <c r="AE1040" s="10">
        <v>0</v>
      </c>
      <c r="AF1040" s="11"/>
      <c r="AG1040" s="10"/>
      <c r="AH1040" s="10"/>
      <c r="AI1040" s="11">
        <f t="shared" si="569"/>
        <v>479</v>
      </c>
      <c r="AJ1040" s="11" t="str">
        <f t="shared" si="570"/>
        <v/>
      </c>
      <c r="AK1040" s="11">
        <f t="shared" si="571"/>
        <v>479</v>
      </c>
      <c r="AL1040" s="11" t="str">
        <f t="shared" si="572"/>
        <v/>
      </c>
      <c r="AM1040" s="11">
        <f t="shared" si="573"/>
        <v>-1</v>
      </c>
      <c r="AN1040" s="11" t="str">
        <f t="shared" si="574"/>
        <v/>
      </c>
      <c r="AO1040" s="11">
        <f t="shared" si="575"/>
        <v>-1</v>
      </c>
      <c r="AP1040" s="11" t="str">
        <f t="shared" si="576"/>
        <v/>
      </c>
      <c r="AQ1040" s="11"/>
      <c r="AR1040" s="11">
        <f t="shared" si="579"/>
        <v>0</v>
      </c>
      <c r="AS1040" s="11"/>
      <c r="AT1040" s="9"/>
      <c r="AU1040" t="str">
        <f t="shared" si="542"/>
        <v>RW</v>
      </c>
      <c r="AV1040" s="7">
        <f>SUM(Z$7:Z1040)/2</f>
        <v>480</v>
      </c>
      <c r="AW1040" s="7">
        <f>SUM(AC$7:AC1040)/2</f>
        <v>0</v>
      </c>
      <c r="BF1040" s="2">
        <v>0</v>
      </c>
      <c r="BG1040" s="2">
        <v>0</v>
      </c>
      <c r="BH1040" s="2">
        <v>0</v>
      </c>
      <c r="BI1040" s="2">
        <v>0</v>
      </c>
      <c r="BJ1040" s="2">
        <v>0</v>
      </c>
      <c r="BK1040" s="2">
        <v>0</v>
      </c>
      <c r="BL1040" s="2">
        <v>0</v>
      </c>
      <c r="BM1040" s="2">
        <v>0</v>
      </c>
      <c r="BN1040" s="2">
        <v>0</v>
      </c>
      <c r="BO1040" s="2">
        <v>0</v>
      </c>
    </row>
    <row r="1041" spans="2:67" outlineLevel="1">
      <c r="B1041" s="36"/>
      <c r="C1041" s="9"/>
      <c r="D1041" s="9"/>
      <c r="E1041" s="10" t="s">
        <v>1234</v>
      </c>
      <c r="F1041" s="10" t="s">
        <v>1235</v>
      </c>
      <c r="G1041" s="10" t="s">
        <v>1242</v>
      </c>
      <c r="H1041" s="10" t="s">
        <v>1242</v>
      </c>
      <c r="I1041" s="10"/>
      <c r="J1041" s="10"/>
      <c r="K1041" s="10"/>
      <c r="L1041" s="10"/>
      <c r="M1041" s="10"/>
      <c r="N1041" s="84"/>
      <c r="O1041" s="10"/>
      <c r="P1041" s="10"/>
      <c r="Q1041" s="10"/>
      <c r="R1041" s="10"/>
      <c r="S1041" s="10" t="s">
        <v>53</v>
      </c>
      <c r="T1041" s="10"/>
      <c r="U1041" s="10" t="s">
        <v>49</v>
      </c>
      <c r="V1041" s="10" t="s">
        <v>50</v>
      </c>
      <c r="W1041" s="10" t="s">
        <v>50</v>
      </c>
      <c r="X1041" s="11" t="str">
        <f t="shared" si="469"/>
        <v>N</v>
      </c>
      <c r="Y1041" s="11"/>
      <c r="Z1041" s="11">
        <f t="shared" si="551"/>
        <v>0</v>
      </c>
      <c r="AA1041" s="11" t="str">
        <f t="shared" si="577"/>
        <v>N</v>
      </c>
      <c r="AB1041" s="11"/>
      <c r="AC1041" s="11">
        <f t="shared" si="578"/>
        <v>0</v>
      </c>
      <c r="AD1041" s="10">
        <v>0</v>
      </c>
      <c r="AE1041" s="10">
        <v>0</v>
      </c>
      <c r="AF1041" s="11"/>
      <c r="AG1041" s="10"/>
      <c r="AH1041" s="10"/>
      <c r="AI1041" s="11">
        <f t="shared" si="569"/>
        <v>479</v>
      </c>
      <c r="AJ1041" s="11" t="str">
        <f t="shared" si="570"/>
        <v/>
      </c>
      <c r="AK1041" s="11">
        <f t="shared" si="571"/>
        <v>479</v>
      </c>
      <c r="AL1041" s="11" t="str">
        <f t="shared" si="572"/>
        <v/>
      </c>
      <c r="AM1041" s="11">
        <f t="shared" si="573"/>
        <v>-1</v>
      </c>
      <c r="AN1041" s="11" t="str">
        <f t="shared" si="574"/>
        <v/>
      </c>
      <c r="AO1041" s="11">
        <f t="shared" si="575"/>
        <v>-1</v>
      </c>
      <c r="AP1041" s="11" t="str">
        <f t="shared" si="576"/>
        <v/>
      </c>
      <c r="AQ1041" s="11"/>
      <c r="AR1041" s="11">
        <f t="shared" si="579"/>
        <v>0</v>
      </c>
      <c r="AS1041" s="11"/>
      <c r="AT1041" s="9"/>
      <c r="AU1041" t="str">
        <f t="shared" si="542"/>
        <v>RW</v>
      </c>
      <c r="AV1041" s="7">
        <f>SUM(Z$7:Z1041)/2</f>
        <v>480</v>
      </c>
      <c r="AW1041" s="7">
        <f>SUM(AC$7:AC1041)/2</f>
        <v>0</v>
      </c>
      <c r="BF1041" s="2">
        <v>0</v>
      </c>
      <c r="BG1041" s="2">
        <v>0</v>
      </c>
      <c r="BH1041" s="2">
        <v>0</v>
      </c>
      <c r="BI1041" s="2">
        <v>0</v>
      </c>
      <c r="BJ1041" s="2">
        <v>0</v>
      </c>
      <c r="BK1041" s="2">
        <v>0</v>
      </c>
      <c r="BL1041" s="2">
        <v>0</v>
      </c>
      <c r="BM1041" s="2">
        <v>0</v>
      </c>
      <c r="BN1041" s="2">
        <v>0</v>
      </c>
      <c r="BO1041" s="2">
        <v>0</v>
      </c>
    </row>
    <row r="1042" spans="2:67" outlineLevel="1">
      <c r="B1042" s="36"/>
      <c r="C1042" s="9"/>
      <c r="D1042" s="9"/>
      <c r="E1042" s="10" t="s">
        <v>1234</v>
      </c>
      <c r="F1042" s="10" t="s">
        <v>1235</v>
      </c>
      <c r="G1042" s="10" t="s">
        <v>1243</v>
      </c>
      <c r="H1042" s="10" t="s">
        <v>1243</v>
      </c>
      <c r="I1042" s="10"/>
      <c r="J1042" s="10"/>
      <c r="K1042" s="10"/>
      <c r="L1042" s="10"/>
      <c r="M1042" s="10"/>
      <c r="N1042" s="84"/>
      <c r="O1042" s="10"/>
      <c r="P1042" s="10"/>
      <c r="Q1042" s="10"/>
      <c r="R1042" s="10"/>
      <c r="S1042" s="10" t="s">
        <v>53</v>
      </c>
      <c r="T1042" s="10"/>
      <c r="U1042" s="10" t="s">
        <v>49</v>
      </c>
      <c r="V1042" s="10" t="s">
        <v>50</v>
      </c>
      <c r="W1042" s="10" t="s">
        <v>50</v>
      </c>
      <c r="X1042" s="11" t="str">
        <f t="shared" si="469"/>
        <v>N</v>
      </c>
      <c r="Y1042" s="11"/>
      <c r="Z1042" s="11">
        <f t="shared" si="551"/>
        <v>0</v>
      </c>
      <c r="AA1042" s="11" t="str">
        <f t="shared" si="577"/>
        <v>N</v>
      </c>
      <c r="AB1042" s="11"/>
      <c r="AC1042" s="11">
        <f t="shared" si="578"/>
        <v>0</v>
      </c>
      <c r="AD1042" s="10">
        <v>0</v>
      </c>
      <c r="AE1042" s="10">
        <v>0</v>
      </c>
      <c r="AF1042" s="11"/>
      <c r="AG1042" s="10"/>
      <c r="AH1042" s="10"/>
      <c r="AI1042" s="11">
        <f t="shared" si="569"/>
        <v>479</v>
      </c>
      <c r="AJ1042" s="11" t="str">
        <f t="shared" si="570"/>
        <v/>
      </c>
      <c r="AK1042" s="11">
        <f t="shared" si="571"/>
        <v>479</v>
      </c>
      <c r="AL1042" s="11" t="str">
        <f t="shared" si="572"/>
        <v/>
      </c>
      <c r="AM1042" s="11">
        <f t="shared" si="573"/>
        <v>-1</v>
      </c>
      <c r="AN1042" s="11" t="str">
        <f t="shared" si="574"/>
        <v/>
      </c>
      <c r="AO1042" s="11">
        <f t="shared" si="575"/>
        <v>-1</v>
      </c>
      <c r="AP1042" s="11" t="str">
        <f t="shared" si="576"/>
        <v/>
      </c>
      <c r="AQ1042" s="11"/>
      <c r="AR1042" s="11">
        <f t="shared" si="579"/>
        <v>0</v>
      </c>
      <c r="AS1042" s="11"/>
      <c r="AT1042" s="9"/>
      <c r="AU1042" t="str">
        <f t="shared" ref="AU1042:AU1105" si="580">S1042</f>
        <v>RW</v>
      </c>
      <c r="AV1042" s="7">
        <f>SUM(Z$7:Z1042)/2</f>
        <v>480</v>
      </c>
      <c r="AW1042" s="7">
        <f>SUM(AC$7:AC1042)/2</f>
        <v>0</v>
      </c>
      <c r="BF1042" s="2">
        <v>0</v>
      </c>
      <c r="BG1042" s="2">
        <v>0</v>
      </c>
      <c r="BH1042" s="2">
        <v>0</v>
      </c>
      <c r="BI1042" s="2">
        <v>0</v>
      </c>
      <c r="BJ1042" s="2">
        <v>0</v>
      </c>
      <c r="BK1042" s="2">
        <v>0</v>
      </c>
      <c r="BL1042" s="2">
        <v>0</v>
      </c>
      <c r="BM1042" s="2">
        <v>0</v>
      </c>
      <c r="BN1042" s="2">
        <v>0</v>
      </c>
      <c r="BO1042" s="2">
        <v>0</v>
      </c>
    </row>
    <row r="1043" spans="2:67" outlineLevel="1">
      <c r="B1043" s="36"/>
      <c r="C1043" s="9"/>
      <c r="D1043" s="9"/>
      <c r="E1043" s="10" t="s">
        <v>1234</v>
      </c>
      <c r="F1043" s="10" t="s">
        <v>1235</v>
      </c>
      <c r="G1043" s="10" t="s">
        <v>1244</v>
      </c>
      <c r="H1043" s="10" t="s">
        <v>1244</v>
      </c>
      <c r="I1043" s="10"/>
      <c r="J1043" s="10"/>
      <c r="K1043" s="10"/>
      <c r="L1043" s="10"/>
      <c r="M1043" s="10"/>
      <c r="N1043" s="84"/>
      <c r="O1043" s="10"/>
      <c r="P1043" s="10"/>
      <c r="Q1043" s="10"/>
      <c r="R1043" s="10"/>
      <c r="S1043" s="10" t="s">
        <v>53</v>
      </c>
      <c r="T1043" s="10"/>
      <c r="U1043" s="10" t="s">
        <v>49</v>
      </c>
      <c r="V1043" s="10" t="s">
        <v>50</v>
      </c>
      <c r="W1043" s="10" t="s">
        <v>50</v>
      </c>
      <c r="X1043" s="11" t="str">
        <f t="shared" si="469"/>
        <v>N</v>
      </c>
      <c r="Y1043" s="11"/>
      <c r="Z1043" s="11">
        <f t="shared" si="551"/>
        <v>0</v>
      </c>
      <c r="AA1043" s="11" t="str">
        <f t="shared" si="577"/>
        <v>N</v>
      </c>
      <c r="AB1043" s="11"/>
      <c r="AC1043" s="11">
        <f t="shared" si="578"/>
        <v>0</v>
      </c>
      <c r="AD1043" s="10">
        <v>0</v>
      </c>
      <c r="AE1043" s="10">
        <v>0</v>
      </c>
      <c r="AF1043" s="11"/>
      <c r="AG1043" s="10"/>
      <c r="AH1043" s="10"/>
      <c r="AI1043" s="11">
        <f>IF(Y1043&gt;0,AK1026,AK1026- 1)</f>
        <v>479</v>
      </c>
      <c r="AJ1043" s="11" t="str">
        <f t="shared" si="570"/>
        <v/>
      </c>
      <c r="AK1043" s="11">
        <f>IF(AND(V1043="Y", Y1043&gt;0),AI1035,AI1035- 1)</f>
        <v>479</v>
      </c>
      <c r="AL1043" s="11" t="str">
        <f t="shared" si="572"/>
        <v/>
      </c>
      <c r="AM1043" s="11">
        <f>IF(AB1043&gt;0,AO1026,AO1026- 1)</f>
        <v>-1</v>
      </c>
      <c r="AN1043" s="11" t="str">
        <f t="shared" si="574"/>
        <v/>
      </c>
      <c r="AO1043" s="11">
        <f>IF(AND(V1043="Y", AB1043&gt;0),AM1035,AM1035- 1)</f>
        <v>-1</v>
      </c>
      <c r="AP1043" s="11" t="str">
        <f t="shared" si="576"/>
        <v/>
      </c>
      <c r="AQ1043" s="11"/>
      <c r="AR1043" s="11">
        <f t="shared" si="579"/>
        <v>0</v>
      </c>
      <c r="AS1043" s="11"/>
      <c r="AT1043" s="9"/>
      <c r="AU1043" t="str">
        <f t="shared" si="580"/>
        <v>RW</v>
      </c>
      <c r="AV1043" s="7">
        <f>SUM(Z$7:Z1043)/2</f>
        <v>480</v>
      </c>
      <c r="AW1043" s="7">
        <f>SUM(AC$7:AC1043)/2</f>
        <v>0</v>
      </c>
      <c r="BF1043" s="2">
        <v>0</v>
      </c>
      <c r="BG1043" s="2">
        <v>0</v>
      </c>
      <c r="BH1043" s="2">
        <v>0</v>
      </c>
      <c r="BI1043" s="2">
        <v>0</v>
      </c>
      <c r="BJ1043" s="2">
        <v>0</v>
      </c>
      <c r="BK1043" s="2">
        <v>0</v>
      </c>
      <c r="BL1043" s="2">
        <v>0</v>
      </c>
      <c r="BM1043" s="2">
        <v>0</v>
      </c>
      <c r="BN1043" s="2">
        <v>0</v>
      </c>
      <c r="BO1043" s="2">
        <v>0</v>
      </c>
    </row>
    <row r="1044" spans="2:67" hidden="1">
      <c r="B1044" s="36"/>
      <c r="C1044" s="9"/>
      <c r="D1044" s="9"/>
      <c r="E1044" s="10" t="s">
        <v>1245</v>
      </c>
      <c r="F1044" s="10" t="s">
        <v>1246</v>
      </c>
      <c r="G1044" s="10"/>
      <c r="H1044" s="10"/>
      <c r="I1044" s="10"/>
      <c r="J1044" s="10"/>
      <c r="K1044" s="10"/>
      <c r="L1044" s="10"/>
      <c r="M1044" s="10"/>
      <c r="N1044" s="84" t="s">
        <v>121</v>
      </c>
      <c r="O1044" s="10"/>
      <c r="P1044" s="10"/>
      <c r="Q1044" s="10" t="s">
        <v>114</v>
      </c>
      <c r="R1044" s="10" t="s">
        <v>1019</v>
      </c>
      <c r="S1044" s="10" t="str">
        <f t="shared" si="488"/>
        <v>RW</v>
      </c>
      <c r="T1044" s="10"/>
      <c r="U1044" s="10" t="s">
        <v>50</v>
      </c>
      <c r="V1044" s="10" t="s">
        <v>50</v>
      </c>
      <c r="W1044" s="10" t="s">
        <v>50</v>
      </c>
      <c r="X1044" s="11" t="str">
        <f t="shared" si="469"/>
        <v>N</v>
      </c>
      <c r="Y1044" s="11"/>
      <c r="Z1044" s="11">
        <f t="shared" si="551"/>
        <v>0</v>
      </c>
      <c r="AA1044" s="11" t="str">
        <f t="shared" si="577"/>
        <v>N</v>
      </c>
      <c r="AB1044" s="11"/>
      <c r="AC1044" s="11">
        <f t="shared" si="578"/>
        <v>0</v>
      </c>
      <c r="AD1044" s="10"/>
      <c r="AE1044" s="10"/>
      <c r="AF1044" s="11"/>
      <c r="AG1044" s="10"/>
      <c r="AH1044" s="10"/>
      <c r="AI1044" s="11">
        <f>AK1035+Y1044</f>
        <v>480</v>
      </c>
      <c r="AJ1044" s="11"/>
      <c r="AK1044" s="11">
        <f t="shared" si="489"/>
        <v>480</v>
      </c>
      <c r="AL1044" s="11"/>
      <c r="AM1044" s="11">
        <f>AO1035+AB1044</f>
        <v>0</v>
      </c>
      <c r="AN1044" s="11"/>
      <c r="AO1044" s="11">
        <f t="shared" si="490"/>
        <v>0</v>
      </c>
      <c r="AP1044" s="11"/>
      <c r="AQ1044" s="11" t="str">
        <f t="shared" ref="AQ1044:AQ2134" si="581">IF(AND(U1044="Y",S1044="RW"),T1044*8,"")</f>
        <v/>
      </c>
      <c r="AR1044" s="11" t="str">
        <f t="shared" si="579"/>
        <v/>
      </c>
      <c r="AS1044" s="11"/>
      <c r="AT1044" s="9"/>
      <c r="AU1044" t="str">
        <f t="shared" si="580"/>
        <v>RW</v>
      </c>
      <c r="AV1044" s="7">
        <f>SUM(Z$7:Z1044)/2</f>
        <v>480</v>
      </c>
      <c r="AW1044" s="7">
        <f>SUM(AC$7:AC1044)/2</f>
        <v>0</v>
      </c>
    </row>
    <row r="1045" spans="2:67" hidden="1">
      <c r="B1045" s="36"/>
      <c r="C1045" s="9"/>
      <c r="D1045" s="9"/>
      <c r="E1045" s="10" t="s">
        <v>1247</v>
      </c>
      <c r="F1045" s="10" t="s">
        <v>1248</v>
      </c>
      <c r="G1045" s="10"/>
      <c r="H1045" s="10"/>
      <c r="I1045" s="10"/>
      <c r="J1045" s="10"/>
      <c r="K1045" s="10"/>
      <c r="L1045" s="10"/>
      <c r="M1045" s="10"/>
      <c r="N1045" s="84" t="s">
        <v>121</v>
      </c>
      <c r="O1045" s="10"/>
      <c r="P1045" s="10"/>
      <c r="Q1045" s="10" t="s">
        <v>114</v>
      </c>
      <c r="R1045" s="10" t="s">
        <v>1019</v>
      </c>
      <c r="S1045" s="10" t="str">
        <f t="shared" si="488"/>
        <v>RW</v>
      </c>
      <c r="T1045" s="10"/>
      <c r="U1045" s="10" t="s">
        <v>50</v>
      </c>
      <c r="V1045" s="10" t="s">
        <v>50</v>
      </c>
      <c r="W1045" s="10" t="s">
        <v>50</v>
      </c>
      <c r="X1045" s="11" t="str">
        <f t="shared" si="469"/>
        <v>N</v>
      </c>
      <c r="Y1045" s="11"/>
      <c r="Z1045" s="11">
        <f t="shared" si="551"/>
        <v>0</v>
      </c>
      <c r="AA1045" s="11" t="str">
        <f t="shared" si="577"/>
        <v>N</v>
      </c>
      <c r="AB1045" s="11"/>
      <c r="AC1045" s="11">
        <f t="shared" si="578"/>
        <v>0</v>
      </c>
      <c r="AD1045" s="10"/>
      <c r="AE1045" s="10"/>
      <c r="AF1045" s="11"/>
      <c r="AG1045" s="10"/>
      <c r="AH1045" s="10"/>
      <c r="AI1045" s="11">
        <f t="shared" si="493"/>
        <v>480</v>
      </c>
      <c r="AJ1045" s="11"/>
      <c r="AK1045" s="11">
        <f t="shared" si="489"/>
        <v>480</v>
      </c>
      <c r="AL1045" s="11"/>
      <c r="AM1045" s="11">
        <f t="shared" si="492"/>
        <v>0</v>
      </c>
      <c r="AN1045" s="11"/>
      <c r="AO1045" s="11">
        <f t="shared" si="490"/>
        <v>0</v>
      </c>
      <c r="AP1045" s="11"/>
      <c r="AQ1045" s="11" t="str">
        <f t="shared" si="581"/>
        <v/>
      </c>
      <c r="AR1045" s="11" t="str">
        <f t="shared" si="579"/>
        <v/>
      </c>
      <c r="AS1045" s="11"/>
      <c r="AT1045" s="9"/>
      <c r="AU1045" t="str">
        <f t="shared" si="580"/>
        <v>RW</v>
      </c>
      <c r="AV1045" s="7">
        <f>SUM(Z$7:Z1045)/2</f>
        <v>480</v>
      </c>
      <c r="AW1045" s="7">
        <f>SUM(AC$7:AC1045)/2</f>
        <v>0</v>
      </c>
    </row>
    <row r="1046" spans="2:67" hidden="1">
      <c r="B1046" s="36"/>
      <c r="C1046" s="9"/>
      <c r="D1046" s="9"/>
      <c r="E1046" s="10" t="s">
        <v>1249</v>
      </c>
      <c r="F1046" s="10" t="s">
        <v>1250</v>
      </c>
      <c r="G1046" s="10"/>
      <c r="H1046" s="10"/>
      <c r="I1046" s="10"/>
      <c r="J1046" s="10"/>
      <c r="K1046" s="10"/>
      <c r="L1046" s="10"/>
      <c r="M1046" s="10"/>
      <c r="N1046" s="84" t="s">
        <v>121</v>
      </c>
      <c r="O1046" s="10"/>
      <c r="P1046" s="10"/>
      <c r="Q1046" s="10" t="s">
        <v>114</v>
      </c>
      <c r="R1046" s="10" t="s">
        <v>1019</v>
      </c>
      <c r="S1046" s="10" t="str">
        <f t="shared" si="488"/>
        <v>RW</v>
      </c>
      <c r="T1046" s="10"/>
      <c r="U1046" s="10" t="s">
        <v>50</v>
      </c>
      <c r="V1046" s="10" t="s">
        <v>50</v>
      </c>
      <c r="W1046" s="10" t="s">
        <v>50</v>
      </c>
      <c r="X1046" s="11" t="str">
        <f t="shared" si="469"/>
        <v>N</v>
      </c>
      <c r="Y1046" s="11"/>
      <c r="Z1046" s="11">
        <f t="shared" si="551"/>
        <v>0</v>
      </c>
      <c r="AA1046" s="11" t="str">
        <f t="shared" si="577"/>
        <v>N</v>
      </c>
      <c r="AB1046" s="11"/>
      <c r="AC1046" s="11">
        <f t="shared" si="578"/>
        <v>0</v>
      </c>
      <c r="AD1046" s="10"/>
      <c r="AE1046" s="10"/>
      <c r="AF1046" s="11"/>
      <c r="AG1046" s="10"/>
      <c r="AH1046" s="10"/>
      <c r="AI1046" s="11">
        <f t="shared" si="493"/>
        <v>480</v>
      </c>
      <c r="AJ1046" s="11"/>
      <c r="AK1046" s="11">
        <f t="shared" si="489"/>
        <v>480</v>
      </c>
      <c r="AL1046" s="11"/>
      <c r="AM1046" s="11">
        <f t="shared" si="492"/>
        <v>0</v>
      </c>
      <c r="AN1046" s="11"/>
      <c r="AO1046" s="11">
        <f t="shared" si="490"/>
        <v>0</v>
      </c>
      <c r="AP1046" s="11"/>
      <c r="AQ1046" s="11" t="str">
        <f t="shared" si="581"/>
        <v/>
      </c>
      <c r="AR1046" s="11" t="str">
        <f t="shared" si="579"/>
        <v/>
      </c>
      <c r="AS1046" s="11"/>
      <c r="AT1046" s="9"/>
      <c r="AU1046" t="str">
        <f t="shared" si="580"/>
        <v>RW</v>
      </c>
      <c r="AV1046" s="7">
        <f>SUM(Z$7:Z1046)/2</f>
        <v>480</v>
      </c>
      <c r="AW1046" s="7">
        <f>SUM(AC$7:AC1046)/2</f>
        <v>0</v>
      </c>
    </row>
    <row r="1047" spans="2:67" hidden="1">
      <c r="B1047" s="36"/>
      <c r="C1047" s="9"/>
      <c r="D1047" s="9"/>
      <c r="E1047" s="10" t="s">
        <v>1251</v>
      </c>
      <c r="F1047" s="10" t="s">
        <v>1252</v>
      </c>
      <c r="G1047" s="10"/>
      <c r="H1047" s="10"/>
      <c r="I1047" s="10"/>
      <c r="J1047" s="10"/>
      <c r="K1047" s="10"/>
      <c r="L1047" s="10"/>
      <c r="M1047" s="10"/>
      <c r="N1047" s="84" t="s">
        <v>121</v>
      </c>
      <c r="O1047" s="10"/>
      <c r="P1047" s="10"/>
      <c r="Q1047" s="10" t="s">
        <v>114</v>
      </c>
      <c r="R1047" s="10" t="s">
        <v>1019</v>
      </c>
      <c r="S1047" s="10" t="str">
        <f t="shared" si="488"/>
        <v>RW</v>
      </c>
      <c r="T1047" s="10"/>
      <c r="U1047" s="10" t="s">
        <v>50</v>
      </c>
      <c r="V1047" s="10" t="s">
        <v>50</v>
      </c>
      <c r="W1047" s="10" t="s">
        <v>50</v>
      </c>
      <c r="X1047" s="11" t="str">
        <f t="shared" si="469"/>
        <v>N</v>
      </c>
      <c r="Y1047" s="11"/>
      <c r="Z1047" s="11">
        <f t="shared" si="551"/>
        <v>0</v>
      </c>
      <c r="AA1047" s="11" t="str">
        <f t="shared" si="577"/>
        <v>N</v>
      </c>
      <c r="AB1047" s="11"/>
      <c r="AC1047" s="11">
        <f t="shared" si="578"/>
        <v>0</v>
      </c>
      <c r="AD1047" s="10"/>
      <c r="AE1047" s="10"/>
      <c r="AF1047" s="11"/>
      <c r="AG1047" s="10"/>
      <c r="AH1047" s="10"/>
      <c r="AI1047" s="11">
        <f t="shared" si="493"/>
        <v>480</v>
      </c>
      <c r="AJ1047" s="11"/>
      <c r="AK1047" s="11">
        <f t="shared" si="489"/>
        <v>480</v>
      </c>
      <c r="AL1047" s="11"/>
      <c r="AM1047" s="11">
        <f t="shared" si="492"/>
        <v>0</v>
      </c>
      <c r="AN1047" s="11"/>
      <c r="AO1047" s="11">
        <f t="shared" si="490"/>
        <v>0</v>
      </c>
      <c r="AP1047" s="11"/>
      <c r="AQ1047" s="11" t="str">
        <f t="shared" si="581"/>
        <v/>
      </c>
      <c r="AR1047" s="11" t="str">
        <f t="shared" si="579"/>
        <v/>
      </c>
      <c r="AS1047" s="11"/>
      <c r="AT1047" s="9"/>
      <c r="AU1047" t="str">
        <f t="shared" si="580"/>
        <v>RW</v>
      </c>
      <c r="AV1047" s="7">
        <f>SUM(Z$7:Z1047)/2</f>
        <v>480</v>
      </c>
      <c r="AW1047" s="7">
        <f>SUM(AC$7:AC1047)/2</f>
        <v>0</v>
      </c>
    </row>
    <row r="1048" spans="2:67" hidden="1">
      <c r="B1048" s="36"/>
      <c r="C1048" s="9"/>
      <c r="D1048" s="9"/>
      <c r="E1048" s="10" t="s">
        <v>1253</v>
      </c>
      <c r="F1048" s="10" t="s">
        <v>1254</v>
      </c>
      <c r="G1048" s="10"/>
      <c r="H1048" s="10"/>
      <c r="I1048" s="10"/>
      <c r="J1048" s="10"/>
      <c r="K1048" s="10"/>
      <c r="L1048" s="10"/>
      <c r="M1048" s="10"/>
      <c r="N1048" s="84" t="s">
        <v>121</v>
      </c>
      <c r="O1048" s="10"/>
      <c r="P1048" s="10"/>
      <c r="Q1048" s="10" t="s">
        <v>114</v>
      </c>
      <c r="R1048" s="10" t="s">
        <v>1019</v>
      </c>
      <c r="S1048" s="10" t="str">
        <f t="shared" si="488"/>
        <v>RW</v>
      </c>
      <c r="T1048" s="10"/>
      <c r="U1048" s="10" t="s">
        <v>50</v>
      </c>
      <c r="V1048" s="10" t="s">
        <v>50</v>
      </c>
      <c r="W1048" s="10" t="s">
        <v>50</v>
      </c>
      <c r="X1048" s="11" t="str">
        <f t="shared" si="469"/>
        <v>N</v>
      </c>
      <c r="Y1048" s="11"/>
      <c r="Z1048" s="11">
        <f t="shared" si="551"/>
        <v>0</v>
      </c>
      <c r="AA1048" s="11" t="str">
        <f t="shared" si="577"/>
        <v>N</v>
      </c>
      <c r="AB1048" s="11"/>
      <c r="AC1048" s="11">
        <f t="shared" si="578"/>
        <v>0</v>
      </c>
      <c r="AD1048" s="10"/>
      <c r="AE1048" s="10"/>
      <c r="AF1048" s="11"/>
      <c r="AG1048" s="10"/>
      <c r="AH1048" s="10"/>
      <c r="AI1048" s="11">
        <f t="shared" si="493"/>
        <v>480</v>
      </c>
      <c r="AJ1048" s="11"/>
      <c r="AK1048" s="11">
        <f t="shared" si="489"/>
        <v>480</v>
      </c>
      <c r="AL1048" s="11"/>
      <c r="AM1048" s="11">
        <f t="shared" si="492"/>
        <v>0</v>
      </c>
      <c r="AN1048" s="11"/>
      <c r="AO1048" s="11">
        <f t="shared" si="490"/>
        <v>0</v>
      </c>
      <c r="AP1048" s="11"/>
      <c r="AQ1048" s="11" t="str">
        <f t="shared" si="581"/>
        <v/>
      </c>
      <c r="AR1048" s="11" t="str">
        <f t="shared" si="579"/>
        <v/>
      </c>
      <c r="AS1048" s="11"/>
      <c r="AT1048" s="9"/>
      <c r="AU1048" t="str">
        <f t="shared" si="580"/>
        <v>RW</v>
      </c>
      <c r="AV1048" s="7">
        <f>SUM(Z$7:Z1048)/2</f>
        <v>480</v>
      </c>
      <c r="AW1048" s="7">
        <f>SUM(AC$7:AC1048)/2</f>
        <v>0</v>
      </c>
    </row>
    <row r="1049" spans="2:67" hidden="1">
      <c r="B1049" s="36"/>
      <c r="C1049" s="9"/>
      <c r="D1049" s="9"/>
      <c r="E1049" s="10" t="s">
        <v>1255</v>
      </c>
      <c r="F1049" s="10" t="s">
        <v>1256</v>
      </c>
      <c r="G1049" s="10"/>
      <c r="H1049" s="10"/>
      <c r="I1049" s="10"/>
      <c r="J1049" s="10"/>
      <c r="K1049" s="10"/>
      <c r="L1049" s="10"/>
      <c r="M1049" s="10"/>
      <c r="N1049" s="84" t="s">
        <v>121</v>
      </c>
      <c r="O1049" s="10"/>
      <c r="P1049" s="10"/>
      <c r="Q1049" s="10" t="s">
        <v>114</v>
      </c>
      <c r="R1049" s="10" t="s">
        <v>1019</v>
      </c>
      <c r="S1049" s="10" t="str">
        <f t="shared" si="488"/>
        <v>RW</v>
      </c>
      <c r="T1049" s="10"/>
      <c r="U1049" s="10" t="s">
        <v>50</v>
      </c>
      <c r="V1049" s="10" t="s">
        <v>50</v>
      </c>
      <c r="W1049" s="10" t="s">
        <v>50</v>
      </c>
      <c r="X1049" s="11" t="str">
        <f t="shared" si="469"/>
        <v>N</v>
      </c>
      <c r="Y1049" s="11"/>
      <c r="Z1049" s="11">
        <f t="shared" si="551"/>
        <v>0</v>
      </c>
      <c r="AA1049" s="11" t="str">
        <f t="shared" si="577"/>
        <v>N</v>
      </c>
      <c r="AB1049" s="11"/>
      <c r="AC1049" s="11">
        <f t="shared" si="578"/>
        <v>0</v>
      </c>
      <c r="AD1049" s="10"/>
      <c r="AE1049" s="10"/>
      <c r="AF1049" s="11"/>
      <c r="AG1049" s="10"/>
      <c r="AH1049" s="10"/>
      <c r="AI1049" s="11">
        <f t="shared" si="493"/>
        <v>480</v>
      </c>
      <c r="AJ1049" s="11"/>
      <c r="AK1049" s="11">
        <f t="shared" si="489"/>
        <v>480</v>
      </c>
      <c r="AL1049" s="11"/>
      <c r="AM1049" s="11">
        <f t="shared" si="492"/>
        <v>0</v>
      </c>
      <c r="AN1049" s="11"/>
      <c r="AO1049" s="11">
        <f t="shared" si="490"/>
        <v>0</v>
      </c>
      <c r="AP1049" s="11"/>
      <c r="AQ1049" s="11" t="str">
        <f t="shared" si="581"/>
        <v/>
      </c>
      <c r="AR1049" s="11" t="str">
        <f t="shared" si="579"/>
        <v/>
      </c>
      <c r="AS1049" s="11"/>
      <c r="AT1049" s="9"/>
      <c r="AU1049" t="str">
        <f t="shared" si="580"/>
        <v>RW</v>
      </c>
      <c r="AV1049" s="7">
        <f>SUM(Z$7:Z1049)/2</f>
        <v>480</v>
      </c>
      <c r="AW1049" s="7">
        <f>SUM(AC$7:AC1049)/2</f>
        <v>0</v>
      </c>
    </row>
    <row r="1050" spans="2:67" hidden="1">
      <c r="B1050" s="36"/>
      <c r="C1050" s="9"/>
      <c r="D1050" s="9"/>
      <c r="E1050" s="10" t="s">
        <v>1257</v>
      </c>
      <c r="F1050" s="10" t="s">
        <v>1258</v>
      </c>
      <c r="G1050" s="10"/>
      <c r="H1050" s="10"/>
      <c r="I1050" s="10"/>
      <c r="J1050" s="10"/>
      <c r="K1050" s="10"/>
      <c r="L1050" s="10"/>
      <c r="M1050" s="10"/>
      <c r="N1050" s="84" t="s">
        <v>121</v>
      </c>
      <c r="O1050" s="10"/>
      <c r="P1050" s="10"/>
      <c r="Q1050" s="10" t="s">
        <v>114</v>
      </c>
      <c r="R1050" s="10" t="s">
        <v>1019</v>
      </c>
      <c r="S1050" s="10" t="str">
        <f t="shared" si="488"/>
        <v>RW</v>
      </c>
      <c r="T1050" s="10"/>
      <c r="U1050" s="10" t="s">
        <v>50</v>
      </c>
      <c r="V1050" s="10" t="s">
        <v>50</v>
      </c>
      <c r="W1050" s="10" t="s">
        <v>50</v>
      </c>
      <c r="X1050" s="11" t="str">
        <f t="shared" si="469"/>
        <v>N</v>
      </c>
      <c r="Y1050" s="11"/>
      <c r="Z1050" s="11">
        <f t="shared" si="551"/>
        <v>0</v>
      </c>
      <c r="AA1050" s="11" t="str">
        <f t="shared" si="577"/>
        <v>N</v>
      </c>
      <c r="AB1050" s="11"/>
      <c r="AC1050" s="11">
        <f t="shared" si="578"/>
        <v>0</v>
      </c>
      <c r="AD1050" s="10"/>
      <c r="AE1050" s="10"/>
      <c r="AF1050" s="11"/>
      <c r="AG1050" s="10"/>
      <c r="AH1050" s="10"/>
      <c r="AI1050" s="11">
        <f t="shared" si="493"/>
        <v>480</v>
      </c>
      <c r="AJ1050" s="11"/>
      <c r="AK1050" s="11">
        <f t="shared" si="489"/>
        <v>480</v>
      </c>
      <c r="AL1050" s="11"/>
      <c r="AM1050" s="11">
        <f t="shared" si="492"/>
        <v>0</v>
      </c>
      <c r="AN1050" s="11"/>
      <c r="AO1050" s="11">
        <f t="shared" si="490"/>
        <v>0</v>
      </c>
      <c r="AP1050" s="11"/>
      <c r="AQ1050" s="11" t="str">
        <f t="shared" si="581"/>
        <v/>
      </c>
      <c r="AR1050" s="11" t="str">
        <f t="shared" si="579"/>
        <v/>
      </c>
      <c r="AS1050" s="11"/>
      <c r="AT1050" s="9"/>
      <c r="AU1050" t="str">
        <f t="shared" si="580"/>
        <v>RW</v>
      </c>
      <c r="AV1050" s="7">
        <f>SUM(Z$7:Z1050)/2</f>
        <v>480</v>
      </c>
      <c r="AW1050" s="7">
        <f>SUM(AC$7:AC1050)/2</f>
        <v>0</v>
      </c>
    </row>
    <row r="1051" spans="2:67" hidden="1">
      <c r="B1051" s="36"/>
      <c r="C1051" s="9"/>
      <c r="D1051" s="9"/>
      <c r="E1051" s="10" t="s">
        <v>1259</v>
      </c>
      <c r="F1051" s="10" t="s">
        <v>1260</v>
      </c>
      <c r="G1051" s="10"/>
      <c r="H1051" s="10"/>
      <c r="I1051" s="10"/>
      <c r="J1051" s="10"/>
      <c r="K1051" s="10"/>
      <c r="L1051" s="10"/>
      <c r="M1051" s="10"/>
      <c r="N1051" s="84" t="s">
        <v>121</v>
      </c>
      <c r="O1051" s="10"/>
      <c r="P1051" s="10"/>
      <c r="Q1051" s="10" t="s">
        <v>114</v>
      </c>
      <c r="R1051" s="10" t="s">
        <v>1019</v>
      </c>
      <c r="S1051" s="10" t="str">
        <f t="shared" si="488"/>
        <v>RW</v>
      </c>
      <c r="T1051" s="10"/>
      <c r="U1051" s="10" t="s">
        <v>50</v>
      </c>
      <c r="V1051" s="10" t="s">
        <v>50</v>
      </c>
      <c r="W1051" s="10" t="s">
        <v>50</v>
      </c>
      <c r="X1051" s="11" t="str">
        <f t="shared" si="469"/>
        <v>N</v>
      </c>
      <c r="Y1051" s="11"/>
      <c r="Z1051" s="11">
        <f t="shared" si="551"/>
        <v>0</v>
      </c>
      <c r="AA1051" s="11" t="str">
        <f t="shared" si="577"/>
        <v>N</v>
      </c>
      <c r="AB1051" s="11"/>
      <c r="AC1051" s="11">
        <f t="shared" si="578"/>
        <v>0</v>
      </c>
      <c r="AD1051" s="10"/>
      <c r="AE1051" s="10"/>
      <c r="AF1051" s="11"/>
      <c r="AG1051" s="10"/>
      <c r="AH1051" s="10"/>
      <c r="AI1051" s="11">
        <f t="shared" si="493"/>
        <v>480</v>
      </c>
      <c r="AJ1051" s="11"/>
      <c r="AK1051" s="11">
        <f t="shared" si="489"/>
        <v>480</v>
      </c>
      <c r="AL1051" s="11"/>
      <c r="AM1051" s="11">
        <f t="shared" si="492"/>
        <v>0</v>
      </c>
      <c r="AN1051" s="11"/>
      <c r="AO1051" s="11">
        <f t="shared" si="490"/>
        <v>0</v>
      </c>
      <c r="AP1051" s="11"/>
      <c r="AQ1051" s="11" t="str">
        <f t="shared" si="581"/>
        <v/>
      </c>
      <c r="AR1051" s="11" t="str">
        <f t="shared" si="579"/>
        <v/>
      </c>
      <c r="AS1051" s="11"/>
      <c r="AT1051" s="9"/>
      <c r="AU1051" t="str">
        <f t="shared" si="580"/>
        <v>RW</v>
      </c>
      <c r="AV1051" s="7">
        <f>SUM(Z$7:Z1051)/2</f>
        <v>480</v>
      </c>
      <c r="AW1051" s="7">
        <f>SUM(AC$7:AC1051)/2</f>
        <v>0</v>
      </c>
    </row>
    <row r="1052" spans="2:67" hidden="1">
      <c r="B1052" s="36"/>
      <c r="C1052" s="9"/>
      <c r="D1052" s="9"/>
      <c r="E1052" s="10" t="s">
        <v>1261</v>
      </c>
      <c r="F1052" s="10" t="s">
        <v>1262</v>
      </c>
      <c r="G1052" s="10"/>
      <c r="H1052" s="10"/>
      <c r="I1052" s="10"/>
      <c r="J1052" s="10"/>
      <c r="K1052" s="10"/>
      <c r="L1052" s="10"/>
      <c r="M1052" s="10"/>
      <c r="N1052" s="84" t="s">
        <v>121</v>
      </c>
      <c r="O1052" s="10"/>
      <c r="P1052" s="10"/>
      <c r="Q1052" s="10" t="s">
        <v>114</v>
      </c>
      <c r="R1052" s="10" t="s">
        <v>1019</v>
      </c>
      <c r="S1052" s="10" t="str">
        <f t="shared" si="488"/>
        <v>RW</v>
      </c>
      <c r="T1052" s="10"/>
      <c r="U1052" s="10" t="s">
        <v>50</v>
      </c>
      <c r="V1052" s="10" t="s">
        <v>50</v>
      </c>
      <c r="W1052" s="10" t="s">
        <v>50</v>
      </c>
      <c r="X1052" s="11" t="str">
        <f t="shared" si="469"/>
        <v>N</v>
      </c>
      <c r="Y1052" s="11"/>
      <c r="Z1052" s="11">
        <f t="shared" si="551"/>
        <v>0</v>
      </c>
      <c r="AA1052" s="11" t="str">
        <f t="shared" si="577"/>
        <v>N</v>
      </c>
      <c r="AB1052" s="11"/>
      <c r="AC1052" s="11">
        <f t="shared" si="578"/>
        <v>0</v>
      </c>
      <c r="AD1052" s="10"/>
      <c r="AE1052" s="10"/>
      <c r="AF1052" s="11"/>
      <c r="AG1052" s="10"/>
      <c r="AH1052" s="10"/>
      <c r="AI1052" s="11">
        <f t="shared" si="493"/>
        <v>480</v>
      </c>
      <c r="AJ1052" s="11"/>
      <c r="AK1052" s="11">
        <f t="shared" si="489"/>
        <v>480</v>
      </c>
      <c r="AL1052" s="11"/>
      <c r="AM1052" s="11">
        <f t="shared" si="492"/>
        <v>0</v>
      </c>
      <c r="AN1052" s="11"/>
      <c r="AO1052" s="11">
        <f t="shared" si="490"/>
        <v>0</v>
      </c>
      <c r="AP1052" s="11"/>
      <c r="AQ1052" s="11" t="str">
        <f t="shared" si="581"/>
        <v/>
      </c>
      <c r="AR1052" s="11" t="str">
        <f t="shared" si="579"/>
        <v/>
      </c>
      <c r="AS1052" s="11"/>
      <c r="AT1052" s="9"/>
      <c r="AU1052" t="str">
        <f t="shared" si="580"/>
        <v>RW</v>
      </c>
      <c r="AV1052" s="7">
        <f>SUM(Z$7:Z1052)/2</f>
        <v>480</v>
      </c>
      <c r="AW1052" s="7">
        <f>SUM(AC$7:AC1052)/2</f>
        <v>0</v>
      </c>
    </row>
    <row r="1053" spans="2:67" hidden="1">
      <c r="B1053" s="36"/>
      <c r="C1053" s="9"/>
      <c r="D1053" s="9"/>
      <c r="E1053" s="10" t="s">
        <v>1263</v>
      </c>
      <c r="F1053" s="10" t="s">
        <v>1264</v>
      </c>
      <c r="G1053" s="10"/>
      <c r="H1053" s="10"/>
      <c r="I1053" s="10"/>
      <c r="J1053" s="10"/>
      <c r="K1053" s="10"/>
      <c r="L1053" s="10"/>
      <c r="M1053" s="10"/>
      <c r="N1053" s="84" t="s">
        <v>121</v>
      </c>
      <c r="O1053" s="10"/>
      <c r="P1053" s="10"/>
      <c r="Q1053" s="10" t="s">
        <v>114</v>
      </c>
      <c r="R1053" s="10" t="s">
        <v>1019</v>
      </c>
      <c r="S1053" s="10" t="str">
        <f t="shared" si="488"/>
        <v>RW</v>
      </c>
      <c r="T1053" s="10"/>
      <c r="U1053" s="10" t="s">
        <v>50</v>
      </c>
      <c r="V1053" s="10" t="s">
        <v>50</v>
      </c>
      <c r="W1053" s="10" t="s">
        <v>50</v>
      </c>
      <c r="X1053" s="11" t="str">
        <f t="shared" si="469"/>
        <v>N</v>
      </c>
      <c r="Y1053" s="11"/>
      <c r="Z1053" s="11">
        <f t="shared" si="551"/>
        <v>0</v>
      </c>
      <c r="AA1053" s="11" t="str">
        <f t="shared" si="577"/>
        <v>N</v>
      </c>
      <c r="AB1053" s="11"/>
      <c r="AC1053" s="11">
        <f t="shared" si="578"/>
        <v>0</v>
      </c>
      <c r="AD1053" s="10"/>
      <c r="AE1053" s="10"/>
      <c r="AF1053" s="11"/>
      <c r="AG1053" s="10"/>
      <c r="AH1053" s="10"/>
      <c r="AI1053" s="11">
        <f t="shared" si="493"/>
        <v>480</v>
      </c>
      <c r="AJ1053" s="11"/>
      <c r="AK1053" s="11">
        <f t="shared" si="489"/>
        <v>480</v>
      </c>
      <c r="AL1053" s="11"/>
      <c r="AM1053" s="11">
        <f t="shared" si="492"/>
        <v>0</v>
      </c>
      <c r="AN1053" s="11"/>
      <c r="AO1053" s="11">
        <f t="shared" si="490"/>
        <v>0</v>
      </c>
      <c r="AP1053" s="11"/>
      <c r="AQ1053" s="11" t="str">
        <f t="shared" si="581"/>
        <v/>
      </c>
      <c r="AR1053" s="11" t="str">
        <f t="shared" si="579"/>
        <v/>
      </c>
      <c r="AS1053" s="11"/>
      <c r="AT1053" s="9"/>
      <c r="AU1053" t="str">
        <f t="shared" si="580"/>
        <v>RW</v>
      </c>
      <c r="AV1053" s="7">
        <f>SUM(Z$7:Z1053)/2</f>
        <v>480</v>
      </c>
      <c r="AW1053" s="7">
        <f>SUM(AC$7:AC1053)/2</f>
        <v>0</v>
      </c>
    </row>
    <row r="1054" spans="2:67" hidden="1">
      <c r="B1054" s="36"/>
      <c r="C1054" s="9"/>
      <c r="D1054" s="9"/>
      <c r="E1054" s="10" t="s">
        <v>1265</v>
      </c>
      <c r="F1054" s="10" t="s">
        <v>1266</v>
      </c>
      <c r="G1054" s="10"/>
      <c r="H1054" s="10"/>
      <c r="I1054" s="10"/>
      <c r="J1054" s="10"/>
      <c r="K1054" s="10"/>
      <c r="L1054" s="10"/>
      <c r="M1054" s="10"/>
      <c r="N1054" s="84" t="s">
        <v>121</v>
      </c>
      <c r="O1054" s="10"/>
      <c r="P1054" s="10"/>
      <c r="Q1054" s="10" t="s">
        <v>114</v>
      </c>
      <c r="R1054" s="10" t="s">
        <v>1019</v>
      </c>
      <c r="S1054" s="10" t="str">
        <f t="shared" si="488"/>
        <v>RW</v>
      </c>
      <c r="T1054" s="10"/>
      <c r="U1054" s="10" t="s">
        <v>50</v>
      </c>
      <c r="V1054" s="10" t="s">
        <v>50</v>
      </c>
      <c r="W1054" s="10" t="s">
        <v>50</v>
      </c>
      <c r="X1054" s="11" t="str">
        <f t="shared" si="469"/>
        <v>N</v>
      </c>
      <c r="Y1054" s="11"/>
      <c r="Z1054" s="11">
        <f t="shared" si="551"/>
        <v>0</v>
      </c>
      <c r="AA1054" s="11" t="str">
        <f t="shared" si="577"/>
        <v>N</v>
      </c>
      <c r="AB1054" s="11"/>
      <c r="AC1054" s="11">
        <f t="shared" si="578"/>
        <v>0</v>
      </c>
      <c r="AD1054" s="10"/>
      <c r="AE1054" s="10"/>
      <c r="AF1054" s="11"/>
      <c r="AG1054" s="10"/>
      <c r="AH1054" s="10"/>
      <c r="AI1054" s="11">
        <f t="shared" si="493"/>
        <v>480</v>
      </c>
      <c r="AJ1054" s="11"/>
      <c r="AK1054" s="11">
        <f t="shared" si="489"/>
        <v>480</v>
      </c>
      <c r="AL1054" s="11"/>
      <c r="AM1054" s="11">
        <f t="shared" si="492"/>
        <v>0</v>
      </c>
      <c r="AN1054" s="11"/>
      <c r="AO1054" s="11">
        <f t="shared" si="490"/>
        <v>0</v>
      </c>
      <c r="AP1054" s="11"/>
      <c r="AQ1054" s="11" t="str">
        <f t="shared" si="581"/>
        <v/>
      </c>
      <c r="AR1054" s="11" t="str">
        <f t="shared" si="579"/>
        <v/>
      </c>
      <c r="AS1054" s="11"/>
      <c r="AT1054" s="9"/>
      <c r="AU1054" t="str">
        <f t="shared" si="580"/>
        <v>RW</v>
      </c>
      <c r="AV1054" s="7">
        <f>SUM(Z$7:Z1054)/2</f>
        <v>480</v>
      </c>
      <c r="AW1054" s="7">
        <f>SUM(AC$7:AC1054)/2</f>
        <v>0</v>
      </c>
    </row>
    <row r="1055" spans="2:67" hidden="1">
      <c r="B1055" s="36"/>
      <c r="C1055" s="9"/>
      <c r="D1055" s="9"/>
      <c r="E1055" s="10" t="s">
        <v>1267</v>
      </c>
      <c r="F1055" s="10" t="s">
        <v>1268</v>
      </c>
      <c r="G1055" s="10"/>
      <c r="H1055" s="10"/>
      <c r="I1055" s="10"/>
      <c r="J1055" s="10"/>
      <c r="K1055" s="10"/>
      <c r="L1055" s="10"/>
      <c r="M1055" s="10"/>
      <c r="N1055" s="84" t="s">
        <v>121</v>
      </c>
      <c r="O1055" s="10"/>
      <c r="P1055" s="10"/>
      <c r="Q1055" s="10" t="s">
        <v>114</v>
      </c>
      <c r="R1055" s="10" t="s">
        <v>1019</v>
      </c>
      <c r="S1055" s="10" t="str">
        <f t="shared" si="488"/>
        <v>RW</v>
      </c>
      <c r="T1055" s="10"/>
      <c r="U1055" s="10" t="s">
        <v>50</v>
      </c>
      <c r="V1055" s="10" t="s">
        <v>50</v>
      </c>
      <c r="W1055" s="10" t="s">
        <v>50</v>
      </c>
      <c r="X1055" s="11" t="str">
        <f t="shared" si="469"/>
        <v>N</v>
      </c>
      <c r="Y1055" s="11"/>
      <c r="Z1055" s="11">
        <f t="shared" si="551"/>
        <v>0</v>
      </c>
      <c r="AA1055" s="11" t="str">
        <f t="shared" si="577"/>
        <v>N</v>
      </c>
      <c r="AB1055" s="11"/>
      <c r="AC1055" s="11">
        <f t="shared" si="578"/>
        <v>0</v>
      </c>
      <c r="AD1055" s="10"/>
      <c r="AE1055" s="10"/>
      <c r="AF1055" s="11"/>
      <c r="AG1055" s="10"/>
      <c r="AH1055" s="10"/>
      <c r="AI1055" s="11">
        <f t="shared" si="493"/>
        <v>480</v>
      </c>
      <c r="AJ1055" s="11"/>
      <c r="AK1055" s="11">
        <f t="shared" si="489"/>
        <v>480</v>
      </c>
      <c r="AL1055" s="11"/>
      <c r="AM1055" s="11">
        <f t="shared" si="492"/>
        <v>0</v>
      </c>
      <c r="AN1055" s="11"/>
      <c r="AO1055" s="11">
        <f t="shared" si="490"/>
        <v>0</v>
      </c>
      <c r="AP1055" s="11"/>
      <c r="AQ1055" s="11" t="str">
        <f t="shared" si="581"/>
        <v/>
      </c>
      <c r="AR1055" s="11" t="str">
        <f t="shared" si="579"/>
        <v/>
      </c>
      <c r="AS1055" s="11"/>
      <c r="AT1055" s="9"/>
      <c r="AU1055" t="str">
        <f t="shared" si="580"/>
        <v>RW</v>
      </c>
      <c r="AV1055" s="7">
        <f>SUM(Z$7:Z1055)/2</f>
        <v>480</v>
      </c>
      <c r="AW1055" s="7">
        <f>SUM(AC$7:AC1055)/2</f>
        <v>0</v>
      </c>
    </row>
    <row r="1056" spans="2:67" hidden="1">
      <c r="B1056" s="36"/>
      <c r="C1056" s="9"/>
      <c r="D1056" s="9"/>
      <c r="E1056" s="10" t="s">
        <v>1269</v>
      </c>
      <c r="F1056" s="10" t="s">
        <v>1270</v>
      </c>
      <c r="G1056" s="10"/>
      <c r="H1056" s="10"/>
      <c r="I1056" s="10"/>
      <c r="J1056" s="10"/>
      <c r="K1056" s="10"/>
      <c r="L1056" s="10"/>
      <c r="M1056" s="10"/>
      <c r="N1056" s="84" t="s">
        <v>121</v>
      </c>
      <c r="O1056" s="10"/>
      <c r="P1056" s="10"/>
      <c r="Q1056" s="10" t="s">
        <v>114</v>
      </c>
      <c r="R1056" s="10" t="s">
        <v>1019</v>
      </c>
      <c r="S1056" s="10" t="str">
        <f t="shared" si="488"/>
        <v>RW</v>
      </c>
      <c r="T1056" s="10"/>
      <c r="U1056" s="10" t="s">
        <v>50</v>
      </c>
      <c r="V1056" s="10" t="s">
        <v>50</v>
      </c>
      <c r="W1056" s="10" t="s">
        <v>50</v>
      </c>
      <c r="X1056" s="11" t="str">
        <f t="shared" si="469"/>
        <v>N</v>
      </c>
      <c r="Y1056" s="11"/>
      <c r="Z1056" s="11">
        <f t="shared" si="551"/>
        <v>0</v>
      </c>
      <c r="AA1056" s="11" t="str">
        <f t="shared" si="577"/>
        <v>N</v>
      </c>
      <c r="AB1056" s="11"/>
      <c r="AC1056" s="11">
        <f t="shared" si="578"/>
        <v>0</v>
      </c>
      <c r="AD1056" s="10"/>
      <c r="AE1056" s="10"/>
      <c r="AF1056" s="11"/>
      <c r="AG1056" s="10"/>
      <c r="AH1056" s="10"/>
      <c r="AI1056" s="11">
        <f t="shared" si="493"/>
        <v>480</v>
      </c>
      <c r="AJ1056" s="11"/>
      <c r="AK1056" s="11">
        <f t="shared" si="489"/>
        <v>480</v>
      </c>
      <c r="AL1056" s="11"/>
      <c r="AM1056" s="11">
        <f t="shared" si="492"/>
        <v>0</v>
      </c>
      <c r="AN1056" s="11"/>
      <c r="AO1056" s="11">
        <f t="shared" si="490"/>
        <v>0</v>
      </c>
      <c r="AP1056" s="11"/>
      <c r="AQ1056" s="11" t="str">
        <f t="shared" si="581"/>
        <v/>
      </c>
      <c r="AR1056" s="11" t="str">
        <f t="shared" si="579"/>
        <v/>
      </c>
      <c r="AS1056" s="11"/>
      <c r="AT1056" s="9"/>
      <c r="AU1056" t="str">
        <f t="shared" si="580"/>
        <v>RW</v>
      </c>
      <c r="AV1056" s="7">
        <f>SUM(Z$7:Z1056)/2</f>
        <v>480</v>
      </c>
      <c r="AW1056" s="7">
        <f>SUM(AC$7:AC1056)/2</f>
        <v>0</v>
      </c>
    </row>
    <row r="1057" spans="2:67" ht="28.9" hidden="1">
      <c r="B1057" s="36"/>
      <c r="C1057" s="9"/>
      <c r="D1057" s="9"/>
      <c r="E1057" s="10" t="s">
        <v>1271</v>
      </c>
      <c r="F1057" s="10" t="s">
        <v>1272</v>
      </c>
      <c r="G1057" s="10"/>
      <c r="H1057" s="10"/>
      <c r="I1057" s="10"/>
      <c r="J1057" s="10"/>
      <c r="K1057" s="10"/>
      <c r="L1057" s="10"/>
      <c r="M1057" s="10"/>
      <c r="N1057" s="84" t="s">
        <v>121</v>
      </c>
      <c r="O1057" s="10"/>
      <c r="P1057" s="10"/>
      <c r="Q1057" s="10" t="s">
        <v>171</v>
      </c>
      <c r="R1057" s="10" t="s">
        <v>285</v>
      </c>
      <c r="S1057" s="10" t="str">
        <f t="shared" si="488"/>
        <v>RW</v>
      </c>
      <c r="T1057" s="10">
        <v>2</v>
      </c>
      <c r="U1057" s="10" t="s">
        <v>50</v>
      </c>
      <c r="V1057" s="10" t="s">
        <v>49</v>
      </c>
      <c r="W1057" s="10" t="s">
        <v>50</v>
      </c>
      <c r="X1057" s="11" t="str">
        <f t="shared" si="469"/>
        <v>N</v>
      </c>
      <c r="Y1057" s="11"/>
      <c r="Z1057" s="11">
        <f t="shared" si="551"/>
        <v>0</v>
      </c>
      <c r="AA1057" s="11" t="str">
        <f t="shared" si="577"/>
        <v>N</v>
      </c>
      <c r="AB1057" s="11"/>
      <c r="AC1057" s="11">
        <f t="shared" si="578"/>
        <v>0</v>
      </c>
      <c r="AD1057" s="10" t="str">
        <f>(AD1058 &amp; AD1059 &amp; AD1060 &amp; AD1061 &amp; AD1062 &amp; AD1063 &amp; AD1064 &amp; AD1065) &amp; (AD1066 &amp; AD1067 &amp; AD1068 &amp; AD1069 &amp; AD1070 &amp; AD1071 &amp; AD1072 &amp; AD1073)</f>
        <v>0000000000000000</v>
      </c>
      <c r="AE1057" s="10" t="str">
        <f>(AE1058 &amp; AE1059 &amp; AE1060 &amp; AE1061 &amp; AE1062 &amp; AE1063 &amp; AE1064 &amp; AE1065) &amp; (AE1066 &amp; AE1067 &amp; AE1068 &amp; AE1069 &amp; AE1070 &amp; AE1071 &amp; AE1072 &amp; AE1073)</f>
        <v>0000000000000000</v>
      </c>
      <c r="AF1057" s="11"/>
      <c r="AG1057" s="10"/>
      <c r="AH1057" s="10"/>
      <c r="AI1057" s="11">
        <f t="shared" si="493"/>
        <v>480</v>
      </c>
      <c r="AJ1057" s="11"/>
      <c r="AK1057" s="11">
        <f t="shared" si="489"/>
        <v>480</v>
      </c>
      <c r="AL1057" s="11"/>
      <c r="AM1057" s="11">
        <f t="shared" si="492"/>
        <v>0</v>
      </c>
      <c r="AN1057" s="11"/>
      <c r="AO1057" s="11">
        <f t="shared" si="490"/>
        <v>0</v>
      </c>
      <c r="AP1057" s="11"/>
      <c r="AQ1057" s="11"/>
      <c r="AR1057" s="11">
        <f t="shared" si="579"/>
        <v>0</v>
      </c>
      <c r="AS1057" s="11"/>
      <c r="AT1057" s="9"/>
      <c r="AU1057" t="s">
        <v>172</v>
      </c>
      <c r="AV1057" s="7">
        <f>SUM(Z$7:Z1057)/2</f>
        <v>480</v>
      </c>
      <c r="AW1057" s="7">
        <f>SUM(AC$7:AC1057)/2</f>
        <v>0</v>
      </c>
      <c r="BF1057" s="2" t="s">
        <v>733</v>
      </c>
      <c r="BG1057" s="2" t="s">
        <v>733</v>
      </c>
      <c r="BH1057" s="2" t="s">
        <v>733</v>
      </c>
      <c r="BI1057" s="2" t="s">
        <v>733</v>
      </c>
      <c r="BJ1057" s="2" t="s">
        <v>733</v>
      </c>
      <c r="BK1057" s="2" t="s">
        <v>733</v>
      </c>
      <c r="BL1057" s="2" t="s">
        <v>733</v>
      </c>
      <c r="BM1057" s="2" t="s">
        <v>733</v>
      </c>
      <c r="BN1057" s="2" t="s">
        <v>733</v>
      </c>
      <c r="BO1057" s="2" t="s">
        <v>733</v>
      </c>
    </row>
    <row r="1058" spans="2:67" outlineLevel="1">
      <c r="B1058" s="36"/>
      <c r="C1058" s="9"/>
      <c r="D1058" s="9"/>
      <c r="E1058" s="10" t="s">
        <v>1271</v>
      </c>
      <c r="F1058" s="10" t="s">
        <v>1272</v>
      </c>
      <c r="G1058" s="10" t="s">
        <v>1273</v>
      </c>
      <c r="H1058" s="10" t="s">
        <v>1273</v>
      </c>
      <c r="I1058" s="10"/>
      <c r="J1058" s="10"/>
      <c r="K1058" s="10"/>
      <c r="L1058" s="10"/>
      <c r="M1058" s="10"/>
      <c r="N1058" s="84" t="s">
        <v>121</v>
      </c>
      <c r="O1058" s="10"/>
      <c r="P1058" s="10"/>
      <c r="Q1058" s="10"/>
      <c r="R1058" s="10"/>
      <c r="S1058" s="10" t="s">
        <v>53</v>
      </c>
      <c r="T1058" s="10"/>
      <c r="U1058" s="10" t="s">
        <v>49</v>
      </c>
      <c r="V1058" s="10" t="s">
        <v>49</v>
      </c>
      <c r="W1058" s="10" t="s">
        <v>50</v>
      </c>
      <c r="X1058" s="11" t="str">
        <f t="shared" si="469"/>
        <v>N</v>
      </c>
      <c r="Y1058" s="11"/>
      <c r="Z1058" s="11">
        <f t="shared" si="551"/>
        <v>0</v>
      </c>
      <c r="AA1058" s="11" t="str">
        <f t="shared" si="577"/>
        <v>N</v>
      </c>
      <c r="AB1058" s="11"/>
      <c r="AC1058" s="11">
        <f t="shared" si="578"/>
        <v>0</v>
      </c>
      <c r="AD1058" s="10">
        <v>0</v>
      </c>
      <c r="AE1058" s="10">
        <v>0</v>
      </c>
      <c r="AF1058" s="11"/>
      <c r="AG1058" s="10"/>
      <c r="AH1058" s="10"/>
      <c r="AI1058" s="11">
        <f t="shared" ref="AI1058:AI1072" si="582">AI1059+Y1059</f>
        <v>479</v>
      </c>
      <c r="AJ1058" s="11" t="str">
        <f t="shared" ref="AJ1058:AJ1073" si="583">IF(Y1058&gt;1,"MTP[" &amp; AI1058-1+Y1058&amp; ":" &amp; AI1058 &amp; "]",(IF(Y1058&gt;0,"MTP[" &amp; AI1058 &amp; "]","")))</f>
        <v/>
      </c>
      <c r="AK1058" s="11">
        <f t="shared" ref="AK1058:AK1072" si="584">AK1059+Y1059</f>
        <v>479</v>
      </c>
      <c r="AL1058" s="11" t="str">
        <f t="shared" ref="AL1058:AL1073" si="585">IF(AND(V1058="Y", Y1058&gt;1),"MTP[" &amp; AK1058-1+Y1058&amp; ":" &amp; AK1058 &amp; "]",(IF(AND(V1058="Y", Y1058&gt;0),"MTP[" &amp; AK1058 &amp; "]","")))</f>
        <v/>
      </c>
      <c r="AM1058" s="11">
        <f t="shared" ref="AM1058:AM1072" si="586">AM1059+AB1059</f>
        <v>-1</v>
      </c>
      <c r="AN1058" s="11" t="str">
        <f t="shared" ref="AN1058:AN1073" si="587">IF(AB1058&gt;1,"OTP[" &amp; AM1058-1+AB1058&amp; ":" &amp; AM1058 &amp; "]",(IF(AB1058&gt;0,"OTP[" &amp; AM1058 &amp; "]","")))</f>
        <v/>
      </c>
      <c r="AO1058" s="11">
        <f t="shared" ref="AO1058:AO1072" si="588">AO1059+AB1059</f>
        <v>-1</v>
      </c>
      <c r="AP1058" s="11" t="str">
        <f t="shared" ref="AP1058:AP1073" si="589">IF(AND(V1058="Y", AB1058&gt;1),"OTP[" &amp; AO1058-1+AB1058&amp; ":" &amp; AO1058 &amp; "]",(IF(AND(V1058="Y", AB1058&gt;0),"OTP[" &amp; AO1058 &amp; "]","")))</f>
        <v/>
      </c>
      <c r="AQ1058" s="11"/>
      <c r="AR1058" s="11">
        <f t="shared" si="579"/>
        <v>0</v>
      </c>
      <c r="AS1058" s="11"/>
      <c r="AT1058" s="9"/>
      <c r="AU1058" t="str">
        <f t="shared" si="580"/>
        <v>RW</v>
      </c>
      <c r="AV1058" s="7">
        <f>SUM(Z$7:Z1058)/2</f>
        <v>480</v>
      </c>
      <c r="AW1058" s="7">
        <f>SUM(AC$7:AC1058)/2</f>
        <v>0</v>
      </c>
      <c r="BF1058" s="2">
        <v>0</v>
      </c>
      <c r="BG1058" s="2">
        <v>0</v>
      </c>
      <c r="BH1058" s="2">
        <v>0</v>
      </c>
      <c r="BI1058" s="2">
        <v>0</v>
      </c>
      <c r="BJ1058" s="2">
        <v>0</v>
      </c>
      <c r="BK1058" s="2">
        <v>0</v>
      </c>
      <c r="BL1058" s="2">
        <v>0</v>
      </c>
      <c r="BM1058" s="2">
        <v>0</v>
      </c>
      <c r="BN1058" s="2">
        <v>0</v>
      </c>
      <c r="BO1058" s="2">
        <v>0</v>
      </c>
    </row>
    <row r="1059" spans="2:67" outlineLevel="1">
      <c r="B1059" s="36"/>
      <c r="C1059" s="9"/>
      <c r="D1059" s="9"/>
      <c r="E1059" s="10" t="s">
        <v>1271</v>
      </c>
      <c r="F1059" s="10" t="s">
        <v>1272</v>
      </c>
      <c r="G1059" s="10" t="s">
        <v>1274</v>
      </c>
      <c r="H1059" s="10" t="s">
        <v>1274</v>
      </c>
      <c r="I1059" s="10"/>
      <c r="J1059" s="10"/>
      <c r="K1059" s="10"/>
      <c r="L1059" s="10"/>
      <c r="M1059" s="10"/>
      <c r="N1059" s="84" t="s">
        <v>121</v>
      </c>
      <c r="O1059" s="10"/>
      <c r="P1059" s="10"/>
      <c r="Q1059" s="10"/>
      <c r="R1059" s="10"/>
      <c r="S1059" s="10" t="s">
        <v>53</v>
      </c>
      <c r="T1059" s="10"/>
      <c r="U1059" s="10" t="s">
        <v>49</v>
      </c>
      <c r="V1059" s="10" t="s">
        <v>49</v>
      </c>
      <c r="W1059" s="10" t="s">
        <v>50</v>
      </c>
      <c r="X1059" s="11" t="str">
        <f t="shared" si="469"/>
        <v>N</v>
      </c>
      <c r="Y1059" s="11"/>
      <c r="Z1059" s="11">
        <f t="shared" ref="Z1059:Z1122" si="590">IF(V1059="N",Y1059,Y1059*$T$1)</f>
        <v>0</v>
      </c>
      <c r="AA1059" s="11" t="str">
        <f t="shared" si="577"/>
        <v>N</v>
      </c>
      <c r="AB1059" s="11"/>
      <c r="AC1059" s="11">
        <f t="shared" si="578"/>
        <v>0</v>
      </c>
      <c r="AD1059" s="10">
        <v>0</v>
      </c>
      <c r="AE1059" s="10">
        <v>0</v>
      </c>
      <c r="AF1059" s="11"/>
      <c r="AG1059" s="10"/>
      <c r="AH1059" s="10"/>
      <c r="AI1059" s="11">
        <f t="shared" si="582"/>
        <v>479</v>
      </c>
      <c r="AJ1059" s="11" t="str">
        <f t="shared" si="583"/>
        <v/>
      </c>
      <c r="AK1059" s="11">
        <f t="shared" si="584"/>
        <v>479</v>
      </c>
      <c r="AL1059" s="11" t="str">
        <f t="shared" si="585"/>
        <v/>
      </c>
      <c r="AM1059" s="11">
        <f t="shared" si="586"/>
        <v>-1</v>
      </c>
      <c r="AN1059" s="11" t="str">
        <f t="shared" si="587"/>
        <v/>
      </c>
      <c r="AO1059" s="11">
        <f t="shared" si="588"/>
        <v>-1</v>
      </c>
      <c r="AP1059" s="11" t="str">
        <f t="shared" si="589"/>
        <v/>
      </c>
      <c r="AQ1059" s="11"/>
      <c r="AR1059" s="11">
        <f t="shared" si="579"/>
        <v>0</v>
      </c>
      <c r="AS1059" s="11"/>
      <c r="AT1059" s="9"/>
      <c r="AU1059" t="str">
        <f t="shared" si="580"/>
        <v>RW</v>
      </c>
      <c r="AV1059" s="7">
        <f>SUM(Z$7:Z1059)/2</f>
        <v>480</v>
      </c>
      <c r="AW1059" s="7">
        <f>SUM(AC$7:AC1059)/2</f>
        <v>0</v>
      </c>
      <c r="BF1059" s="2">
        <v>0</v>
      </c>
      <c r="BG1059" s="2">
        <v>0</v>
      </c>
      <c r="BH1059" s="2">
        <v>0</v>
      </c>
      <c r="BI1059" s="2">
        <v>0</v>
      </c>
      <c r="BJ1059" s="2">
        <v>0</v>
      </c>
      <c r="BK1059" s="2">
        <v>0</v>
      </c>
      <c r="BL1059" s="2">
        <v>0</v>
      </c>
      <c r="BM1059" s="2">
        <v>0</v>
      </c>
      <c r="BN1059" s="2">
        <v>0</v>
      </c>
      <c r="BO1059" s="2">
        <v>0</v>
      </c>
    </row>
    <row r="1060" spans="2:67" outlineLevel="1">
      <c r="B1060" s="36"/>
      <c r="C1060" s="9"/>
      <c r="D1060" s="9"/>
      <c r="E1060" s="10" t="s">
        <v>1271</v>
      </c>
      <c r="F1060" s="10" t="s">
        <v>1272</v>
      </c>
      <c r="G1060" s="10" t="s">
        <v>1275</v>
      </c>
      <c r="H1060" s="10" t="s">
        <v>1275</v>
      </c>
      <c r="I1060" s="10"/>
      <c r="J1060" s="10"/>
      <c r="K1060" s="10"/>
      <c r="L1060" s="10"/>
      <c r="M1060" s="10"/>
      <c r="N1060" s="84" t="s">
        <v>121</v>
      </c>
      <c r="O1060" s="10"/>
      <c r="P1060" s="10"/>
      <c r="Q1060" s="10"/>
      <c r="R1060" s="10"/>
      <c r="S1060" s="10" t="s">
        <v>53</v>
      </c>
      <c r="T1060" s="10"/>
      <c r="U1060" s="10" t="s">
        <v>49</v>
      </c>
      <c r="V1060" s="10" t="s">
        <v>49</v>
      </c>
      <c r="W1060" s="10" t="s">
        <v>50</v>
      </c>
      <c r="X1060" s="11" t="str">
        <f t="shared" si="469"/>
        <v>N</v>
      </c>
      <c r="Y1060" s="11"/>
      <c r="Z1060" s="11">
        <f t="shared" si="590"/>
        <v>0</v>
      </c>
      <c r="AA1060" s="11" t="str">
        <f t="shared" si="577"/>
        <v>N</v>
      </c>
      <c r="AB1060" s="11"/>
      <c r="AC1060" s="11">
        <f t="shared" si="578"/>
        <v>0</v>
      </c>
      <c r="AD1060" s="10">
        <v>0</v>
      </c>
      <c r="AE1060" s="10">
        <v>0</v>
      </c>
      <c r="AF1060" s="11"/>
      <c r="AG1060" s="10"/>
      <c r="AH1060" s="10"/>
      <c r="AI1060" s="11">
        <f t="shared" si="582"/>
        <v>479</v>
      </c>
      <c r="AJ1060" s="11" t="str">
        <f t="shared" si="583"/>
        <v/>
      </c>
      <c r="AK1060" s="11">
        <f t="shared" si="584"/>
        <v>479</v>
      </c>
      <c r="AL1060" s="11" t="str">
        <f t="shared" si="585"/>
        <v/>
      </c>
      <c r="AM1060" s="11">
        <f t="shared" si="586"/>
        <v>-1</v>
      </c>
      <c r="AN1060" s="11" t="str">
        <f t="shared" si="587"/>
        <v/>
      </c>
      <c r="AO1060" s="11">
        <f t="shared" si="588"/>
        <v>-1</v>
      </c>
      <c r="AP1060" s="11" t="str">
        <f t="shared" si="589"/>
        <v/>
      </c>
      <c r="AQ1060" s="11"/>
      <c r="AR1060" s="11">
        <f t="shared" si="579"/>
        <v>0</v>
      </c>
      <c r="AS1060" s="11"/>
      <c r="AT1060" s="9"/>
      <c r="AU1060" t="str">
        <f t="shared" si="580"/>
        <v>RW</v>
      </c>
      <c r="AV1060" s="7">
        <f>SUM(Z$7:Z1060)/2</f>
        <v>480</v>
      </c>
      <c r="AW1060" s="7">
        <f>SUM(AC$7:AC1060)/2</f>
        <v>0</v>
      </c>
      <c r="BF1060" s="2">
        <v>0</v>
      </c>
      <c r="BG1060" s="2">
        <v>0</v>
      </c>
      <c r="BH1060" s="2">
        <v>0</v>
      </c>
      <c r="BI1060" s="2">
        <v>0</v>
      </c>
      <c r="BJ1060" s="2">
        <v>0</v>
      </c>
      <c r="BK1060" s="2">
        <v>0</v>
      </c>
      <c r="BL1060" s="2">
        <v>0</v>
      </c>
      <c r="BM1060" s="2">
        <v>0</v>
      </c>
      <c r="BN1060" s="2">
        <v>0</v>
      </c>
      <c r="BO1060" s="2">
        <v>0</v>
      </c>
    </row>
    <row r="1061" spans="2:67" outlineLevel="1">
      <c r="B1061" s="36"/>
      <c r="C1061" s="9"/>
      <c r="D1061" s="9"/>
      <c r="E1061" s="10" t="s">
        <v>1271</v>
      </c>
      <c r="F1061" s="10" t="s">
        <v>1272</v>
      </c>
      <c r="G1061" s="10" t="s">
        <v>1276</v>
      </c>
      <c r="H1061" s="10" t="s">
        <v>1276</v>
      </c>
      <c r="I1061" s="10"/>
      <c r="J1061" s="10"/>
      <c r="K1061" s="10"/>
      <c r="L1061" s="10"/>
      <c r="M1061" s="10"/>
      <c r="N1061" s="84" t="s">
        <v>121</v>
      </c>
      <c r="O1061" s="10"/>
      <c r="P1061" s="10"/>
      <c r="Q1061" s="10"/>
      <c r="R1061" s="10"/>
      <c r="S1061" s="10" t="s">
        <v>53</v>
      </c>
      <c r="T1061" s="10"/>
      <c r="U1061" s="10" t="s">
        <v>49</v>
      </c>
      <c r="V1061" s="10" t="s">
        <v>49</v>
      </c>
      <c r="W1061" s="10" t="s">
        <v>50</v>
      </c>
      <c r="X1061" s="11" t="str">
        <f t="shared" si="469"/>
        <v>N</v>
      </c>
      <c r="Y1061" s="11"/>
      <c r="Z1061" s="11">
        <f t="shared" si="590"/>
        <v>0</v>
      </c>
      <c r="AA1061" s="11" t="str">
        <f t="shared" si="577"/>
        <v>N</v>
      </c>
      <c r="AB1061" s="11"/>
      <c r="AC1061" s="11">
        <f t="shared" si="578"/>
        <v>0</v>
      </c>
      <c r="AD1061" s="10">
        <v>0</v>
      </c>
      <c r="AE1061" s="10">
        <v>0</v>
      </c>
      <c r="AF1061" s="11"/>
      <c r="AG1061" s="10"/>
      <c r="AH1061" s="10"/>
      <c r="AI1061" s="11">
        <f t="shared" si="582"/>
        <v>479</v>
      </c>
      <c r="AJ1061" s="11" t="str">
        <f t="shared" si="583"/>
        <v/>
      </c>
      <c r="AK1061" s="11">
        <f t="shared" si="584"/>
        <v>479</v>
      </c>
      <c r="AL1061" s="11" t="str">
        <f t="shared" si="585"/>
        <v/>
      </c>
      <c r="AM1061" s="11">
        <f t="shared" si="586"/>
        <v>-1</v>
      </c>
      <c r="AN1061" s="11" t="str">
        <f t="shared" si="587"/>
        <v/>
      </c>
      <c r="AO1061" s="11">
        <f t="shared" si="588"/>
        <v>-1</v>
      </c>
      <c r="AP1061" s="11" t="str">
        <f t="shared" si="589"/>
        <v/>
      </c>
      <c r="AQ1061" s="11"/>
      <c r="AR1061" s="11">
        <f t="shared" si="579"/>
        <v>0</v>
      </c>
      <c r="AS1061" s="11"/>
      <c r="AT1061" s="9"/>
      <c r="AU1061" t="str">
        <f t="shared" si="580"/>
        <v>RW</v>
      </c>
      <c r="AV1061" s="7">
        <f>SUM(Z$7:Z1061)/2</f>
        <v>480</v>
      </c>
      <c r="AW1061" s="7">
        <f>SUM(AC$7:AC1061)/2</f>
        <v>0</v>
      </c>
      <c r="BF1061" s="2">
        <v>0</v>
      </c>
      <c r="BG1061" s="2">
        <v>0</v>
      </c>
      <c r="BH1061" s="2">
        <v>0</v>
      </c>
      <c r="BI1061" s="2">
        <v>0</v>
      </c>
      <c r="BJ1061" s="2">
        <v>0</v>
      </c>
      <c r="BK1061" s="2">
        <v>0</v>
      </c>
      <c r="BL1061" s="2">
        <v>0</v>
      </c>
      <c r="BM1061" s="2">
        <v>0</v>
      </c>
      <c r="BN1061" s="2">
        <v>0</v>
      </c>
      <c r="BO1061" s="2">
        <v>0</v>
      </c>
    </row>
    <row r="1062" spans="2:67" outlineLevel="1">
      <c r="B1062" s="36"/>
      <c r="C1062" s="9"/>
      <c r="D1062" s="9"/>
      <c r="E1062" s="10" t="s">
        <v>1271</v>
      </c>
      <c r="F1062" s="10" t="s">
        <v>1272</v>
      </c>
      <c r="G1062" s="10" t="s">
        <v>1277</v>
      </c>
      <c r="H1062" s="10" t="s">
        <v>1277</v>
      </c>
      <c r="I1062" s="10"/>
      <c r="J1062" s="10"/>
      <c r="K1062" s="10"/>
      <c r="L1062" s="10"/>
      <c r="M1062" s="10"/>
      <c r="N1062" s="84" t="s">
        <v>121</v>
      </c>
      <c r="O1062" s="10"/>
      <c r="P1062" s="10"/>
      <c r="Q1062" s="10"/>
      <c r="R1062" s="10"/>
      <c r="S1062" s="10" t="s">
        <v>53</v>
      </c>
      <c r="T1062" s="10"/>
      <c r="U1062" s="10" t="s">
        <v>49</v>
      </c>
      <c r="V1062" s="10" t="s">
        <v>49</v>
      </c>
      <c r="W1062" s="10" t="s">
        <v>50</v>
      </c>
      <c r="X1062" s="11" t="str">
        <f t="shared" si="469"/>
        <v>N</v>
      </c>
      <c r="Y1062" s="11"/>
      <c r="Z1062" s="11">
        <f t="shared" si="590"/>
        <v>0</v>
      </c>
      <c r="AA1062" s="11" t="str">
        <f t="shared" si="577"/>
        <v>N</v>
      </c>
      <c r="AB1062" s="11"/>
      <c r="AC1062" s="11">
        <f t="shared" si="578"/>
        <v>0</v>
      </c>
      <c r="AD1062" s="10">
        <v>0</v>
      </c>
      <c r="AE1062" s="10">
        <v>0</v>
      </c>
      <c r="AF1062" s="11"/>
      <c r="AG1062" s="10"/>
      <c r="AH1062" s="10"/>
      <c r="AI1062" s="11">
        <f t="shared" si="582"/>
        <v>479</v>
      </c>
      <c r="AJ1062" s="11" t="str">
        <f t="shared" si="583"/>
        <v/>
      </c>
      <c r="AK1062" s="11">
        <f t="shared" si="584"/>
        <v>479</v>
      </c>
      <c r="AL1062" s="11" t="str">
        <f t="shared" si="585"/>
        <v/>
      </c>
      <c r="AM1062" s="11">
        <f t="shared" si="586"/>
        <v>-1</v>
      </c>
      <c r="AN1062" s="11" t="str">
        <f t="shared" si="587"/>
        <v/>
      </c>
      <c r="AO1062" s="11">
        <f t="shared" si="588"/>
        <v>-1</v>
      </c>
      <c r="AP1062" s="11" t="str">
        <f t="shared" si="589"/>
        <v/>
      </c>
      <c r="AQ1062" s="11"/>
      <c r="AR1062" s="11">
        <f t="shared" si="579"/>
        <v>0</v>
      </c>
      <c r="AS1062" s="11"/>
      <c r="AT1062" s="9"/>
      <c r="AU1062" t="str">
        <f t="shared" si="580"/>
        <v>RW</v>
      </c>
      <c r="AV1062" s="7">
        <f>SUM(Z$7:Z1062)/2</f>
        <v>480</v>
      </c>
      <c r="AW1062" s="7">
        <f>SUM(AC$7:AC1062)/2</f>
        <v>0</v>
      </c>
      <c r="BF1062" s="2">
        <v>0</v>
      </c>
      <c r="BG1062" s="2">
        <v>0</v>
      </c>
      <c r="BH1062" s="2">
        <v>0</v>
      </c>
      <c r="BI1062" s="2">
        <v>0</v>
      </c>
      <c r="BJ1062" s="2">
        <v>0</v>
      </c>
      <c r="BK1062" s="2">
        <v>0</v>
      </c>
      <c r="BL1062" s="2">
        <v>0</v>
      </c>
      <c r="BM1062" s="2">
        <v>0</v>
      </c>
      <c r="BN1062" s="2">
        <v>0</v>
      </c>
      <c r="BO1062" s="2">
        <v>0</v>
      </c>
    </row>
    <row r="1063" spans="2:67" outlineLevel="1">
      <c r="B1063" s="36"/>
      <c r="C1063" s="9"/>
      <c r="D1063" s="9"/>
      <c r="E1063" s="10" t="s">
        <v>1271</v>
      </c>
      <c r="F1063" s="10" t="s">
        <v>1272</v>
      </c>
      <c r="G1063" s="10" t="s">
        <v>1278</v>
      </c>
      <c r="H1063" s="10" t="s">
        <v>1278</v>
      </c>
      <c r="I1063" s="10"/>
      <c r="J1063" s="10"/>
      <c r="K1063" s="10"/>
      <c r="L1063" s="10"/>
      <c r="M1063" s="10"/>
      <c r="N1063" s="84" t="s">
        <v>121</v>
      </c>
      <c r="O1063" s="10"/>
      <c r="P1063" s="10"/>
      <c r="Q1063" s="10"/>
      <c r="R1063" s="10"/>
      <c r="S1063" s="10" t="s">
        <v>53</v>
      </c>
      <c r="T1063" s="10"/>
      <c r="U1063" s="10" t="s">
        <v>49</v>
      </c>
      <c r="V1063" s="10" t="s">
        <v>49</v>
      </c>
      <c r="W1063" s="10" t="s">
        <v>50</v>
      </c>
      <c r="X1063" s="11" t="str">
        <f t="shared" si="469"/>
        <v>N</v>
      </c>
      <c r="Y1063" s="11"/>
      <c r="Z1063" s="11">
        <f t="shared" si="590"/>
        <v>0</v>
      </c>
      <c r="AA1063" s="11" t="str">
        <f t="shared" si="577"/>
        <v>N</v>
      </c>
      <c r="AB1063" s="11"/>
      <c r="AC1063" s="11">
        <f t="shared" si="578"/>
        <v>0</v>
      </c>
      <c r="AD1063" s="10">
        <v>0</v>
      </c>
      <c r="AE1063" s="10">
        <v>0</v>
      </c>
      <c r="AF1063" s="11"/>
      <c r="AG1063" s="10"/>
      <c r="AH1063" s="10"/>
      <c r="AI1063" s="11">
        <f t="shared" si="582"/>
        <v>479</v>
      </c>
      <c r="AJ1063" s="11" t="str">
        <f t="shared" si="583"/>
        <v/>
      </c>
      <c r="AK1063" s="11">
        <f t="shared" si="584"/>
        <v>479</v>
      </c>
      <c r="AL1063" s="11" t="str">
        <f t="shared" si="585"/>
        <v/>
      </c>
      <c r="AM1063" s="11">
        <f t="shared" si="586"/>
        <v>-1</v>
      </c>
      <c r="AN1063" s="11" t="str">
        <f t="shared" si="587"/>
        <v/>
      </c>
      <c r="AO1063" s="11">
        <f t="shared" si="588"/>
        <v>-1</v>
      </c>
      <c r="AP1063" s="11" t="str">
        <f t="shared" si="589"/>
        <v/>
      </c>
      <c r="AQ1063" s="11"/>
      <c r="AR1063" s="11">
        <f t="shared" si="579"/>
        <v>0</v>
      </c>
      <c r="AS1063" s="11"/>
      <c r="AT1063" s="9"/>
      <c r="AU1063" t="str">
        <f t="shared" si="580"/>
        <v>RW</v>
      </c>
      <c r="AV1063" s="7">
        <f>SUM(Z$7:Z1063)/2</f>
        <v>480</v>
      </c>
      <c r="AW1063" s="7">
        <f>SUM(AC$7:AC1063)/2</f>
        <v>0</v>
      </c>
      <c r="BF1063" s="2">
        <v>0</v>
      </c>
      <c r="BG1063" s="2">
        <v>0</v>
      </c>
      <c r="BH1063" s="2">
        <v>0</v>
      </c>
      <c r="BI1063" s="2">
        <v>0</v>
      </c>
      <c r="BJ1063" s="2">
        <v>0</v>
      </c>
      <c r="BK1063" s="2">
        <v>0</v>
      </c>
      <c r="BL1063" s="2">
        <v>0</v>
      </c>
      <c r="BM1063" s="2">
        <v>0</v>
      </c>
      <c r="BN1063" s="2">
        <v>0</v>
      </c>
      <c r="BO1063" s="2">
        <v>0</v>
      </c>
    </row>
    <row r="1064" spans="2:67" outlineLevel="1">
      <c r="B1064" s="36"/>
      <c r="C1064" s="9"/>
      <c r="D1064" s="9"/>
      <c r="E1064" s="10" t="s">
        <v>1271</v>
      </c>
      <c r="F1064" s="10" t="s">
        <v>1272</v>
      </c>
      <c r="G1064" s="10" t="s">
        <v>1279</v>
      </c>
      <c r="H1064" s="10" t="s">
        <v>1279</v>
      </c>
      <c r="I1064" s="10"/>
      <c r="J1064" s="10"/>
      <c r="K1064" s="10"/>
      <c r="L1064" s="10"/>
      <c r="M1064" s="10"/>
      <c r="N1064" s="84" t="s">
        <v>121</v>
      </c>
      <c r="O1064" s="10"/>
      <c r="P1064" s="10"/>
      <c r="Q1064" s="10"/>
      <c r="R1064" s="10"/>
      <c r="S1064" s="10" t="s">
        <v>53</v>
      </c>
      <c r="T1064" s="10"/>
      <c r="U1064" s="10" t="s">
        <v>49</v>
      </c>
      <c r="V1064" s="10" t="s">
        <v>49</v>
      </c>
      <c r="W1064" s="10" t="s">
        <v>50</v>
      </c>
      <c r="X1064" s="11" t="str">
        <f t="shared" si="469"/>
        <v>N</v>
      </c>
      <c r="Y1064" s="11"/>
      <c r="Z1064" s="11">
        <f t="shared" si="590"/>
        <v>0</v>
      </c>
      <c r="AA1064" s="11" t="str">
        <f t="shared" si="577"/>
        <v>N</v>
      </c>
      <c r="AB1064" s="11"/>
      <c r="AC1064" s="11">
        <f t="shared" si="578"/>
        <v>0</v>
      </c>
      <c r="AD1064" s="10">
        <v>0</v>
      </c>
      <c r="AE1064" s="10">
        <v>0</v>
      </c>
      <c r="AF1064" s="11"/>
      <c r="AG1064" s="10"/>
      <c r="AH1064" s="10"/>
      <c r="AI1064" s="11">
        <f t="shared" si="582"/>
        <v>479</v>
      </c>
      <c r="AJ1064" s="11" t="str">
        <f t="shared" si="583"/>
        <v/>
      </c>
      <c r="AK1064" s="11">
        <f t="shared" si="584"/>
        <v>479</v>
      </c>
      <c r="AL1064" s="11" t="str">
        <f t="shared" si="585"/>
        <v/>
      </c>
      <c r="AM1064" s="11">
        <f t="shared" si="586"/>
        <v>-1</v>
      </c>
      <c r="AN1064" s="11" t="str">
        <f t="shared" si="587"/>
        <v/>
      </c>
      <c r="AO1064" s="11">
        <f t="shared" si="588"/>
        <v>-1</v>
      </c>
      <c r="AP1064" s="11" t="str">
        <f t="shared" si="589"/>
        <v/>
      </c>
      <c r="AQ1064" s="11"/>
      <c r="AR1064" s="11">
        <f t="shared" si="579"/>
        <v>0</v>
      </c>
      <c r="AS1064" s="11"/>
      <c r="AT1064" s="9"/>
      <c r="AU1064" t="str">
        <f t="shared" si="580"/>
        <v>RW</v>
      </c>
      <c r="AV1064" s="7">
        <f>SUM(Z$7:Z1064)/2</f>
        <v>480</v>
      </c>
      <c r="AW1064" s="7">
        <f>SUM(AC$7:AC1064)/2</f>
        <v>0</v>
      </c>
      <c r="BF1064" s="2">
        <v>0</v>
      </c>
      <c r="BG1064" s="2">
        <v>0</v>
      </c>
      <c r="BH1064" s="2">
        <v>0</v>
      </c>
      <c r="BI1064" s="2">
        <v>0</v>
      </c>
      <c r="BJ1064" s="2">
        <v>0</v>
      </c>
      <c r="BK1064" s="2">
        <v>0</v>
      </c>
      <c r="BL1064" s="2">
        <v>0</v>
      </c>
      <c r="BM1064" s="2">
        <v>0</v>
      </c>
      <c r="BN1064" s="2">
        <v>0</v>
      </c>
      <c r="BO1064" s="2">
        <v>0</v>
      </c>
    </row>
    <row r="1065" spans="2:67" outlineLevel="1">
      <c r="B1065" s="36"/>
      <c r="C1065" s="9"/>
      <c r="D1065" s="9"/>
      <c r="E1065" s="10" t="s">
        <v>1271</v>
      </c>
      <c r="F1065" s="10" t="s">
        <v>1272</v>
      </c>
      <c r="G1065" s="10" t="s">
        <v>1280</v>
      </c>
      <c r="H1065" s="10" t="s">
        <v>1280</v>
      </c>
      <c r="I1065" s="10"/>
      <c r="J1065" s="10"/>
      <c r="K1065" s="10"/>
      <c r="L1065" s="10"/>
      <c r="M1065" s="10"/>
      <c r="N1065" s="84" t="s">
        <v>121</v>
      </c>
      <c r="O1065" s="10"/>
      <c r="P1065" s="10"/>
      <c r="Q1065" s="10"/>
      <c r="R1065" s="10"/>
      <c r="S1065" s="10" t="s">
        <v>53</v>
      </c>
      <c r="T1065" s="10"/>
      <c r="U1065" s="10" t="s">
        <v>49</v>
      </c>
      <c r="V1065" s="10" t="s">
        <v>49</v>
      </c>
      <c r="W1065" s="10" t="s">
        <v>50</v>
      </c>
      <c r="X1065" s="11" t="str">
        <f t="shared" si="469"/>
        <v>N</v>
      </c>
      <c r="Y1065" s="11"/>
      <c r="Z1065" s="11">
        <f t="shared" si="590"/>
        <v>0</v>
      </c>
      <c r="AA1065" s="11" t="str">
        <f t="shared" si="577"/>
        <v>N</v>
      </c>
      <c r="AB1065" s="11"/>
      <c r="AC1065" s="11">
        <f t="shared" si="578"/>
        <v>0</v>
      </c>
      <c r="AD1065" s="10">
        <v>0</v>
      </c>
      <c r="AE1065" s="10">
        <v>0</v>
      </c>
      <c r="AF1065" s="11"/>
      <c r="AG1065" s="10"/>
      <c r="AH1065" s="10"/>
      <c r="AI1065" s="11">
        <f t="shared" si="582"/>
        <v>479</v>
      </c>
      <c r="AJ1065" s="11" t="str">
        <f t="shared" si="583"/>
        <v/>
      </c>
      <c r="AK1065" s="11">
        <f t="shared" si="584"/>
        <v>479</v>
      </c>
      <c r="AL1065" s="11" t="str">
        <f t="shared" si="585"/>
        <v/>
      </c>
      <c r="AM1065" s="11">
        <f t="shared" si="586"/>
        <v>-1</v>
      </c>
      <c r="AN1065" s="11" t="str">
        <f t="shared" si="587"/>
        <v/>
      </c>
      <c r="AO1065" s="11">
        <f t="shared" si="588"/>
        <v>-1</v>
      </c>
      <c r="AP1065" s="11" t="str">
        <f t="shared" si="589"/>
        <v/>
      </c>
      <c r="AQ1065" s="11"/>
      <c r="AR1065" s="11">
        <f t="shared" si="579"/>
        <v>0</v>
      </c>
      <c r="AS1065" s="11"/>
      <c r="AT1065" s="9"/>
      <c r="AU1065" t="str">
        <f t="shared" si="580"/>
        <v>RW</v>
      </c>
      <c r="AV1065" s="7">
        <f>SUM(Z$7:Z1065)/2</f>
        <v>480</v>
      </c>
      <c r="AW1065" s="7">
        <f>SUM(AC$7:AC1065)/2</f>
        <v>0</v>
      </c>
      <c r="BF1065" s="2">
        <v>0</v>
      </c>
      <c r="BG1065" s="2">
        <v>0</v>
      </c>
      <c r="BH1065" s="2">
        <v>0</v>
      </c>
      <c r="BI1065" s="2">
        <v>0</v>
      </c>
      <c r="BJ1065" s="2">
        <v>0</v>
      </c>
      <c r="BK1065" s="2">
        <v>0</v>
      </c>
      <c r="BL1065" s="2">
        <v>0</v>
      </c>
      <c r="BM1065" s="2">
        <v>0</v>
      </c>
      <c r="BN1065" s="2">
        <v>0</v>
      </c>
      <c r="BO1065" s="2">
        <v>0</v>
      </c>
    </row>
    <row r="1066" spans="2:67" outlineLevel="1">
      <c r="B1066" s="36"/>
      <c r="C1066" s="9"/>
      <c r="D1066" s="9"/>
      <c r="E1066" s="10" t="s">
        <v>1271</v>
      </c>
      <c r="F1066" s="10" t="s">
        <v>1272</v>
      </c>
      <c r="G1066" s="10" t="s">
        <v>1281</v>
      </c>
      <c r="H1066" s="10" t="s">
        <v>1281</v>
      </c>
      <c r="I1066" s="10"/>
      <c r="J1066" s="10"/>
      <c r="K1066" s="10"/>
      <c r="L1066" s="10"/>
      <c r="M1066" s="10"/>
      <c r="N1066" s="84" t="s">
        <v>121</v>
      </c>
      <c r="O1066" s="10"/>
      <c r="P1066" s="10"/>
      <c r="Q1066" s="10"/>
      <c r="R1066" s="10"/>
      <c r="S1066" s="10" t="s">
        <v>53</v>
      </c>
      <c r="T1066" s="10"/>
      <c r="U1066" s="10" t="s">
        <v>49</v>
      </c>
      <c r="V1066" s="10" t="s">
        <v>49</v>
      </c>
      <c r="W1066" s="10" t="s">
        <v>50</v>
      </c>
      <c r="X1066" s="11" t="str">
        <f t="shared" si="469"/>
        <v>N</v>
      </c>
      <c r="Y1066" s="11"/>
      <c r="Z1066" s="11">
        <f t="shared" si="590"/>
        <v>0</v>
      </c>
      <c r="AA1066" s="11" t="str">
        <f t="shared" si="577"/>
        <v>N</v>
      </c>
      <c r="AB1066" s="11"/>
      <c r="AC1066" s="11">
        <f t="shared" si="578"/>
        <v>0</v>
      </c>
      <c r="AD1066" s="10">
        <v>0</v>
      </c>
      <c r="AE1066" s="10">
        <v>0</v>
      </c>
      <c r="AF1066" s="11"/>
      <c r="AG1066" s="10"/>
      <c r="AH1066" s="10"/>
      <c r="AI1066" s="11">
        <f t="shared" si="582"/>
        <v>479</v>
      </c>
      <c r="AJ1066" s="11" t="str">
        <f t="shared" si="583"/>
        <v/>
      </c>
      <c r="AK1066" s="11">
        <f t="shared" si="584"/>
        <v>479</v>
      </c>
      <c r="AL1066" s="11" t="str">
        <f t="shared" si="585"/>
        <v/>
      </c>
      <c r="AM1066" s="11">
        <f t="shared" si="586"/>
        <v>-1</v>
      </c>
      <c r="AN1066" s="11" t="str">
        <f t="shared" si="587"/>
        <v/>
      </c>
      <c r="AO1066" s="11">
        <f t="shared" si="588"/>
        <v>-1</v>
      </c>
      <c r="AP1066" s="11" t="str">
        <f t="shared" si="589"/>
        <v/>
      </c>
      <c r="AQ1066" s="11"/>
      <c r="AR1066" s="11">
        <f t="shared" si="579"/>
        <v>0</v>
      </c>
      <c r="AS1066" s="11"/>
      <c r="AT1066" s="9"/>
      <c r="AU1066" t="str">
        <f t="shared" si="580"/>
        <v>RW</v>
      </c>
      <c r="AV1066" s="7">
        <f>SUM(Z$7:Z1066)/2</f>
        <v>480</v>
      </c>
      <c r="AW1066" s="7">
        <f>SUM(AC$7:AC1066)/2</f>
        <v>0</v>
      </c>
      <c r="BF1066" s="2">
        <v>0</v>
      </c>
      <c r="BG1066" s="2">
        <v>0</v>
      </c>
      <c r="BH1066" s="2">
        <v>0</v>
      </c>
      <c r="BI1066" s="2">
        <v>0</v>
      </c>
      <c r="BJ1066" s="2">
        <v>0</v>
      </c>
      <c r="BK1066" s="2">
        <v>0</v>
      </c>
      <c r="BL1066" s="2">
        <v>0</v>
      </c>
      <c r="BM1066" s="2">
        <v>0</v>
      </c>
      <c r="BN1066" s="2">
        <v>0</v>
      </c>
      <c r="BO1066" s="2">
        <v>0</v>
      </c>
    </row>
    <row r="1067" spans="2:67" outlineLevel="1">
      <c r="B1067" s="36"/>
      <c r="C1067" s="9"/>
      <c r="D1067" s="9"/>
      <c r="E1067" s="10" t="s">
        <v>1271</v>
      </c>
      <c r="F1067" s="10" t="s">
        <v>1272</v>
      </c>
      <c r="G1067" s="10" t="s">
        <v>1282</v>
      </c>
      <c r="H1067" s="10" t="s">
        <v>1282</v>
      </c>
      <c r="I1067" s="10"/>
      <c r="J1067" s="10"/>
      <c r="K1067" s="10"/>
      <c r="L1067" s="10"/>
      <c r="M1067" s="10"/>
      <c r="N1067" s="84" t="s">
        <v>121</v>
      </c>
      <c r="O1067" s="10"/>
      <c r="P1067" s="10"/>
      <c r="Q1067" s="10"/>
      <c r="R1067" s="10"/>
      <c r="S1067" s="10" t="s">
        <v>53</v>
      </c>
      <c r="T1067" s="10"/>
      <c r="U1067" s="10" t="s">
        <v>49</v>
      </c>
      <c r="V1067" s="10" t="s">
        <v>49</v>
      </c>
      <c r="W1067" s="10" t="s">
        <v>50</v>
      </c>
      <c r="X1067" s="11" t="str">
        <f t="shared" si="469"/>
        <v>N</v>
      </c>
      <c r="Y1067" s="11"/>
      <c r="Z1067" s="11">
        <f t="shared" si="590"/>
        <v>0</v>
      </c>
      <c r="AA1067" s="11" t="str">
        <f t="shared" si="577"/>
        <v>N</v>
      </c>
      <c r="AB1067" s="11"/>
      <c r="AC1067" s="11">
        <f t="shared" si="578"/>
        <v>0</v>
      </c>
      <c r="AD1067" s="10">
        <v>0</v>
      </c>
      <c r="AE1067" s="10">
        <v>0</v>
      </c>
      <c r="AF1067" s="11"/>
      <c r="AG1067" s="10"/>
      <c r="AH1067" s="10"/>
      <c r="AI1067" s="11">
        <f t="shared" si="582"/>
        <v>479</v>
      </c>
      <c r="AJ1067" s="11" t="str">
        <f t="shared" si="583"/>
        <v/>
      </c>
      <c r="AK1067" s="11">
        <f t="shared" si="584"/>
        <v>479</v>
      </c>
      <c r="AL1067" s="11" t="str">
        <f t="shared" si="585"/>
        <v/>
      </c>
      <c r="AM1067" s="11">
        <f t="shared" si="586"/>
        <v>-1</v>
      </c>
      <c r="AN1067" s="11" t="str">
        <f t="shared" si="587"/>
        <v/>
      </c>
      <c r="AO1067" s="11">
        <f t="shared" si="588"/>
        <v>-1</v>
      </c>
      <c r="AP1067" s="11" t="str">
        <f t="shared" si="589"/>
        <v/>
      </c>
      <c r="AQ1067" s="11"/>
      <c r="AR1067" s="11">
        <f t="shared" si="579"/>
        <v>0</v>
      </c>
      <c r="AS1067" s="11"/>
      <c r="AT1067" s="9"/>
      <c r="AU1067" t="str">
        <f t="shared" si="580"/>
        <v>RW</v>
      </c>
      <c r="AV1067" s="7">
        <f>SUM(Z$7:Z1067)/2</f>
        <v>480</v>
      </c>
      <c r="AW1067" s="7">
        <f>SUM(AC$7:AC1067)/2</f>
        <v>0</v>
      </c>
      <c r="BF1067" s="2">
        <v>0</v>
      </c>
      <c r="BG1067" s="2">
        <v>0</v>
      </c>
      <c r="BH1067" s="2">
        <v>0</v>
      </c>
      <c r="BI1067" s="2">
        <v>0</v>
      </c>
      <c r="BJ1067" s="2">
        <v>0</v>
      </c>
      <c r="BK1067" s="2">
        <v>0</v>
      </c>
      <c r="BL1067" s="2">
        <v>0</v>
      </c>
      <c r="BM1067" s="2">
        <v>0</v>
      </c>
      <c r="BN1067" s="2">
        <v>0</v>
      </c>
      <c r="BO1067" s="2">
        <v>0</v>
      </c>
    </row>
    <row r="1068" spans="2:67" outlineLevel="1">
      <c r="B1068" s="36"/>
      <c r="C1068" s="9"/>
      <c r="D1068" s="9"/>
      <c r="E1068" s="10" t="s">
        <v>1271</v>
      </c>
      <c r="F1068" s="10" t="s">
        <v>1272</v>
      </c>
      <c r="G1068" s="10" t="s">
        <v>1283</v>
      </c>
      <c r="H1068" s="10" t="s">
        <v>1283</v>
      </c>
      <c r="I1068" s="10"/>
      <c r="J1068" s="10"/>
      <c r="K1068" s="10"/>
      <c r="L1068" s="10"/>
      <c r="M1068" s="10"/>
      <c r="N1068" s="84" t="s">
        <v>121</v>
      </c>
      <c r="O1068" s="10"/>
      <c r="P1068" s="10"/>
      <c r="Q1068" s="10"/>
      <c r="R1068" s="10"/>
      <c r="S1068" s="10" t="s">
        <v>53</v>
      </c>
      <c r="T1068" s="10"/>
      <c r="U1068" s="10" t="s">
        <v>49</v>
      </c>
      <c r="V1068" s="10" t="s">
        <v>49</v>
      </c>
      <c r="W1068" s="10" t="s">
        <v>50</v>
      </c>
      <c r="X1068" s="11" t="str">
        <f t="shared" si="469"/>
        <v>N</v>
      </c>
      <c r="Y1068" s="11"/>
      <c r="Z1068" s="11">
        <f t="shared" si="590"/>
        <v>0</v>
      </c>
      <c r="AA1068" s="11" t="str">
        <f t="shared" si="577"/>
        <v>N</v>
      </c>
      <c r="AB1068" s="11"/>
      <c r="AC1068" s="11">
        <f t="shared" si="578"/>
        <v>0</v>
      </c>
      <c r="AD1068" s="10">
        <v>0</v>
      </c>
      <c r="AE1068" s="10">
        <v>0</v>
      </c>
      <c r="AF1068" s="11"/>
      <c r="AG1068" s="10"/>
      <c r="AH1068" s="10"/>
      <c r="AI1068" s="11">
        <f t="shared" si="582"/>
        <v>479</v>
      </c>
      <c r="AJ1068" s="11" t="str">
        <f t="shared" si="583"/>
        <v/>
      </c>
      <c r="AK1068" s="11">
        <f t="shared" si="584"/>
        <v>479</v>
      </c>
      <c r="AL1068" s="11" t="str">
        <f t="shared" si="585"/>
        <v/>
      </c>
      <c r="AM1068" s="11">
        <f t="shared" si="586"/>
        <v>-1</v>
      </c>
      <c r="AN1068" s="11" t="str">
        <f t="shared" si="587"/>
        <v/>
      </c>
      <c r="AO1068" s="11">
        <f t="shared" si="588"/>
        <v>-1</v>
      </c>
      <c r="AP1068" s="11" t="str">
        <f t="shared" si="589"/>
        <v/>
      </c>
      <c r="AQ1068" s="11"/>
      <c r="AR1068" s="11">
        <f t="shared" si="579"/>
        <v>0</v>
      </c>
      <c r="AS1068" s="11"/>
      <c r="AT1068" s="9"/>
      <c r="AU1068" t="str">
        <f t="shared" si="580"/>
        <v>RW</v>
      </c>
      <c r="AV1068" s="7">
        <f>SUM(Z$7:Z1068)/2</f>
        <v>480</v>
      </c>
      <c r="AW1068" s="7">
        <f>SUM(AC$7:AC1068)/2</f>
        <v>0</v>
      </c>
      <c r="BF1068" s="2">
        <v>0</v>
      </c>
      <c r="BG1068" s="2">
        <v>0</v>
      </c>
      <c r="BH1068" s="2">
        <v>0</v>
      </c>
      <c r="BI1068" s="2">
        <v>0</v>
      </c>
      <c r="BJ1068" s="2">
        <v>0</v>
      </c>
      <c r="BK1068" s="2">
        <v>0</v>
      </c>
      <c r="BL1068" s="2">
        <v>0</v>
      </c>
      <c r="BM1068" s="2">
        <v>0</v>
      </c>
      <c r="BN1068" s="2">
        <v>0</v>
      </c>
      <c r="BO1068" s="2">
        <v>0</v>
      </c>
    </row>
    <row r="1069" spans="2:67" outlineLevel="1">
      <c r="B1069" s="36"/>
      <c r="C1069" s="9"/>
      <c r="D1069" s="9"/>
      <c r="E1069" s="10" t="s">
        <v>1271</v>
      </c>
      <c r="F1069" s="10" t="s">
        <v>1272</v>
      </c>
      <c r="G1069" s="10" t="s">
        <v>1284</v>
      </c>
      <c r="H1069" s="10" t="s">
        <v>1284</v>
      </c>
      <c r="I1069" s="10"/>
      <c r="J1069" s="10"/>
      <c r="K1069" s="10"/>
      <c r="L1069" s="10"/>
      <c r="M1069" s="10"/>
      <c r="N1069" s="84" t="s">
        <v>121</v>
      </c>
      <c r="O1069" s="10"/>
      <c r="P1069" s="10"/>
      <c r="Q1069" s="10"/>
      <c r="R1069" s="10"/>
      <c r="S1069" s="10" t="s">
        <v>53</v>
      </c>
      <c r="T1069" s="10"/>
      <c r="U1069" s="10" t="s">
        <v>49</v>
      </c>
      <c r="V1069" s="10" t="s">
        <v>49</v>
      </c>
      <c r="W1069" s="10" t="s">
        <v>50</v>
      </c>
      <c r="X1069" s="11" t="str">
        <f t="shared" si="469"/>
        <v>N</v>
      </c>
      <c r="Y1069" s="11"/>
      <c r="Z1069" s="11">
        <f t="shared" si="590"/>
        <v>0</v>
      </c>
      <c r="AA1069" s="11" t="str">
        <f t="shared" si="577"/>
        <v>N</v>
      </c>
      <c r="AB1069" s="11"/>
      <c r="AC1069" s="11">
        <f t="shared" si="578"/>
        <v>0</v>
      </c>
      <c r="AD1069" s="10">
        <v>0</v>
      </c>
      <c r="AE1069" s="10">
        <v>0</v>
      </c>
      <c r="AF1069" s="11"/>
      <c r="AG1069" s="10"/>
      <c r="AH1069" s="10"/>
      <c r="AI1069" s="11">
        <f t="shared" si="582"/>
        <v>479</v>
      </c>
      <c r="AJ1069" s="11" t="str">
        <f t="shared" si="583"/>
        <v/>
      </c>
      <c r="AK1069" s="11">
        <f t="shared" si="584"/>
        <v>479</v>
      </c>
      <c r="AL1069" s="11" t="str">
        <f t="shared" si="585"/>
        <v/>
      </c>
      <c r="AM1069" s="11">
        <f t="shared" si="586"/>
        <v>-1</v>
      </c>
      <c r="AN1069" s="11" t="str">
        <f t="shared" si="587"/>
        <v/>
      </c>
      <c r="AO1069" s="11">
        <f t="shared" si="588"/>
        <v>-1</v>
      </c>
      <c r="AP1069" s="11" t="str">
        <f t="shared" si="589"/>
        <v/>
      </c>
      <c r="AQ1069" s="11"/>
      <c r="AR1069" s="11">
        <f t="shared" si="579"/>
        <v>0</v>
      </c>
      <c r="AS1069" s="11"/>
      <c r="AT1069" s="9"/>
      <c r="AU1069" t="str">
        <f t="shared" si="580"/>
        <v>RW</v>
      </c>
      <c r="AV1069" s="7">
        <f>SUM(Z$7:Z1069)/2</f>
        <v>480</v>
      </c>
      <c r="AW1069" s="7">
        <f>SUM(AC$7:AC1069)/2</f>
        <v>0</v>
      </c>
      <c r="BF1069" s="2">
        <v>0</v>
      </c>
      <c r="BG1069" s="2">
        <v>0</v>
      </c>
      <c r="BH1069" s="2">
        <v>0</v>
      </c>
      <c r="BI1069" s="2">
        <v>0</v>
      </c>
      <c r="BJ1069" s="2">
        <v>0</v>
      </c>
      <c r="BK1069" s="2">
        <v>0</v>
      </c>
      <c r="BL1069" s="2">
        <v>0</v>
      </c>
      <c r="BM1069" s="2">
        <v>0</v>
      </c>
      <c r="BN1069" s="2">
        <v>0</v>
      </c>
      <c r="BO1069" s="2">
        <v>0</v>
      </c>
    </row>
    <row r="1070" spans="2:67" outlineLevel="1">
      <c r="B1070" s="36"/>
      <c r="C1070" s="9"/>
      <c r="D1070" s="9"/>
      <c r="E1070" s="10" t="s">
        <v>1271</v>
      </c>
      <c r="F1070" s="10" t="s">
        <v>1272</v>
      </c>
      <c r="G1070" s="10" t="s">
        <v>1285</v>
      </c>
      <c r="H1070" s="10" t="s">
        <v>1285</v>
      </c>
      <c r="I1070" s="10"/>
      <c r="J1070" s="10"/>
      <c r="K1070" s="10"/>
      <c r="L1070" s="10"/>
      <c r="M1070" s="10"/>
      <c r="N1070" s="84" t="s">
        <v>121</v>
      </c>
      <c r="O1070" s="10"/>
      <c r="P1070" s="10"/>
      <c r="Q1070" s="10"/>
      <c r="R1070" s="10"/>
      <c r="S1070" s="10" t="s">
        <v>53</v>
      </c>
      <c r="T1070" s="10"/>
      <c r="U1070" s="10" t="s">
        <v>49</v>
      </c>
      <c r="V1070" s="10" t="s">
        <v>49</v>
      </c>
      <c r="W1070" s="10" t="s">
        <v>50</v>
      </c>
      <c r="X1070" s="11" t="str">
        <f t="shared" si="469"/>
        <v>N</v>
      </c>
      <c r="Y1070" s="11"/>
      <c r="Z1070" s="11">
        <f t="shared" si="590"/>
        <v>0</v>
      </c>
      <c r="AA1070" s="11" t="str">
        <f t="shared" si="577"/>
        <v>N</v>
      </c>
      <c r="AB1070" s="11"/>
      <c r="AC1070" s="11">
        <f t="shared" si="578"/>
        <v>0</v>
      </c>
      <c r="AD1070" s="10">
        <v>0</v>
      </c>
      <c r="AE1070" s="10">
        <v>0</v>
      </c>
      <c r="AF1070" s="11"/>
      <c r="AG1070" s="10"/>
      <c r="AH1070" s="10"/>
      <c r="AI1070" s="11">
        <f t="shared" si="582"/>
        <v>479</v>
      </c>
      <c r="AJ1070" s="11" t="str">
        <f t="shared" si="583"/>
        <v/>
      </c>
      <c r="AK1070" s="11">
        <f t="shared" si="584"/>
        <v>479</v>
      </c>
      <c r="AL1070" s="11" t="str">
        <f t="shared" si="585"/>
        <v/>
      </c>
      <c r="AM1070" s="11">
        <f t="shared" si="586"/>
        <v>-1</v>
      </c>
      <c r="AN1070" s="11" t="str">
        <f t="shared" si="587"/>
        <v/>
      </c>
      <c r="AO1070" s="11">
        <f t="shared" si="588"/>
        <v>-1</v>
      </c>
      <c r="AP1070" s="11" t="str">
        <f t="shared" si="589"/>
        <v/>
      </c>
      <c r="AQ1070" s="11"/>
      <c r="AR1070" s="11">
        <f t="shared" si="579"/>
        <v>0</v>
      </c>
      <c r="AS1070" s="11"/>
      <c r="AT1070" s="9"/>
      <c r="AU1070" t="str">
        <f t="shared" si="580"/>
        <v>RW</v>
      </c>
      <c r="AV1070" s="7">
        <f>SUM(Z$7:Z1070)/2</f>
        <v>480</v>
      </c>
      <c r="AW1070" s="7">
        <f>SUM(AC$7:AC1070)/2</f>
        <v>0</v>
      </c>
      <c r="BF1070" s="2">
        <v>0</v>
      </c>
      <c r="BG1070" s="2">
        <v>0</v>
      </c>
      <c r="BH1070" s="2">
        <v>0</v>
      </c>
      <c r="BI1070" s="2">
        <v>0</v>
      </c>
      <c r="BJ1070" s="2">
        <v>0</v>
      </c>
      <c r="BK1070" s="2">
        <v>0</v>
      </c>
      <c r="BL1070" s="2">
        <v>0</v>
      </c>
      <c r="BM1070" s="2">
        <v>0</v>
      </c>
      <c r="BN1070" s="2">
        <v>0</v>
      </c>
      <c r="BO1070" s="2">
        <v>0</v>
      </c>
    </row>
    <row r="1071" spans="2:67" outlineLevel="1">
      <c r="B1071" s="36"/>
      <c r="C1071" s="9"/>
      <c r="D1071" s="9"/>
      <c r="E1071" s="10" t="s">
        <v>1271</v>
      </c>
      <c r="F1071" s="10" t="s">
        <v>1272</v>
      </c>
      <c r="G1071" s="10" t="s">
        <v>1286</v>
      </c>
      <c r="H1071" s="10" t="s">
        <v>1286</v>
      </c>
      <c r="I1071" s="10"/>
      <c r="J1071" s="10"/>
      <c r="K1071" s="10"/>
      <c r="L1071" s="10"/>
      <c r="M1071" s="10"/>
      <c r="N1071" s="84" t="s">
        <v>121</v>
      </c>
      <c r="O1071" s="10"/>
      <c r="P1071" s="10"/>
      <c r="Q1071" s="10"/>
      <c r="R1071" s="10"/>
      <c r="S1071" s="10" t="s">
        <v>53</v>
      </c>
      <c r="T1071" s="10"/>
      <c r="U1071" s="10" t="s">
        <v>49</v>
      </c>
      <c r="V1071" s="10" t="s">
        <v>49</v>
      </c>
      <c r="W1071" s="10" t="s">
        <v>50</v>
      </c>
      <c r="X1071" s="11" t="str">
        <f t="shared" si="469"/>
        <v>N</v>
      </c>
      <c r="Y1071" s="11"/>
      <c r="Z1071" s="11">
        <f t="shared" si="590"/>
        <v>0</v>
      </c>
      <c r="AA1071" s="11" t="str">
        <f t="shared" si="577"/>
        <v>N</v>
      </c>
      <c r="AB1071" s="11"/>
      <c r="AC1071" s="11">
        <f t="shared" si="578"/>
        <v>0</v>
      </c>
      <c r="AD1071" s="10">
        <v>0</v>
      </c>
      <c r="AE1071" s="10">
        <v>0</v>
      </c>
      <c r="AF1071" s="11"/>
      <c r="AG1071" s="10"/>
      <c r="AH1071" s="10"/>
      <c r="AI1071" s="11">
        <f t="shared" si="582"/>
        <v>479</v>
      </c>
      <c r="AJ1071" s="11" t="str">
        <f t="shared" si="583"/>
        <v/>
      </c>
      <c r="AK1071" s="11">
        <f t="shared" si="584"/>
        <v>479</v>
      </c>
      <c r="AL1071" s="11" t="str">
        <f t="shared" si="585"/>
        <v/>
      </c>
      <c r="AM1071" s="11">
        <f t="shared" si="586"/>
        <v>-1</v>
      </c>
      <c r="AN1071" s="11" t="str">
        <f t="shared" si="587"/>
        <v/>
      </c>
      <c r="AO1071" s="11">
        <f t="shared" si="588"/>
        <v>-1</v>
      </c>
      <c r="AP1071" s="11" t="str">
        <f t="shared" si="589"/>
        <v/>
      </c>
      <c r="AQ1071" s="11"/>
      <c r="AR1071" s="11">
        <f t="shared" si="579"/>
        <v>0</v>
      </c>
      <c r="AS1071" s="11"/>
      <c r="AT1071" s="9"/>
      <c r="AU1071" t="str">
        <f t="shared" si="580"/>
        <v>RW</v>
      </c>
      <c r="AV1071" s="7">
        <f>SUM(Z$7:Z1071)/2</f>
        <v>480</v>
      </c>
      <c r="AW1071" s="7">
        <f>SUM(AC$7:AC1071)/2</f>
        <v>0</v>
      </c>
      <c r="BF1071" s="2">
        <v>0</v>
      </c>
      <c r="BG1071" s="2">
        <v>0</v>
      </c>
      <c r="BH1071" s="2">
        <v>0</v>
      </c>
      <c r="BI1071" s="2">
        <v>0</v>
      </c>
      <c r="BJ1071" s="2">
        <v>0</v>
      </c>
      <c r="BK1071" s="2">
        <v>0</v>
      </c>
      <c r="BL1071" s="2">
        <v>0</v>
      </c>
      <c r="BM1071" s="2">
        <v>0</v>
      </c>
      <c r="BN1071" s="2">
        <v>0</v>
      </c>
      <c r="BO1071" s="2">
        <v>0</v>
      </c>
    </row>
    <row r="1072" spans="2:67" outlineLevel="1">
      <c r="B1072" s="36"/>
      <c r="C1072" s="9"/>
      <c r="D1072" s="9"/>
      <c r="E1072" s="10" t="s">
        <v>1271</v>
      </c>
      <c r="F1072" s="10" t="s">
        <v>1272</v>
      </c>
      <c r="G1072" s="10" t="s">
        <v>1287</v>
      </c>
      <c r="H1072" s="10" t="s">
        <v>1287</v>
      </c>
      <c r="I1072" s="10"/>
      <c r="J1072" s="10"/>
      <c r="K1072" s="10"/>
      <c r="L1072" s="10"/>
      <c r="M1072" s="10"/>
      <c r="N1072" s="84" t="s">
        <v>121</v>
      </c>
      <c r="O1072" s="10"/>
      <c r="P1072" s="10"/>
      <c r="Q1072" s="10"/>
      <c r="R1072" s="10"/>
      <c r="S1072" s="10" t="s">
        <v>53</v>
      </c>
      <c r="T1072" s="10"/>
      <c r="U1072" s="10" t="s">
        <v>49</v>
      </c>
      <c r="V1072" s="10" t="s">
        <v>49</v>
      </c>
      <c r="W1072" s="10" t="s">
        <v>50</v>
      </c>
      <c r="X1072" s="11" t="str">
        <f t="shared" si="469"/>
        <v>N</v>
      </c>
      <c r="Y1072" s="11"/>
      <c r="Z1072" s="11">
        <f t="shared" si="590"/>
        <v>0</v>
      </c>
      <c r="AA1072" s="11" t="str">
        <f t="shared" si="577"/>
        <v>N</v>
      </c>
      <c r="AB1072" s="11"/>
      <c r="AC1072" s="11">
        <f t="shared" si="578"/>
        <v>0</v>
      </c>
      <c r="AD1072" s="10">
        <v>0</v>
      </c>
      <c r="AE1072" s="10">
        <v>0</v>
      </c>
      <c r="AF1072" s="11"/>
      <c r="AG1072" s="10"/>
      <c r="AH1072" s="10"/>
      <c r="AI1072" s="11">
        <f t="shared" si="582"/>
        <v>479</v>
      </c>
      <c r="AJ1072" s="11" t="str">
        <f t="shared" si="583"/>
        <v/>
      </c>
      <c r="AK1072" s="11">
        <f t="shared" si="584"/>
        <v>479</v>
      </c>
      <c r="AL1072" s="11" t="str">
        <f t="shared" si="585"/>
        <v/>
      </c>
      <c r="AM1072" s="11">
        <f t="shared" si="586"/>
        <v>-1</v>
      </c>
      <c r="AN1072" s="11" t="str">
        <f t="shared" si="587"/>
        <v/>
      </c>
      <c r="AO1072" s="11">
        <f t="shared" si="588"/>
        <v>-1</v>
      </c>
      <c r="AP1072" s="11" t="str">
        <f t="shared" si="589"/>
        <v/>
      </c>
      <c r="AQ1072" s="11"/>
      <c r="AR1072" s="11">
        <f t="shared" si="579"/>
        <v>0</v>
      </c>
      <c r="AS1072" s="11"/>
      <c r="AT1072" s="9"/>
      <c r="AU1072" t="str">
        <f t="shared" si="580"/>
        <v>RW</v>
      </c>
      <c r="AV1072" s="7">
        <f>SUM(Z$7:Z1072)/2</f>
        <v>480</v>
      </c>
      <c r="AW1072" s="7">
        <f>SUM(AC$7:AC1072)/2</f>
        <v>0</v>
      </c>
      <c r="BF1072" s="2">
        <v>0</v>
      </c>
      <c r="BG1072" s="2">
        <v>0</v>
      </c>
      <c r="BH1072" s="2">
        <v>0</v>
      </c>
      <c r="BI1072" s="2">
        <v>0</v>
      </c>
      <c r="BJ1072" s="2">
        <v>0</v>
      </c>
      <c r="BK1072" s="2">
        <v>0</v>
      </c>
      <c r="BL1072" s="2">
        <v>0</v>
      </c>
      <c r="BM1072" s="2">
        <v>0</v>
      </c>
      <c r="BN1072" s="2">
        <v>0</v>
      </c>
      <c r="BO1072" s="2">
        <v>0</v>
      </c>
    </row>
    <row r="1073" spans="2:67" outlineLevel="1">
      <c r="B1073" s="36"/>
      <c r="C1073" s="9"/>
      <c r="D1073" s="9"/>
      <c r="E1073" s="10" t="s">
        <v>1271</v>
      </c>
      <c r="F1073" s="10" t="s">
        <v>1272</v>
      </c>
      <c r="G1073" s="10" t="s">
        <v>1288</v>
      </c>
      <c r="H1073" s="10" t="s">
        <v>1288</v>
      </c>
      <c r="I1073" s="10"/>
      <c r="J1073" s="10"/>
      <c r="K1073" s="10"/>
      <c r="L1073" s="10"/>
      <c r="M1073" s="10"/>
      <c r="N1073" s="84" t="s">
        <v>121</v>
      </c>
      <c r="O1073" s="10"/>
      <c r="P1073" s="10"/>
      <c r="Q1073" s="10"/>
      <c r="R1073" s="10"/>
      <c r="S1073" s="10" t="s">
        <v>53</v>
      </c>
      <c r="T1073" s="10"/>
      <c r="U1073" s="10" t="s">
        <v>49</v>
      </c>
      <c r="V1073" s="10" t="s">
        <v>49</v>
      </c>
      <c r="W1073" s="10" t="s">
        <v>50</v>
      </c>
      <c r="X1073" s="11" t="str">
        <f t="shared" si="469"/>
        <v>N</v>
      </c>
      <c r="Y1073" s="11"/>
      <c r="Z1073" s="11">
        <f t="shared" si="590"/>
        <v>0</v>
      </c>
      <c r="AA1073" s="11" t="str">
        <f t="shared" si="577"/>
        <v>N</v>
      </c>
      <c r="AB1073" s="11"/>
      <c r="AC1073" s="11">
        <f t="shared" si="578"/>
        <v>0</v>
      </c>
      <c r="AD1073" s="10">
        <v>0</v>
      </c>
      <c r="AE1073" s="10">
        <v>0</v>
      </c>
      <c r="AF1073" s="11"/>
      <c r="AG1073" s="10"/>
      <c r="AH1073" s="10"/>
      <c r="AI1073" s="11">
        <f>IF(Y1073&gt;0,AK1035,AK1035- 1)</f>
        <v>479</v>
      </c>
      <c r="AJ1073" s="11" t="str">
        <f t="shared" si="583"/>
        <v/>
      </c>
      <c r="AK1073" s="11">
        <f>IF(AND(V1073="Y", Y1073&gt;0),AI1057,AI1057- 1)</f>
        <v>479</v>
      </c>
      <c r="AL1073" s="11" t="str">
        <f t="shared" si="585"/>
        <v/>
      </c>
      <c r="AM1073" s="11">
        <f>IF(AB1073&gt;0,AO1035,AO1035- 1)</f>
        <v>-1</v>
      </c>
      <c r="AN1073" s="11" t="str">
        <f t="shared" si="587"/>
        <v/>
      </c>
      <c r="AO1073" s="11">
        <f>IF(AND(V1073="Y", AB1073&gt;0),AM1057,AM1057- 1)</f>
        <v>-1</v>
      </c>
      <c r="AP1073" s="11" t="str">
        <f t="shared" si="589"/>
        <v/>
      </c>
      <c r="AQ1073" s="11"/>
      <c r="AR1073" s="11">
        <f t="shared" si="579"/>
        <v>0</v>
      </c>
      <c r="AS1073" s="11"/>
      <c r="AT1073" s="9"/>
      <c r="AU1073" t="str">
        <f t="shared" si="580"/>
        <v>RW</v>
      </c>
      <c r="AV1073" s="7">
        <f>SUM(Z$7:Z1073)/2</f>
        <v>480</v>
      </c>
      <c r="AW1073" s="7">
        <f>SUM(AC$7:AC1073)/2</f>
        <v>0</v>
      </c>
      <c r="BF1073" s="2">
        <v>0</v>
      </c>
      <c r="BG1073" s="2">
        <v>0</v>
      </c>
      <c r="BH1073" s="2">
        <v>0</v>
      </c>
      <c r="BI1073" s="2">
        <v>0</v>
      </c>
      <c r="BJ1073" s="2">
        <v>0</v>
      </c>
      <c r="BK1073" s="2">
        <v>0</v>
      </c>
      <c r="BL1073" s="2">
        <v>0</v>
      </c>
      <c r="BM1073" s="2">
        <v>0</v>
      </c>
      <c r="BN1073" s="2">
        <v>0</v>
      </c>
      <c r="BO1073" s="2">
        <v>0</v>
      </c>
    </row>
    <row r="1074" spans="2:67" hidden="1">
      <c r="B1074" s="36"/>
      <c r="C1074" s="9"/>
      <c r="D1074" s="9"/>
      <c r="E1074" s="10" t="s">
        <v>1289</v>
      </c>
      <c r="F1074" s="10" t="s">
        <v>1290</v>
      </c>
      <c r="G1074" s="10"/>
      <c r="H1074" s="10"/>
      <c r="I1074" s="10"/>
      <c r="J1074" s="10"/>
      <c r="K1074" s="10"/>
      <c r="L1074" s="10"/>
      <c r="M1074" s="10"/>
      <c r="N1074" s="84" t="s">
        <v>121</v>
      </c>
      <c r="O1074" s="10"/>
      <c r="P1074" s="10"/>
      <c r="Q1074" s="10" t="s">
        <v>171</v>
      </c>
      <c r="R1074" s="10" t="s">
        <v>285</v>
      </c>
      <c r="S1074" s="10" t="str">
        <f t="shared" ref="S1074:S2404" si="591">IF(AND((Q1074=""),(R1074="")),"",IF(AND((Q1074&lt;&gt;"N/A"),(R1074&lt;&gt;"N/A")),"RW",IF(R1074="N/A",IF(Q1074="N/A","", "WO"),"RO")))</f>
        <v>RW</v>
      </c>
      <c r="T1074" s="10">
        <v>2</v>
      </c>
      <c r="U1074" s="10" t="s">
        <v>50</v>
      </c>
      <c r="V1074" s="10" t="s">
        <v>49</v>
      </c>
      <c r="W1074" s="10" t="s">
        <v>50</v>
      </c>
      <c r="X1074" s="11" t="str">
        <f t="shared" si="469"/>
        <v>N</v>
      </c>
      <c r="Y1074" s="11"/>
      <c r="Z1074" s="11">
        <f t="shared" si="590"/>
        <v>0</v>
      </c>
      <c r="AA1074" s="11" t="str">
        <f t="shared" si="577"/>
        <v>N</v>
      </c>
      <c r="AB1074" s="11"/>
      <c r="AC1074" s="11">
        <f t="shared" si="578"/>
        <v>0</v>
      </c>
      <c r="AD1074" s="10"/>
      <c r="AE1074" s="10"/>
      <c r="AF1074" s="11"/>
      <c r="AG1074" s="10"/>
      <c r="AH1074" s="10"/>
      <c r="AI1074" s="11">
        <f>AK1057+Y1074</f>
        <v>480</v>
      </c>
      <c r="AJ1074" s="11"/>
      <c r="AK1074" s="11">
        <f t="shared" ref="AK1074:AK2404" si="592">IF(V1074="N",AI1074,AI1074+Y1074)</f>
        <v>480</v>
      </c>
      <c r="AL1074" s="11"/>
      <c r="AM1074" s="11">
        <f>AO1057+AB1074</f>
        <v>0</v>
      </c>
      <c r="AN1074" s="11"/>
      <c r="AO1074" s="11">
        <f t="shared" ref="AO1074:AO2404" si="593">IF(V1074="N",AM1074,AM1074+AB1074)</f>
        <v>0</v>
      </c>
      <c r="AP1074" s="11"/>
      <c r="AQ1074" s="11"/>
      <c r="AR1074" s="11">
        <f t="shared" si="579"/>
        <v>0</v>
      </c>
      <c r="AS1074" s="11"/>
      <c r="AT1074" s="9"/>
      <c r="AU1074" t="s">
        <v>172</v>
      </c>
      <c r="AV1074" s="7">
        <f>SUM(Z$7:Z1074)/2</f>
        <v>480</v>
      </c>
      <c r="AW1074" s="7">
        <f>SUM(AC$7:AC1074)/2</f>
        <v>0</v>
      </c>
    </row>
    <row r="1075" spans="2:67" hidden="1">
      <c r="B1075" s="36"/>
      <c r="C1075" s="9"/>
      <c r="D1075" s="9"/>
      <c r="E1075" s="10" t="s">
        <v>1291</v>
      </c>
      <c r="F1075" s="10" t="s">
        <v>1292</v>
      </c>
      <c r="G1075" s="10"/>
      <c r="H1075" s="10"/>
      <c r="I1075" s="10"/>
      <c r="J1075" s="10"/>
      <c r="K1075" s="10"/>
      <c r="L1075" s="10"/>
      <c r="M1075" s="10"/>
      <c r="N1075" s="84" t="s">
        <v>121</v>
      </c>
      <c r="O1075" s="10"/>
      <c r="P1075" s="10"/>
      <c r="Q1075" s="10" t="s">
        <v>171</v>
      </c>
      <c r="R1075" s="10" t="s">
        <v>285</v>
      </c>
      <c r="S1075" s="10" t="str">
        <f t="shared" si="591"/>
        <v>RW</v>
      </c>
      <c r="T1075" s="10">
        <v>2</v>
      </c>
      <c r="U1075" s="10" t="s">
        <v>50</v>
      </c>
      <c r="V1075" s="10" t="s">
        <v>50</v>
      </c>
      <c r="W1075" s="10" t="s">
        <v>50</v>
      </c>
      <c r="X1075" s="11" t="str">
        <f t="shared" si="469"/>
        <v>N</v>
      </c>
      <c r="Y1075" s="11"/>
      <c r="Z1075" s="11">
        <f t="shared" si="590"/>
        <v>0</v>
      </c>
      <c r="AA1075" s="11" t="str">
        <f t="shared" si="577"/>
        <v>N</v>
      </c>
      <c r="AB1075" s="11"/>
      <c r="AC1075" s="11">
        <f t="shared" si="578"/>
        <v>0</v>
      </c>
      <c r="AD1075" s="10"/>
      <c r="AE1075" s="10"/>
      <c r="AF1075" s="11"/>
      <c r="AG1075" s="10"/>
      <c r="AH1075" s="10"/>
      <c r="AI1075" s="11">
        <f t="shared" si="493"/>
        <v>480</v>
      </c>
      <c r="AJ1075" s="11"/>
      <c r="AK1075" s="11">
        <f t="shared" si="592"/>
        <v>480</v>
      </c>
      <c r="AL1075" s="11"/>
      <c r="AM1075" s="11">
        <f t="shared" ref="AM1075:AM2404" si="594">AO1074+AB1075</f>
        <v>0</v>
      </c>
      <c r="AN1075" s="11"/>
      <c r="AO1075" s="11">
        <f t="shared" si="593"/>
        <v>0</v>
      </c>
      <c r="AP1075" s="11"/>
      <c r="AQ1075" s="11"/>
      <c r="AR1075" s="11">
        <f t="shared" si="579"/>
        <v>0</v>
      </c>
      <c r="AS1075" s="11"/>
      <c r="AT1075" s="9"/>
      <c r="AU1075" t="s">
        <v>172</v>
      </c>
      <c r="AV1075" s="7">
        <f>SUM(Z$7:Z1075)/2</f>
        <v>480</v>
      </c>
      <c r="AW1075" s="7">
        <f>SUM(AC$7:AC1075)/2</f>
        <v>0</v>
      </c>
    </row>
    <row r="1076" spans="2:67" hidden="1">
      <c r="B1076" s="36"/>
      <c r="C1076" s="9"/>
      <c r="D1076" s="9"/>
      <c r="E1076" s="10" t="s">
        <v>1293</v>
      </c>
      <c r="F1076" s="10" t="s">
        <v>78</v>
      </c>
      <c r="G1076" s="10"/>
      <c r="H1076" s="10"/>
      <c r="I1076" s="10"/>
      <c r="J1076" s="10"/>
      <c r="K1076" s="10"/>
      <c r="L1076" s="10"/>
      <c r="M1076" s="10"/>
      <c r="N1076" s="84" t="s">
        <v>78</v>
      </c>
      <c r="O1076" s="10"/>
      <c r="P1076" s="10"/>
      <c r="Q1076" s="10"/>
      <c r="R1076" s="10"/>
      <c r="S1076" s="10" t="str">
        <f t="shared" si="591"/>
        <v/>
      </c>
      <c r="T1076" s="10"/>
      <c r="U1076" s="10" t="s">
        <v>50</v>
      </c>
      <c r="V1076" s="10"/>
      <c r="W1076" s="10" t="s">
        <v>50</v>
      </c>
      <c r="X1076" s="11" t="str">
        <f t="shared" si="469"/>
        <v>N</v>
      </c>
      <c r="Y1076" s="11"/>
      <c r="Z1076" s="11">
        <f t="shared" si="590"/>
        <v>0</v>
      </c>
      <c r="AA1076" s="11" t="str">
        <f t="shared" si="577"/>
        <v>N</v>
      </c>
      <c r="AB1076" s="11"/>
      <c r="AC1076" s="11">
        <f t="shared" si="578"/>
        <v>0</v>
      </c>
      <c r="AD1076" s="10"/>
      <c r="AE1076" s="10"/>
      <c r="AF1076" s="11"/>
      <c r="AG1076" s="10"/>
      <c r="AH1076" s="10"/>
      <c r="AI1076" s="11">
        <f t="shared" si="493"/>
        <v>480</v>
      </c>
      <c r="AJ1076" s="11"/>
      <c r="AK1076" s="11">
        <f t="shared" si="592"/>
        <v>480</v>
      </c>
      <c r="AL1076" s="11"/>
      <c r="AM1076" s="11">
        <f t="shared" si="594"/>
        <v>0</v>
      </c>
      <c r="AN1076" s="11"/>
      <c r="AO1076" s="11">
        <f t="shared" si="593"/>
        <v>0</v>
      </c>
      <c r="AP1076" s="11"/>
      <c r="AQ1076" s="11"/>
      <c r="AR1076" s="11">
        <f t="shared" si="579"/>
        <v>0</v>
      </c>
      <c r="AS1076" s="11"/>
      <c r="AT1076" s="9"/>
      <c r="AU1076" t="str">
        <f t="shared" si="580"/>
        <v/>
      </c>
      <c r="AV1076" s="7">
        <f>SUM(Z$7:Z1076)/2</f>
        <v>480</v>
      </c>
      <c r="AW1076" s="7">
        <f>SUM(AC$7:AC1076)/2</f>
        <v>0</v>
      </c>
    </row>
    <row r="1077" spans="2:67" ht="115.15">
      <c r="B1077" s="36"/>
      <c r="C1077" s="13" t="s">
        <v>1294</v>
      </c>
      <c r="D1077" s="10" t="s">
        <v>1295</v>
      </c>
      <c r="E1077" s="10" t="s">
        <v>1296</v>
      </c>
      <c r="F1077" s="11" t="s">
        <v>1297</v>
      </c>
      <c r="G1077" s="11"/>
      <c r="H1077" s="11"/>
      <c r="I1077" s="11"/>
      <c r="J1077" s="11"/>
      <c r="K1077" s="11"/>
      <c r="L1077" s="11"/>
      <c r="M1077" s="11"/>
      <c r="N1077" s="84"/>
      <c r="O1077" s="10"/>
      <c r="P1077" s="10"/>
      <c r="Q1077" s="10" t="str">
        <f>IF(T1077&gt;2,"Block Write",IF(T1077=1,"Write Byte","Write Word"))</f>
        <v>Block Write</v>
      </c>
      <c r="R1077" s="10" t="str">
        <f>IF(T1077&gt;2,"Block Read",IF(T1077=1,"Read Byte","Read Word"))</f>
        <v>Block Read</v>
      </c>
      <c r="S1077" s="10" t="str">
        <f t="shared" si="591"/>
        <v>RW</v>
      </c>
      <c r="T1077" s="10">
        <v>9</v>
      </c>
      <c r="U1077" s="10" t="s">
        <v>49</v>
      </c>
      <c r="V1077" s="10" t="s">
        <v>49</v>
      </c>
      <c r="W1077" s="10" t="s">
        <v>50</v>
      </c>
      <c r="X1077" s="11" t="str">
        <f t="shared" si="469"/>
        <v>N</v>
      </c>
      <c r="Y1077" s="11"/>
      <c r="Z1077" s="11">
        <f t="shared" si="590"/>
        <v>0</v>
      </c>
      <c r="AA1077" s="11" t="str">
        <f t="shared" si="577"/>
        <v>Y</v>
      </c>
      <c r="AB1077" s="11">
        <f>SUM(AB1090:AB1117)</f>
        <v>72</v>
      </c>
      <c r="AC1077" s="11">
        <f t="shared" si="578"/>
        <v>144</v>
      </c>
      <c r="AD1077" s="10" t="str">
        <f>(AD1078 &amp; AD1079 &amp; AD1080 &amp; AD1081 &amp; AD1082 &amp; AD1083 &amp; AD1084 &amp; AD1085) &amp; (AD1086 &amp; AD1087 &amp; AD1088 &amp; AD1089 &amp; AD1090 &amp; AD1091 &amp; AD1092 &amp; AD1093) &amp; (AD1094 &amp; AD1095 &amp; AD1096 &amp; AD1097 &amp; AD1098 &amp; AD1099 &amp; AD1100 &amp; AD1101) &amp; (AD1102 &amp; AD1103 &amp; AD1104 &amp; AD1105 &amp; AD1106 &amp; AD1107 &amp; AD1108 &amp; AD1109) &amp; (AD1110 &amp; AD1111 &amp; AD1112 &amp; AD1113 &amp; AD1114 &amp; AD1115 &amp; AD1116 &amp; AD1117)</f>
        <v>000000000000000000000000000000000011000000000001000000010000000000100000</v>
      </c>
      <c r="AE1077" s="10" t="str">
        <f>(AE1078 &amp; AE1079 &amp; AE1080 &amp; AE1081 &amp; AE1082 &amp; AE1083 &amp; AE1084 &amp; AE1085) &amp; (AE1086 &amp; AE1087 &amp; AE1088 &amp; AE1089 &amp; AE1090 &amp; AE1091 &amp; AE1092 &amp; AE1093) &amp; (AE1094 &amp; AE1095 &amp; AE1096 &amp; AE1097 &amp; AE1098 &amp; AE1099 &amp; AE1100 &amp; AE1101) &amp; (AE1102 &amp; AE1103 &amp; AE1104 &amp; AE1105 &amp; AE1106 &amp; AE1107 &amp; AE1108 &amp; AE1109) &amp; (AE1110 &amp; AE1111 &amp; AE1112 &amp; AE1113 &amp; AE1114 &amp; AE1115 &amp; AE1116 &amp; AE1117)</f>
        <v>000000000000000000000000000000000011000000000001000000010000000000100000</v>
      </c>
      <c r="AF1077" s="11"/>
      <c r="AG1077" s="10"/>
      <c r="AH1077" s="10"/>
      <c r="AI1077" s="11">
        <f t="shared" ref="AI1077:AI2404" si="595">AK1076+Y1077</f>
        <v>480</v>
      </c>
      <c r="AJ1077" s="11"/>
      <c r="AK1077" s="11">
        <f t="shared" si="592"/>
        <v>480</v>
      </c>
      <c r="AL1077" s="11"/>
      <c r="AM1077" s="11">
        <f t="shared" si="594"/>
        <v>72</v>
      </c>
      <c r="AN1077" s="11"/>
      <c r="AO1077" s="11">
        <f t="shared" si="593"/>
        <v>144</v>
      </c>
      <c r="AP1077" s="11"/>
      <c r="AQ1077" s="11">
        <f t="shared" si="581"/>
        <v>72</v>
      </c>
      <c r="AR1077" s="11">
        <f t="shared" si="579"/>
        <v>144</v>
      </c>
      <c r="AS1077" s="11"/>
      <c r="AT1077" s="9" t="s">
        <v>20</v>
      </c>
      <c r="AU1077" t="str">
        <f t="shared" si="580"/>
        <v>RW</v>
      </c>
      <c r="AV1077" s="7">
        <f>SUM(Z$7:Z1077)/2</f>
        <v>480</v>
      </c>
      <c r="AW1077" s="7">
        <f>SUM(AC$7:AC1077)/2</f>
        <v>72</v>
      </c>
      <c r="BF1077" s="2" t="s">
        <v>1298</v>
      </c>
      <c r="BG1077" s="2" t="s">
        <v>1298</v>
      </c>
      <c r="BH1077" s="2" t="s">
        <v>1298</v>
      </c>
      <c r="BI1077" s="2" t="s">
        <v>1298</v>
      </c>
      <c r="BJ1077" s="2" t="s">
        <v>1298</v>
      </c>
      <c r="BK1077" s="2" t="s">
        <v>1298</v>
      </c>
      <c r="BL1077" s="2" t="s">
        <v>1298</v>
      </c>
      <c r="BM1077" s="2" t="s">
        <v>1298</v>
      </c>
      <c r="BN1077" s="2" t="s">
        <v>1298</v>
      </c>
      <c r="BO1077" s="2" t="s">
        <v>1298</v>
      </c>
    </row>
    <row r="1078" spans="2:67" ht="28.9" outlineLevel="1">
      <c r="B1078" s="36"/>
      <c r="C1078" s="13" t="s">
        <v>1294</v>
      </c>
      <c r="D1078" s="10" t="s">
        <v>1295</v>
      </c>
      <c r="E1078" s="10" t="s">
        <v>1296</v>
      </c>
      <c r="F1078" s="11" t="s">
        <v>1297</v>
      </c>
      <c r="G1078" s="11"/>
      <c r="H1078" s="11"/>
      <c r="I1078" s="11"/>
      <c r="J1078" s="11"/>
      <c r="K1078" s="11"/>
      <c r="L1078" s="11"/>
      <c r="M1078" s="11"/>
      <c r="N1078" s="84"/>
      <c r="O1078" s="10"/>
      <c r="P1078" s="10"/>
      <c r="Q1078" s="10"/>
      <c r="R1078" s="10"/>
      <c r="S1078" s="10" t="s">
        <v>53</v>
      </c>
      <c r="T1078" s="10"/>
      <c r="U1078" s="10" t="s">
        <v>49</v>
      </c>
      <c r="V1078" s="10" t="s">
        <v>49</v>
      </c>
      <c r="W1078" s="10" t="s">
        <v>50</v>
      </c>
      <c r="X1078" s="11" t="str">
        <f t="shared" si="469"/>
        <v>N</v>
      </c>
      <c r="Y1078" s="11"/>
      <c r="Z1078" s="11">
        <f t="shared" si="590"/>
        <v>0</v>
      </c>
      <c r="AA1078" s="11" t="str">
        <f t="shared" si="577"/>
        <v>N</v>
      </c>
      <c r="AB1078" s="11"/>
      <c r="AC1078" s="11">
        <f t="shared" si="578"/>
        <v>0</v>
      </c>
      <c r="AD1078" s="10" t="str">
        <f>REPT(0,BA1078)</f>
        <v/>
      </c>
      <c r="AE1078" s="10" t="str">
        <f>REPT(0,BA1078)</f>
        <v/>
      </c>
      <c r="AF1078" s="11"/>
      <c r="AG1078" s="10"/>
      <c r="AH1078" s="10"/>
      <c r="AI1078" s="11">
        <f t="shared" ref="AI1078:AI1116" si="596">AI1079+Y1079</f>
        <v>479</v>
      </c>
      <c r="AJ1078" s="11" t="str">
        <f t="shared" ref="AJ1078:AJ1117" si="597">IF(Y1078&gt;1,"MTP[" &amp; AI1078-1+Y1078&amp; ":" &amp; AI1078 &amp; "]",(IF(Y1078&gt;0,"MTP[" &amp; AI1078 &amp; "]","")))</f>
        <v/>
      </c>
      <c r="AK1078" s="11">
        <f t="shared" ref="AK1078:AK1116" si="598">AK1079+Y1079</f>
        <v>479</v>
      </c>
      <c r="AL1078" s="11" t="str">
        <f t="shared" ref="AL1078:AL1117" si="599">IF(AND(V1078="Y", Y1078&gt;1),"MTP[" &amp; AK1078-1+Y1078&amp; ":" &amp; AK1078 &amp; "]",(IF(AND(V1078="Y", Y1078&gt;0),"MTP[" &amp; AK1078 &amp; "]","")))</f>
        <v/>
      </c>
      <c r="AM1078" s="11">
        <f t="shared" ref="AM1078:AM1116" si="600">AM1079+AB1079</f>
        <v>72</v>
      </c>
      <c r="AN1078" s="11" t="str">
        <f t="shared" ref="AN1078:AN1117" si="601">IF(AB1078&gt;1,"OTP[" &amp; AM1078-1+AB1078&amp; ":" &amp; AM1078 &amp; "]",(IF(AB1078&gt;0,"OTP[" &amp; AM1078 &amp; "]","")))</f>
        <v/>
      </c>
      <c r="AO1078" s="11">
        <f t="shared" ref="AO1078:AO1116" si="602">AO1079+AB1079</f>
        <v>144</v>
      </c>
      <c r="AP1078" s="11" t="str">
        <f t="shared" ref="AP1078:AP1117" si="603">IF(AND(V1078="Y", AB1078&gt;1),"OTP[" &amp; AO1078-1+AB1078&amp; ":" &amp; AO1078 &amp; "]",(IF(AND(V1078="Y", AB1078&gt;0),"OTP[" &amp; AO1078 &amp; "]","")))</f>
        <v/>
      </c>
      <c r="AQ1078" s="11"/>
      <c r="AR1078" s="11">
        <f t="shared" si="579"/>
        <v>0</v>
      </c>
      <c r="AS1078" s="11"/>
      <c r="AT1078" s="9"/>
      <c r="AU1078" t="str">
        <f t="shared" si="580"/>
        <v>RW</v>
      </c>
      <c r="AV1078" s="7">
        <f>SUM(Z$7:Z1078)/2</f>
        <v>480</v>
      </c>
      <c r="AW1078" s="7">
        <f>SUM(AC$7:AC1078)/2</f>
        <v>72</v>
      </c>
      <c r="BF1078" s="2" t="s">
        <v>1299</v>
      </c>
      <c r="BG1078" s="2" t="s">
        <v>1299</v>
      </c>
      <c r="BH1078" s="2" t="s">
        <v>1299</v>
      </c>
      <c r="BI1078" s="2" t="s">
        <v>1299</v>
      </c>
      <c r="BJ1078" s="2" t="s">
        <v>1299</v>
      </c>
      <c r="BK1078" s="2" t="s">
        <v>1299</v>
      </c>
      <c r="BL1078" s="2" t="s">
        <v>1299</v>
      </c>
      <c r="BM1078" s="2" t="s">
        <v>1299</v>
      </c>
      <c r="BN1078" s="2" t="s">
        <v>1299</v>
      </c>
      <c r="BO1078" s="2" t="s">
        <v>1299</v>
      </c>
    </row>
    <row r="1079" spans="2:67" ht="28.9" outlineLevel="1">
      <c r="B1079" s="36"/>
      <c r="C1079" s="13" t="s">
        <v>1294</v>
      </c>
      <c r="D1079" s="10" t="s">
        <v>1295</v>
      </c>
      <c r="E1079" s="10" t="s">
        <v>1296</v>
      </c>
      <c r="F1079" s="11" t="s">
        <v>1297</v>
      </c>
      <c r="G1079" s="11"/>
      <c r="H1079" s="11"/>
      <c r="I1079" s="11"/>
      <c r="J1079" s="11"/>
      <c r="K1079" s="11"/>
      <c r="L1079" s="11"/>
      <c r="M1079" s="11"/>
      <c r="N1079" s="84"/>
      <c r="O1079" s="10"/>
      <c r="P1079" s="10"/>
      <c r="Q1079" s="10"/>
      <c r="R1079" s="10"/>
      <c r="S1079" s="10" t="s">
        <v>53</v>
      </c>
      <c r="T1079" s="10"/>
      <c r="U1079" s="10" t="s">
        <v>49</v>
      </c>
      <c r="V1079" s="10" t="s">
        <v>49</v>
      </c>
      <c r="W1079" s="10" t="s">
        <v>50</v>
      </c>
      <c r="X1079" s="11" t="str">
        <f t="shared" si="469"/>
        <v>N</v>
      </c>
      <c r="Y1079" s="11"/>
      <c r="Z1079" s="11">
        <f t="shared" si="590"/>
        <v>0</v>
      </c>
      <c r="AA1079" s="11" t="str">
        <f t="shared" si="577"/>
        <v>N</v>
      </c>
      <c r="AB1079" s="11"/>
      <c r="AC1079" s="11">
        <f t="shared" si="578"/>
        <v>0</v>
      </c>
      <c r="AD1079" s="10" t="str">
        <f t="shared" ref="AD1079:AD1116" si="604">REPT(0,BA1079)</f>
        <v/>
      </c>
      <c r="AE1079" s="10" t="str">
        <f t="shared" ref="AE1079:AE1116" si="605">REPT(0,BA1079)</f>
        <v/>
      </c>
      <c r="AF1079" s="11"/>
      <c r="AG1079" s="10"/>
      <c r="AH1079" s="10"/>
      <c r="AI1079" s="11">
        <f t="shared" si="596"/>
        <v>479</v>
      </c>
      <c r="AJ1079" s="11" t="str">
        <f t="shared" si="597"/>
        <v/>
      </c>
      <c r="AK1079" s="11">
        <f t="shared" si="598"/>
        <v>479</v>
      </c>
      <c r="AL1079" s="11" t="str">
        <f t="shared" si="599"/>
        <v/>
      </c>
      <c r="AM1079" s="11">
        <f t="shared" si="600"/>
        <v>72</v>
      </c>
      <c r="AN1079" s="11" t="str">
        <f t="shared" si="601"/>
        <v/>
      </c>
      <c r="AO1079" s="11">
        <f t="shared" si="602"/>
        <v>144</v>
      </c>
      <c r="AP1079" s="11" t="str">
        <f t="shared" si="603"/>
        <v/>
      </c>
      <c r="AQ1079" s="11"/>
      <c r="AR1079" s="11">
        <f t="shared" si="579"/>
        <v>0</v>
      </c>
      <c r="AS1079" s="11"/>
      <c r="AT1079" s="9"/>
      <c r="AU1079" t="str">
        <f t="shared" si="580"/>
        <v>RW</v>
      </c>
      <c r="AV1079" s="7">
        <f>SUM(Z$7:Z1079)/2</f>
        <v>480</v>
      </c>
      <c r="AW1079" s="7">
        <f>SUM(AC$7:AC1079)/2</f>
        <v>72</v>
      </c>
      <c r="BF1079" s="2" t="s">
        <v>1299</v>
      </c>
      <c r="BG1079" s="2" t="s">
        <v>1299</v>
      </c>
      <c r="BH1079" s="2" t="s">
        <v>1299</v>
      </c>
      <c r="BI1079" s="2" t="s">
        <v>1299</v>
      </c>
      <c r="BJ1079" s="2" t="s">
        <v>1299</v>
      </c>
      <c r="BK1079" s="2" t="s">
        <v>1299</v>
      </c>
      <c r="BL1079" s="2" t="s">
        <v>1299</v>
      </c>
      <c r="BM1079" s="2" t="s">
        <v>1299</v>
      </c>
      <c r="BN1079" s="2" t="s">
        <v>1299</v>
      </c>
      <c r="BO1079" s="2" t="s">
        <v>1299</v>
      </c>
    </row>
    <row r="1080" spans="2:67" ht="28.9" outlineLevel="1">
      <c r="B1080" s="36"/>
      <c r="C1080" s="13" t="s">
        <v>1294</v>
      </c>
      <c r="D1080" s="10" t="s">
        <v>1295</v>
      </c>
      <c r="E1080" s="10" t="s">
        <v>1296</v>
      </c>
      <c r="F1080" s="11" t="s">
        <v>1297</v>
      </c>
      <c r="G1080" s="11"/>
      <c r="H1080" s="11"/>
      <c r="I1080" s="11"/>
      <c r="J1080" s="11"/>
      <c r="K1080" s="11"/>
      <c r="L1080" s="11"/>
      <c r="M1080" s="11"/>
      <c r="N1080" s="84"/>
      <c r="O1080" s="10"/>
      <c r="P1080" s="10"/>
      <c r="Q1080" s="10"/>
      <c r="R1080" s="10"/>
      <c r="S1080" s="10" t="s">
        <v>53</v>
      </c>
      <c r="T1080" s="10"/>
      <c r="U1080" s="10" t="s">
        <v>49</v>
      </c>
      <c r="V1080" s="10" t="s">
        <v>49</v>
      </c>
      <c r="W1080" s="10" t="s">
        <v>50</v>
      </c>
      <c r="X1080" s="11" t="str">
        <f t="shared" si="469"/>
        <v>N</v>
      </c>
      <c r="Y1080" s="11"/>
      <c r="Z1080" s="11">
        <f t="shared" si="590"/>
        <v>0</v>
      </c>
      <c r="AA1080" s="11" t="str">
        <f t="shared" si="577"/>
        <v>N</v>
      </c>
      <c r="AB1080" s="11"/>
      <c r="AC1080" s="11">
        <f t="shared" si="578"/>
        <v>0</v>
      </c>
      <c r="AD1080" s="10" t="str">
        <f t="shared" si="604"/>
        <v/>
      </c>
      <c r="AE1080" s="10" t="str">
        <f t="shared" si="605"/>
        <v/>
      </c>
      <c r="AF1080" s="11"/>
      <c r="AG1080" s="10"/>
      <c r="AH1080" s="10"/>
      <c r="AI1080" s="11">
        <f t="shared" si="596"/>
        <v>479</v>
      </c>
      <c r="AJ1080" s="11" t="str">
        <f t="shared" si="597"/>
        <v/>
      </c>
      <c r="AK1080" s="11">
        <f t="shared" si="598"/>
        <v>479</v>
      </c>
      <c r="AL1080" s="11" t="str">
        <f t="shared" si="599"/>
        <v/>
      </c>
      <c r="AM1080" s="11">
        <f t="shared" si="600"/>
        <v>72</v>
      </c>
      <c r="AN1080" s="11" t="str">
        <f t="shared" si="601"/>
        <v/>
      </c>
      <c r="AO1080" s="11">
        <f t="shared" si="602"/>
        <v>144</v>
      </c>
      <c r="AP1080" s="11" t="str">
        <f t="shared" si="603"/>
        <v/>
      </c>
      <c r="AQ1080" s="11"/>
      <c r="AR1080" s="11">
        <f t="shared" si="579"/>
        <v>0</v>
      </c>
      <c r="AS1080" s="11"/>
      <c r="AT1080" s="9"/>
      <c r="AU1080" t="str">
        <f t="shared" si="580"/>
        <v>RW</v>
      </c>
      <c r="AV1080" s="7">
        <f>SUM(Z$7:Z1080)/2</f>
        <v>480</v>
      </c>
      <c r="AW1080" s="7">
        <f>SUM(AC$7:AC1080)/2</f>
        <v>72</v>
      </c>
      <c r="BF1080" s="2" t="s">
        <v>1299</v>
      </c>
      <c r="BG1080" s="2" t="s">
        <v>1299</v>
      </c>
      <c r="BH1080" s="2" t="s">
        <v>1299</v>
      </c>
      <c r="BI1080" s="2" t="s">
        <v>1299</v>
      </c>
      <c r="BJ1080" s="2" t="s">
        <v>1299</v>
      </c>
      <c r="BK1080" s="2" t="s">
        <v>1299</v>
      </c>
      <c r="BL1080" s="2" t="s">
        <v>1299</v>
      </c>
      <c r="BM1080" s="2" t="s">
        <v>1299</v>
      </c>
      <c r="BN1080" s="2" t="s">
        <v>1299</v>
      </c>
      <c r="BO1080" s="2" t="s">
        <v>1299</v>
      </c>
    </row>
    <row r="1081" spans="2:67" ht="28.9" outlineLevel="1">
      <c r="B1081" s="36"/>
      <c r="C1081" s="13" t="s">
        <v>1294</v>
      </c>
      <c r="D1081" s="10" t="s">
        <v>1295</v>
      </c>
      <c r="E1081" s="10" t="s">
        <v>1296</v>
      </c>
      <c r="F1081" s="11" t="s">
        <v>1297</v>
      </c>
      <c r="G1081" s="11"/>
      <c r="H1081" s="11"/>
      <c r="I1081" s="11"/>
      <c r="J1081" s="11"/>
      <c r="K1081" s="11"/>
      <c r="L1081" s="11"/>
      <c r="M1081" s="11"/>
      <c r="N1081" s="84"/>
      <c r="O1081" s="10"/>
      <c r="P1081" s="10"/>
      <c r="Q1081" s="10"/>
      <c r="R1081" s="10"/>
      <c r="S1081" s="10" t="s">
        <v>53</v>
      </c>
      <c r="T1081" s="10"/>
      <c r="U1081" s="10" t="s">
        <v>49</v>
      </c>
      <c r="V1081" s="10" t="s">
        <v>49</v>
      </c>
      <c r="W1081" s="10" t="s">
        <v>50</v>
      </c>
      <c r="X1081" s="11" t="str">
        <f t="shared" si="469"/>
        <v>N</v>
      </c>
      <c r="Y1081" s="11"/>
      <c r="Z1081" s="11">
        <f t="shared" si="590"/>
        <v>0</v>
      </c>
      <c r="AA1081" s="11" t="str">
        <f t="shared" si="577"/>
        <v>N</v>
      </c>
      <c r="AB1081" s="11"/>
      <c r="AC1081" s="11">
        <f t="shared" si="578"/>
        <v>0</v>
      </c>
      <c r="AD1081" s="10" t="str">
        <f t="shared" si="604"/>
        <v/>
      </c>
      <c r="AE1081" s="10" t="str">
        <f t="shared" si="605"/>
        <v/>
      </c>
      <c r="AF1081" s="11"/>
      <c r="AG1081" s="10"/>
      <c r="AH1081" s="10"/>
      <c r="AI1081" s="11">
        <f t="shared" si="596"/>
        <v>479</v>
      </c>
      <c r="AJ1081" s="11" t="str">
        <f t="shared" si="597"/>
        <v/>
      </c>
      <c r="AK1081" s="11">
        <f t="shared" si="598"/>
        <v>479</v>
      </c>
      <c r="AL1081" s="11" t="str">
        <f t="shared" si="599"/>
        <v/>
      </c>
      <c r="AM1081" s="11">
        <f t="shared" si="600"/>
        <v>72</v>
      </c>
      <c r="AN1081" s="11" t="str">
        <f t="shared" si="601"/>
        <v/>
      </c>
      <c r="AO1081" s="11">
        <f t="shared" si="602"/>
        <v>144</v>
      </c>
      <c r="AP1081" s="11" t="str">
        <f t="shared" si="603"/>
        <v/>
      </c>
      <c r="AQ1081" s="11"/>
      <c r="AR1081" s="11">
        <f t="shared" si="579"/>
        <v>0</v>
      </c>
      <c r="AS1081" s="11"/>
      <c r="AT1081" s="9"/>
      <c r="AU1081" t="str">
        <f t="shared" si="580"/>
        <v>RW</v>
      </c>
      <c r="AV1081" s="7">
        <f>SUM(Z$7:Z1081)/2</f>
        <v>480</v>
      </c>
      <c r="AW1081" s="7">
        <f>SUM(AC$7:AC1081)/2</f>
        <v>72</v>
      </c>
      <c r="BF1081" s="2" t="s">
        <v>1299</v>
      </c>
      <c r="BG1081" s="2" t="s">
        <v>1299</v>
      </c>
      <c r="BH1081" s="2" t="s">
        <v>1299</v>
      </c>
      <c r="BI1081" s="2" t="s">
        <v>1299</v>
      </c>
      <c r="BJ1081" s="2" t="s">
        <v>1299</v>
      </c>
      <c r="BK1081" s="2" t="s">
        <v>1299</v>
      </c>
      <c r="BL1081" s="2" t="s">
        <v>1299</v>
      </c>
      <c r="BM1081" s="2" t="s">
        <v>1299</v>
      </c>
      <c r="BN1081" s="2" t="s">
        <v>1299</v>
      </c>
      <c r="BO1081" s="2" t="s">
        <v>1299</v>
      </c>
    </row>
    <row r="1082" spans="2:67" ht="28.9" outlineLevel="1">
      <c r="B1082" s="36"/>
      <c r="C1082" s="13" t="s">
        <v>1294</v>
      </c>
      <c r="D1082" s="10" t="s">
        <v>1295</v>
      </c>
      <c r="E1082" s="10" t="s">
        <v>1296</v>
      </c>
      <c r="F1082" s="11" t="s">
        <v>1297</v>
      </c>
      <c r="G1082" s="11"/>
      <c r="H1082" s="11"/>
      <c r="I1082" s="11"/>
      <c r="J1082" s="11"/>
      <c r="K1082" s="11"/>
      <c r="L1082" s="11"/>
      <c r="M1082" s="11"/>
      <c r="N1082" s="84"/>
      <c r="O1082" s="10"/>
      <c r="P1082" s="10"/>
      <c r="Q1082" s="10"/>
      <c r="R1082" s="10"/>
      <c r="S1082" s="10" t="s">
        <v>53</v>
      </c>
      <c r="T1082" s="10"/>
      <c r="U1082" s="10" t="s">
        <v>49</v>
      </c>
      <c r="V1082" s="10" t="s">
        <v>49</v>
      </c>
      <c r="W1082" s="10" t="s">
        <v>50</v>
      </c>
      <c r="X1082" s="11" t="str">
        <f t="shared" si="469"/>
        <v>N</v>
      </c>
      <c r="Y1082" s="11"/>
      <c r="Z1082" s="11">
        <f t="shared" si="590"/>
        <v>0</v>
      </c>
      <c r="AA1082" s="11" t="str">
        <f t="shared" si="577"/>
        <v>N</v>
      </c>
      <c r="AB1082" s="11"/>
      <c r="AC1082" s="11">
        <f t="shared" si="578"/>
        <v>0</v>
      </c>
      <c r="AD1082" s="10" t="str">
        <f t="shared" si="604"/>
        <v/>
      </c>
      <c r="AE1082" s="10" t="str">
        <f t="shared" si="605"/>
        <v/>
      </c>
      <c r="AF1082" s="11"/>
      <c r="AG1082" s="10"/>
      <c r="AH1082" s="10"/>
      <c r="AI1082" s="11">
        <f t="shared" si="596"/>
        <v>479</v>
      </c>
      <c r="AJ1082" s="11" t="str">
        <f t="shared" si="597"/>
        <v/>
      </c>
      <c r="AK1082" s="11">
        <f t="shared" si="598"/>
        <v>479</v>
      </c>
      <c r="AL1082" s="11" t="str">
        <f t="shared" si="599"/>
        <v/>
      </c>
      <c r="AM1082" s="11">
        <f t="shared" si="600"/>
        <v>72</v>
      </c>
      <c r="AN1082" s="11" t="str">
        <f t="shared" si="601"/>
        <v/>
      </c>
      <c r="AO1082" s="11">
        <f t="shared" si="602"/>
        <v>144</v>
      </c>
      <c r="AP1082" s="11" t="str">
        <f t="shared" si="603"/>
        <v/>
      </c>
      <c r="AQ1082" s="11"/>
      <c r="AR1082" s="11">
        <f t="shared" si="579"/>
        <v>0</v>
      </c>
      <c r="AS1082" s="11"/>
      <c r="AT1082" s="9"/>
      <c r="AU1082" t="str">
        <f t="shared" si="580"/>
        <v>RW</v>
      </c>
      <c r="AV1082" s="7">
        <f>SUM(Z$7:Z1082)/2</f>
        <v>480</v>
      </c>
      <c r="AW1082" s="7">
        <f>SUM(AC$7:AC1082)/2</f>
        <v>72</v>
      </c>
      <c r="BF1082" s="2" t="s">
        <v>1299</v>
      </c>
      <c r="BG1082" s="2" t="s">
        <v>1299</v>
      </c>
      <c r="BH1082" s="2" t="s">
        <v>1299</v>
      </c>
      <c r="BI1082" s="2" t="s">
        <v>1299</v>
      </c>
      <c r="BJ1082" s="2" t="s">
        <v>1299</v>
      </c>
      <c r="BK1082" s="2" t="s">
        <v>1299</v>
      </c>
      <c r="BL1082" s="2" t="s">
        <v>1299</v>
      </c>
      <c r="BM1082" s="2" t="s">
        <v>1299</v>
      </c>
      <c r="BN1082" s="2" t="s">
        <v>1299</v>
      </c>
      <c r="BO1082" s="2" t="s">
        <v>1299</v>
      </c>
    </row>
    <row r="1083" spans="2:67" ht="28.9" outlineLevel="1">
      <c r="B1083" s="36"/>
      <c r="C1083" s="13" t="s">
        <v>1294</v>
      </c>
      <c r="D1083" s="10" t="s">
        <v>1295</v>
      </c>
      <c r="E1083" s="10" t="s">
        <v>1296</v>
      </c>
      <c r="F1083" s="11" t="s">
        <v>1297</v>
      </c>
      <c r="G1083" s="11"/>
      <c r="H1083" s="11"/>
      <c r="I1083" s="11"/>
      <c r="J1083" s="11"/>
      <c r="K1083" s="11"/>
      <c r="L1083" s="11"/>
      <c r="M1083" s="11"/>
      <c r="N1083" s="84"/>
      <c r="O1083" s="10"/>
      <c r="P1083" s="10"/>
      <c r="Q1083" s="10"/>
      <c r="R1083" s="10"/>
      <c r="S1083" s="10" t="s">
        <v>53</v>
      </c>
      <c r="T1083" s="10"/>
      <c r="U1083" s="10" t="s">
        <v>49</v>
      </c>
      <c r="V1083" s="10" t="s">
        <v>49</v>
      </c>
      <c r="W1083" s="10" t="s">
        <v>50</v>
      </c>
      <c r="X1083" s="11" t="str">
        <f t="shared" si="469"/>
        <v>N</v>
      </c>
      <c r="Y1083" s="11"/>
      <c r="Z1083" s="11">
        <f t="shared" si="590"/>
        <v>0</v>
      </c>
      <c r="AA1083" s="11" t="str">
        <f t="shared" si="577"/>
        <v>N</v>
      </c>
      <c r="AB1083" s="11"/>
      <c r="AC1083" s="11">
        <f t="shared" si="578"/>
        <v>0</v>
      </c>
      <c r="AD1083" s="10" t="str">
        <f t="shared" si="604"/>
        <v/>
      </c>
      <c r="AE1083" s="10" t="str">
        <f t="shared" si="605"/>
        <v/>
      </c>
      <c r="AF1083" s="11"/>
      <c r="AG1083" s="10"/>
      <c r="AH1083" s="10"/>
      <c r="AI1083" s="11">
        <f t="shared" si="596"/>
        <v>479</v>
      </c>
      <c r="AJ1083" s="11" t="str">
        <f t="shared" si="597"/>
        <v/>
      </c>
      <c r="AK1083" s="11">
        <f t="shared" si="598"/>
        <v>479</v>
      </c>
      <c r="AL1083" s="11" t="str">
        <f t="shared" si="599"/>
        <v/>
      </c>
      <c r="AM1083" s="11">
        <f t="shared" si="600"/>
        <v>72</v>
      </c>
      <c r="AN1083" s="11" t="str">
        <f t="shared" si="601"/>
        <v/>
      </c>
      <c r="AO1083" s="11">
        <f t="shared" si="602"/>
        <v>144</v>
      </c>
      <c r="AP1083" s="11" t="str">
        <f t="shared" si="603"/>
        <v/>
      </c>
      <c r="AQ1083" s="11"/>
      <c r="AR1083" s="11">
        <f t="shared" si="579"/>
        <v>0</v>
      </c>
      <c r="AS1083" s="11"/>
      <c r="AT1083" s="9"/>
      <c r="AU1083" t="str">
        <f t="shared" si="580"/>
        <v>RW</v>
      </c>
      <c r="AV1083" s="7">
        <f>SUM(Z$7:Z1083)/2</f>
        <v>480</v>
      </c>
      <c r="AW1083" s="7">
        <f>SUM(AC$7:AC1083)/2</f>
        <v>72</v>
      </c>
      <c r="BF1083" s="2" t="s">
        <v>1299</v>
      </c>
      <c r="BG1083" s="2" t="s">
        <v>1299</v>
      </c>
      <c r="BH1083" s="2" t="s">
        <v>1299</v>
      </c>
      <c r="BI1083" s="2" t="s">
        <v>1299</v>
      </c>
      <c r="BJ1083" s="2" t="s">
        <v>1299</v>
      </c>
      <c r="BK1083" s="2" t="s">
        <v>1299</v>
      </c>
      <c r="BL1083" s="2" t="s">
        <v>1299</v>
      </c>
      <c r="BM1083" s="2" t="s">
        <v>1299</v>
      </c>
      <c r="BN1083" s="2" t="s">
        <v>1299</v>
      </c>
      <c r="BO1083" s="2" t="s">
        <v>1299</v>
      </c>
    </row>
    <row r="1084" spans="2:67" ht="28.9" outlineLevel="1">
      <c r="B1084" s="36"/>
      <c r="C1084" s="13" t="s">
        <v>1294</v>
      </c>
      <c r="D1084" s="10" t="s">
        <v>1295</v>
      </c>
      <c r="E1084" s="10" t="s">
        <v>1296</v>
      </c>
      <c r="F1084" s="11" t="s">
        <v>1297</v>
      </c>
      <c r="G1084" s="11"/>
      <c r="H1084" s="11"/>
      <c r="I1084" s="11"/>
      <c r="J1084" s="11"/>
      <c r="K1084" s="11"/>
      <c r="L1084" s="11"/>
      <c r="M1084" s="11"/>
      <c r="N1084" s="84"/>
      <c r="O1084" s="10"/>
      <c r="P1084" s="10"/>
      <c r="Q1084" s="10"/>
      <c r="R1084" s="10"/>
      <c r="S1084" s="10" t="s">
        <v>53</v>
      </c>
      <c r="T1084" s="10"/>
      <c r="U1084" s="10" t="s">
        <v>49</v>
      </c>
      <c r="V1084" s="10" t="s">
        <v>49</v>
      </c>
      <c r="W1084" s="10" t="s">
        <v>50</v>
      </c>
      <c r="X1084" s="11" t="str">
        <f t="shared" si="469"/>
        <v>N</v>
      </c>
      <c r="Y1084" s="11"/>
      <c r="Z1084" s="11">
        <f t="shared" si="590"/>
        <v>0</v>
      </c>
      <c r="AA1084" s="11" t="str">
        <f t="shared" si="577"/>
        <v>N</v>
      </c>
      <c r="AB1084" s="11"/>
      <c r="AC1084" s="11">
        <f t="shared" si="578"/>
        <v>0</v>
      </c>
      <c r="AD1084" s="10" t="str">
        <f t="shared" si="604"/>
        <v/>
      </c>
      <c r="AE1084" s="10" t="str">
        <f t="shared" si="605"/>
        <v/>
      </c>
      <c r="AF1084" s="11"/>
      <c r="AG1084" s="10"/>
      <c r="AH1084" s="10"/>
      <c r="AI1084" s="11">
        <f t="shared" si="596"/>
        <v>479</v>
      </c>
      <c r="AJ1084" s="11" t="str">
        <f t="shared" si="597"/>
        <v/>
      </c>
      <c r="AK1084" s="11">
        <f t="shared" si="598"/>
        <v>479</v>
      </c>
      <c r="AL1084" s="11" t="str">
        <f t="shared" si="599"/>
        <v/>
      </c>
      <c r="AM1084" s="11">
        <f t="shared" si="600"/>
        <v>72</v>
      </c>
      <c r="AN1084" s="11" t="str">
        <f t="shared" si="601"/>
        <v/>
      </c>
      <c r="AO1084" s="11">
        <f t="shared" si="602"/>
        <v>144</v>
      </c>
      <c r="AP1084" s="11" t="str">
        <f t="shared" si="603"/>
        <v/>
      </c>
      <c r="AQ1084" s="11"/>
      <c r="AR1084" s="11">
        <f t="shared" si="579"/>
        <v>0</v>
      </c>
      <c r="AS1084" s="11"/>
      <c r="AT1084" s="9"/>
      <c r="AU1084" t="str">
        <f t="shared" si="580"/>
        <v>RW</v>
      </c>
      <c r="AV1084" s="7">
        <f>SUM(Z$7:Z1084)/2</f>
        <v>480</v>
      </c>
      <c r="AW1084" s="7">
        <f>SUM(AC$7:AC1084)/2</f>
        <v>72</v>
      </c>
      <c r="BF1084" s="2" t="s">
        <v>1299</v>
      </c>
      <c r="BG1084" s="2" t="s">
        <v>1299</v>
      </c>
      <c r="BH1084" s="2" t="s">
        <v>1299</v>
      </c>
      <c r="BI1084" s="2" t="s">
        <v>1299</v>
      </c>
      <c r="BJ1084" s="2" t="s">
        <v>1299</v>
      </c>
      <c r="BK1084" s="2" t="s">
        <v>1299</v>
      </c>
      <c r="BL1084" s="2" t="s">
        <v>1299</v>
      </c>
      <c r="BM1084" s="2" t="s">
        <v>1299</v>
      </c>
      <c r="BN1084" s="2" t="s">
        <v>1299</v>
      </c>
      <c r="BO1084" s="2" t="s">
        <v>1299</v>
      </c>
    </row>
    <row r="1085" spans="2:67" ht="28.9" outlineLevel="1">
      <c r="B1085" s="36"/>
      <c r="C1085" s="13" t="s">
        <v>1294</v>
      </c>
      <c r="D1085" s="10" t="s">
        <v>1295</v>
      </c>
      <c r="E1085" s="10" t="s">
        <v>1296</v>
      </c>
      <c r="F1085" s="11" t="s">
        <v>1297</v>
      </c>
      <c r="G1085" s="11"/>
      <c r="H1085" s="11"/>
      <c r="I1085" s="11"/>
      <c r="J1085" s="11"/>
      <c r="K1085" s="11"/>
      <c r="L1085" s="11"/>
      <c r="M1085" s="11"/>
      <c r="N1085" s="84"/>
      <c r="O1085" s="10"/>
      <c r="P1085" s="10"/>
      <c r="Q1085" s="10"/>
      <c r="R1085" s="10"/>
      <c r="S1085" s="10" t="s">
        <v>53</v>
      </c>
      <c r="T1085" s="10"/>
      <c r="U1085" s="10" t="s">
        <v>49</v>
      </c>
      <c r="V1085" s="10" t="s">
        <v>49</v>
      </c>
      <c r="W1085" s="10" t="s">
        <v>50</v>
      </c>
      <c r="X1085" s="11" t="str">
        <f t="shared" si="469"/>
        <v>N</v>
      </c>
      <c r="Y1085" s="11"/>
      <c r="Z1085" s="11">
        <f t="shared" si="590"/>
        <v>0</v>
      </c>
      <c r="AA1085" s="11" t="str">
        <f t="shared" si="577"/>
        <v>N</v>
      </c>
      <c r="AB1085" s="11"/>
      <c r="AC1085" s="11">
        <f t="shared" si="578"/>
        <v>0</v>
      </c>
      <c r="AD1085" s="10" t="str">
        <f t="shared" si="604"/>
        <v/>
      </c>
      <c r="AE1085" s="10" t="str">
        <f t="shared" si="605"/>
        <v/>
      </c>
      <c r="AF1085" s="11"/>
      <c r="AG1085" s="10"/>
      <c r="AH1085" s="10"/>
      <c r="AI1085" s="11">
        <f t="shared" si="596"/>
        <v>479</v>
      </c>
      <c r="AJ1085" s="11" t="str">
        <f t="shared" si="597"/>
        <v/>
      </c>
      <c r="AK1085" s="11">
        <f t="shared" si="598"/>
        <v>479</v>
      </c>
      <c r="AL1085" s="11" t="str">
        <f t="shared" si="599"/>
        <v/>
      </c>
      <c r="AM1085" s="11">
        <f t="shared" si="600"/>
        <v>72</v>
      </c>
      <c r="AN1085" s="11" t="str">
        <f t="shared" si="601"/>
        <v/>
      </c>
      <c r="AO1085" s="11">
        <f t="shared" si="602"/>
        <v>144</v>
      </c>
      <c r="AP1085" s="11" t="str">
        <f t="shared" si="603"/>
        <v/>
      </c>
      <c r="AQ1085" s="11"/>
      <c r="AR1085" s="11">
        <f t="shared" si="579"/>
        <v>0</v>
      </c>
      <c r="AS1085" s="11"/>
      <c r="AT1085" s="9"/>
      <c r="AU1085" t="str">
        <f t="shared" si="580"/>
        <v>RW</v>
      </c>
      <c r="AV1085" s="7">
        <f>SUM(Z$7:Z1085)/2</f>
        <v>480</v>
      </c>
      <c r="AW1085" s="7">
        <f>SUM(AC$7:AC1085)/2</f>
        <v>72</v>
      </c>
      <c r="BF1085" s="2" t="s">
        <v>1299</v>
      </c>
      <c r="BG1085" s="2" t="s">
        <v>1299</v>
      </c>
      <c r="BH1085" s="2" t="s">
        <v>1299</v>
      </c>
      <c r="BI1085" s="2" t="s">
        <v>1299</v>
      </c>
      <c r="BJ1085" s="2" t="s">
        <v>1299</v>
      </c>
      <c r="BK1085" s="2" t="s">
        <v>1299</v>
      </c>
      <c r="BL1085" s="2" t="s">
        <v>1299</v>
      </c>
      <c r="BM1085" s="2" t="s">
        <v>1299</v>
      </c>
      <c r="BN1085" s="2" t="s">
        <v>1299</v>
      </c>
      <c r="BO1085" s="2" t="s">
        <v>1299</v>
      </c>
    </row>
    <row r="1086" spans="2:67" ht="28.9" outlineLevel="1">
      <c r="B1086" s="36"/>
      <c r="C1086" s="13" t="s">
        <v>1294</v>
      </c>
      <c r="D1086" s="10" t="s">
        <v>1295</v>
      </c>
      <c r="E1086" s="10" t="s">
        <v>1296</v>
      </c>
      <c r="F1086" s="11" t="s">
        <v>1297</v>
      </c>
      <c r="G1086" s="11"/>
      <c r="H1086" s="11"/>
      <c r="I1086" s="11"/>
      <c r="J1086" s="11"/>
      <c r="K1086" s="11"/>
      <c r="L1086" s="11"/>
      <c r="M1086" s="11"/>
      <c r="N1086" s="84"/>
      <c r="O1086" s="10"/>
      <c r="P1086" s="10"/>
      <c r="Q1086" s="10"/>
      <c r="R1086" s="10"/>
      <c r="S1086" s="10" t="s">
        <v>53</v>
      </c>
      <c r="T1086" s="10"/>
      <c r="U1086" s="10" t="s">
        <v>49</v>
      </c>
      <c r="V1086" s="10" t="s">
        <v>49</v>
      </c>
      <c r="W1086" s="10" t="s">
        <v>50</v>
      </c>
      <c r="X1086" s="11" t="str">
        <f t="shared" si="469"/>
        <v>N</v>
      </c>
      <c r="Y1086" s="11"/>
      <c r="Z1086" s="11">
        <f t="shared" si="590"/>
        <v>0</v>
      </c>
      <c r="AA1086" s="11" t="str">
        <f t="shared" si="577"/>
        <v>N</v>
      </c>
      <c r="AB1086" s="11"/>
      <c r="AC1086" s="11">
        <f t="shared" si="578"/>
        <v>0</v>
      </c>
      <c r="AD1086" s="10" t="str">
        <f t="shared" si="604"/>
        <v/>
      </c>
      <c r="AE1086" s="10" t="str">
        <f t="shared" si="605"/>
        <v/>
      </c>
      <c r="AF1086" s="11"/>
      <c r="AG1086" s="10"/>
      <c r="AH1086" s="10"/>
      <c r="AI1086" s="11">
        <f t="shared" si="596"/>
        <v>479</v>
      </c>
      <c r="AJ1086" s="11" t="str">
        <f t="shared" si="597"/>
        <v/>
      </c>
      <c r="AK1086" s="11">
        <f t="shared" si="598"/>
        <v>479</v>
      </c>
      <c r="AL1086" s="11" t="str">
        <f t="shared" si="599"/>
        <v/>
      </c>
      <c r="AM1086" s="11">
        <f t="shared" si="600"/>
        <v>72</v>
      </c>
      <c r="AN1086" s="11" t="str">
        <f t="shared" si="601"/>
        <v/>
      </c>
      <c r="AO1086" s="11">
        <f t="shared" si="602"/>
        <v>144</v>
      </c>
      <c r="AP1086" s="11" t="str">
        <f t="shared" si="603"/>
        <v/>
      </c>
      <c r="AQ1086" s="11"/>
      <c r="AR1086" s="11">
        <f t="shared" si="579"/>
        <v>0</v>
      </c>
      <c r="AS1086" s="11"/>
      <c r="AT1086" s="9"/>
      <c r="AU1086" t="str">
        <f t="shared" si="580"/>
        <v>RW</v>
      </c>
      <c r="AV1086" s="7">
        <f>SUM(Z$7:Z1086)/2</f>
        <v>480</v>
      </c>
      <c r="AW1086" s="7">
        <f>SUM(AC$7:AC1086)/2</f>
        <v>72</v>
      </c>
      <c r="BF1086" s="2" t="s">
        <v>1299</v>
      </c>
      <c r="BG1086" s="2" t="s">
        <v>1299</v>
      </c>
      <c r="BH1086" s="2" t="s">
        <v>1299</v>
      </c>
      <c r="BI1086" s="2" t="s">
        <v>1299</v>
      </c>
      <c r="BJ1086" s="2" t="s">
        <v>1299</v>
      </c>
      <c r="BK1086" s="2" t="s">
        <v>1299</v>
      </c>
      <c r="BL1086" s="2" t="s">
        <v>1299</v>
      </c>
      <c r="BM1086" s="2" t="s">
        <v>1299</v>
      </c>
      <c r="BN1086" s="2" t="s">
        <v>1299</v>
      </c>
      <c r="BO1086" s="2" t="s">
        <v>1299</v>
      </c>
    </row>
    <row r="1087" spans="2:67" ht="28.9" outlineLevel="1">
      <c r="B1087" s="36"/>
      <c r="C1087" s="13" t="s">
        <v>1294</v>
      </c>
      <c r="D1087" s="10" t="s">
        <v>1295</v>
      </c>
      <c r="E1087" s="10" t="s">
        <v>1296</v>
      </c>
      <c r="F1087" s="11" t="s">
        <v>1297</v>
      </c>
      <c r="G1087" s="11"/>
      <c r="H1087" s="11"/>
      <c r="I1087" s="11"/>
      <c r="J1087" s="11"/>
      <c r="K1087" s="11"/>
      <c r="L1087" s="11"/>
      <c r="M1087" s="11"/>
      <c r="N1087" s="84"/>
      <c r="O1087" s="10"/>
      <c r="P1087" s="10"/>
      <c r="Q1087" s="10"/>
      <c r="R1087" s="10"/>
      <c r="S1087" s="10" t="s">
        <v>53</v>
      </c>
      <c r="T1087" s="10"/>
      <c r="U1087" s="10" t="s">
        <v>49</v>
      </c>
      <c r="V1087" s="10" t="s">
        <v>49</v>
      </c>
      <c r="W1087" s="10" t="s">
        <v>50</v>
      </c>
      <c r="X1087" s="11" t="str">
        <f t="shared" si="469"/>
        <v>N</v>
      </c>
      <c r="Y1087" s="11"/>
      <c r="Z1087" s="11">
        <f t="shared" si="590"/>
        <v>0</v>
      </c>
      <c r="AA1087" s="11" t="str">
        <f t="shared" si="577"/>
        <v>N</v>
      </c>
      <c r="AB1087" s="11"/>
      <c r="AC1087" s="11">
        <f t="shared" si="578"/>
        <v>0</v>
      </c>
      <c r="AD1087" s="10" t="str">
        <f t="shared" si="604"/>
        <v/>
      </c>
      <c r="AE1087" s="10" t="str">
        <f t="shared" si="605"/>
        <v/>
      </c>
      <c r="AF1087" s="11"/>
      <c r="AG1087" s="10"/>
      <c r="AH1087" s="10"/>
      <c r="AI1087" s="11">
        <f t="shared" si="596"/>
        <v>479</v>
      </c>
      <c r="AJ1087" s="11" t="str">
        <f t="shared" si="597"/>
        <v/>
      </c>
      <c r="AK1087" s="11">
        <f t="shared" si="598"/>
        <v>479</v>
      </c>
      <c r="AL1087" s="11" t="str">
        <f t="shared" si="599"/>
        <v/>
      </c>
      <c r="AM1087" s="11">
        <f t="shared" si="600"/>
        <v>72</v>
      </c>
      <c r="AN1087" s="11" t="str">
        <f t="shared" si="601"/>
        <v/>
      </c>
      <c r="AO1087" s="11">
        <f t="shared" si="602"/>
        <v>144</v>
      </c>
      <c r="AP1087" s="11" t="str">
        <f t="shared" si="603"/>
        <v/>
      </c>
      <c r="AQ1087" s="11"/>
      <c r="AR1087" s="11">
        <f t="shared" si="579"/>
        <v>0</v>
      </c>
      <c r="AS1087" s="11"/>
      <c r="AT1087" s="9"/>
      <c r="AU1087" t="str">
        <f t="shared" si="580"/>
        <v>RW</v>
      </c>
      <c r="AV1087" s="7">
        <f>SUM(Z$7:Z1087)/2</f>
        <v>480</v>
      </c>
      <c r="AW1087" s="7">
        <f>SUM(AC$7:AC1087)/2</f>
        <v>72</v>
      </c>
      <c r="BF1087" s="2" t="s">
        <v>1299</v>
      </c>
      <c r="BG1087" s="2" t="s">
        <v>1299</v>
      </c>
      <c r="BH1087" s="2" t="s">
        <v>1299</v>
      </c>
      <c r="BI1087" s="2" t="s">
        <v>1299</v>
      </c>
      <c r="BJ1087" s="2" t="s">
        <v>1299</v>
      </c>
      <c r="BK1087" s="2" t="s">
        <v>1299</v>
      </c>
      <c r="BL1087" s="2" t="s">
        <v>1299</v>
      </c>
      <c r="BM1087" s="2" t="s">
        <v>1299</v>
      </c>
      <c r="BN1087" s="2" t="s">
        <v>1299</v>
      </c>
      <c r="BO1087" s="2" t="s">
        <v>1299</v>
      </c>
    </row>
    <row r="1088" spans="2:67" ht="28.9" outlineLevel="1">
      <c r="B1088" s="36"/>
      <c r="C1088" s="13" t="s">
        <v>1294</v>
      </c>
      <c r="D1088" s="10" t="s">
        <v>1295</v>
      </c>
      <c r="E1088" s="10" t="s">
        <v>1296</v>
      </c>
      <c r="F1088" s="11" t="s">
        <v>1297</v>
      </c>
      <c r="G1088" s="11"/>
      <c r="H1088" s="11"/>
      <c r="I1088" s="11"/>
      <c r="J1088" s="11"/>
      <c r="K1088" s="11"/>
      <c r="L1088" s="11"/>
      <c r="M1088" s="11"/>
      <c r="N1088" s="84"/>
      <c r="O1088" s="10"/>
      <c r="P1088" s="10"/>
      <c r="Q1088" s="10"/>
      <c r="R1088" s="10"/>
      <c r="S1088" s="10" t="s">
        <v>53</v>
      </c>
      <c r="T1088" s="10"/>
      <c r="U1088" s="10" t="s">
        <v>49</v>
      </c>
      <c r="V1088" s="10" t="s">
        <v>49</v>
      </c>
      <c r="W1088" s="10" t="s">
        <v>50</v>
      </c>
      <c r="X1088" s="11" t="str">
        <f t="shared" si="469"/>
        <v>N</v>
      </c>
      <c r="Y1088" s="11"/>
      <c r="Z1088" s="11">
        <f t="shared" si="590"/>
        <v>0</v>
      </c>
      <c r="AA1088" s="11" t="str">
        <f t="shared" si="577"/>
        <v>N</v>
      </c>
      <c r="AB1088" s="11"/>
      <c r="AC1088" s="11">
        <f t="shared" si="578"/>
        <v>0</v>
      </c>
      <c r="AD1088" s="10" t="str">
        <f t="shared" si="604"/>
        <v/>
      </c>
      <c r="AE1088" s="10" t="str">
        <f t="shared" si="605"/>
        <v/>
      </c>
      <c r="AF1088" s="11"/>
      <c r="AG1088" s="10"/>
      <c r="AH1088" s="10"/>
      <c r="AI1088" s="11">
        <f t="shared" si="596"/>
        <v>479</v>
      </c>
      <c r="AJ1088" s="11" t="str">
        <f t="shared" si="597"/>
        <v/>
      </c>
      <c r="AK1088" s="11">
        <f t="shared" si="598"/>
        <v>479</v>
      </c>
      <c r="AL1088" s="11" t="str">
        <f t="shared" si="599"/>
        <v/>
      </c>
      <c r="AM1088" s="11">
        <f t="shared" si="600"/>
        <v>72</v>
      </c>
      <c r="AN1088" s="11" t="str">
        <f t="shared" si="601"/>
        <v/>
      </c>
      <c r="AO1088" s="11">
        <f t="shared" si="602"/>
        <v>144</v>
      </c>
      <c r="AP1088" s="11" t="str">
        <f t="shared" si="603"/>
        <v/>
      </c>
      <c r="AQ1088" s="11"/>
      <c r="AR1088" s="11">
        <f t="shared" si="579"/>
        <v>0</v>
      </c>
      <c r="AS1088" s="11"/>
      <c r="AT1088" s="9"/>
      <c r="AU1088" t="str">
        <f t="shared" si="580"/>
        <v>RW</v>
      </c>
      <c r="AV1088" s="7">
        <f>SUM(Z$7:Z1088)/2</f>
        <v>480</v>
      </c>
      <c r="AW1088" s="7">
        <f>SUM(AC$7:AC1088)/2</f>
        <v>72</v>
      </c>
      <c r="BF1088" s="2" t="s">
        <v>1299</v>
      </c>
      <c r="BG1088" s="2" t="s">
        <v>1299</v>
      </c>
      <c r="BH1088" s="2" t="s">
        <v>1299</v>
      </c>
      <c r="BI1088" s="2" t="s">
        <v>1299</v>
      </c>
      <c r="BJ1088" s="2" t="s">
        <v>1299</v>
      </c>
      <c r="BK1088" s="2" t="s">
        <v>1299</v>
      </c>
      <c r="BL1088" s="2" t="s">
        <v>1299</v>
      </c>
      <c r="BM1088" s="2" t="s">
        <v>1299</v>
      </c>
      <c r="BN1088" s="2" t="s">
        <v>1299</v>
      </c>
      <c r="BO1088" s="2" t="s">
        <v>1299</v>
      </c>
    </row>
    <row r="1089" spans="2:67" ht="28.9" outlineLevel="1">
      <c r="B1089" s="36"/>
      <c r="C1089" s="13" t="s">
        <v>1294</v>
      </c>
      <c r="D1089" s="10" t="s">
        <v>1295</v>
      </c>
      <c r="E1089" s="10" t="s">
        <v>1296</v>
      </c>
      <c r="F1089" s="11" t="s">
        <v>1297</v>
      </c>
      <c r="G1089" s="11"/>
      <c r="H1089" s="11"/>
      <c r="I1089" s="11"/>
      <c r="J1089" s="11"/>
      <c r="K1089" s="11"/>
      <c r="L1089" s="11"/>
      <c r="M1089" s="11"/>
      <c r="N1089" s="84"/>
      <c r="O1089" s="10"/>
      <c r="P1089" s="10"/>
      <c r="Q1089" s="10"/>
      <c r="R1089" s="10"/>
      <c r="S1089" s="10" t="s">
        <v>53</v>
      </c>
      <c r="T1089" s="10"/>
      <c r="U1089" s="10" t="s">
        <v>49</v>
      </c>
      <c r="V1089" s="10" t="s">
        <v>49</v>
      </c>
      <c r="W1089" s="10" t="s">
        <v>50</v>
      </c>
      <c r="X1089" s="11" t="str">
        <f t="shared" si="469"/>
        <v>N</v>
      </c>
      <c r="Y1089" s="11"/>
      <c r="Z1089" s="11">
        <f t="shared" si="590"/>
        <v>0</v>
      </c>
      <c r="AA1089" s="11" t="str">
        <f t="shared" si="577"/>
        <v>N</v>
      </c>
      <c r="AB1089" s="11"/>
      <c r="AC1089" s="11">
        <f t="shared" si="578"/>
        <v>0</v>
      </c>
      <c r="AD1089" s="10" t="str">
        <f t="shared" si="604"/>
        <v/>
      </c>
      <c r="AE1089" s="10" t="str">
        <f t="shared" si="605"/>
        <v/>
      </c>
      <c r="AF1089" s="11"/>
      <c r="AG1089" s="10"/>
      <c r="AH1089" s="10"/>
      <c r="AI1089" s="11">
        <f t="shared" si="596"/>
        <v>479</v>
      </c>
      <c r="AJ1089" s="11" t="str">
        <f t="shared" si="597"/>
        <v/>
      </c>
      <c r="AK1089" s="11">
        <f t="shared" si="598"/>
        <v>479</v>
      </c>
      <c r="AL1089" s="11" t="str">
        <f t="shared" si="599"/>
        <v/>
      </c>
      <c r="AM1089" s="11">
        <f t="shared" si="600"/>
        <v>72</v>
      </c>
      <c r="AN1089" s="11" t="str">
        <f t="shared" si="601"/>
        <v/>
      </c>
      <c r="AO1089" s="11">
        <f t="shared" si="602"/>
        <v>144</v>
      </c>
      <c r="AP1089" s="11" t="str">
        <f t="shared" si="603"/>
        <v/>
      </c>
      <c r="AQ1089" s="11"/>
      <c r="AR1089" s="11">
        <f t="shared" si="579"/>
        <v>0</v>
      </c>
      <c r="AS1089" s="11"/>
      <c r="AT1089" s="9"/>
      <c r="AU1089" t="str">
        <f t="shared" si="580"/>
        <v>RW</v>
      </c>
      <c r="AV1089" s="7">
        <f>SUM(Z$7:Z1089)/2</f>
        <v>480</v>
      </c>
      <c r="AW1089" s="7">
        <f>SUM(AC$7:AC1089)/2</f>
        <v>72</v>
      </c>
      <c r="BF1089" s="2" t="s">
        <v>1299</v>
      </c>
      <c r="BG1089" s="2" t="s">
        <v>1299</v>
      </c>
      <c r="BH1089" s="2" t="s">
        <v>1299</v>
      </c>
      <c r="BI1089" s="2" t="s">
        <v>1299</v>
      </c>
      <c r="BJ1089" s="2" t="s">
        <v>1299</v>
      </c>
      <c r="BK1089" s="2" t="s">
        <v>1299</v>
      </c>
      <c r="BL1089" s="2" t="s">
        <v>1299</v>
      </c>
      <c r="BM1089" s="2" t="s">
        <v>1299</v>
      </c>
      <c r="BN1089" s="2" t="s">
        <v>1299</v>
      </c>
      <c r="BO1089" s="2" t="s">
        <v>1299</v>
      </c>
    </row>
    <row r="1090" spans="2:67" ht="28.9" outlineLevel="1">
      <c r="B1090" s="36"/>
      <c r="C1090" s="13" t="s">
        <v>1294</v>
      </c>
      <c r="D1090" s="10" t="s">
        <v>1295</v>
      </c>
      <c r="E1090" s="10" t="s">
        <v>1296</v>
      </c>
      <c r="F1090" s="11" t="s">
        <v>1297</v>
      </c>
      <c r="G1090" s="11"/>
      <c r="H1090" s="11"/>
      <c r="I1090" s="11"/>
      <c r="J1090" s="11"/>
      <c r="K1090" s="11"/>
      <c r="L1090" s="11"/>
      <c r="M1090" s="11"/>
      <c r="N1090" s="84"/>
      <c r="O1090" s="10"/>
      <c r="P1090" s="10"/>
      <c r="Q1090" s="10"/>
      <c r="R1090" s="10"/>
      <c r="S1090" s="10" t="s">
        <v>53</v>
      </c>
      <c r="T1090" s="10"/>
      <c r="U1090" s="10" t="s">
        <v>49</v>
      </c>
      <c r="V1090" s="10" t="s">
        <v>49</v>
      </c>
      <c r="W1090" s="10" t="s">
        <v>50</v>
      </c>
      <c r="X1090" s="11" t="str">
        <f t="shared" si="469"/>
        <v>N</v>
      </c>
      <c r="Y1090" s="11"/>
      <c r="Z1090" s="11">
        <f t="shared" si="590"/>
        <v>0</v>
      </c>
      <c r="AA1090" s="11" t="str">
        <f t="shared" si="577"/>
        <v>N</v>
      </c>
      <c r="AB1090" s="11"/>
      <c r="AC1090" s="11">
        <f t="shared" si="578"/>
        <v>0</v>
      </c>
      <c r="AD1090" s="10" t="str">
        <f t="shared" si="604"/>
        <v/>
      </c>
      <c r="AE1090" s="10" t="str">
        <f t="shared" si="605"/>
        <v/>
      </c>
      <c r="AF1090" s="11"/>
      <c r="AG1090" s="10"/>
      <c r="AH1090" s="10"/>
      <c r="AI1090" s="11">
        <f t="shared" si="596"/>
        <v>479</v>
      </c>
      <c r="AJ1090" s="11" t="str">
        <f t="shared" si="597"/>
        <v/>
      </c>
      <c r="AK1090" s="11">
        <f t="shared" si="598"/>
        <v>479</v>
      </c>
      <c r="AL1090" s="11" t="str">
        <f t="shared" si="599"/>
        <v/>
      </c>
      <c r="AM1090" s="11">
        <f t="shared" si="600"/>
        <v>72</v>
      </c>
      <c r="AN1090" s="11" t="str">
        <f t="shared" si="601"/>
        <v/>
      </c>
      <c r="AO1090" s="11">
        <f t="shared" si="602"/>
        <v>144</v>
      </c>
      <c r="AP1090" s="11" t="str">
        <f t="shared" si="603"/>
        <v/>
      </c>
      <c r="AQ1090" s="11"/>
      <c r="AR1090" s="11">
        <f t="shared" si="579"/>
        <v>0</v>
      </c>
      <c r="AS1090" s="11"/>
      <c r="AT1090" s="9"/>
      <c r="AU1090" t="str">
        <f t="shared" si="580"/>
        <v>RW</v>
      </c>
      <c r="AV1090" s="7">
        <f>SUM(Z$7:Z1090)/2</f>
        <v>480</v>
      </c>
      <c r="AW1090" s="7">
        <f>SUM(AC$7:AC1090)/2</f>
        <v>72</v>
      </c>
      <c r="BF1090" s="2" t="s">
        <v>1299</v>
      </c>
      <c r="BG1090" s="2" t="s">
        <v>1299</v>
      </c>
      <c r="BH1090" s="2" t="s">
        <v>1299</v>
      </c>
      <c r="BI1090" s="2" t="s">
        <v>1299</v>
      </c>
      <c r="BJ1090" s="2" t="s">
        <v>1299</v>
      </c>
      <c r="BK1090" s="2" t="s">
        <v>1299</v>
      </c>
      <c r="BL1090" s="2" t="s">
        <v>1299</v>
      </c>
      <c r="BM1090" s="2" t="s">
        <v>1299</v>
      </c>
      <c r="BN1090" s="2" t="s">
        <v>1299</v>
      </c>
      <c r="BO1090" s="2" t="s">
        <v>1299</v>
      </c>
    </row>
    <row r="1091" spans="2:67" ht="28.9" outlineLevel="1">
      <c r="B1091" s="36"/>
      <c r="C1091" s="13" t="s">
        <v>1294</v>
      </c>
      <c r="D1091" s="10" t="s">
        <v>1295</v>
      </c>
      <c r="E1091" s="10" t="s">
        <v>1296</v>
      </c>
      <c r="F1091" s="11" t="s">
        <v>1297</v>
      </c>
      <c r="G1091" s="11"/>
      <c r="H1091" s="11"/>
      <c r="I1091" s="11"/>
      <c r="J1091" s="11"/>
      <c r="K1091" s="11"/>
      <c r="L1091" s="11"/>
      <c r="M1091" s="11"/>
      <c r="N1091" s="84"/>
      <c r="O1091" s="10"/>
      <c r="P1091" s="10"/>
      <c r="Q1091" s="10"/>
      <c r="R1091" s="10"/>
      <c r="S1091" s="10" t="s">
        <v>53</v>
      </c>
      <c r="T1091" s="10"/>
      <c r="U1091" s="10" t="s">
        <v>49</v>
      </c>
      <c r="V1091" s="10" t="s">
        <v>49</v>
      </c>
      <c r="W1091" s="10" t="s">
        <v>50</v>
      </c>
      <c r="X1091" s="11" t="str">
        <f t="shared" si="469"/>
        <v>N</v>
      </c>
      <c r="Y1091" s="11"/>
      <c r="Z1091" s="11">
        <f t="shared" si="590"/>
        <v>0</v>
      </c>
      <c r="AA1091" s="11" t="str">
        <f t="shared" si="577"/>
        <v>N</v>
      </c>
      <c r="AB1091" s="11"/>
      <c r="AC1091" s="11">
        <f t="shared" si="578"/>
        <v>0</v>
      </c>
      <c r="AD1091" s="10" t="str">
        <f t="shared" si="604"/>
        <v/>
      </c>
      <c r="AE1091" s="10" t="str">
        <f t="shared" si="605"/>
        <v/>
      </c>
      <c r="AF1091" s="11"/>
      <c r="AG1091" s="10"/>
      <c r="AH1091" s="10"/>
      <c r="AI1091" s="11">
        <f t="shared" si="596"/>
        <v>479</v>
      </c>
      <c r="AJ1091" s="11" t="str">
        <f t="shared" si="597"/>
        <v/>
      </c>
      <c r="AK1091" s="11">
        <f t="shared" si="598"/>
        <v>479</v>
      </c>
      <c r="AL1091" s="11" t="str">
        <f t="shared" si="599"/>
        <v/>
      </c>
      <c r="AM1091" s="11">
        <f t="shared" si="600"/>
        <v>72</v>
      </c>
      <c r="AN1091" s="11" t="str">
        <f t="shared" si="601"/>
        <v/>
      </c>
      <c r="AO1091" s="11">
        <f t="shared" si="602"/>
        <v>144</v>
      </c>
      <c r="AP1091" s="11" t="str">
        <f t="shared" si="603"/>
        <v/>
      </c>
      <c r="AQ1091" s="11"/>
      <c r="AR1091" s="11">
        <f t="shared" si="579"/>
        <v>0</v>
      </c>
      <c r="AS1091" s="11"/>
      <c r="AT1091" s="9"/>
      <c r="AU1091" t="str">
        <f t="shared" si="580"/>
        <v>RW</v>
      </c>
      <c r="AV1091" s="7">
        <f>SUM(Z$7:Z1091)/2</f>
        <v>480</v>
      </c>
      <c r="AW1091" s="7">
        <f>SUM(AC$7:AC1091)/2</f>
        <v>72</v>
      </c>
      <c r="BF1091" s="2" t="s">
        <v>1299</v>
      </c>
      <c r="BG1091" s="2" t="s">
        <v>1299</v>
      </c>
      <c r="BH1091" s="2" t="s">
        <v>1299</v>
      </c>
      <c r="BI1091" s="2" t="s">
        <v>1299</v>
      </c>
      <c r="BJ1091" s="2" t="s">
        <v>1299</v>
      </c>
      <c r="BK1091" s="2" t="s">
        <v>1299</v>
      </c>
      <c r="BL1091" s="2" t="s">
        <v>1299</v>
      </c>
      <c r="BM1091" s="2" t="s">
        <v>1299</v>
      </c>
      <c r="BN1091" s="2" t="s">
        <v>1299</v>
      </c>
      <c r="BO1091" s="2" t="s">
        <v>1299</v>
      </c>
    </row>
    <row r="1092" spans="2:67" ht="28.9" outlineLevel="1">
      <c r="B1092" s="36"/>
      <c r="C1092" s="13" t="s">
        <v>1294</v>
      </c>
      <c r="D1092" s="10" t="s">
        <v>1295</v>
      </c>
      <c r="E1092" s="10" t="s">
        <v>1296</v>
      </c>
      <c r="F1092" s="11" t="s">
        <v>1297</v>
      </c>
      <c r="G1092" s="11" t="str">
        <f t="shared" ref="G1092:G1101" si="606">IF(BA1092&gt;1, F1092 &amp; "[" &amp; BB1092-1+BA1092&amp; ":" &amp; BB1092 &amp; "]",(IF(BA1092&gt;0,F1092 &amp; "[" &amp; BB1092 &amp; "]","")))</f>
        <v/>
      </c>
      <c r="H1092" s="11"/>
      <c r="I1092" s="11"/>
      <c r="J1092" s="11"/>
      <c r="K1092" s="11"/>
      <c r="L1092" s="11"/>
      <c r="M1092" s="11"/>
      <c r="N1092" s="84"/>
      <c r="O1092" s="10"/>
      <c r="P1092" s="10"/>
      <c r="Q1092" s="10"/>
      <c r="R1092" s="10"/>
      <c r="S1092" s="10" t="s">
        <v>53</v>
      </c>
      <c r="T1092" s="10"/>
      <c r="U1092" s="10" t="s">
        <v>49</v>
      </c>
      <c r="V1092" s="10" t="s">
        <v>49</v>
      </c>
      <c r="W1092" s="10" t="s">
        <v>50</v>
      </c>
      <c r="X1092" s="11" t="str">
        <f t="shared" si="469"/>
        <v>N</v>
      </c>
      <c r="Y1092" s="11"/>
      <c r="Z1092" s="11">
        <f t="shared" si="590"/>
        <v>0</v>
      </c>
      <c r="AA1092" s="11" t="str">
        <f t="shared" si="577"/>
        <v>N</v>
      </c>
      <c r="AB1092" s="11"/>
      <c r="AC1092" s="11">
        <f t="shared" si="578"/>
        <v>0</v>
      </c>
      <c r="AD1092" s="10" t="str">
        <f t="shared" si="604"/>
        <v/>
      </c>
      <c r="AE1092" s="10" t="str">
        <f t="shared" si="605"/>
        <v/>
      </c>
      <c r="AF1092" s="11"/>
      <c r="AG1092" s="10"/>
      <c r="AH1092" s="10"/>
      <c r="AI1092" s="11">
        <f t="shared" si="596"/>
        <v>479</v>
      </c>
      <c r="AJ1092" s="11" t="str">
        <f t="shared" si="597"/>
        <v/>
      </c>
      <c r="AK1092" s="11">
        <f t="shared" si="598"/>
        <v>479</v>
      </c>
      <c r="AL1092" s="11" t="str">
        <f t="shared" si="599"/>
        <v/>
      </c>
      <c r="AM1092" s="11">
        <f t="shared" si="600"/>
        <v>72</v>
      </c>
      <c r="AN1092" s="11" t="str">
        <f t="shared" si="601"/>
        <v/>
      </c>
      <c r="AO1092" s="11">
        <f t="shared" si="602"/>
        <v>144</v>
      </c>
      <c r="AP1092" s="11" t="str">
        <f t="shared" si="603"/>
        <v/>
      </c>
      <c r="AQ1092" s="11"/>
      <c r="AR1092" s="11">
        <f t="shared" si="579"/>
        <v>0</v>
      </c>
      <c r="AS1092" s="11"/>
      <c r="AT1092" s="9"/>
      <c r="AU1092" t="str">
        <f t="shared" si="580"/>
        <v>RW</v>
      </c>
      <c r="AV1092" s="7">
        <f>SUM(Z$7:Z1092)/2</f>
        <v>480</v>
      </c>
      <c r="AW1092" s="7">
        <f>SUM(AC$7:AC1092)/2</f>
        <v>72</v>
      </c>
      <c r="BF1092" s="2" t="s">
        <v>1299</v>
      </c>
      <c r="BG1092" s="2" t="s">
        <v>1299</v>
      </c>
      <c r="BH1092" s="2" t="s">
        <v>1299</v>
      </c>
      <c r="BI1092" s="2" t="s">
        <v>1299</v>
      </c>
      <c r="BJ1092" s="2" t="s">
        <v>1299</v>
      </c>
      <c r="BK1092" s="2" t="s">
        <v>1299</v>
      </c>
      <c r="BL1092" s="2" t="s">
        <v>1299</v>
      </c>
      <c r="BM1092" s="2" t="s">
        <v>1299</v>
      </c>
      <c r="BN1092" s="2" t="s">
        <v>1299</v>
      </c>
      <c r="BO1092" s="2" t="s">
        <v>1299</v>
      </c>
    </row>
    <row r="1093" spans="2:67" ht="28.9" outlineLevel="1">
      <c r="B1093" s="36"/>
      <c r="C1093" s="13" t="s">
        <v>1294</v>
      </c>
      <c r="D1093" s="10" t="s">
        <v>1295</v>
      </c>
      <c r="E1093" s="10" t="s">
        <v>1296</v>
      </c>
      <c r="F1093" s="11" t="s">
        <v>1297</v>
      </c>
      <c r="G1093" s="11" t="str">
        <f t="shared" si="606"/>
        <v/>
      </c>
      <c r="H1093" s="11"/>
      <c r="I1093" s="11"/>
      <c r="J1093" s="11"/>
      <c r="K1093" s="11"/>
      <c r="L1093" s="11"/>
      <c r="M1093" s="11"/>
      <c r="N1093" s="84"/>
      <c r="O1093" s="10"/>
      <c r="P1093" s="10"/>
      <c r="Q1093" s="10"/>
      <c r="R1093" s="10"/>
      <c r="S1093" s="10" t="s">
        <v>53</v>
      </c>
      <c r="T1093" s="10"/>
      <c r="U1093" s="10" t="s">
        <v>49</v>
      </c>
      <c r="V1093" s="10" t="s">
        <v>49</v>
      </c>
      <c r="W1093" s="10" t="s">
        <v>50</v>
      </c>
      <c r="X1093" s="11" t="str">
        <f t="shared" si="469"/>
        <v>N</v>
      </c>
      <c r="Y1093" s="11"/>
      <c r="Z1093" s="11">
        <f t="shared" si="590"/>
        <v>0</v>
      </c>
      <c r="AA1093" s="11" t="str">
        <f t="shared" si="577"/>
        <v>N</v>
      </c>
      <c r="AB1093" s="11"/>
      <c r="AC1093" s="11">
        <f t="shared" si="578"/>
        <v>0</v>
      </c>
      <c r="AD1093" s="10" t="str">
        <f t="shared" si="604"/>
        <v/>
      </c>
      <c r="AE1093" s="10" t="str">
        <f t="shared" si="605"/>
        <v/>
      </c>
      <c r="AF1093" s="11"/>
      <c r="AG1093" s="10"/>
      <c r="AH1093" s="10"/>
      <c r="AI1093" s="11">
        <f t="shared" si="596"/>
        <v>479</v>
      </c>
      <c r="AJ1093" s="11" t="str">
        <f t="shared" si="597"/>
        <v/>
      </c>
      <c r="AK1093" s="11">
        <f t="shared" si="598"/>
        <v>479</v>
      </c>
      <c r="AL1093" s="11" t="str">
        <f t="shared" si="599"/>
        <v/>
      </c>
      <c r="AM1093" s="11">
        <f t="shared" si="600"/>
        <v>72</v>
      </c>
      <c r="AN1093" s="11" t="str">
        <f t="shared" si="601"/>
        <v/>
      </c>
      <c r="AO1093" s="11">
        <f t="shared" si="602"/>
        <v>144</v>
      </c>
      <c r="AP1093" s="11" t="str">
        <f t="shared" si="603"/>
        <v/>
      </c>
      <c r="AQ1093" s="11"/>
      <c r="AR1093" s="11">
        <f t="shared" si="579"/>
        <v>0</v>
      </c>
      <c r="AS1093" s="11"/>
      <c r="AT1093" s="9"/>
      <c r="AU1093" t="str">
        <f t="shared" si="580"/>
        <v>RW</v>
      </c>
      <c r="AV1093" s="7">
        <f>SUM(Z$7:Z1093)/2</f>
        <v>480</v>
      </c>
      <c r="AW1093" s="7">
        <f>SUM(AC$7:AC1093)/2</f>
        <v>72</v>
      </c>
      <c r="BB1093" s="7">
        <f t="shared" ref="BB1093:BB1099" si="607">BB1094+BA1094</f>
        <v>72</v>
      </c>
      <c r="BF1093" s="2" t="s">
        <v>1299</v>
      </c>
      <c r="BG1093" s="2" t="s">
        <v>1299</v>
      </c>
      <c r="BH1093" s="2" t="s">
        <v>1299</v>
      </c>
      <c r="BI1093" s="2" t="s">
        <v>1299</v>
      </c>
      <c r="BJ1093" s="2" t="s">
        <v>1299</v>
      </c>
      <c r="BK1093" s="2" t="s">
        <v>1299</v>
      </c>
      <c r="BL1093" s="2" t="s">
        <v>1299</v>
      </c>
      <c r="BM1093" s="2" t="s">
        <v>1299</v>
      </c>
      <c r="BN1093" s="2" t="s">
        <v>1299</v>
      </c>
      <c r="BO1093" s="2" t="s">
        <v>1299</v>
      </c>
    </row>
    <row r="1094" spans="2:67" ht="28.9" outlineLevel="1">
      <c r="B1094" s="36"/>
      <c r="C1094" s="13" t="s">
        <v>1294</v>
      </c>
      <c r="D1094" s="10" t="s">
        <v>1295</v>
      </c>
      <c r="E1094" s="10" t="s">
        <v>1296</v>
      </c>
      <c r="F1094" s="11" t="s">
        <v>1297</v>
      </c>
      <c r="G1094" s="11" t="str">
        <f t="shared" si="606"/>
        <v>MFR_SPECIFIC_C4[71:67]</v>
      </c>
      <c r="H1094" s="11"/>
      <c r="I1094" s="11"/>
      <c r="J1094" s="11"/>
      <c r="K1094" s="11"/>
      <c r="L1094" s="11"/>
      <c r="M1094" s="11"/>
      <c r="N1094" s="84"/>
      <c r="O1094" s="10"/>
      <c r="P1094" s="10"/>
      <c r="Q1094" s="10"/>
      <c r="R1094" s="10"/>
      <c r="S1094" s="10" t="s">
        <v>53</v>
      </c>
      <c r="T1094" s="10"/>
      <c r="U1094" s="10" t="s">
        <v>49</v>
      </c>
      <c r="V1094" s="10" t="s">
        <v>49</v>
      </c>
      <c r="W1094" s="10" t="s">
        <v>50</v>
      </c>
      <c r="X1094" s="11" t="str">
        <f t="shared" si="469"/>
        <v>N</v>
      </c>
      <c r="Y1094" s="11"/>
      <c r="Z1094" s="11">
        <f t="shared" si="590"/>
        <v>0</v>
      </c>
      <c r="AA1094" s="11" t="str">
        <f t="shared" si="577"/>
        <v>Y</v>
      </c>
      <c r="AB1094" s="11">
        <v>5</v>
      </c>
      <c r="AC1094" s="11">
        <f t="shared" si="578"/>
        <v>10</v>
      </c>
      <c r="AD1094" s="10" t="str">
        <f t="shared" si="604"/>
        <v>00000</v>
      </c>
      <c r="AE1094" s="10" t="str">
        <f t="shared" si="605"/>
        <v>00000</v>
      </c>
      <c r="AF1094" s="11"/>
      <c r="AG1094" s="10"/>
      <c r="AH1094" s="10"/>
      <c r="AI1094" s="11">
        <f t="shared" si="596"/>
        <v>479</v>
      </c>
      <c r="AJ1094" s="11" t="str">
        <f t="shared" si="597"/>
        <v/>
      </c>
      <c r="AK1094" s="11">
        <f t="shared" si="598"/>
        <v>479</v>
      </c>
      <c r="AL1094" s="11" t="str">
        <f t="shared" si="599"/>
        <v/>
      </c>
      <c r="AM1094" s="11">
        <f t="shared" si="600"/>
        <v>67</v>
      </c>
      <c r="AN1094" s="11" t="str">
        <f t="shared" si="601"/>
        <v>OTP[71:67]</v>
      </c>
      <c r="AO1094" s="11">
        <f t="shared" si="602"/>
        <v>139</v>
      </c>
      <c r="AP1094" s="11" t="str">
        <f t="shared" si="603"/>
        <v>OTP[143:139]</v>
      </c>
      <c r="AQ1094" s="11"/>
      <c r="AR1094" s="11">
        <f t="shared" si="579"/>
        <v>0</v>
      </c>
      <c r="AS1094" s="11"/>
      <c r="AT1094" s="9"/>
      <c r="AU1094" t="str">
        <f t="shared" si="580"/>
        <v>RW</v>
      </c>
      <c r="AV1094" s="7">
        <f>SUM(Z$7:Z1094)/2</f>
        <v>480</v>
      </c>
      <c r="AW1094" s="7">
        <f>SUM(AC$7:AC1094)/2</f>
        <v>77</v>
      </c>
      <c r="BA1094" s="7">
        <v>5</v>
      </c>
      <c r="BB1094" s="7">
        <f t="shared" si="607"/>
        <v>67</v>
      </c>
      <c r="BF1094" s="2" t="s">
        <v>102</v>
      </c>
      <c r="BG1094" s="2" t="s">
        <v>102</v>
      </c>
      <c r="BH1094" s="2" t="s">
        <v>102</v>
      </c>
      <c r="BI1094" s="2" t="s">
        <v>102</v>
      </c>
      <c r="BJ1094" s="2" t="s">
        <v>102</v>
      </c>
      <c r="BK1094" s="2" t="s">
        <v>102</v>
      </c>
      <c r="BL1094" s="2" t="s">
        <v>102</v>
      </c>
      <c r="BM1094" s="2" t="s">
        <v>102</v>
      </c>
      <c r="BN1094" s="2" t="s">
        <v>102</v>
      </c>
      <c r="BO1094" s="2" t="s">
        <v>102</v>
      </c>
    </row>
    <row r="1095" spans="2:67" ht="28.9" outlineLevel="1">
      <c r="B1095" s="36"/>
      <c r="C1095" s="13" t="s">
        <v>1294</v>
      </c>
      <c r="D1095" s="10" t="s">
        <v>1295</v>
      </c>
      <c r="E1095" s="10" t="s">
        <v>1296</v>
      </c>
      <c r="F1095" s="11" t="s">
        <v>1297</v>
      </c>
      <c r="G1095" s="11" t="str">
        <f t="shared" si="606"/>
        <v>MFR_SPECIFIC_C4[66]</v>
      </c>
      <c r="H1095" s="11" t="s">
        <v>1300</v>
      </c>
      <c r="I1095" s="11"/>
      <c r="J1095" s="11"/>
      <c r="K1095" s="11"/>
      <c r="L1095" s="11"/>
      <c r="M1095" s="11"/>
      <c r="N1095" s="84" t="s">
        <v>1301</v>
      </c>
      <c r="O1095" s="10" t="s">
        <v>1302</v>
      </c>
      <c r="P1095" s="10" t="s">
        <v>1303</v>
      </c>
      <c r="Q1095" s="10"/>
      <c r="R1095" s="10"/>
      <c r="S1095" s="10" t="s">
        <v>53</v>
      </c>
      <c r="T1095" s="10"/>
      <c r="U1095" s="10" t="s">
        <v>49</v>
      </c>
      <c r="V1095" s="10" t="s">
        <v>49</v>
      </c>
      <c r="W1095" s="10" t="s">
        <v>50</v>
      </c>
      <c r="X1095" s="11" t="str">
        <f t="shared" si="469"/>
        <v>N</v>
      </c>
      <c r="Y1095" s="11"/>
      <c r="Z1095" s="11">
        <f t="shared" si="590"/>
        <v>0</v>
      </c>
      <c r="AA1095" s="11" t="str">
        <f t="shared" si="577"/>
        <v>Y</v>
      </c>
      <c r="AB1095" s="11">
        <v>1</v>
      </c>
      <c r="AC1095" s="11">
        <f t="shared" si="578"/>
        <v>2</v>
      </c>
      <c r="AD1095" s="10" t="str">
        <f t="shared" si="604"/>
        <v>0</v>
      </c>
      <c r="AE1095" s="10" t="str">
        <f t="shared" si="605"/>
        <v>0</v>
      </c>
      <c r="AF1095" s="11"/>
      <c r="AG1095" s="10"/>
      <c r="AH1095" s="10"/>
      <c r="AI1095" s="11">
        <f t="shared" si="596"/>
        <v>479</v>
      </c>
      <c r="AJ1095" s="11" t="str">
        <f t="shared" si="597"/>
        <v/>
      </c>
      <c r="AK1095" s="11">
        <f t="shared" si="598"/>
        <v>479</v>
      </c>
      <c r="AL1095" s="11" t="str">
        <f t="shared" si="599"/>
        <v/>
      </c>
      <c r="AM1095" s="11">
        <f t="shared" si="600"/>
        <v>66</v>
      </c>
      <c r="AN1095" s="11" t="str">
        <f t="shared" si="601"/>
        <v>OTP[66]</v>
      </c>
      <c r="AO1095" s="11">
        <f t="shared" si="602"/>
        <v>138</v>
      </c>
      <c r="AP1095" s="11" t="str">
        <f t="shared" si="603"/>
        <v>OTP[138]</v>
      </c>
      <c r="AQ1095" s="11"/>
      <c r="AR1095" s="11">
        <f t="shared" si="579"/>
        <v>0</v>
      </c>
      <c r="AS1095" s="11"/>
      <c r="AT1095" s="9"/>
      <c r="AU1095" t="str">
        <f t="shared" si="580"/>
        <v>RW</v>
      </c>
      <c r="AV1095" s="7">
        <f>SUM(Z$7:Z1095)/2</f>
        <v>480</v>
      </c>
      <c r="AW1095" s="7">
        <f>SUM(AC$7:AC1095)/2</f>
        <v>78</v>
      </c>
      <c r="BA1095" s="7">
        <v>1</v>
      </c>
      <c r="BB1095" s="7">
        <f t="shared" si="607"/>
        <v>66</v>
      </c>
      <c r="BF1095" s="2" t="s">
        <v>1304</v>
      </c>
      <c r="BG1095" s="2" t="s">
        <v>1304</v>
      </c>
      <c r="BH1095" s="2" t="s">
        <v>1304</v>
      </c>
      <c r="BI1095" s="2" t="s">
        <v>1304</v>
      </c>
      <c r="BJ1095" s="2" t="s">
        <v>1304</v>
      </c>
      <c r="BK1095" s="2" t="s">
        <v>1304</v>
      </c>
      <c r="BL1095" s="2" t="s">
        <v>1304</v>
      </c>
      <c r="BM1095" s="2" t="s">
        <v>1304</v>
      </c>
      <c r="BN1095" s="2" t="s">
        <v>1304</v>
      </c>
      <c r="BO1095" s="2" t="s">
        <v>1304</v>
      </c>
    </row>
    <row r="1096" spans="2:67" ht="28.9" outlineLevel="1">
      <c r="B1096" s="36"/>
      <c r="C1096" s="13" t="s">
        <v>1294</v>
      </c>
      <c r="D1096" s="10" t="s">
        <v>1295</v>
      </c>
      <c r="E1096" s="10" t="s">
        <v>1296</v>
      </c>
      <c r="F1096" s="11" t="s">
        <v>1297</v>
      </c>
      <c r="G1096" s="11" t="str">
        <f t="shared" si="606"/>
        <v>MFR_SPECIFIC_C4[65]</v>
      </c>
      <c r="H1096" s="11" t="s">
        <v>1305</v>
      </c>
      <c r="I1096" s="11"/>
      <c r="J1096" s="11"/>
      <c r="K1096" s="11"/>
      <c r="L1096" s="11"/>
      <c r="M1096" s="11"/>
      <c r="N1096" s="84" t="s">
        <v>1306</v>
      </c>
      <c r="O1096" s="10" t="s">
        <v>1307</v>
      </c>
      <c r="P1096" s="10" t="s">
        <v>1308</v>
      </c>
      <c r="Q1096" s="10"/>
      <c r="R1096" s="10"/>
      <c r="S1096" s="10" t="s">
        <v>53</v>
      </c>
      <c r="T1096" s="10"/>
      <c r="U1096" s="10" t="s">
        <v>49</v>
      </c>
      <c r="V1096" s="10" t="s">
        <v>49</v>
      </c>
      <c r="W1096" s="10" t="s">
        <v>50</v>
      </c>
      <c r="X1096" s="11" t="str">
        <f t="shared" si="469"/>
        <v>N</v>
      </c>
      <c r="Y1096" s="11"/>
      <c r="Z1096" s="11">
        <f t="shared" si="590"/>
        <v>0</v>
      </c>
      <c r="AA1096" s="11" t="str">
        <f t="shared" si="577"/>
        <v>Y</v>
      </c>
      <c r="AB1096" s="11">
        <v>1</v>
      </c>
      <c r="AC1096" s="11">
        <f t="shared" si="578"/>
        <v>2</v>
      </c>
      <c r="AD1096" s="10" t="str">
        <f t="shared" si="604"/>
        <v>0</v>
      </c>
      <c r="AE1096" s="10" t="str">
        <f t="shared" si="605"/>
        <v>0</v>
      </c>
      <c r="AF1096" s="11"/>
      <c r="AG1096" s="10"/>
      <c r="AH1096" s="10"/>
      <c r="AI1096" s="11">
        <f t="shared" si="596"/>
        <v>479</v>
      </c>
      <c r="AJ1096" s="11" t="str">
        <f t="shared" si="597"/>
        <v/>
      </c>
      <c r="AK1096" s="11">
        <f t="shared" si="598"/>
        <v>479</v>
      </c>
      <c r="AL1096" s="11" t="str">
        <f t="shared" si="599"/>
        <v/>
      </c>
      <c r="AM1096" s="11">
        <f t="shared" si="600"/>
        <v>65</v>
      </c>
      <c r="AN1096" s="11" t="str">
        <f t="shared" si="601"/>
        <v>OTP[65]</v>
      </c>
      <c r="AO1096" s="11">
        <f t="shared" si="602"/>
        <v>137</v>
      </c>
      <c r="AP1096" s="11" t="str">
        <f t="shared" si="603"/>
        <v>OTP[137]</v>
      </c>
      <c r="AQ1096" s="11"/>
      <c r="AR1096" s="11">
        <f t="shared" si="579"/>
        <v>0</v>
      </c>
      <c r="AS1096" s="11"/>
      <c r="AT1096" s="9"/>
      <c r="AU1096" t="str">
        <f t="shared" si="580"/>
        <v>RW</v>
      </c>
      <c r="AV1096" s="7">
        <f>SUM(Z$7:Z1096)/2</f>
        <v>480</v>
      </c>
      <c r="AW1096" s="7">
        <f>SUM(AC$7:AC1096)/2</f>
        <v>79</v>
      </c>
      <c r="BA1096" s="7">
        <v>1</v>
      </c>
      <c r="BB1096" s="7">
        <f t="shared" si="607"/>
        <v>65</v>
      </c>
      <c r="BF1096" s="2" t="s">
        <v>1304</v>
      </c>
      <c r="BG1096" s="2" t="s">
        <v>1304</v>
      </c>
      <c r="BH1096" s="2" t="s">
        <v>1304</v>
      </c>
      <c r="BI1096" s="2" t="s">
        <v>1304</v>
      </c>
      <c r="BJ1096" s="2" t="s">
        <v>1304</v>
      </c>
      <c r="BK1096" s="2" t="s">
        <v>1304</v>
      </c>
      <c r="BL1096" s="2" t="s">
        <v>1304</v>
      </c>
      <c r="BM1096" s="2" t="s">
        <v>1304</v>
      </c>
      <c r="BN1096" s="2" t="s">
        <v>1304</v>
      </c>
      <c r="BO1096" s="2" t="s">
        <v>1304</v>
      </c>
    </row>
    <row r="1097" spans="2:67" ht="48" outlineLevel="1">
      <c r="B1097" s="36"/>
      <c r="C1097" s="13" t="s">
        <v>1294</v>
      </c>
      <c r="D1097" s="10" t="s">
        <v>1295</v>
      </c>
      <c r="E1097" s="10" t="s">
        <v>1296</v>
      </c>
      <c r="F1097" s="11" t="s">
        <v>1297</v>
      </c>
      <c r="G1097" s="11" t="str">
        <f t="shared" si="606"/>
        <v>MFR_SPECIFIC_C4[64:63]</v>
      </c>
      <c r="H1097" s="11" t="s">
        <v>1309</v>
      </c>
      <c r="I1097" s="11"/>
      <c r="J1097" s="11"/>
      <c r="K1097" s="11"/>
      <c r="L1097" s="11"/>
      <c r="M1097" s="11"/>
      <c r="N1097" s="84" t="s">
        <v>1310</v>
      </c>
      <c r="O1097" s="10" t="s">
        <v>1311</v>
      </c>
      <c r="P1097" s="10" t="s">
        <v>1312</v>
      </c>
      <c r="Q1097" s="10"/>
      <c r="R1097" s="10"/>
      <c r="S1097" s="10" t="s">
        <v>53</v>
      </c>
      <c r="T1097" s="10"/>
      <c r="U1097" s="10" t="s">
        <v>49</v>
      </c>
      <c r="V1097" s="10" t="s">
        <v>49</v>
      </c>
      <c r="W1097" s="10" t="s">
        <v>50</v>
      </c>
      <c r="X1097" s="11" t="str">
        <f t="shared" si="469"/>
        <v>N</v>
      </c>
      <c r="Y1097" s="11"/>
      <c r="Z1097" s="11">
        <f t="shared" si="590"/>
        <v>0</v>
      </c>
      <c r="AA1097" s="11" t="str">
        <f t="shared" si="577"/>
        <v>Y</v>
      </c>
      <c r="AB1097" s="11">
        <v>2</v>
      </c>
      <c r="AC1097" s="11">
        <f t="shared" si="578"/>
        <v>4</v>
      </c>
      <c r="AD1097" s="10" t="str">
        <f t="shared" si="604"/>
        <v>00</v>
      </c>
      <c r="AE1097" s="10" t="str">
        <f t="shared" si="605"/>
        <v>00</v>
      </c>
      <c r="AF1097" s="11"/>
      <c r="AG1097" s="10"/>
      <c r="AH1097" s="10"/>
      <c r="AI1097" s="11">
        <f t="shared" si="596"/>
        <v>479</v>
      </c>
      <c r="AJ1097" s="11" t="str">
        <f t="shared" si="597"/>
        <v/>
      </c>
      <c r="AK1097" s="11">
        <f t="shared" si="598"/>
        <v>479</v>
      </c>
      <c r="AL1097" s="11" t="str">
        <f t="shared" si="599"/>
        <v/>
      </c>
      <c r="AM1097" s="11">
        <f t="shared" si="600"/>
        <v>63</v>
      </c>
      <c r="AN1097" s="11" t="str">
        <f t="shared" si="601"/>
        <v>OTP[64:63]</v>
      </c>
      <c r="AO1097" s="11">
        <f t="shared" si="602"/>
        <v>135</v>
      </c>
      <c r="AP1097" s="11" t="str">
        <f t="shared" si="603"/>
        <v>OTP[136:135]</v>
      </c>
      <c r="AQ1097" s="11"/>
      <c r="AR1097" s="11">
        <f t="shared" si="579"/>
        <v>0</v>
      </c>
      <c r="AS1097" s="11"/>
      <c r="AT1097" s="9"/>
      <c r="AU1097" t="str">
        <f t="shared" si="580"/>
        <v>RW</v>
      </c>
      <c r="AV1097" s="7">
        <f>SUM(Z$7:Z1097)/2</f>
        <v>480</v>
      </c>
      <c r="AW1097" s="7">
        <f>SUM(AC$7:AC1097)/2</f>
        <v>81</v>
      </c>
      <c r="BA1097" s="7">
        <v>2</v>
      </c>
      <c r="BB1097" s="7">
        <f t="shared" si="607"/>
        <v>63</v>
      </c>
      <c r="BF1097" s="32" t="s">
        <v>1313</v>
      </c>
      <c r="BG1097" s="32" t="s">
        <v>1313</v>
      </c>
      <c r="BH1097" s="32" t="s">
        <v>1313</v>
      </c>
      <c r="BI1097" s="32" t="s">
        <v>1313</v>
      </c>
      <c r="BJ1097" s="32" t="s">
        <v>1313</v>
      </c>
      <c r="BK1097" s="32" t="s">
        <v>1313</v>
      </c>
      <c r="BL1097" s="32" t="s">
        <v>1313</v>
      </c>
      <c r="BM1097" s="32" t="s">
        <v>1313</v>
      </c>
      <c r="BN1097" s="32" t="s">
        <v>1313</v>
      </c>
      <c r="BO1097" s="32" t="s">
        <v>1313</v>
      </c>
    </row>
    <row r="1098" spans="2:67" ht="28.9" outlineLevel="1">
      <c r="B1098" s="36"/>
      <c r="C1098" s="13" t="s">
        <v>1294</v>
      </c>
      <c r="D1098" s="10" t="s">
        <v>1295</v>
      </c>
      <c r="E1098" s="10" t="s">
        <v>1296</v>
      </c>
      <c r="F1098" s="11" t="s">
        <v>1297</v>
      </c>
      <c r="G1098" s="11" t="str">
        <f t="shared" si="606"/>
        <v>MFR_SPECIFIC_C4[62]</v>
      </c>
      <c r="H1098" s="11" t="s">
        <v>1314</v>
      </c>
      <c r="I1098" s="11"/>
      <c r="J1098" s="11"/>
      <c r="K1098" s="11"/>
      <c r="L1098" s="11"/>
      <c r="M1098" s="11"/>
      <c r="N1098" s="84" t="s">
        <v>1315</v>
      </c>
      <c r="O1098" s="10" t="s">
        <v>1316</v>
      </c>
      <c r="P1098" s="10" t="s">
        <v>1317</v>
      </c>
      <c r="Q1098" s="10"/>
      <c r="R1098" s="10"/>
      <c r="S1098" s="10" t="s">
        <v>53</v>
      </c>
      <c r="T1098" s="10"/>
      <c r="U1098" s="10" t="s">
        <v>49</v>
      </c>
      <c r="V1098" s="10" t="s">
        <v>49</v>
      </c>
      <c r="W1098" s="10" t="s">
        <v>50</v>
      </c>
      <c r="X1098" s="11" t="str">
        <f t="shared" si="469"/>
        <v>N</v>
      </c>
      <c r="Y1098" s="11"/>
      <c r="Z1098" s="11">
        <f t="shared" si="590"/>
        <v>0</v>
      </c>
      <c r="AA1098" s="11" t="str">
        <f t="shared" si="577"/>
        <v>Y</v>
      </c>
      <c r="AB1098" s="11">
        <v>1</v>
      </c>
      <c r="AC1098" s="11">
        <f t="shared" si="578"/>
        <v>2</v>
      </c>
      <c r="AD1098" s="10" t="str">
        <f t="shared" si="604"/>
        <v>0</v>
      </c>
      <c r="AE1098" s="10" t="str">
        <f t="shared" si="605"/>
        <v>0</v>
      </c>
      <c r="AF1098" s="11"/>
      <c r="AG1098" s="10"/>
      <c r="AH1098" s="10"/>
      <c r="AI1098" s="11">
        <f t="shared" si="596"/>
        <v>479</v>
      </c>
      <c r="AJ1098" s="11" t="str">
        <f t="shared" si="597"/>
        <v/>
      </c>
      <c r="AK1098" s="11">
        <f t="shared" si="598"/>
        <v>479</v>
      </c>
      <c r="AL1098" s="11" t="str">
        <f t="shared" si="599"/>
        <v/>
      </c>
      <c r="AM1098" s="11">
        <f t="shared" si="600"/>
        <v>62</v>
      </c>
      <c r="AN1098" s="11" t="str">
        <f t="shared" si="601"/>
        <v>OTP[62]</v>
      </c>
      <c r="AO1098" s="11">
        <f t="shared" si="602"/>
        <v>134</v>
      </c>
      <c r="AP1098" s="11" t="str">
        <f t="shared" si="603"/>
        <v>OTP[134]</v>
      </c>
      <c r="AQ1098" s="11"/>
      <c r="AR1098" s="11">
        <f t="shared" si="579"/>
        <v>0</v>
      </c>
      <c r="AS1098" s="11"/>
      <c r="AT1098" s="9"/>
      <c r="AU1098" t="str">
        <f t="shared" si="580"/>
        <v>RW</v>
      </c>
      <c r="AV1098" s="7">
        <f>SUM(Z$7:Z1098)/2</f>
        <v>480</v>
      </c>
      <c r="AW1098" s="7">
        <f>SUM(AC$7:AC1098)/2</f>
        <v>82</v>
      </c>
      <c r="BA1098" s="7">
        <v>1</v>
      </c>
      <c r="BB1098" s="7">
        <f t="shared" si="607"/>
        <v>62</v>
      </c>
      <c r="BF1098" s="41">
        <v>1</v>
      </c>
      <c r="BG1098" s="41">
        <v>1</v>
      </c>
      <c r="BH1098" s="40">
        <v>1</v>
      </c>
      <c r="BI1098" s="40">
        <v>1</v>
      </c>
      <c r="BJ1098" s="2" t="s">
        <v>1304</v>
      </c>
      <c r="BK1098" s="2" t="s">
        <v>1304</v>
      </c>
      <c r="BL1098" s="2" t="s">
        <v>1304</v>
      </c>
      <c r="BM1098" s="2" t="s">
        <v>1304</v>
      </c>
      <c r="BN1098" s="2" t="s">
        <v>1304</v>
      </c>
      <c r="BO1098" s="2" t="s">
        <v>1304</v>
      </c>
    </row>
    <row r="1099" spans="2:67" ht="28.9" outlineLevel="1">
      <c r="B1099" s="36"/>
      <c r="C1099" s="13" t="s">
        <v>1294</v>
      </c>
      <c r="D1099" s="10" t="s">
        <v>1295</v>
      </c>
      <c r="E1099" s="10" t="s">
        <v>1296</v>
      </c>
      <c r="F1099" s="11" t="s">
        <v>1297</v>
      </c>
      <c r="G1099" s="11" t="str">
        <f t="shared" si="606"/>
        <v>MFR_SPECIFIC_C4[61]</v>
      </c>
      <c r="H1099" s="11" t="s">
        <v>1318</v>
      </c>
      <c r="I1099" s="11"/>
      <c r="J1099" s="11"/>
      <c r="K1099" s="11"/>
      <c r="L1099" s="11"/>
      <c r="M1099" s="11"/>
      <c r="N1099" s="84" t="s">
        <v>1319</v>
      </c>
      <c r="O1099" s="10" t="s">
        <v>1320</v>
      </c>
      <c r="P1099" s="10" t="s">
        <v>1321</v>
      </c>
      <c r="Q1099" s="10"/>
      <c r="R1099" s="10"/>
      <c r="S1099" s="10" t="s">
        <v>53</v>
      </c>
      <c r="T1099" s="10"/>
      <c r="U1099" s="10" t="s">
        <v>49</v>
      </c>
      <c r="V1099" s="10" t="s">
        <v>49</v>
      </c>
      <c r="W1099" s="10" t="s">
        <v>50</v>
      </c>
      <c r="X1099" s="11" t="str">
        <f t="shared" si="469"/>
        <v>N</v>
      </c>
      <c r="Y1099" s="11"/>
      <c r="Z1099" s="11">
        <f t="shared" si="590"/>
        <v>0</v>
      </c>
      <c r="AA1099" s="11" t="str">
        <f t="shared" si="577"/>
        <v>Y</v>
      </c>
      <c r="AB1099" s="11">
        <v>1</v>
      </c>
      <c r="AC1099" s="11">
        <f t="shared" si="578"/>
        <v>2</v>
      </c>
      <c r="AD1099" s="10" t="str">
        <f t="shared" si="604"/>
        <v>0</v>
      </c>
      <c r="AE1099" s="10" t="str">
        <f t="shared" si="605"/>
        <v>0</v>
      </c>
      <c r="AF1099" s="11"/>
      <c r="AG1099" s="10"/>
      <c r="AH1099" s="10"/>
      <c r="AI1099" s="11">
        <f t="shared" si="596"/>
        <v>479</v>
      </c>
      <c r="AJ1099" s="11" t="str">
        <f t="shared" si="597"/>
        <v/>
      </c>
      <c r="AK1099" s="11">
        <f t="shared" si="598"/>
        <v>479</v>
      </c>
      <c r="AL1099" s="11" t="str">
        <f t="shared" si="599"/>
        <v/>
      </c>
      <c r="AM1099" s="11">
        <f t="shared" si="600"/>
        <v>61</v>
      </c>
      <c r="AN1099" s="11" t="str">
        <f t="shared" si="601"/>
        <v>OTP[61]</v>
      </c>
      <c r="AO1099" s="11">
        <f t="shared" si="602"/>
        <v>133</v>
      </c>
      <c r="AP1099" s="11" t="str">
        <f t="shared" si="603"/>
        <v>OTP[133]</v>
      </c>
      <c r="AQ1099" s="11"/>
      <c r="AR1099" s="11">
        <f t="shared" si="579"/>
        <v>0</v>
      </c>
      <c r="AS1099" s="11"/>
      <c r="AT1099" s="9"/>
      <c r="AU1099" t="str">
        <f t="shared" si="580"/>
        <v>RW</v>
      </c>
      <c r="AV1099" s="7">
        <f>SUM(Z$7:Z1099)/2</f>
        <v>480</v>
      </c>
      <c r="AW1099" s="7">
        <f>SUM(AC$7:AC1099)/2</f>
        <v>83</v>
      </c>
      <c r="BA1099" s="7">
        <v>1</v>
      </c>
      <c r="BB1099" s="7">
        <f t="shared" si="607"/>
        <v>61</v>
      </c>
      <c r="BF1099" s="40">
        <v>1</v>
      </c>
      <c r="BG1099" s="40">
        <v>1</v>
      </c>
      <c r="BH1099" s="40">
        <v>1</v>
      </c>
      <c r="BI1099" s="40">
        <v>1</v>
      </c>
      <c r="BJ1099" s="2" t="s">
        <v>1304</v>
      </c>
      <c r="BK1099" s="2" t="s">
        <v>1304</v>
      </c>
      <c r="BL1099" s="2" t="s">
        <v>1304</v>
      </c>
      <c r="BM1099" s="2" t="s">
        <v>1304</v>
      </c>
      <c r="BN1099" s="2" t="s">
        <v>1304</v>
      </c>
      <c r="BO1099" s="2" t="s">
        <v>1304</v>
      </c>
    </row>
    <row r="1100" spans="2:67" ht="28.9" outlineLevel="1">
      <c r="B1100" s="36"/>
      <c r="C1100" s="13" t="s">
        <v>1294</v>
      </c>
      <c r="D1100" s="10" t="s">
        <v>1295</v>
      </c>
      <c r="E1100" s="10" t="s">
        <v>1296</v>
      </c>
      <c r="F1100" s="11" t="s">
        <v>1297</v>
      </c>
      <c r="G1100" s="11" t="str">
        <f t="shared" si="606"/>
        <v>MFR_SPECIFIC_C4[60]</v>
      </c>
      <c r="H1100" s="11" t="s">
        <v>1322</v>
      </c>
      <c r="I1100" s="11"/>
      <c r="J1100" s="11"/>
      <c r="K1100" s="11"/>
      <c r="L1100" s="11"/>
      <c r="M1100" s="11"/>
      <c r="N1100" s="84" t="s">
        <v>1323</v>
      </c>
      <c r="O1100" s="10" t="s">
        <v>1324</v>
      </c>
      <c r="P1100" s="10" t="s">
        <v>1325</v>
      </c>
      <c r="Q1100" s="10"/>
      <c r="R1100" s="10"/>
      <c r="S1100" s="10" t="s">
        <v>53</v>
      </c>
      <c r="T1100" s="10"/>
      <c r="U1100" s="10" t="s">
        <v>49</v>
      </c>
      <c r="V1100" s="10" t="s">
        <v>49</v>
      </c>
      <c r="W1100" s="10" t="s">
        <v>50</v>
      </c>
      <c r="X1100" s="11" t="str">
        <f t="shared" si="469"/>
        <v>N</v>
      </c>
      <c r="Y1100" s="11"/>
      <c r="Z1100" s="11">
        <f t="shared" si="590"/>
        <v>0</v>
      </c>
      <c r="AA1100" s="11" t="str">
        <f t="shared" si="577"/>
        <v>Y</v>
      </c>
      <c r="AB1100" s="11">
        <v>1</v>
      </c>
      <c r="AC1100" s="11">
        <f t="shared" si="578"/>
        <v>2</v>
      </c>
      <c r="AD1100" s="10" t="str">
        <f t="shared" si="604"/>
        <v>0</v>
      </c>
      <c r="AE1100" s="10" t="str">
        <f t="shared" si="605"/>
        <v>0</v>
      </c>
      <c r="AF1100" s="11"/>
      <c r="AG1100" s="10"/>
      <c r="AH1100" s="10"/>
      <c r="AI1100" s="11">
        <f t="shared" si="596"/>
        <v>479</v>
      </c>
      <c r="AJ1100" s="11" t="str">
        <f t="shared" si="597"/>
        <v/>
      </c>
      <c r="AK1100" s="11">
        <f t="shared" si="598"/>
        <v>479</v>
      </c>
      <c r="AL1100" s="11" t="str">
        <f t="shared" si="599"/>
        <v/>
      </c>
      <c r="AM1100" s="11">
        <f t="shared" si="600"/>
        <v>60</v>
      </c>
      <c r="AN1100" s="11" t="str">
        <f t="shared" si="601"/>
        <v>OTP[60]</v>
      </c>
      <c r="AO1100" s="11">
        <f t="shared" si="602"/>
        <v>132</v>
      </c>
      <c r="AP1100" s="11" t="str">
        <f t="shared" si="603"/>
        <v>OTP[132]</v>
      </c>
      <c r="AQ1100" s="11"/>
      <c r="AR1100" s="11">
        <f t="shared" si="579"/>
        <v>0</v>
      </c>
      <c r="AS1100" s="11"/>
      <c r="AT1100" s="9"/>
      <c r="AU1100" t="str">
        <f t="shared" si="580"/>
        <v>RW</v>
      </c>
      <c r="AV1100" s="7">
        <f>SUM(Z$7:Z1100)/2</f>
        <v>480</v>
      </c>
      <c r="AW1100" s="7">
        <f>SUM(AC$7:AC1100)/2</f>
        <v>84</v>
      </c>
      <c r="BA1100" s="7">
        <v>1</v>
      </c>
      <c r="BB1100" s="7">
        <f t="shared" ref="BB1100:BB1103" si="608">BB1101+BA1101</f>
        <v>60</v>
      </c>
      <c r="BF1100" s="2" t="s">
        <v>1304</v>
      </c>
      <c r="BG1100" s="2" t="s">
        <v>1304</v>
      </c>
      <c r="BH1100" s="2" t="s">
        <v>1304</v>
      </c>
      <c r="BI1100" s="2" t="s">
        <v>1304</v>
      </c>
      <c r="BJ1100" s="2" t="s">
        <v>1304</v>
      </c>
      <c r="BK1100" s="2" t="s">
        <v>1304</v>
      </c>
      <c r="BL1100" s="2" t="s">
        <v>1304</v>
      </c>
      <c r="BM1100" s="2" t="s">
        <v>1304</v>
      </c>
      <c r="BN1100" s="2" t="s">
        <v>1304</v>
      </c>
      <c r="BO1100" s="2" t="s">
        <v>1304</v>
      </c>
    </row>
    <row r="1101" spans="2:67" ht="28.9" outlineLevel="1">
      <c r="B1101" s="36"/>
      <c r="C1101" s="13" t="s">
        <v>1294</v>
      </c>
      <c r="D1101" s="10" t="s">
        <v>1295</v>
      </c>
      <c r="E1101" s="10" t="s">
        <v>1296</v>
      </c>
      <c r="F1101" s="11" t="s">
        <v>1297</v>
      </c>
      <c r="G1101" s="11" t="str">
        <f t="shared" si="606"/>
        <v>MFR_SPECIFIC_C4[59:58]</v>
      </c>
      <c r="H1101" s="10" t="s">
        <v>1326</v>
      </c>
      <c r="I1101" s="10"/>
      <c r="J1101" s="10"/>
      <c r="K1101" s="10"/>
      <c r="L1101" s="10"/>
      <c r="M1101" s="10"/>
      <c r="N1101" s="84" t="s">
        <v>74</v>
      </c>
      <c r="O1101" s="10" t="s">
        <v>1327</v>
      </c>
      <c r="P1101" s="10" t="s">
        <v>1328</v>
      </c>
      <c r="Q1101" s="10"/>
      <c r="R1101" s="10"/>
      <c r="S1101" s="10" t="s">
        <v>53</v>
      </c>
      <c r="T1101" s="10"/>
      <c r="U1101" s="10" t="s">
        <v>49</v>
      </c>
      <c r="V1101" s="10" t="s">
        <v>49</v>
      </c>
      <c r="W1101" s="10" t="s">
        <v>50</v>
      </c>
      <c r="X1101" s="11" t="str">
        <f t="shared" si="469"/>
        <v>N</v>
      </c>
      <c r="Y1101" s="11"/>
      <c r="Z1101" s="11">
        <f t="shared" si="590"/>
        <v>0</v>
      </c>
      <c r="AA1101" s="11" t="str">
        <f t="shared" si="577"/>
        <v>Y</v>
      </c>
      <c r="AB1101" s="11">
        <v>2</v>
      </c>
      <c r="AC1101" s="11">
        <f t="shared" si="578"/>
        <v>4</v>
      </c>
      <c r="AD1101" s="10" t="str">
        <f t="shared" si="604"/>
        <v>00</v>
      </c>
      <c r="AE1101" s="10" t="str">
        <f t="shared" si="605"/>
        <v>00</v>
      </c>
      <c r="AF1101" s="11"/>
      <c r="AG1101" s="10"/>
      <c r="AH1101" s="10"/>
      <c r="AI1101" s="11">
        <f t="shared" si="596"/>
        <v>479</v>
      </c>
      <c r="AJ1101" s="11" t="str">
        <f t="shared" si="597"/>
        <v/>
      </c>
      <c r="AK1101" s="11">
        <f t="shared" si="598"/>
        <v>479</v>
      </c>
      <c r="AL1101" s="11" t="str">
        <f t="shared" si="599"/>
        <v/>
      </c>
      <c r="AM1101" s="11">
        <f t="shared" si="600"/>
        <v>58</v>
      </c>
      <c r="AN1101" s="11" t="str">
        <f t="shared" si="601"/>
        <v>OTP[59:58]</v>
      </c>
      <c r="AO1101" s="11">
        <f t="shared" si="602"/>
        <v>130</v>
      </c>
      <c r="AP1101" s="11" t="str">
        <f t="shared" si="603"/>
        <v>OTP[131:130]</v>
      </c>
      <c r="AQ1101" s="11"/>
      <c r="AR1101" s="11">
        <f t="shared" si="579"/>
        <v>0</v>
      </c>
      <c r="AS1101" s="11"/>
      <c r="AT1101" s="9"/>
      <c r="AU1101" t="str">
        <f t="shared" si="580"/>
        <v>RW</v>
      </c>
      <c r="AV1101" s="7">
        <f>SUM(Z$7:Z1101)/2</f>
        <v>480</v>
      </c>
      <c r="AW1101" s="7">
        <f>SUM(AC$7:AC1101)/2</f>
        <v>86</v>
      </c>
      <c r="BA1101" s="7">
        <v>2</v>
      </c>
      <c r="BB1101" s="7">
        <f t="shared" si="608"/>
        <v>58</v>
      </c>
      <c r="BF1101" s="2" t="s">
        <v>51</v>
      </c>
      <c r="BG1101" s="2" t="s">
        <v>51</v>
      </c>
      <c r="BH1101" s="2" t="s">
        <v>51</v>
      </c>
      <c r="BI1101" s="2" t="s">
        <v>51</v>
      </c>
      <c r="BJ1101" s="2" t="s">
        <v>51</v>
      </c>
      <c r="BK1101" s="2" t="s">
        <v>51</v>
      </c>
      <c r="BL1101" s="2" t="s">
        <v>51</v>
      </c>
      <c r="BM1101" s="2" t="s">
        <v>51</v>
      </c>
      <c r="BN1101" s="2" t="s">
        <v>51</v>
      </c>
      <c r="BO1101" s="2" t="s">
        <v>51</v>
      </c>
    </row>
    <row r="1102" spans="2:67" ht="28.9" outlineLevel="1">
      <c r="B1102" s="36"/>
      <c r="C1102" s="13" t="s">
        <v>1294</v>
      </c>
      <c r="D1102" s="10" t="s">
        <v>1295</v>
      </c>
      <c r="E1102" s="10" t="s">
        <v>1296</v>
      </c>
      <c r="F1102" s="11" t="s">
        <v>1297</v>
      </c>
      <c r="G1102" s="11" t="str">
        <f t="shared" ref="G1102:G1103" si="609">IF(BA1102&gt;1, F1102 &amp; "[" &amp; BB1102-1+BA1102&amp; ":" &amp; BB1102 &amp; "]",(IF(BA1102&gt;0,F1102 &amp; "[" &amp; BB1102 &amp; "]","")))</f>
        <v>MFR_SPECIFIC_C4[57]</v>
      </c>
      <c r="H1102" s="10" t="s">
        <v>1329</v>
      </c>
      <c r="I1102" s="10"/>
      <c r="J1102" s="10"/>
      <c r="K1102" s="10"/>
      <c r="L1102" s="10"/>
      <c r="M1102" s="10"/>
      <c r="N1102" s="84" t="s">
        <v>1330</v>
      </c>
      <c r="O1102" s="10" t="s">
        <v>1331</v>
      </c>
      <c r="P1102" s="10" t="s">
        <v>1332</v>
      </c>
      <c r="Q1102" s="10"/>
      <c r="R1102" s="10"/>
      <c r="S1102" s="10" t="s">
        <v>53</v>
      </c>
      <c r="T1102" s="10"/>
      <c r="U1102" s="10" t="s">
        <v>49</v>
      </c>
      <c r="V1102" s="10" t="s">
        <v>49</v>
      </c>
      <c r="W1102" s="10" t="s">
        <v>50</v>
      </c>
      <c r="X1102" s="11" t="str">
        <f t="shared" si="469"/>
        <v>N</v>
      </c>
      <c r="Y1102" s="11"/>
      <c r="Z1102" s="11">
        <f t="shared" si="590"/>
        <v>0</v>
      </c>
      <c r="AA1102" s="11" t="str">
        <f t="shared" ref="AA1102:AA1165" si="610">IF(AB1102&gt;0,"Y","N")</f>
        <v>Y</v>
      </c>
      <c r="AB1102" s="11">
        <v>1</v>
      </c>
      <c r="AC1102" s="11">
        <f t="shared" ref="AC1102:AC1165" si="611">IF(V1102="N",AB1102,AB1102*$T$1)</f>
        <v>2</v>
      </c>
      <c r="AD1102" s="10" t="str">
        <f t="shared" si="604"/>
        <v>0</v>
      </c>
      <c r="AE1102" s="10" t="str">
        <f t="shared" si="605"/>
        <v>0</v>
      </c>
      <c r="AF1102" s="11"/>
      <c r="AG1102" s="10"/>
      <c r="AH1102" s="10"/>
      <c r="AI1102" s="11">
        <f t="shared" si="596"/>
        <v>479</v>
      </c>
      <c r="AJ1102" s="11" t="str">
        <f t="shared" si="597"/>
        <v/>
      </c>
      <c r="AK1102" s="11">
        <f t="shared" si="598"/>
        <v>479</v>
      </c>
      <c r="AL1102" s="11" t="str">
        <f t="shared" si="599"/>
        <v/>
      </c>
      <c r="AM1102" s="11">
        <f t="shared" si="600"/>
        <v>57</v>
      </c>
      <c r="AN1102" s="11" t="str">
        <f t="shared" si="601"/>
        <v>OTP[57]</v>
      </c>
      <c r="AO1102" s="11">
        <f t="shared" si="602"/>
        <v>129</v>
      </c>
      <c r="AP1102" s="11" t="str">
        <f t="shared" si="603"/>
        <v>OTP[129]</v>
      </c>
      <c r="AQ1102" s="11"/>
      <c r="AR1102" s="11">
        <f t="shared" ref="AR1102:AR1165" si="612">IF(V1102="N",AQ1102,AQ1102*$T$1)</f>
        <v>0</v>
      </c>
      <c r="AS1102" s="11"/>
      <c r="AT1102" s="9"/>
      <c r="AU1102" t="str">
        <f t="shared" si="580"/>
        <v>RW</v>
      </c>
      <c r="AV1102" s="7">
        <f>SUM(Z$7:Z1102)/2</f>
        <v>480</v>
      </c>
      <c r="AW1102" s="7">
        <f>SUM(AC$7:AC1102)/2</f>
        <v>87</v>
      </c>
      <c r="BA1102" s="7">
        <v>1</v>
      </c>
      <c r="BB1102" s="7">
        <f t="shared" si="608"/>
        <v>57</v>
      </c>
      <c r="BF1102" s="2" t="s">
        <v>1304</v>
      </c>
      <c r="BG1102" s="2" t="s">
        <v>1304</v>
      </c>
      <c r="BH1102" s="2" t="s">
        <v>1304</v>
      </c>
      <c r="BI1102" s="2" t="s">
        <v>1304</v>
      </c>
      <c r="BJ1102" s="2" t="s">
        <v>1304</v>
      </c>
      <c r="BK1102" s="2" t="s">
        <v>1304</v>
      </c>
      <c r="BL1102" s="2" t="s">
        <v>1304</v>
      </c>
      <c r="BM1102" s="2" t="s">
        <v>1304</v>
      </c>
      <c r="BN1102" s="2" t="s">
        <v>1304</v>
      </c>
      <c r="BO1102" s="2" t="s">
        <v>1304</v>
      </c>
    </row>
    <row r="1103" spans="2:67" ht="28.9" outlineLevel="1">
      <c r="B1103" s="36"/>
      <c r="C1103" s="13" t="s">
        <v>1294</v>
      </c>
      <c r="D1103" s="10" t="s">
        <v>1295</v>
      </c>
      <c r="E1103" s="10" t="s">
        <v>1296</v>
      </c>
      <c r="F1103" s="11" t="s">
        <v>1297</v>
      </c>
      <c r="G1103" s="11" t="str">
        <f t="shared" si="609"/>
        <v>MFR_SPECIFIC_C4[56]</v>
      </c>
      <c r="H1103" s="11" t="s">
        <v>1333</v>
      </c>
      <c r="I1103" s="11"/>
      <c r="J1103" s="11"/>
      <c r="K1103" s="11"/>
      <c r="L1103" s="11"/>
      <c r="M1103" s="11"/>
      <c r="N1103" s="84" t="s">
        <v>1334</v>
      </c>
      <c r="O1103" s="10" t="s">
        <v>1335</v>
      </c>
      <c r="P1103" s="10" t="s">
        <v>1336</v>
      </c>
      <c r="Q1103" s="10"/>
      <c r="R1103" s="10"/>
      <c r="S1103" s="10" t="s">
        <v>53</v>
      </c>
      <c r="T1103" s="10"/>
      <c r="U1103" s="10" t="s">
        <v>49</v>
      </c>
      <c r="V1103" s="10" t="s">
        <v>49</v>
      </c>
      <c r="W1103" s="10" t="s">
        <v>50</v>
      </c>
      <c r="X1103" s="11" t="str">
        <f t="shared" si="469"/>
        <v>N</v>
      </c>
      <c r="Y1103" s="11"/>
      <c r="Z1103" s="11">
        <f t="shared" si="590"/>
        <v>0</v>
      </c>
      <c r="AA1103" s="11" t="str">
        <f t="shared" si="610"/>
        <v>Y</v>
      </c>
      <c r="AB1103" s="11">
        <v>1</v>
      </c>
      <c r="AC1103" s="11">
        <f t="shared" si="611"/>
        <v>2</v>
      </c>
      <c r="AD1103" s="10" t="str">
        <f t="shared" si="604"/>
        <v>0</v>
      </c>
      <c r="AE1103" s="10" t="str">
        <f t="shared" si="605"/>
        <v>0</v>
      </c>
      <c r="AF1103" s="11"/>
      <c r="AG1103" s="10"/>
      <c r="AH1103" s="10"/>
      <c r="AI1103" s="11">
        <f t="shared" si="596"/>
        <v>479</v>
      </c>
      <c r="AJ1103" s="11" t="str">
        <f t="shared" si="597"/>
        <v/>
      </c>
      <c r="AK1103" s="11">
        <f t="shared" si="598"/>
        <v>479</v>
      </c>
      <c r="AL1103" s="11" t="str">
        <f t="shared" si="599"/>
        <v/>
      </c>
      <c r="AM1103" s="11">
        <f t="shared" si="600"/>
        <v>56</v>
      </c>
      <c r="AN1103" s="11" t="str">
        <f t="shared" si="601"/>
        <v>OTP[56]</v>
      </c>
      <c r="AO1103" s="11">
        <f t="shared" si="602"/>
        <v>128</v>
      </c>
      <c r="AP1103" s="11" t="str">
        <f t="shared" si="603"/>
        <v>OTP[128]</v>
      </c>
      <c r="AQ1103" s="11"/>
      <c r="AR1103" s="11">
        <f t="shared" si="612"/>
        <v>0</v>
      </c>
      <c r="AS1103" s="11"/>
      <c r="AT1103" s="9"/>
      <c r="AU1103" t="str">
        <f t="shared" si="580"/>
        <v>RW</v>
      </c>
      <c r="AV1103" s="7">
        <f>SUM(Z$7:Z1103)/2</f>
        <v>480</v>
      </c>
      <c r="AW1103" s="7">
        <f>SUM(AC$7:AC1103)/2</f>
        <v>88</v>
      </c>
      <c r="BA1103" s="11">
        <v>1</v>
      </c>
      <c r="BB1103" s="7">
        <f t="shared" si="608"/>
        <v>56</v>
      </c>
      <c r="BF1103" s="2" t="s">
        <v>1304</v>
      </c>
      <c r="BG1103" s="2" t="s">
        <v>1304</v>
      </c>
      <c r="BH1103" s="2" t="s">
        <v>1304</v>
      </c>
      <c r="BI1103" s="2" t="s">
        <v>1304</v>
      </c>
      <c r="BJ1103" s="2" t="s">
        <v>1304</v>
      </c>
      <c r="BK1103" s="2" t="s">
        <v>1304</v>
      </c>
      <c r="BL1103" s="2" t="s">
        <v>1304</v>
      </c>
      <c r="BM1103" s="2" t="s">
        <v>1304</v>
      </c>
      <c r="BN1103" s="2" t="s">
        <v>1304</v>
      </c>
      <c r="BO1103" s="2" t="s">
        <v>1304</v>
      </c>
    </row>
    <row r="1104" spans="2:67" ht="28.9" outlineLevel="1">
      <c r="B1104" s="36"/>
      <c r="C1104" s="13" t="s">
        <v>1294</v>
      </c>
      <c r="D1104" s="10" t="s">
        <v>1295</v>
      </c>
      <c r="E1104" s="10" t="s">
        <v>1296</v>
      </c>
      <c r="F1104" s="11" t="s">
        <v>1297</v>
      </c>
      <c r="G1104" s="11" t="str">
        <f t="shared" ref="G1104:G1117" si="613">IF(BA1104&gt;1, F1104 &amp; "[" &amp; BB1104-1+BA1104&amp; ":" &amp; BB1104 &amp; "]",(IF(BA1104&gt;0,F1104 &amp; "[" &amp; BB1104 &amp; "]","")))</f>
        <v>MFR_SPECIFIC_C4[55:47]</v>
      </c>
      <c r="H1104" s="11" t="s">
        <v>1337</v>
      </c>
      <c r="I1104" s="11"/>
      <c r="J1104" s="11"/>
      <c r="K1104" s="11"/>
      <c r="L1104" s="11"/>
      <c r="M1104" s="11"/>
      <c r="N1104" s="84" t="s">
        <v>1338</v>
      </c>
      <c r="O1104" s="10" t="s">
        <v>1339</v>
      </c>
      <c r="P1104" s="10" t="s">
        <v>1340</v>
      </c>
      <c r="Q1104" s="10"/>
      <c r="R1104" s="10"/>
      <c r="S1104" s="10" t="s">
        <v>53</v>
      </c>
      <c r="T1104" s="10"/>
      <c r="U1104" s="10" t="s">
        <v>49</v>
      </c>
      <c r="V1104" s="10" t="s">
        <v>49</v>
      </c>
      <c r="W1104" s="10" t="s">
        <v>50</v>
      </c>
      <c r="X1104" s="11" t="str">
        <f t="shared" si="469"/>
        <v>N</v>
      </c>
      <c r="Y1104" s="11"/>
      <c r="Z1104" s="11">
        <f t="shared" si="590"/>
        <v>0</v>
      </c>
      <c r="AA1104" s="11" t="str">
        <f t="shared" si="610"/>
        <v>Y</v>
      </c>
      <c r="AB1104" s="11">
        <v>9</v>
      </c>
      <c r="AC1104" s="11">
        <f t="shared" si="611"/>
        <v>18</v>
      </c>
      <c r="AD1104" s="10" t="str">
        <f t="shared" si="604"/>
        <v>000000000</v>
      </c>
      <c r="AE1104" s="10" t="str">
        <f t="shared" si="605"/>
        <v>000000000</v>
      </c>
      <c r="AF1104" s="11"/>
      <c r="AG1104" s="10"/>
      <c r="AH1104" s="10"/>
      <c r="AI1104" s="11">
        <f t="shared" si="596"/>
        <v>479</v>
      </c>
      <c r="AJ1104" s="11" t="str">
        <f t="shared" si="597"/>
        <v/>
      </c>
      <c r="AK1104" s="11">
        <f t="shared" si="598"/>
        <v>479</v>
      </c>
      <c r="AL1104" s="11" t="str">
        <f t="shared" si="599"/>
        <v/>
      </c>
      <c r="AM1104" s="11">
        <f t="shared" si="600"/>
        <v>47</v>
      </c>
      <c r="AN1104" s="11" t="str">
        <f t="shared" si="601"/>
        <v>OTP[55:47]</v>
      </c>
      <c r="AO1104" s="11">
        <f t="shared" si="602"/>
        <v>119</v>
      </c>
      <c r="AP1104" s="11" t="str">
        <f t="shared" si="603"/>
        <v>OTP[127:119]</v>
      </c>
      <c r="AQ1104" s="11"/>
      <c r="AR1104" s="11">
        <f t="shared" si="612"/>
        <v>0</v>
      </c>
      <c r="AS1104" s="11"/>
      <c r="AT1104" s="9"/>
      <c r="AU1104" t="str">
        <f t="shared" si="580"/>
        <v>RW</v>
      </c>
      <c r="AV1104" s="7">
        <f>SUM(Z$7:Z1104)/2</f>
        <v>480</v>
      </c>
      <c r="AW1104" s="7">
        <f>SUM(AC$7:AC1104)/2</f>
        <v>97</v>
      </c>
      <c r="BA1104" s="11">
        <v>9</v>
      </c>
      <c r="BB1104" s="7">
        <f t="shared" ref="BB1104:BB1117" si="614">BB1105+BA1105</f>
        <v>47</v>
      </c>
      <c r="BF1104" s="2" t="s">
        <v>550</v>
      </c>
      <c r="BG1104" s="2" t="s">
        <v>550</v>
      </c>
      <c r="BH1104" s="2" t="s">
        <v>550</v>
      </c>
      <c r="BI1104" s="2" t="s">
        <v>550</v>
      </c>
      <c r="BJ1104" s="2" t="s">
        <v>550</v>
      </c>
      <c r="BK1104" s="2" t="s">
        <v>550</v>
      </c>
      <c r="BL1104" s="2" t="s">
        <v>550</v>
      </c>
      <c r="BM1104" s="2" t="s">
        <v>550</v>
      </c>
      <c r="BN1104" s="2" t="s">
        <v>550</v>
      </c>
      <c r="BO1104" s="2" t="s">
        <v>550</v>
      </c>
    </row>
    <row r="1105" spans="2:67" ht="36" outlineLevel="1">
      <c r="B1105" s="36"/>
      <c r="C1105" s="13" t="s">
        <v>1294</v>
      </c>
      <c r="D1105" s="10" t="s">
        <v>1295</v>
      </c>
      <c r="E1105" s="10" t="s">
        <v>1296</v>
      </c>
      <c r="F1105" s="11" t="s">
        <v>1297</v>
      </c>
      <c r="G1105" s="11" t="str">
        <f t="shared" si="613"/>
        <v>MFR_SPECIFIC_C4[46:44]</v>
      </c>
      <c r="H1105" s="11" t="s">
        <v>1341</v>
      </c>
      <c r="I1105" s="11"/>
      <c r="J1105" s="11"/>
      <c r="K1105" s="11"/>
      <c r="L1105" s="11"/>
      <c r="M1105" s="11"/>
      <c r="N1105" s="84" t="s">
        <v>1342</v>
      </c>
      <c r="O1105" s="10" t="s">
        <v>1343</v>
      </c>
      <c r="P1105" s="10" t="s">
        <v>1344</v>
      </c>
      <c r="Q1105" s="10"/>
      <c r="R1105" s="10"/>
      <c r="S1105" s="10" t="s">
        <v>53</v>
      </c>
      <c r="T1105" s="10"/>
      <c r="U1105" s="10" t="s">
        <v>49</v>
      </c>
      <c r="V1105" s="10" t="s">
        <v>49</v>
      </c>
      <c r="W1105" s="10" t="s">
        <v>50</v>
      </c>
      <c r="X1105" s="11" t="str">
        <f t="shared" si="469"/>
        <v>N</v>
      </c>
      <c r="Y1105" s="11"/>
      <c r="Z1105" s="11">
        <f t="shared" si="590"/>
        <v>0</v>
      </c>
      <c r="AA1105" s="11" t="str">
        <f t="shared" si="610"/>
        <v>Y</v>
      </c>
      <c r="AB1105" s="11">
        <v>3</v>
      </c>
      <c r="AC1105" s="11">
        <f t="shared" si="611"/>
        <v>6</v>
      </c>
      <c r="AD1105" s="10" t="str">
        <f t="shared" si="604"/>
        <v>000</v>
      </c>
      <c r="AE1105" s="10" t="str">
        <f t="shared" si="605"/>
        <v>000</v>
      </c>
      <c r="AF1105" s="11"/>
      <c r="AG1105" s="10"/>
      <c r="AH1105" s="10"/>
      <c r="AI1105" s="11">
        <f t="shared" si="596"/>
        <v>479</v>
      </c>
      <c r="AJ1105" s="11" t="str">
        <f t="shared" si="597"/>
        <v/>
      </c>
      <c r="AK1105" s="11">
        <f t="shared" si="598"/>
        <v>479</v>
      </c>
      <c r="AL1105" s="11" t="str">
        <f t="shared" si="599"/>
        <v/>
      </c>
      <c r="AM1105" s="11">
        <f t="shared" si="600"/>
        <v>44</v>
      </c>
      <c r="AN1105" s="11" t="str">
        <f t="shared" si="601"/>
        <v>OTP[46:44]</v>
      </c>
      <c r="AO1105" s="11">
        <f t="shared" si="602"/>
        <v>116</v>
      </c>
      <c r="AP1105" s="11" t="str">
        <f t="shared" si="603"/>
        <v>OTP[118:116]</v>
      </c>
      <c r="AQ1105" s="11"/>
      <c r="AR1105" s="11">
        <f t="shared" si="612"/>
        <v>0</v>
      </c>
      <c r="AS1105" s="11"/>
      <c r="AT1105" s="9"/>
      <c r="AU1105" t="str">
        <f t="shared" si="580"/>
        <v>RW</v>
      </c>
      <c r="AV1105" s="7">
        <f>SUM(Z$7:Z1105)/2</f>
        <v>480</v>
      </c>
      <c r="AW1105" s="7">
        <f>SUM(AC$7:AC1105)/2</f>
        <v>100</v>
      </c>
      <c r="BA1105" s="7">
        <v>3</v>
      </c>
      <c r="BB1105" s="7">
        <f t="shared" si="614"/>
        <v>44</v>
      </c>
      <c r="BF1105" s="32" t="s">
        <v>1345</v>
      </c>
      <c r="BG1105" s="32" t="s">
        <v>1345</v>
      </c>
      <c r="BH1105" s="32" t="s">
        <v>1345</v>
      </c>
      <c r="BI1105" s="32" t="s">
        <v>1345</v>
      </c>
      <c r="BJ1105" s="32" t="s">
        <v>1345</v>
      </c>
      <c r="BK1105" s="32" t="s">
        <v>1345</v>
      </c>
      <c r="BL1105" s="32" t="s">
        <v>1345</v>
      </c>
      <c r="BM1105" s="32" t="s">
        <v>1345</v>
      </c>
      <c r="BN1105" s="32" t="s">
        <v>1345</v>
      </c>
      <c r="BO1105" s="32" t="s">
        <v>1345</v>
      </c>
    </row>
    <row r="1106" spans="2:67" ht="36" outlineLevel="1">
      <c r="B1106" s="36"/>
      <c r="C1106" s="13" t="s">
        <v>1294</v>
      </c>
      <c r="D1106" s="10" t="s">
        <v>1295</v>
      </c>
      <c r="E1106" s="10" t="s">
        <v>1296</v>
      </c>
      <c r="F1106" s="11" t="s">
        <v>1297</v>
      </c>
      <c r="G1106" s="11" t="str">
        <f t="shared" si="613"/>
        <v>MFR_SPECIFIC_C4[43:40]</v>
      </c>
      <c r="H1106" s="42"/>
      <c r="I1106" s="42"/>
      <c r="J1106" s="42"/>
      <c r="K1106" s="42"/>
      <c r="L1106" s="42"/>
      <c r="M1106" s="42"/>
      <c r="N1106" s="84" t="s">
        <v>1346</v>
      </c>
      <c r="O1106" s="10" t="s">
        <v>1347</v>
      </c>
      <c r="P1106" s="10" t="s">
        <v>1348</v>
      </c>
      <c r="Q1106" s="10"/>
      <c r="R1106" s="10"/>
      <c r="S1106" s="10" t="s">
        <v>53</v>
      </c>
      <c r="T1106" s="10"/>
      <c r="U1106" s="10" t="s">
        <v>49</v>
      </c>
      <c r="V1106" s="10" t="s">
        <v>49</v>
      </c>
      <c r="W1106" s="10" t="s">
        <v>50</v>
      </c>
      <c r="X1106" s="11" t="str">
        <f t="shared" si="469"/>
        <v>N</v>
      </c>
      <c r="Y1106" s="11"/>
      <c r="Z1106" s="11">
        <f t="shared" si="590"/>
        <v>0</v>
      </c>
      <c r="AA1106" s="11" t="str">
        <f t="shared" si="610"/>
        <v>Y</v>
      </c>
      <c r="AB1106" s="11">
        <v>4</v>
      </c>
      <c r="AC1106" s="11">
        <f t="shared" si="611"/>
        <v>8</v>
      </c>
      <c r="AD1106" s="10" t="str">
        <f t="shared" si="604"/>
        <v>0000</v>
      </c>
      <c r="AE1106" s="10" t="str">
        <f t="shared" si="605"/>
        <v>0000</v>
      </c>
      <c r="AF1106" s="11"/>
      <c r="AG1106" s="10"/>
      <c r="AH1106" s="10"/>
      <c r="AI1106" s="11">
        <f t="shared" si="596"/>
        <v>479</v>
      </c>
      <c r="AJ1106" s="11" t="str">
        <f t="shared" si="597"/>
        <v/>
      </c>
      <c r="AK1106" s="11">
        <f t="shared" si="598"/>
        <v>479</v>
      </c>
      <c r="AL1106" s="11" t="str">
        <f t="shared" si="599"/>
        <v/>
      </c>
      <c r="AM1106" s="11">
        <f t="shared" si="600"/>
        <v>40</v>
      </c>
      <c r="AN1106" s="11" t="str">
        <f t="shared" si="601"/>
        <v>OTP[43:40]</v>
      </c>
      <c r="AO1106" s="11">
        <f t="shared" si="602"/>
        <v>112</v>
      </c>
      <c r="AP1106" s="11" t="str">
        <f t="shared" si="603"/>
        <v>OTP[115:112]</v>
      </c>
      <c r="AQ1106" s="11"/>
      <c r="AR1106" s="11">
        <f t="shared" si="612"/>
        <v>0</v>
      </c>
      <c r="AS1106" s="11"/>
      <c r="AT1106" s="9"/>
      <c r="AU1106" t="str">
        <f t="shared" ref="AU1106:AU1169" si="615">S1106</f>
        <v>RW</v>
      </c>
      <c r="AV1106" s="7">
        <f>SUM(Z$7:Z1106)/2</f>
        <v>480</v>
      </c>
      <c r="AW1106" s="7">
        <f>SUM(AC$7:AC1106)/2</f>
        <v>104</v>
      </c>
      <c r="BA1106" s="7">
        <v>4</v>
      </c>
      <c r="BB1106" s="7">
        <f t="shared" si="614"/>
        <v>40</v>
      </c>
      <c r="BF1106" s="32" t="s">
        <v>1349</v>
      </c>
      <c r="BG1106" s="32" t="s">
        <v>1349</v>
      </c>
      <c r="BH1106" s="32" t="s">
        <v>1349</v>
      </c>
      <c r="BI1106" s="32" t="s">
        <v>1349</v>
      </c>
      <c r="BJ1106" s="32" t="s">
        <v>1349</v>
      </c>
      <c r="BK1106" s="32" t="s">
        <v>1349</v>
      </c>
      <c r="BL1106" s="32" t="s">
        <v>1349</v>
      </c>
      <c r="BM1106" s="32" t="s">
        <v>1349</v>
      </c>
      <c r="BN1106" s="32" t="s">
        <v>1349</v>
      </c>
      <c r="BO1106" s="2" t="s">
        <v>521</v>
      </c>
    </row>
    <row r="1107" spans="2:67" ht="28.9" outlineLevel="1">
      <c r="B1107" s="36"/>
      <c r="C1107" s="13" t="s">
        <v>1294</v>
      </c>
      <c r="D1107" s="10" t="s">
        <v>1295</v>
      </c>
      <c r="E1107" s="10" t="s">
        <v>1296</v>
      </c>
      <c r="F1107" s="11" t="s">
        <v>1297</v>
      </c>
      <c r="G1107" s="11" t="str">
        <f t="shared" si="613"/>
        <v>MFR_SPECIFIC_C4[39]</v>
      </c>
      <c r="H1107" s="11" t="s">
        <v>1350</v>
      </c>
      <c r="I1107" s="11"/>
      <c r="J1107" s="11"/>
      <c r="K1107" s="11"/>
      <c r="L1107" s="11"/>
      <c r="M1107" s="11"/>
      <c r="N1107" s="84" t="s">
        <v>1351</v>
      </c>
      <c r="O1107" s="10" t="s">
        <v>1352</v>
      </c>
      <c r="P1107" s="10" t="s">
        <v>1353</v>
      </c>
      <c r="Q1107" s="10"/>
      <c r="R1107" s="10"/>
      <c r="S1107" s="10" t="s">
        <v>53</v>
      </c>
      <c r="T1107" s="10"/>
      <c r="U1107" s="10" t="s">
        <v>49</v>
      </c>
      <c r="V1107" s="10" t="s">
        <v>49</v>
      </c>
      <c r="W1107" s="10" t="s">
        <v>50</v>
      </c>
      <c r="X1107" s="11" t="str">
        <f t="shared" si="469"/>
        <v>N</v>
      </c>
      <c r="Y1107" s="11"/>
      <c r="Z1107" s="11">
        <f t="shared" si="590"/>
        <v>0</v>
      </c>
      <c r="AA1107" s="11" t="str">
        <f t="shared" si="610"/>
        <v>Y</v>
      </c>
      <c r="AB1107" s="11">
        <v>1</v>
      </c>
      <c r="AC1107" s="11">
        <f t="shared" si="611"/>
        <v>2</v>
      </c>
      <c r="AD1107" s="10" t="str">
        <f t="shared" si="604"/>
        <v>0</v>
      </c>
      <c r="AE1107" s="10" t="str">
        <f t="shared" si="605"/>
        <v>0</v>
      </c>
      <c r="AF1107" s="11"/>
      <c r="AG1107" s="10"/>
      <c r="AH1107" s="10"/>
      <c r="AI1107" s="11">
        <f t="shared" si="596"/>
        <v>479</v>
      </c>
      <c r="AJ1107" s="11" t="str">
        <f t="shared" si="597"/>
        <v/>
      </c>
      <c r="AK1107" s="11">
        <f t="shared" si="598"/>
        <v>479</v>
      </c>
      <c r="AL1107" s="11" t="str">
        <f t="shared" si="599"/>
        <v/>
      </c>
      <c r="AM1107" s="11">
        <f t="shared" si="600"/>
        <v>39</v>
      </c>
      <c r="AN1107" s="11" t="str">
        <f t="shared" si="601"/>
        <v>OTP[39]</v>
      </c>
      <c r="AO1107" s="11">
        <f t="shared" si="602"/>
        <v>111</v>
      </c>
      <c r="AP1107" s="11" t="str">
        <f t="shared" si="603"/>
        <v>OTP[111]</v>
      </c>
      <c r="AQ1107" s="11"/>
      <c r="AR1107" s="11">
        <f t="shared" si="612"/>
        <v>0</v>
      </c>
      <c r="AS1107" s="11"/>
      <c r="AT1107" s="9"/>
      <c r="AU1107" t="str">
        <f t="shared" si="615"/>
        <v>RW</v>
      </c>
      <c r="AV1107" s="7">
        <f>SUM(Z$7:Z1107)/2</f>
        <v>480</v>
      </c>
      <c r="AW1107" s="7">
        <f>SUM(AC$7:AC1107)/2</f>
        <v>105</v>
      </c>
      <c r="BA1107" s="5">
        <v>1</v>
      </c>
      <c r="BB1107" s="7">
        <f t="shared" si="614"/>
        <v>39</v>
      </c>
      <c r="BF1107" s="2" t="s">
        <v>1304</v>
      </c>
      <c r="BG1107" s="2" t="s">
        <v>1304</v>
      </c>
      <c r="BH1107" s="2" t="s">
        <v>1304</v>
      </c>
      <c r="BI1107" s="2" t="s">
        <v>1304</v>
      </c>
      <c r="BJ1107" s="2" t="s">
        <v>1304</v>
      </c>
      <c r="BK1107" s="2" t="s">
        <v>1304</v>
      </c>
      <c r="BL1107" s="2" t="s">
        <v>1304</v>
      </c>
      <c r="BM1107" s="2" t="s">
        <v>1304</v>
      </c>
      <c r="BN1107" s="2" t="s">
        <v>1304</v>
      </c>
      <c r="BO1107" s="2" t="s">
        <v>1304</v>
      </c>
    </row>
    <row r="1108" spans="2:67" ht="28.9" outlineLevel="1">
      <c r="B1108" s="36"/>
      <c r="C1108" s="13" t="s">
        <v>1294</v>
      </c>
      <c r="D1108" s="10" t="s">
        <v>1295</v>
      </c>
      <c r="E1108" s="10" t="s">
        <v>1296</v>
      </c>
      <c r="F1108" s="11" t="s">
        <v>1297</v>
      </c>
      <c r="G1108" s="11" t="str">
        <f t="shared" si="613"/>
        <v>MFR_SPECIFIC_C4[38:36]</v>
      </c>
      <c r="H1108" s="11" t="s">
        <v>1354</v>
      </c>
      <c r="I1108" s="11"/>
      <c r="J1108" s="11"/>
      <c r="K1108" s="11"/>
      <c r="L1108" s="11"/>
      <c r="M1108" s="11"/>
      <c r="N1108" s="84" t="s">
        <v>1355</v>
      </c>
      <c r="O1108" t="s">
        <v>1356</v>
      </c>
      <c r="P1108" t="s">
        <v>1357</v>
      </c>
      <c r="Q1108" s="10"/>
      <c r="R1108" s="10"/>
      <c r="S1108" s="10" t="s">
        <v>53</v>
      </c>
      <c r="T1108" s="10"/>
      <c r="U1108" s="10" t="s">
        <v>49</v>
      </c>
      <c r="V1108" s="10" t="s">
        <v>49</v>
      </c>
      <c r="W1108" s="10" t="s">
        <v>50</v>
      </c>
      <c r="X1108" s="11" t="str">
        <f t="shared" si="469"/>
        <v>N</v>
      </c>
      <c r="Y1108" s="11"/>
      <c r="Z1108" s="11">
        <f t="shared" si="590"/>
        <v>0</v>
      </c>
      <c r="AA1108" s="11" t="str">
        <f t="shared" si="610"/>
        <v>Y</v>
      </c>
      <c r="AB1108" s="11">
        <v>3</v>
      </c>
      <c r="AC1108" s="11">
        <f t="shared" si="611"/>
        <v>6</v>
      </c>
      <c r="AD1108" s="20" t="s">
        <v>1358</v>
      </c>
      <c r="AE1108" s="20" t="s">
        <v>1358</v>
      </c>
      <c r="AF1108" s="11"/>
      <c r="AG1108" s="10"/>
      <c r="AH1108" s="10"/>
      <c r="AI1108" s="11">
        <f t="shared" si="596"/>
        <v>479</v>
      </c>
      <c r="AJ1108" s="11" t="str">
        <f t="shared" si="597"/>
        <v/>
      </c>
      <c r="AK1108" s="11">
        <f t="shared" si="598"/>
        <v>479</v>
      </c>
      <c r="AL1108" s="11" t="str">
        <f t="shared" si="599"/>
        <v/>
      </c>
      <c r="AM1108" s="11">
        <f t="shared" si="600"/>
        <v>36</v>
      </c>
      <c r="AN1108" s="11" t="str">
        <f t="shared" si="601"/>
        <v>OTP[38:36]</v>
      </c>
      <c r="AO1108" s="11">
        <f t="shared" si="602"/>
        <v>108</v>
      </c>
      <c r="AP1108" s="11" t="str">
        <f t="shared" si="603"/>
        <v>OTP[110:108]</v>
      </c>
      <c r="AQ1108" s="11"/>
      <c r="AR1108" s="11">
        <f t="shared" si="612"/>
        <v>0</v>
      </c>
      <c r="AS1108" s="11"/>
      <c r="AT1108" s="9"/>
      <c r="AU1108" t="str">
        <f t="shared" si="615"/>
        <v>RW</v>
      </c>
      <c r="AV1108" s="7">
        <f>SUM(Z$7:Z1108)/2</f>
        <v>480</v>
      </c>
      <c r="AW1108" s="7">
        <f>SUM(AC$7:AC1108)/2</f>
        <v>108</v>
      </c>
      <c r="BA1108" s="7">
        <v>3</v>
      </c>
      <c r="BB1108" s="7">
        <f t="shared" si="614"/>
        <v>36</v>
      </c>
      <c r="BF1108" s="2" t="s">
        <v>1358</v>
      </c>
      <c r="BG1108" s="2" t="s">
        <v>1358</v>
      </c>
      <c r="BH1108" s="2" t="s">
        <v>1358</v>
      </c>
      <c r="BI1108" s="2" t="s">
        <v>1358</v>
      </c>
      <c r="BJ1108" s="2" t="s">
        <v>1358</v>
      </c>
      <c r="BK1108" s="2" t="s">
        <v>1358</v>
      </c>
      <c r="BL1108" s="2" t="s">
        <v>1358</v>
      </c>
      <c r="BM1108" s="2" t="s">
        <v>1358</v>
      </c>
      <c r="BN1108" s="2" t="s">
        <v>1358</v>
      </c>
      <c r="BO1108" s="2" t="s">
        <v>1358</v>
      </c>
    </row>
    <row r="1109" spans="2:67" ht="36.6" outlineLevel="1">
      <c r="B1109" s="36"/>
      <c r="C1109" s="13" t="s">
        <v>1294</v>
      </c>
      <c r="D1109" s="10" t="s">
        <v>1295</v>
      </c>
      <c r="E1109" s="10" t="s">
        <v>1296</v>
      </c>
      <c r="F1109" s="11" t="s">
        <v>1297</v>
      </c>
      <c r="G1109" s="11" t="str">
        <f t="shared" si="613"/>
        <v>MFR_SPECIFIC_C4[35:33]</v>
      </c>
      <c r="H1109" s="11" t="s">
        <v>1359</v>
      </c>
      <c r="I1109" s="5"/>
      <c r="J1109" s="5"/>
      <c r="K1109" s="5"/>
      <c r="L1109" s="5"/>
      <c r="M1109" s="5"/>
      <c r="N1109" s="43" t="s">
        <v>1360</v>
      </c>
      <c r="O1109" t="s">
        <v>1361</v>
      </c>
      <c r="P1109" t="s">
        <v>1362</v>
      </c>
      <c r="Q1109" s="10"/>
      <c r="R1109" s="10"/>
      <c r="S1109" s="10" t="s">
        <v>53</v>
      </c>
      <c r="T1109" s="10"/>
      <c r="U1109" s="10" t="s">
        <v>49</v>
      </c>
      <c r="V1109" s="10" t="s">
        <v>49</v>
      </c>
      <c r="W1109" s="10" t="s">
        <v>50</v>
      </c>
      <c r="X1109" s="11" t="str">
        <f t="shared" si="469"/>
        <v>N</v>
      </c>
      <c r="Y1109" s="11"/>
      <c r="Z1109" s="11">
        <f t="shared" si="590"/>
        <v>0</v>
      </c>
      <c r="AA1109" s="11" t="str">
        <f t="shared" si="610"/>
        <v>Y</v>
      </c>
      <c r="AB1109" s="11">
        <v>3</v>
      </c>
      <c r="AC1109" s="11">
        <f t="shared" si="611"/>
        <v>6</v>
      </c>
      <c r="AD1109" s="10" t="str">
        <f t="shared" si="604"/>
        <v>000</v>
      </c>
      <c r="AE1109" s="10" t="str">
        <f t="shared" si="605"/>
        <v>000</v>
      </c>
      <c r="AF1109" s="11"/>
      <c r="AG1109" s="10"/>
      <c r="AH1109" s="10"/>
      <c r="AI1109" s="11">
        <f t="shared" si="596"/>
        <v>479</v>
      </c>
      <c r="AJ1109" s="11" t="str">
        <f t="shared" si="597"/>
        <v/>
      </c>
      <c r="AK1109" s="11">
        <f t="shared" si="598"/>
        <v>479</v>
      </c>
      <c r="AL1109" s="11" t="str">
        <f t="shared" si="599"/>
        <v/>
      </c>
      <c r="AM1109" s="11">
        <f t="shared" si="600"/>
        <v>33</v>
      </c>
      <c r="AN1109" s="11" t="str">
        <f t="shared" si="601"/>
        <v>OTP[35:33]</v>
      </c>
      <c r="AO1109" s="11">
        <f t="shared" si="602"/>
        <v>105</v>
      </c>
      <c r="AP1109" s="11" t="str">
        <f t="shared" si="603"/>
        <v>OTP[107:105]</v>
      </c>
      <c r="AQ1109" s="11"/>
      <c r="AR1109" s="11">
        <f t="shared" si="612"/>
        <v>0</v>
      </c>
      <c r="AS1109" s="11"/>
      <c r="AT1109" s="9"/>
      <c r="AU1109" t="str">
        <f t="shared" si="615"/>
        <v>RW</v>
      </c>
      <c r="AV1109" s="7">
        <f>SUM(Z$7:Z1109)/2</f>
        <v>480</v>
      </c>
      <c r="AW1109" s="7">
        <f>SUM(AC$7:AC1109)/2</f>
        <v>111</v>
      </c>
      <c r="BA1109" s="7">
        <v>3</v>
      </c>
      <c r="BB1109" s="7">
        <f t="shared" si="614"/>
        <v>33</v>
      </c>
      <c r="BF1109" s="2">
        <v>100</v>
      </c>
      <c r="BG1109" s="2">
        <v>100</v>
      </c>
      <c r="BH1109" s="2">
        <v>100</v>
      </c>
      <c r="BI1109" s="2">
        <v>100</v>
      </c>
      <c r="BJ1109" s="2">
        <v>100</v>
      </c>
      <c r="BK1109" s="2">
        <v>100</v>
      </c>
      <c r="BL1109" s="2">
        <v>100</v>
      </c>
      <c r="BM1109" s="2">
        <v>100</v>
      </c>
      <c r="BN1109" s="2">
        <v>100</v>
      </c>
      <c r="BO1109" s="2">
        <v>100</v>
      </c>
    </row>
    <row r="1110" spans="2:67" ht="36" outlineLevel="1">
      <c r="B1110" s="36"/>
      <c r="C1110" s="13" t="s">
        <v>1294</v>
      </c>
      <c r="D1110" s="10" t="s">
        <v>1295</v>
      </c>
      <c r="E1110" s="10" t="s">
        <v>1296</v>
      </c>
      <c r="F1110" s="11" t="s">
        <v>1297</v>
      </c>
      <c r="G1110" s="11" t="str">
        <f t="shared" si="613"/>
        <v>MFR_SPECIFIC_C4[32:29]</v>
      </c>
      <c r="H1110" s="11" t="s">
        <v>1363</v>
      </c>
      <c r="I1110" s="11"/>
      <c r="J1110" s="11"/>
      <c r="K1110" s="11"/>
      <c r="L1110" s="11"/>
      <c r="M1110" s="11"/>
      <c r="N1110" s="84" t="s">
        <v>1364</v>
      </c>
      <c r="O1110" t="s">
        <v>1365</v>
      </c>
      <c r="P1110" s="21"/>
      <c r="Q1110" s="10"/>
      <c r="R1110" s="10"/>
      <c r="S1110" s="10" t="s">
        <v>53</v>
      </c>
      <c r="T1110" s="10"/>
      <c r="U1110" s="10" t="s">
        <v>49</v>
      </c>
      <c r="V1110" s="10" t="s">
        <v>49</v>
      </c>
      <c r="W1110" s="10" t="s">
        <v>50</v>
      </c>
      <c r="X1110" s="11" t="str">
        <f t="shared" si="469"/>
        <v>N</v>
      </c>
      <c r="Y1110" s="11"/>
      <c r="Z1110" s="11">
        <f t="shared" si="590"/>
        <v>0</v>
      </c>
      <c r="AA1110" s="11" t="str">
        <f t="shared" si="610"/>
        <v>Y</v>
      </c>
      <c r="AB1110" s="11">
        <v>4</v>
      </c>
      <c r="AC1110" s="11">
        <f t="shared" si="611"/>
        <v>8</v>
      </c>
      <c r="AD1110" s="10" t="str">
        <f t="shared" si="604"/>
        <v>0000</v>
      </c>
      <c r="AE1110" s="10" t="str">
        <f t="shared" si="605"/>
        <v>0000</v>
      </c>
      <c r="AF1110" s="11"/>
      <c r="AG1110" s="10"/>
      <c r="AH1110" s="10"/>
      <c r="AI1110" s="11">
        <f t="shared" si="596"/>
        <v>479</v>
      </c>
      <c r="AJ1110" s="11" t="str">
        <f t="shared" si="597"/>
        <v/>
      </c>
      <c r="AK1110" s="11">
        <f t="shared" si="598"/>
        <v>479</v>
      </c>
      <c r="AL1110" s="11" t="str">
        <f t="shared" si="599"/>
        <v/>
      </c>
      <c r="AM1110" s="11">
        <f t="shared" si="600"/>
        <v>29</v>
      </c>
      <c r="AN1110" s="11" t="str">
        <f t="shared" si="601"/>
        <v>OTP[32:29]</v>
      </c>
      <c r="AO1110" s="11">
        <f t="shared" si="602"/>
        <v>101</v>
      </c>
      <c r="AP1110" s="11" t="str">
        <f t="shared" si="603"/>
        <v>OTP[104:101]</v>
      </c>
      <c r="AQ1110" s="11"/>
      <c r="AR1110" s="11">
        <f t="shared" si="612"/>
        <v>0</v>
      </c>
      <c r="AS1110" s="11"/>
      <c r="AT1110" s="9"/>
      <c r="AU1110" t="str">
        <f t="shared" si="615"/>
        <v>RW</v>
      </c>
      <c r="AV1110" s="7">
        <f>SUM(Z$7:Z1110)/2</f>
        <v>480</v>
      </c>
      <c r="AW1110" s="7">
        <f>SUM(AC$7:AC1110)/2</f>
        <v>115</v>
      </c>
      <c r="BA1110" s="7">
        <v>4</v>
      </c>
      <c r="BB1110" s="7">
        <f t="shared" si="614"/>
        <v>29</v>
      </c>
      <c r="BF1110" s="32" t="s">
        <v>1366</v>
      </c>
      <c r="BG1110" s="32" t="s">
        <v>1366</v>
      </c>
      <c r="BH1110" s="32" t="s">
        <v>1366</v>
      </c>
      <c r="BI1110" s="32" t="s">
        <v>1366</v>
      </c>
      <c r="BJ1110" s="32" t="s">
        <v>1366</v>
      </c>
      <c r="BK1110" s="32" t="s">
        <v>1366</v>
      </c>
      <c r="BL1110" s="32" t="s">
        <v>1366</v>
      </c>
      <c r="BM1110" s="32" t="s">
        <v>1366</v>
      </c>
      <c r="BN1110" s="32" t="s">
        <v>1366</v>
      </c>
      <c r="BO1110" s="32" t="s">
        <v>1366</v>
      </c>
    </row>
    <row r="1111" spans="2:67" ht="36.6" outlineLevel="1">
      <c r="B1111" s="36"/>
      <c r="C1111" s="13" t="s">
        <v>1294</v>
      </c>
      <c r="D1111" s="10" t="s">
        <v>1295</v>
      </c>
      <c r="E1111" s="10" t="s">
        <v>1296</v>
      </c>
      <c r="F1111" s="11" t="s">
        <v>1297</v>
      </c>
      <c r="G1111" s="11" t="str">
        <f t="shared" si="613"/>
        <v>MFR_SPECIFIC_C4[28:25]</v>
      </c>
      <c r="H1111" s="11" t="s">
        <v>1367</v>
      </c>
      <c r="I1111" s="5"/>
      <c r="J1111" s="5"/>
      <c r="K1111" s="5"/>
      <c r="L1111" s="5"/>
      <c r="M1111" s="5"/>
      <c r="N1111" s="44" t="s">
        <v>1368</v>
      </c>
      <c r="O1111" t="s">
        <v>1369</v>
      </c>
      <c r="P1111" s="21"/>
      <c r="Q1111" s="10"/>
      <c r="R1111" s="10"/>
      <c r="S1111" s="10" t="s">
        <v>53</v>
      </c>
      <c r="T1111" s="10"/>
      <c r="U1111" s="10" t="s">
        <v>49</v>
      </c>
      <c r="V1111" s="10" t="s">
        <v>49</v>
      </c>
      <c r="W1111" s="10" t="s">
        <v>50</v>
      </c>
      <c r="X1111" s="11" t="str">
        <f t="shared" ref="X1111:X1174" si="616">IF(Y1111&gt;0,"Y","N")</f>
        <v>N</v>
      </c>
      <c r="Y1111" s="11"/>
      <c r="Z1111" s="11">
        <f t="shared" si="590"/>
        <v>0</v>
      </c>
      <c r="AA1111" s="11" t="str">
        <f t="shared" si="610"/>
        <v>Y</v>
      </c>
      <c r="AB1111" s="11">
        <v>4</v>
      </c>
      <c r="AC1111" s="11">
        <f t="shared" si="611"/>
        <v>8</v>
      </c>
      <c r="AD1111" s="10" t="str">
        <f t="shared" si="604"/>
        <v>0000</v>
      </c>
      <c r="AE1111" s="10" t="str">
        <f t="shared" si="605"/>
        <v>0000</v>
      </c>
      <c r="AF1111" s="11"/>
      <c r="AG1111" s="10"/>
      <c r="AH1111" s="10"/>
      <c r="AI1111" s="11">
        <f t="shared" si="596"/>
        <v>479</v>
      </c>
      <c r="AJ1111" s="11" t="str">
        <f t="shared" si="597"/>
        <v/>
      </c>
      <c r="AK1111" s="11">
        <f t="shared" si="598"/>
        <v>479</v>
      </c>
      <c r="AL1111" s="11" t="str">
        <f t="shared" si="599"/>
        <v/>
      </c>
      <c r="AM1111" s="11">
        <f t="shared" si="600"/>
        <v>25</v>
      </c>
      <c r="AN1111" s="11" t="str">
        <f t="shared" si="601"/>
        <v>OTP[28:25]</v>
      </c>
      <c r="AO1111" s="11">
        <f t="shared" si="602"/>
        <v>97</v>
      </c>
      <c r="AP1111" s="11" t="str">
        <f t="shared" si="603"/>
        <v>OTP[100:97]</v>
      </c>
      <c r="AQ1111" s="11"/>
      <c r="AR1111" s="11">
        <f t="shared" si="612"/>
        <v>0</v>
      </c>
      <c r="AS1111" s="11"/>
      <c r="AT1111" s="9"/>
      <c r="AU1111" t="str">
        <f t="shared" si="615"/>
        <v>RW</v>
      </c>
      <c r="AV1111" s="7">
        <f>SUM(Z$7:Z1111)/2</f>
        <v>480</v>
      </c>
      <c r="AW1111" s="7">
        <f>SUM(AC$7:AC1111)/2</f>
        <v>119</v>
      </c>
      <c r="BA1111" s="7">
        <v>4</v>
      </c>
      <c r="BB1111" s="7">
        <f t="shared" si="614"/>
        <v>25</v>
      </c>
      <c r="BF1111" s="32" t="s">
        <v>1366</v>
      </c>
      <c r="BG1111" s="32" t="s">
        <v>1366</v>
      </c>
      <c r="BH1111" s="32" t="s">
        <v>1366</v>
      </c>
      <c r="BI1111" s="32" t="s">
        <v>1366</v>
      </c>
      <c r="BJ1111" s="32" t="s">
        <v>1366</v>
      </c>
      <c r="BK1111" s="32" t="s">
        <v>1366</v>
      </c>
      <c r="BL1111" s="32" t="s">
        <v>1366</v>
      </c>
      <c r="BM1111" s="32" t="s">
        <v>1366</v>
      </c>
      <c r="BN1111" s="32" t="s">
        <v>1366</v>
      </c>
      <c r="BO1111" s="32" t="s">
        <v>1366</v>
      </c>
    </row>
    <row r="1112" spans="2:67" ht="72" outlineLevel="1">
      <c r="B1112" s="37"/>
      <c r="C1112" s="13" t="s">
        <v>1294</v>
      </c>
      <c r="D1112" s="10" t="s">
        <v>1295</v>
      </c>
      <c r="E1112" s="10" t="s">
        <v>1296</v>
      </c>
      <c r="F1112" s="11" t="s">
        <v>1297</v>
      </c>
      <c r="G1112" s="11" t="str">
        <f t="shared" si="613"/>
        <v>MFR_SPECIFIC_C4[24:19]</v>
      </c>
      <c r="H1112" s="11" t="s">
        <v>1370</v>
      </c>
      <c r="I1112" s="5"/>
      <c r="J1112" s="5"/>
      <c r="K1112" s="5"/>
      <c r="L1112" s="5"/>
      <c r="M1112" s="5"/>
      <c r="N1112" s="1" t="s">
        <v>1371</v>
      </c>
      <c r="O1112" t="s">
        <v>1372</v>
      </c>
      <c r="P1112" t="s">
        <v>1373</v>
      </c>
      <c r="Q1112" s="10"/>
      <c r="R1112" s="10"/>
      <c r="S1112" s="10" t="s">
        <v>53</v>
      </c>
      <c r="T1112" s="10"/>
      <c r="U1112" s="10" t="s">
        <v>49</v>
      </c>
      <c r="V1112" s="10" t="s">
        <v>49</v>
      </c>
      <c r="W1112" s="10" t="s">
        <v>50</v>
      </c>
      <c r="X1112" s="11" t="str">
        <f t="shared" si="616"/>
        <v>N</v>
      </c>
      <c r="Y1112" s="11"/>
      <c r="Z1112" s="11">
        <f t="shared" si="590"/>
        <v>0</v>
      </c>
      <c r="AA1112" s="11" t="str">
        <f t="shared" si="610"/>
        <v>Y</v>
      </c>
      <c r="AB1112" s="11">
        <v>6</v>
      </c>
      <c r="AC1112" s="11">
        <f t="shared" si="611"/>
        <v>12</v>
      </c>
      <c r="AD1112" s="10">
        <v>100000</v>
      </c>
      <c r="AE1112" s="10">
        <v>100000</v>
      </c>
      <c r="AF1112" s="11"/>
      <c r="AG1112" s="10"/>
      <c r="AH1112" s="10"/>
      <c r="AI1112" s="11">
        <f t="shared" si="596"/>
        <v>479</v>
      </c>
      <c r="AJ1112" s="11" t="str">
        <f t="shared" si="597"/>
        <v/>
      </c>
      <c r="AK1112" s="11">
        <f t="shared" si="598"/>
        <v>479</v>
      </c>
      <c r="AL1112" s="11" t="str">
        <f t="shared" si="599"/>
        <v/>
      </c>
      <c r="AM1112" s="11">
        <f t="shared" si="600"/>
        <v>19</v>
      </c>
      <c r="AN1112" s="11" t="str">
        <f t="shared" si="601"/>
        <v>OTP[24:19]</v>
      </c>
      <c r="AO1112" s="11">
        <f t="shared" si="602"/>
        <v>91</v>
      </c>
      <c r="AP1112" s="11" t="str">
        <f t="shared" si="603"/>
        <v>OTP[96:91]</v>
      </c>
      <c r="AQ1112" s="11"/>
      <c r="AR1112" s="11">
        <f t="shared" si="612"/>
        <v>0</v>
      </c>
      <c r="AS1112" s="11"/>
      <c r="AT1112" s="9"/>
      <c r="AU1112" t="str">
        <f t="shared" si="615"/>
        <v>RW</v>
      </c>
      <c r="AV1112" s="7">
        <f>SUM(Z$7:Z1112)/2</f>
        <v>480</v>
      </c>
      <c r="AW1112" s="7">
        <f>SUM(AC$7:AC1112)/2</f>
        <v>125</v>
      </c>
      <c r="BA1112" s="5">
        <v>6</v>
      </c>
      <c r="BB1112" s="7">
        <f t="shared" si="614"/>
        <v>19</v>
      </c>
      <c r="BF1112" s="2">
        <v>100000</v>
      </c>
      <c r="BG1112" s="2">
        <v>100000</v>
      </c>
      <c r="BH1112" s="2">
        <v>100000</v>
      </c>
      <c r="BI1112" s="2">
        <v>100000</v>
      </c>
      <c r="BJ1112" s="2">
        <v>100000</v>
      </c>
      <c r="BK1112" s="2">
        <v>100000</v>
      </c>
      <c r="BL1112" s="2">
        <v>100000</v>
      </c>
      <c r="BM1112" s="2">
        <v>100000</v>
      </c>
      <c r="BN1112" s="2">
        <v>100000</v>
      </c>
      <c r="BO1112" s="2">
        <v>100000</v>
      </c>
    </row>
    <row r="1113" spans="2:67" ht="43.15" outlineLevel="1">
      <c r="B1113" s="37"/>
      <c r="C1113" s="13" t="s">
        <v>1294</v>
      </c>
      <c r="D1113" s="10" t="s">
        <v>1295</v>
      </c>
      <c r="E1113" s="10" t="s">
        <v>1296</v>
      </c>
      <c r="F1113" s="11" t="s">
        <v>1297</v>
      </c>
      <c r="G1113" s="11" t="str">
        <f t="shared" si="613"/>
        <v>MFR_SPECIFIC_C4[18:10]</v>
      </c>
      <c r="H1113" s="11" t="s">
        <v>1374</v>
      </c>
      <c r="I1113" s="11"/>
      <c r="J1113" s="11"/>
      <c r="K1113" s="11"/>
      <c r="L1113" s="11"/>
      <c r="M1113" s="11"/>
      <c r="N1113" s="10" t="s">
        <v>1375</v>
      </c>
      <c r="O1113" s="10" t="s">
        <v>1376</v>
      </c>
      <c r="P1113" s="10" t="s">
        <v>1377</v>
      </c>
      <c r="Q1113" s="10"/>
      <c r="R1113" s="10"/>
      <c r="S1113" s="10" t="s">
        <v>53</v>
      </c>
      <c r="T1113" s="10"/>
      <c r="U1113" s="10" t="s">
        <v>49</v>
      </c>
      <c r="V1113" s="10" t="s">
        <v>49</v>
      </c>
      <c r="W1113" s="10" t="s">
        <v>50</v>
      </c>
      <c r="X1113" s="11" t="str">
        <f t="shared" si="616"/>
        <v>N</v>
      </c>
      <c r="Y1113" s="11"/>
      <c r="Z1113" s="11">
        <f t="shared" si="590"/>
        <v>0</v>
      </c>
      <c r="AA1113" s="11" t="str">
        <f t="shared" si="610"/>
        <v>Y</v>
      </c>
      <c r="AB1113" s="11">
        <v>9</v>
      </c>
      <c r="AC1113" s="11">
        <f t="shared" si="611"/>
        <v>18</v>
      </c>
      <c r="AD1113" s="20" t="s">
        <v>1378</v>
      </c>
      <c r="AE1113" s="20" t="s">
        <v>1378</v>
      </c>
      <c r="AF1113" s="11"/>
      <c r="AG1113" s="10"/>
      <c r="AH1113" s="10"/>
      <c r="AI1113" s="11">
        <f t="shared" si="596"/>
        <v>479</v>
      </c>
      <c r="AJ1113" s="11" t="str">
        <f t="shared" si="597"/>
        <v/>
      </c>
      <c r="AK1113" s="11">
        <f t="shared" si="598"/>
        <v>479</v>
      </c>
      <c r="AL1113" s="11" t="str">
        <f t="shared" si="599"/>
        <v/>
      </c>
      <c r="AM1113" s="11">
        <f t="shared" si="600"/>
        <v>10</v>
      </c>
      <c r="AN1113" s="11" t="str">
        <f t="shared" si="601"/>
        <v>OTP[18:10]</v>
      </c>
      <c r="AO1113" s="11">
        <f t="shared" si="602"/>
        <v>82</v>
      </c>
      <c r="AP1113" s="11" t="str">
        <f t="shared" si="603"/>
        <v>OTP[90:82]</v>
      </c>
      <c r="AQ1113" s="11"/>
      <c r="AR1113" s="11">
        <f t="shared" si="612"/>
        <v>0</v>
      </c>
      <c r="AS1113" s="11"/>
      <c r="AT1113" s="9"/>
      <c r="AU1113" t="str">
        <f t="shared" si="615"/>
        <v>RW</v>
      </c>
      <c r="AV1113" s="7">
        <f>SUM(Z$7:Z1113)/2</f>
        <v>480</v>
      </c>
      <c r="AW1113" s="7">
        <f>SUM(AC$7:AC1113)/2</f>
        <v>134</v>
      </c>
      <c r="BA1113" s="7">
        <v>9</v>
      </c>
      <c r="BB1113" s="7">
        <f t="shared" si="614"/>
        <v>10</v>
      </c>
      <c r="BF1113" s="2" t="s">
        <v>1378</v>
      </c>
      <c r="BG1113" s="2" t="s">
        <v>1378</v>
      </c>
      <c r="BH1113" s="2" t="s">
        <v>1378</v>
      </c>
      <c r="BI1113" s="2" t="s">
        <v>1378</v>
      </c>
      <c r="BJ1113" s="2" t="s">
        <v>1378</v>
      </c>
      <c r="BK1113" s="2" t="s">
        <v>1378</v>
      </c>
      <c r="BL1113" s="2" t="s">
        <v>1378</v>
      </c>
      <c r="BM1113" s="2" t="s">
        <v>1378</v>
      </c>
      <c r="BN1113" s="2" t="s">
        <v>1378</v>
      </c>
      <c r="BO1113" s="2" t="s">
        <v>1378</v>
      </c>
    </row>
    <row r="1114" spans="2:67" ht="28.9" outlineLevel="1">
      <c r="B1114" s="37"/>
      <c r="C1114" s="13" t="s">
        <v>1294</v>
      </c>
      <c r="D1114" s="10" t="s">
        <v>1295</v>
      </c>
      <c r="E1114" s="10" t="s">
        <v>1296</v>
      </c>
      <c r="F1114" s="11" t="s">
        <v>1297</v>
      </c>
      <c r="G1114" s="11" t="str">
        <f t="shared" si="613"/>
        <v>MFR_SPECIFIC_C4[9:8]</v>
      </c>
      <c r="H1114" s="11" t="s">
        <v>1379</v>
      </c>
      <c r="I1114" s="5"/>
      <c r="J1114" s="5"/>
      <c r="K1114" s="5"/>
      <c r="L1114" s="5"/>
      <c r="M1114" s="5"/>
      <c r="N1114" s="2" t="s">
        <v>1380</v>
      </c>
      <c r="O1114" t="s">
        <v>1381</v>
      </c>
      <c r="P1114" t="s">
        <v>1382</v>
      </c>
      <c r="Q1114" s="10"/>
      <c r="R1114" s="10"/>
      <c r="S1114" s="10" t="s">
        <v>53</v>
      </c>
      <c r="T1114" s="10"/>
      <c r="U1114" s="10" t="s">
        <v>49</v>
      </c>
      <c r="V1114" s="10" t="s">
        <v>49</v>
      </c>
      <c r="W1114" s="10" t="s">
        <v>50</v>
      </c>
      <c r="X1114" s="11" t="str">
        <f t="shared" si="616"/>
        <v>N</v>
      </c>
      <c r="Y1114" s="11"/>
      <c r="Z1114" s="11">
        <f t="shared" si="590"/>
        <v>0</v>
      </c>
      <c r="AA1114" s="11" t="str">
        <f t="shared" si="610"/>
        <v>Y</v>
      </c>
      <c r="AB1114" s="11">
        <v>2</v>
      </c>
      <c r="AC1114" s="11">
        <f t="shared" si="611"/>
        <v>4</v>
      </c>
      <c r="AD1114" s="10" t="str">
        <f t="shared" si="604"/>
        <v>00</v>
      </c>
      <c r="AE1114" s="10" t="str">
        <f t="shared" si="605"/>
        <v>00</v>
      </c>
      <c r="AF1114" s="11"/>
      <c r="AG1114" s="10"/>
      <c r="AH1114" s="10"/>
      <c r="AI1114" s="11">
        <f t="shared" si="596"/>
        <v>479</v>
      </c>
      <c r="AJ1114" s="11" t="str">
        <f t="shared" si="597"/>
        <v/>
      </c>
      <c r="AK1114" s="11">
        <f t="shared" si="598"/>
        <v>479</v>
      </c>
      <c r="AL1114" s="11" t="str">
        <f t="shared" si="599"/>
        <v/>
      </c>
      <c r="AM1114" s="11">
        <f t="shared" si="600"/>
        <v>8</v>
      </c>
      <c r="AN1114" s="11" t="str">
        <f t="shared" si="601"/>
        <v>OTP[9:8]</v>
      </c>
      <c r="AO1114" s="11">
        <f t="shared" si="602"/>
        <v>80</v>
      </c>
      <c r="AP1114" s="11" t="str">
        <f t="shared" si="603"/>
        <v>OTP[81:80]</v>
      </c>
      <c r="AQ1114" s="11"/>
      <c r="AR1114" s="11">
        <f t="shared" si="612"/>
        <v>0</v>
      </c>
      <c r="AS1114" s="11"/>
      <c r="AT1114" s="9"/>
      <c r="AU1114" t="str">
        <f t="shared" si="615"/>
        <v>RW</v>
      </c>
      <c r="AV1114" s="7">
        <f>SUM(Z$7:Z1114)/2</f>
        <v>480</v>
      </c>
      <c r="AW1114" s="7">
        <f>SUM(AC$7:AC1114)/2</f>
        <v>136</v>
      </c>
      <c r="BA1114" s="5">
        <v>2</v>
      </c>
      <c r="BB1114" s="7">
        <f t="shared" si="614"/>
        <v>8</v>
      </c>
      <c r="BF1114" s="2">
        <v>10</v>
      </c>
      <c r="BG1114" s="2">
        <v>10</v>
      </c>
      <c r="BH1114" s="2">
        <v>10</v>
      </c>
      <c r="BI1114" s="2">
        <v>10</v>
      </c>
      <c r="BJ1114" s="2">
        <v>10</v>
      </c>
      <c r="BK1114" s="2">
        <v>10</v>
      </c>
      <c r="BL1114" s="2">
        <v>10</v>
      </c>
      <c r="BM1114" s="2">
        <v>10</v>
      </c>
      <c r="BN1114" s="2">
        <v>10</v>
      </c>
      <c r="BO1114" s="2">
        <v>10</v>
      </c>
    </row>
    <row r="1115" spans="2:67" ht="28.9" outlineLevel="1">
      <c r="B1115" s="37" t="s">
        <v>1383</v>
      </c>
      <c r="C1115" s="13" t="s">
        <v>1294</v>
      </c>
      <c r="D1115" s="10" t="s">
        <v>1295</v>
      </c>
      <c r="E1115" s="10" t="s">
        <v>1296</v>
      </c>
      <c r="F1115" s="11" t="s">
        <v>1297</v>
      </c>
      <c r="G1115" s="11" t="str">
        <f t="shared" si="613"/>
        <v>MFR_SPECIFIC_C4[7]</v>
      </c>
      <c r="H1115" s="11"/>
      <c r="I1115" s="5"/>
      <c r="J1115" s="5"/>
      <c r="K1115" s="5"/>
      <c r="L1115" s="5"/>
      <c r="M1115" s="5"/>
      <c r="N1115" s="2"/>
      <c r="O1115"/>
      <c r="P1115"/>
      <c r="Q1115" s="10"/>
      <c r="R1115" s="10"/>
      <c r="S1115" s="10" t="s">
        <v>53</v>
      </c>
      <c r="T1115" s="10"/>
      <c r="U1115" s="10" t="s">
        <v>49</v>
      </c>
      <c r="V1115" s="10" t="s">
        <v>49</v>
      </c>
      <c r="W1115" s="10" t="s">
        <v>50</v>
      </c>
      <c r="X1115" s="11" t="str">
        <f t="shared" si="616"/>
        <v>N</v>
      </c>
      <c r="Y1115" s="11"/>
      <c r="Z1115" s="11">
        <f t="shared" si="590"/>
        <v>0</v>
      </c>
      <c r="AA1115" s="11" t="str">
        <f t="shared" si="610"/>
        <v>Y</v>
      </c>
      <c r="AB1115" s="11">
        <v>1</v>
      </c>
      <c r="AC1115" s="11">
        <f t="shared" si="611"/>
        <v>2</v>
      </c>
      <c r="AD1115" s="10" t="str">
        <f t="shared" si="604"/>
        <v>0</v>
      </c>
      <c r="AE1115" s="10" t="str">
        <f t="shared" si="605"/>
        <v>0</v>
      </c>
      <c r="AF1115" s="11"/>
      <c r="AG1115" s="10"/>
      <c r="AH1115" s="10"/>
      <c r="AI1115" s="11">
        <f t="shared" si="596"/>
        <v>479</v>
      </c>
      <c r="AJ1115" s="11" t="str">
        <f t="shared" si="597"/>
        <v/>
      </c>
      <c r="AK1115" s="11">
        <f t="shared" si="598"/>
        <v>479</v>
      </c>
      <c r="AL1115" s="11" t="str">
        <f t="shared" si="599"/>
        <v/>
      </c>
      <c r="AM1115" s="11">
        <f t="shared" si="600"/>
        <v>7</v>
      </c>
      <c r="AN1115" s="11" t="str">
        <f t="shared" si="601"/>
        <v>OTP[7]</v>
      </c>
      <c r="AO1115" s="11">
        <f t="shared" si="602"/>
        <v>79</v>
      </c>
      <c r="AP1115" s="11" t="str">
        <f t="shared" si="603"/>
        <v>OTP[79]</v>
      </c>
      <c r="AQ1115" s="11"/>
      <c r="AR1115" s="11">
        <f t="shared" si="612"/>
        <v>0</v>
      </c>
      <c r="AS1115" s="11"/>
      <c r="AT1115" s="9"/>
      <c r="AU1115" t="str">
        <f t="shared" si="615"/>
        <v>RW</v>
      </c>
      <c r="AV1115" s="7">
        <f>SUM(Z$7:Z1115)/2</f>
        <v>480</v>
      </c>
      <c r="AW1115" s="7">
        <f>SUM(AC$7:AC1115)/2</f>
        <v>137</v>
      </c>
      <c r="BA1115" s="5">
        <v>1</v>
      </c>
      <c r="BB1115" s="7">
        <f t="shared" si="614"/>
        <v>7</v>
      </c>
      <c r="BF1115" s="2" t="s">
        <v>1304</v>
      </c>
      <c r="BG1115" s="2" t="s">
        <v>1304</v>
      </c>
      <c r="BH1115" s="2" t="s">
        <v>1304</v>
      </c>
      <c r="BI1115" s="2" t="s">
        <v>1304</v>
      </c>
      <c r="BJ1115" s="2" t="s">
        <v>1304</v>
      </c>
      <c r="BK1115" s="2" t="s">
        <v>1304</v>
      </c>
      <c r="BL1115" s="2" t="s">
        <v>1304</v>
      </c>
      <c r="BM1115" s="2" t="s">
        <v>1304</v>
      </c>
      <c r="BN1115" s="2" t="s">
        <v>1304</v>
      </c>
      <c r="BO1115" s="2" t="s">
        <v>1304</v>
      </c>
    </row>
    <row r="1116" spans="2:67" ht="28.9" outlineLevel="1">
      <c r="B1116" s="37"/>
      <c r="C1116" s="13" t="s">
        <v>1294</v>
      </c>
      <c r="D1116" s="10" t="s">
        <v>1295</v>
      </c>
      <c r="E1116" s="10" t="s">
        <v>1296</v>
      </c>
      <c r="F1116" s="11" t="s">
        <v>1297</v>
      </c>
      <c r="G1116" s="11" t="str">
        <f t="shared" si="613"/>
        <v>MFR_SPECIFIC_C4[6]</v>
      </c>
      <c r="H1116" s="42" t="s">
        <v>1384</v>
      </c>
      <c r="I1116" s="42"/>
      <c r="J1116" s="42"/>
      <c r="K1116" s="42"/>
      <c r="L1116" s="42"/>
      <c r="M1116" s="42"/>
      <c r="N1116" s="10" t="s">
        <v>1385</v>
      </c>
      <c r="O1116" s="9" t="s">
        <v>1386</v>
      </c>
      <c r="P1116" s="9" t="s">
        <v>1387</v>
      </c>
      <c r="Q1116" s="10"/>
      <c r="R1116" s="10"/>
      <c r="S1116" s="10" t="s">
        <v>53</v>
      </c>
      <c r="T1116" s="10"/>
      <c r="U1116" s="10" t="s">
        <v>49</v>
      </c>
      <c r="V1116" s="10" t="s">
        <v>49</v>
      </c>
      <c r="W1116" s="10" t="s">
        <v>50</v>
      </c>
      <c r="X1116" s="11" t="str">
        <f t="shared" si="616"/>
        <v>N</v>
      </c>
      <c r="Y1116" s="11"/>
      <c r="Z1116" s="11">
        <f t="shared" si="590"/>
        <v>0</v>
      </c>
      <c r="AA1116" s="11" t="str">
        <f t="shared" si="610"/>
        <v>Y</v>
      </c>
      <c r="AB1116" s="11">
        <v>1</v>
      </c>
      <c r="AC1116" s="11">
        <f t="shared" si="611"/>
        <v>2</v>
      </c>
      <c r="AD1116" s="10" t="str">
        <f t="shared" si="604"/>
        <v>0</v>
      </c>
      <c r="AE1116" s="10" t="str">
        <f t="shared" si="605"/>
        <v>0</v>
      </c>
      <c r="AF1116" s="11"/>
      <c r="AG1116" s="10"/>
      <c r="AH1116" s="10"/>
      <c r="AI1116" s="11">
        <f t="shared" si="596"/>
        <v>479</v>
      </c>
      <c r="AJ1116" s="11" t="str">
        <f t="shared" si="597"/>
        <v/>
      </c>
      <c r="AK1116" s="11">
        <f t="shared" si="598"/>
        <v>479</v>
      </c>
      <c r="AL1116" s="11" t="str">
        <f t="shared" si="599"/>
        <v/>
      </c>
      <c r="AM1116" s="11">
        <f t="shared" si="600"/>
        <v>6</v>
      </c>
      <c r="AN1116" s="11" t="str">
        <f t="shared" si="601"/>
        <v>OTP[6]</v>
      </c>
      <c r="AO1116" s="11">
        <f t="shared" si="602"/>
        <v>78</v>
      </c>
      <c r="AP1116" s="11" t="str">
        <f t="shared" si="603"/>
        <v>OTP[78]</v>
      </c>
      <c r="AQ1116" s="11"/>
      <c r="AR1116" s="11">
        <f t="shared" si="612"/>
        <v>0</v>
      </c>
      <c r="AS1116" s="11"/>
      <c r="AT1116" s="9"/>
      <c r="AU1116" t="str">
        <f t="shared" si="615"/>
        <v>RW</v>
      </c>
      <c r="AV1116" s="7">
        <f>SUM(Z$7:Z1116)/2</f>
        <v>480</v>
      </c>
      <c r="AW1116" s="7">
        <f>SUM(AC$7:AC1116)/2</f>
        <v>138</v>
      </c>
      <c r="BA1116" s="7">
        <v>1</v>
      </c>
      <c r="BB1116" s="7">
        <f t="shared" si="614"/>
        <v>6</v>
      </c>
      <c r="BF1116" s="40">
        <v>1</v>
      </c>
      <c r="BG1116" s="40">
        <v>1</v>
      </c>
      <c r="BH1116" s="40">
        <v>1</v>
      </c>
      <c r="BI1116" s="40">
        <v>1</v>
      </c>
      <c r="BJ1116" s="40">
        <v>1</v>
      </c>
      <c r="BK1116" s="40">
        <v>1</v>
      </c>
      <c r="BL1116" s="40">
        <v>1</v>
      </c>
      <c r="BM1116" s="40">
        <v>1</v>
      </c>
      <c r="BN1116" s="40">
        <v>1</v>
      </c>
      <c r="BO1116" s="40">
        <v>1</v>
      </c>
    </row>
    <row r="1117" spans="2:67" ht="57.6" outlineLevel="1">
      <c r="B1117" s="37"/>
      <c r="C1117" s="13" t="s">
        <v>1294</v>
      </c>
      <c r="D1117" s="10" t="s">
        <v>1295</v>
      </c>
      <c r="E1117" s="10" t="s">
        <v>1296</v>
      </c>
      <c r="F1117" s="11" t="s">
        <v>1297</v>
      </c>
      <c r="G1117" s="11" t="str">
        <f t="shared" si="613"/>
        <v>MFR_SPECIFIC_C4[5:0]</v>
      </c>
      <c r="H1117" s="11" t="s">
        <v>1388</v>
      </c>
      <c r="I1117" s="11"/>
      <c r="J1117" s="11"/>
      <c r="K1117" s="11"/>
      <c r="L1117" s="11"/>
      <c r="M1117" s="11"/>
      <c r="N1117" s="10" t="s">
        <v>1389</v>
      </c>
      <c r="O1117" s="10" t="s">
        <v>1390</v>
      </c>
      <c r="P1117" s="10" t="s">
        <v>1391</v>
      </c>
      <c r="Q1117" s="10"/>
      <c r="R1117" s="10"/>
      <c r="S1117" s="10" t="s">
        <v>53</v>
      </c>
      <c r="T1117" s="10"/>
      <c r="U1117" s="10" t="s">
        <v>49</v>
      </c>
      <c r="V1117" s="10" t="s">
        <v>49</v>
      </c>
      <c r="W1117" s="10" t="s">
        <v>50</v>
      </c>
      <c r="X1117" s="11" t="str">
        <f t="shared" si="616"/>
        <v>N</v>
      </c>
      <c r="Y1117" s="11"/>
      <c r="Z1117" s="11">
        <f t="shared" si="590"/>
        <v>0</v>
      </c>
      <c r="AA1117" s="11" t="str">
        <f t="shared" si="610"/>
        <v>Y</v>
      </c>
      <c r="AB1117" s="11">
        <v>6</v>
      </c>
      <c r="AC1117" s="11">
        <f t="shared" si="611"/>
        <v>12</v>
      </c>
      <c r="AD1117" s="10">
        <v>100000</v>
      </c>
      <c r="AE1117" s="10">
        <v>100000</v>
      </c>
      <c r="AF1117" s="11"/>
      <c r="AG1117" s="10"/>
      <c r="AH1117" s="10"/>
      <c r="AI1117" s="11">
        <f>IF(Y1117&gt;0,AK1057,AK1057- 1)</f>
        <v>479</v>
      </c>
      <c r="AJ1117" s="11" t="str">
        <f t="shared" si="597"/>
        <v/>
      </c>
      <c r="AK1117" s="11">
        <f>IF(AND(V1117="Y", Y1117&gt;0),AI1077,AI1077- 1)</f>
        <v>479</v>
      </c>
      <c r="AL1117" s="11" t="str">
        <f t="shared" si="599"/>
        <v/>
      </c>
      <c r="AM1117" s="11">
        <f>IF(AB1117&gt;0,AO1057,AO1057- 1)</f>
        <v>0</v>
      </c>
      <c r="AN1117" s="11" t="str">
        <f t="shared" si="601"/>
        <v>OTP[5:0]</v>
      </c>
      <c r="AO1117" s="11">
        <f>IF(AND(V1117="Y", AB1117&gt;0),AM1077,AM1077- 1)</f>
        <v>72</v>
      </c>
      <c r="AP1117" s="11" t="str">
        <f t="shared" si="603"/>
        <v>OTP[77:72]</v>
      </c>
      <c r="AQ1117" s="11"/>
      <c r="AR1117" s="11">
        <f t="shared" si="612"/>
        <v>0</v>
      </c>
      <c r="AS1117" s="11"/>
      <c r="AT1117" s="9"/>
      <c r="AU1117" t="str">
        <f t="shared" si="615"/>
        <v>RW</v>
      </c>
      <c r="AV1117" s="7">
        <f>SUM(Z$7:Z1117)/2</f>
        <v>480</v>
      </c>
      <c r="AW1117" s="7">
        <f>SUM(AC$7:AC1117)/2</f>
        <v>144</v>
      </c>
      <c r="BA1117" s="7">
        <v>6</v>
      </c>
      <c r="BB1117" s="7">
        <f t="shared" si="614"/>
        <v>0</v>
      </c>
      <c r="BF1117" s="2">
        <v>100000</v>
      </c>
      <c r="BG1117" s="2">
        <v>100000</v>
      </c>
      <c r="BH1117" s="2">
        <v>100000</v>
      </c>
      <c r="BI1117" s="2">
        <v>100000</v>
      </c>
      <c r="BJ1117" s="2">
        <v>100000</v>
      </c>
      <c r="BK1117" s="2">
        <v>100000</v>
      </c>
      <c r="BL1117" s="2">
        <v>100000</v>
      </c>
      <c r="BM1117" s="2">
        <v>100000</v>
      </c>
      <c r="BN1117" s="2">
        <v>100000</v>
      </c>
      <c r="BO1117" s="2">
        <v>100000</v>
      </c>
    </row>
    <row r="1118" spans="2:67" ht="129.6">
      <c r="B1118" s="37"/>
      <c r="C1118" s="13" t="s">
        <v>1294</v>
      </c>
      <c r="D1118" s="10" t="s">
        <v>1392</v>
      </c>
      <c r="E1118" s="10" t="s">
        <v>1393</v>
      </c>
      <c r="F1118" s="11" t="s">
        <v>1394</v>
      </c>
      <c r="G1118" s="11"/>
      <c r="H1118" s="11"/>
      <c r="I1118" s="11"/>
      <c r="J1118" s="11"/>
      <c r="K1118" s="11"/>
      <c r="L1118" s="11"/>
      <c r="M1118" s="11"/>
      <c r="N1118" s="10"/>
      <c r="O1118" s="10"/>
      <c r="P1118" s="10"/>
      <c r="Q1118" s="10" t="str">
        <f>IF(T1118&gt;2,"Block Write",IF(T1118=1,"Write Byte","Write Word"))</f>
        <v>Block Write</v>
      </c>
      <c r="R1118" s="10" t="str">
        <f>IF(T1118&gt;2,"Block Read",IF(T1118=1,"Read Byte","Read Word"))</f>
        <v>Block Read</v>
      </c>
      <c r="S1118" s="10" t="str">
        <f t="shared" si="591"/>
        <v>RW</v>
      </c>
      <c r="T1118" s="10">
        <v>11</v>
      </c>
      <c r="U1118" s="10" t="s">
        <v>49</v>
      </c>
      <c r="V1118" s="10" t="s">
        <v>49</v>
      </c>
      <c r="W1118" s="10" t="s">
        <v>50</v>
      </c>
      <c r="X1118" s="11" t="str">
        <f t="shared" si="616"/>
        <v>Y</v>
      </c>
      <c r="Y1118" s="11">
        <f>SUM(Y1170:Y1206)</f>
        <v>88</v>
      </c>
      <c r="Z1118" s="11">
        <f t="shared" si="590"/>
        <v>176</v>
      </c>
      <c r="AA1118" s="11" t="str">
        <f t="shared" si="610"/>
        <v>N</v>
      </c>
      <c r="AB1118" s="11"/>
      <c r="AC1118" s="11">
        <f t="shared" si="611"/>
        <v>0</v>
      </c>
      <c r="AD1118" s="10" t="str">
        <f>(AD1166 &amp; AD1167 &amp; AD1168 &amp; AD1169 &amp; AD1170 &amp; AD1171 &amp; AD1172 &amp; AD1173) &amp; (AD1174 &amp; AD1175 &amp; AD1176 &amp; AD1177 &amp; AD1178 &amp; AD1179 &amp; AD1180 &amp; AD1181) &amp; (AD1182 &amp; AD1183 &amp; AD1184 &amp; AD1185 &amp; AD1186 &amp; AD1187 &amp; AD1188 &amp; AD1189) &amp; (AD1190 &amp; AD1191 &amp; AD1192 &amp; AD1193 &amp; AD1194 &amp; AD1195 &amp; AD1196 &amp; AD1197) &amp; (AD1198 &amp; AD1199 &amp; AD1200 &amp; AD1201 &amp; AD1202 &amp; AD1203 &amp; AD1204 &amp; AD1205) &amp; AD1206</f>
        <v>0000011001000110001010100000111000000001111000110000000101111110000000000000000000001010</v>
      </c>
      <c r="AE1118" s="10" t="str">
        <f>(AE1166 &amp; AE1167 &amp; AE1168 &amp; AE1169 &amp; AE1170 &amp; AE1171 &amp; AE1172 &amp; AE1173) &amp; (AE1174 &amp; AE1175 &amp; AE1176 &amp; AE1177 &amp; AE1178 &amp; AE1179 &amp; AE1180 &amp; AE1181) &amp; (AE1182 &amp; AE1183 &amp; AE1184 &amp; AE1185 &amp; AE1186 &amp; AE1187 &amp; AE1188 &amp; AE1189) &amp; (AE1190 &amp; AE1191 &amp; AE1192 &amp; AE1193 &amp; AE1194 &amp; AE1195 &amp; AE1196 &amp; AE1197) &amp; (AE1198 &amp; AE1199 &amp; AE1200 &amp; AE1201 &amp; AE1202 &amp; AE1203 &amp; AE1204 &amp; AE1205) &amp; AE1206</f>
        <v>0000011001000110001010100000111000000001111000110000000101111110000000000000000000001010</v>
      </c>
      <c r="AF1118" s="11"/>
      <c r="AG1118" s="10"/>
      <c r="AH1118" s="10"/>
      <c r="AI1118" s="11">
        <f>AK1077+Y1118</f>
        <v>568</v>
      </c>
      <c r="AJ1118" s="11"/>
      <c r="AK1118" s="11">
        <f t="shared" si="592"/>
        <v>656</v>
      </c>
      <c r="AL1118" s="11"/>
      <c r="AM1118" s="11">
        <f>AO1077+AB1118</f>
        <v>144</v>
      </c>
      <c r="AN1118" s="11"/>
      <c r="AO1118" s="11">
        <f t="shared" si="593"/>
        <v>144</v>
      </c>
      <c r="AP1118" s="11"/>
      <c r="AQ1118" s="11">
        <f t="shared" si="581"/>
        <v>88</v>
      </c>
      <c r="AR1118" s="11">
        <f t="shared" si="612"/>
        <v>176</v>
      </c>
      <c r="AS1118" s="11"/>
      <c r="AT1118" s="9" t="s">
        <v>18</v>
      </c>
      <c r="AU1118" t="str">
        <f t="shared" si="615"/>
        <v>RW</v>
      </c>
      <c r="AV1118" s="7">
        <f>SUM(Z$7:Z1118)/2</f>
        <v>568</v>
      </c>
      <c r="AW1118" s="7">
        <f>SUM(AC$7:AC1118)/2</f>
        <v>144</v>
      </c>
      <c r="BF1118" s="2" t="s">
        <v>1395</v>
      </c>
      <c r="BG1118" s="2" t="s">
        <v>1395</v>
      </c>
      <c r="BH1118" s="2" t="s">
        <v>1395</v>
      </c>
      <c r="BI1118" s="2" t="s">
        <v>1395</v>
      </c>
      <c r="BJ1118" s="2" t="s">
        <v>1395</v>
      </c>
      <c r="BK1118" s="2" t="s">
        <v>1395</v>
      </c>
      <c r="BL1118" s="2" t="s">
        <v>1395</v>
      </c>
      <c r="BM1118" s="2" t="s">
        <v>1395</v>
      </c>
      <c r="BN1118" s="2" t="s">
        <v>1395</v>
      </c>
      <c r="BO1118" s="2" t="s">
        <v>1395</v>
      </c>
    </row>
    <row r="1119" spans="2:67" ht="28.9" outlineLevel="1">
      <c r="B1119" s="37"/>
      <c r="C1119" s="13" t="s">
        <v>1294</v>
      </c>
      <c r="D1119" s="10" t="s">
        <v>1392</v>
      </c>
      <c r="E1119" s="10" t="s">
        <v>1393</v>
      </c>
      <c r="F1119" s="11" t="s">
        <v>1394</v>
      </c>
      <c r="G1119" s="11"/>
      <c r="H1119" s="11"/>
      <c r="I1119" s="11"/>
      <c r="J1119" s="11"/>
      <c r="K1119" s="11"/>
      <c r="L1119" s="11"/>
      <c r="M1119" s="11"/>
      <c r="N1119" s="10"/>
      <c r="O1119" s="10"/>
      <c r="P1119" s="10"/>
      <c r="Q1119" s="10"/>
      <c r="R1119" s="10"/>
      <c r="S1119" s="10" t="s">
        <v>53</v>
      </c>
      <c r="T1119" s="10"/>
      <c r="U1119" s="10" t="s">
        <v>49</v>
      </c>
      <c r="V1119" s="10" t="s">
        <v>49</v>
      </c>
      <c r="W1119" s="10" t="s">
        <v>50</v>
      </c>
      <c r="X1119" s="11" t="str">
        <f t="shared" si="616"/>
        <v>N</v>
      </c>
      <c r="Y1119" s="11"/>
      <c r="Z1119" s="11">
        <f t="shared" si="590"/>
        <v>0</v>
      </c>
      <c r="AA1119" s="11" t="str">
        <f t="shared" si="610"/>
        <v>N</v>
      </c>
      <c r="AB1119" s="11"/>
      <c r="AC1119" s="11">
        <f t="shared" si="611"/>
        <v>0</v>
      </c>
      <c r="AD1119" s="10" t="str">
        <f t="shared" ref="AD1119:AD1180" si="617">REPT(0,BA1119)</f>
        <v/>
      </c>
      <c r="AE1119" s="10" t="str">
        <f t="shared" ref="AE1119:AE1180" si="618">REPT(0,BA1119)</f>
        <v/>
      </c>
      <c r="AF1119" s="11"/>
      <c r="AG1119" s="10"/>
      <c r="AH1119" s="10"/>
      <c r="AI1119" s="11">
        <f t="shared" ref="AI1119:AI1181" si="619">AI1120+Y1120</f>
        <v>568</v>
      </c>
      <c r="AJ1119" s="11" t="str">
        <f t="shared" ref="AJ1119:AJ1182" si="620">IF(Y1119&gt;1,"MTP[" &amp; AI1119-1+Y1119&amp; ":" &amp; AI1119 &amp; "]",(IF(Y1119&gt;0,"MTP[" &amp; AI1119 &amp; "]","")))</f>
        <v/>
      </c>
      <c r="AK1119" s="11">
        <f t="shared" ref="AK1119:AK1181" si="621">AK1120+Y1120</f>
        <v>656</v>
      </c>
      <c r="AL1119" s="11" t="str">
        <f t="shared" ref="AL1119:AL1182" si="622">IF(AND(V1119="Y", Y1119&gt;1),"MTP[" &amp; AK1119-1+Y1119&amp; ":" &amp; AK1119 &amp; "]",(IF(AND(V1119="Y", Y1119&gt;0),"MTP[" &amp; AK1119 &amp; "]","")))</f>
        <v/>
      </c>
      <c r="AM1119" s="11">
        <f t="shared" ref="AM1119:AM1181" si="623">AM1120+AB1120</f>
        <v>143</v>
      </c>
      <c r="AN1119" s="11" t="str">
        <f t="shared" ref="AN1119:AN1182" si="624">IF(AB1119&gt;1,"OTP[" &amp; AM1119-1+AB1119&amp; ":" &amp; AM1119 &amp; "]",(IF(AB1119&gt;0,"OTP[" &amp; AM1119 &amp; "]","")))</f>
        <v/>
      </c>
      <c r="AO1119" s="11">
        <f t="shared" ref="AO1119:AO1181" si="625">AO1120+AB1120</f>
        <v>143</v>
      </c>
      <c r="AP1119" s="11" t="str">
        <f t="shared" ref="AP1119:AP1182" si="626">IF(AND(V1119="Y", AB1119&gt;1),"OTP[" &amp; AO1119-1+AB1119&amp; ":" &amp; AO1119 &amp; "]",(IF(AND(V1119="Y", AB1119&gt;0),"OTP[" &amp; AO1119 &amp; "]","")))</f>
        <v/>
      </c>
      <c r="AQ1119" s="11"/>
      <c r="AR1119" s="11">
        <f t="shared" si="612"/>
        <v>0</v>
      </c>
      <c r="AS1119" s="11"/>
      <c r="AT1119" s="9"/>
      <c r="AU1119" t="str">
        <f t="shared" si="615"/>
        <v>RW</v>
      </c>
      <c r="AV1119" s="7">
        <f>SUM(Z$7:Z1119)/2</f>
        <v>568</v>
      </c>
      <c r="AW1119" s="7">
        <f>SUM(AC$7:AC1119)/2</f>
        <v>144</v>
      </c>
      <c r="BF1119" s="2" t="s">
        <v>1299</v>
      </c>
      <c r="BG1119" s="2" t="s">
        <v>1299</v>
      </c>
      <c r="BH1119" s="2" t="s">
        <v>1299</v>
      </c>
      <c r="BI1119" s="2" t="s">
        <v>1299</v>
      </c>
      <c r="BJ1119" s="2" t="s">
        <v>1299</v>
      </c>
      <c r="BK1119" s="2" t="s">
        <v>1299</v>
      </c>
      <c r="BL1119" s="2" t="s">
        <v>1299</v>
      </c>
      <c r="BM1119" s="2" t="s">
        <v>1299</v>
      </c>
      <c r="BN1119" s="2" t="s">
        <v>1299</v>
      </c>
      <c r="BO1119" s="2" t="s">
        <v>1299</v>
      </c>
    </row>
    <row r="1120" spans="2:67" ht="28.9" outlineLevel="1">
      <c r="B1120" s="37"/>
      <c r="C1120" s="13" t="s">
        <v>1294</v>
      </c>
      <c r="D1120" s="10" t="s">
        <v>1392</v>
      </c>
      <c r="E1120" s="10" t="s">
        <v>1393</v>
      </c>
      <c r="F1120" s="11" t="s">
        <v>1394</v>
      </c>
      <c r="G1120" s="11"/>
      <c r="H1120" s="11"/>
      <c r="I1120" s="11"/>
      <c r="J1120" s="11"/>
      <c r="K1120" s="11"/>
      <c r="L1120" s="11"/>
      <c r="M1120" s="11"/>
      <c r="N1120" s="10"/>
      <c r="O1120" s="10"/>
      <c r="P1120" s="10"/>
      <c r="Q1120" s="10"/>
      <c r="R1120" s="10"/>
      <c r="S1120" s="10" t="s">
        <v>53</v>
      </c>
      <c r="T1120" s="10"/>
      <c r="U1120" s="10" t="s">
        <v>49</v>
      </c>
      <c r="V1120" s="10" t="s">
        <v>49</v>
      </c>
      <c r="W1120" s="10" t="s">
        <v>50</v>
      </c>
      <c r="X1120" s="11" t="str">
        <f t="shared" si="616"/>
        <v>N</v>
      </c>
      <c r="Y1120" s="11"/>
      <c r="Z1120" s="11">
        <f t="shared" si="590"/>
        <v>0</v>
      </c>
      <c r="AA1120" s="11" t="str">
        <f t="shared" si="610"/>
        <v>N</v>
      </c>
      <c r="AB1120" s="11"/>
      <c r="AC1120" s="11">
        <f t="shared" si="611"/>
        <v>0</v>
      </c>
      <c r="AD1120" s="10" t="str">
        <f t="shared" si="617"/>
        <v/>
      </c>
      <c r="AE1120" s="10" t="str">
        <f t="shared" si="618"/>
        <v/>
      </c>
      <c r="AF1120" s="11"/>
      <c r="AG1120" s="10"/>
      <c r="AH1120" s="10"/>
      <c r="AI1120" s="11">
        <f t="shared" si="619"/>
        <v>568</v>
      </c>
      <c r="AJ1120" s="11" t="str">
        <f t="shared" si="620"/>
        <v/>
      </c>
      <c r="AK1120" s="11">
        <f t="shared" si="621"/>
        <v>656</v>
      </c>
      <c r="AL1120" s="11" t="str">
        <f t="shared" si="622"/>
        <v/>
      </c>
      <c r="AM1120" s="11">
        <f t="shared" si="623"/>
        <v>143</v>
      </c>
      <c r="AN1120" s="11" t="str">
        <f t="shared" si="624"/>
        <v/>
      </c>
      <c r="AO1120" s="11">
        <f t="shared" si="625"/>
        <v>143</v>
      </c>
      <c r="AP1120" s="11" t="str">
        <f t="shared" si="626"/>
        <v/>
      </c>
      <c r="AQ1120" s="11"/>
      <c r="AR1120" s="11">
        <f t="shared" si="612"/>
        <v>0</v>
      </c>
      <c r="AS1120" s="11"/>
      <c r="AT1120" s="9"/>
      <c r="AU1120" t="str">
        <f t="shared" si="615"/>
        <v>RW</v>
      </c>
      <c r="AV1120" s="7">
        <f>SUM(Z$7:Z1120)/2</f>
        <v>568</v>
      </c>
      <c r="AW1120" s="7">
        <f>SUM(AC$7:AC1120)/2</f>
        <v>144</v>
      </c>
      <c r="BF1120" s="2" t="s">
        <v>1299</v>
      </c>
      <c r="BG1120" s="2" t="s">
        <v>1299</v>
      </c>
      <c r="BH1120" s="2" t="s">
        <v>1299</v>
      </c>
      <c r="BI1120" s="2" t="s">
        <v>1299</v>
      </c>
      <c r="BJ1120" s="2" t="s">
        <v>1299</v>
      </c>
      <c r="BK1120" s="2" t="s">
        <v>1299</v>
      </c>
      <c r="BL1120" s="2" t="s">
        <v>1299</v>
      </c>
      <c r="BM1120" s="2" t="s">
        <v>1299</v>
      </c>
      <c r="BN1120" s="2" t="s">
        <v>1299</v>
      </c>
      <c r="BO1120" s="2" t="s">
        <v>1299</v>
      </c>
    </row>
    <row r="1121" spans="2:67" ht="28.9" outlineLevel="1">
      <c r="B1121" s="37"/>
      <c r="C1121" s="13" t="s">
        <v>1294</v>
      </c>
      <c r="D1121" s="10" t="s">
        <v>1392</v>
      </c>
      <c r="E1121" s="10" t="s">
        <v>1393</v>
      </c>
      <c r="F1121" s="11" t="s">
        <v>1394</v>
      </c>
      <c r="G1121" s="11"/>
      <c r="H1121" s="11"/>
      <c r="I1121" s="11"/>
      <c r="J1121" s="11"/>
      <c r="K1121" s="11"/>
      <c r="L1121" s="11"/>
      <c r="M1121" s="11"/>
      <c r="N1121" s="10"/>
      <c r="O1121" s="10"/>
      <c r="P1121" s="10"/>
      <c r="Q1121" s="10"/>
      <c r="R1121" s="10"/>
      <c r="S1121" s="10" t="s">
        <v>53</v>
      </c>
      <c r="T1121" s="10"/>
      <c r="U1121" s="10" t="s">
        <v>49</v>
      </c>
      <c r="V1121" s="10" t="s">
        <v>49</v>
      </c>
      <c r="W1121" s="10" t="s">
        <v>50</v>
      </c>
      <c r="X1121" s="11" t="str">
        <f t="shared" si="616"/>
        <v>N</v>
      </c>
      <c r="Y1121" s="11"/>
      <c r="Z1121" s="11">
        <f t="shared" si="590"/>
        <v>0</v>
      </c>
      <c r="AA1121" s="11" t="str">
        <f t="shared" si="610"/>
        <v>N</v>
      </c>
      <c r="AB1121" s="11"/>
      <c r="AC1121" s="11">
        <f t="shared" si="611"/>
        <v>0</v>
      </c>
      <c r="AD1121" s="10" t="str">
        <f t="shared" si="617"/>
        <v/>
      </c>
      <c r="AE1121" s="10" t="str">
        <f t="shared" si="618"/>
        <v/>
      </c>
      <c r="AF1121" s="11"/>
      <c r="AG1121" s="10"/>
      <c r="AH1121" s="10"/>
      <c r="AI1121" s="11">
        <f t="shared" si="619"/>
        <v>568</v>
      </c>
      <c r="AJ1121" s="11" t="str">
        <f t="shared" si="620"/>
        <v/>
      </c>
      <c r="AK1121" s="11">
        <f t="shared" si="621"/>
        <v>656</v>
      </c>
      <c r="AL1121" s="11" t="str">
        <f t="shared" si="622"/>
        <v/>
      </c>
      <c r="AM1121" s="11">
        <f t="shared" si="623"/>
        <v>143</v>
      </c>
      <c r="AN1121" s="11" t="str">
        <f t="shared" si="624"/>
        <v/>
      </c>
      <c r="AO1121" s="11">
        <f t="shared" si="625"/>
        <v>143</v>
      </c>
      <c r="AP1121" s="11" t="str">
        <f t="shared" si="626"/>
        <v/>
      </c>
      <c r="AQ1121" s="11"/>
      <c r="AR1121" s="11">
        <f t="shared" si="612"/>
        <v>0</v>
      </c>
      <c r="AS1121" s="11"/>
      <c r="AT1121" s="9"/>
      <c r="AU1121" t="str">
        <f t="shared" si="615"/>
        <v>RW</v>
      </c>
      <c r="AV1121" s="7">
        <f>SUM(Z$7:Z1121)/2</f>
        <v>568</v>
      </c>
      <c r="AW1121" s="7">
        <f>SUM(AC$7:AC1121)/2</f>
        <v>144</v>
      </c>
      <c r="BF1121" s="2" t="s">
        <v>1299</v>
      </c>
      <c r="BG1121" s="2" t="s">
        <v>1299</v>
      </c>
      <c r="BH1121" s="2" t="s">
        <v>1299</v>
      </c>
      <c r="BI1121" s="2" t="s">
        <v>1299</v>
      </c>
      <c r="BJ1121" s="2" t="s">
        <v>1299</v>
      </c>
      <c r="BK1121" s="2" t="s">
        <v>1299</v>
      </c>
      <c r="BL1121" s="2" t="s">
        <v>1299</v>
      </c>
      <c r="BM1121" s="2" t="s">
        <v>1299</v>
      </c>
      <c r="BN1121" s="2" t="s">
        <v>1299</v>
      </c>
      <c r="BO1121" s="2" t="s">
        <v>1299</v>
      </c>
    </row>
    <row r="1122" spans="2:67" ht="28.9" outlineLevel="1">
      <c r="B1122" s="37"/>
      <c r="C1122" s="13" t="s">
        <v>1294</v>
      </c>
      <c r="D1122" s="10" t="s">
        <v>1392</v>
      </c>
      <c r="E1122" s="10" t="s">
        <v>1393</v>
      </c>
      <c r="F1122" s="11" t="s">
        <v>1394</v>
      </c>
      <c r="G1122" s="11"/>
      <c r="H1122" s="11"/>
      <c r="I1122" s="11"/>
      <c r="J1122" s="11"/>
      <c r="K1122" s="11"/>
      <c r="L1122" s="11"/>
      <c r="M1122" s="11"/>
      <c r="N1122" s="10"/>
      <c r="O1122" s="10"/>
      <c r="P1122" s="10"/>
      <c r="Q1122" s="10"/>
      <c r="R1122" s="10"/>
      <c r="S1122" s="10" t="s">
        <v>53</v>
      </c>
      <c r="T1122" s="10"/>
      <c r="U1122" s="10" t="s">
        <v>49</v>
      </c>
      <c r="V1122" s="10" t="s">
        <v>49</v>
      </c>
      <c r="W1122" s="10" t="s">
        <v>50</v>
      </c>
      <c r="X1122" s="11" t="str">
        <f t="shared" si="616"/>
        <v>N</v>
      </c>
      <c r="Y1122" s="11"/>
      <c r="Z1122" s="11">
        <f t="shared" si="590"/>
        <v>0</v>
      </c>
      <c r="AA1122" s="11" t="str">
        <f t="shared" si="610"/>
        <v>N</v>
      </c>
      <c r="AB1122" s="11"/>
      <c r="AC1122" s="11">
        <f t="shared" si="611"/>
        <v>0</v>
      </c>
      <c r="AD1122" s="10" t="str">
        <f t="shared" si="617"/>
        <v/>
      </c>
      <c r="AE1122" s="10" t="str">
        <f t="shared" si="618"/>
        <v/>
      </c>
      <c r="AF1122" s="11"/>
      <c r="AG1122" s="10"/>
      <c r="AH1122" s="10"/>
      <c r="AI1122" s="11">
        <f t="shared" si="619"/>
        <v>568</v>
      </c>
      <c r="AJ1122" s="11" t="str">
        <f t="shared" si="620"/>
        <v/>
      </c>
      <c r="AK1122" s="11">
        <f t="shared" si="621"/>
        <v>656</v>
      </c>
      <c r="AL1122" s="11" t="str">
        <f t="shared" si="622"/>
        <v/>
      </c>
      <c r="AM1122" s="11">
        <f t="shared" si="623"/>
        <v>143</v>
      </c>
      <c r="AN1122" s="11" t="str">
        <f t="shared" si="624"/>
        <v/>
      </c>
      <c r="AO1122" s="11">
        <f t="shared" si="625"/>
        <v>143</v>
      </c>
      <c r="AP1122" s="11" t="str">
        <f t="shared" si="626"/>
        <v/>
      </c>
      <c r="AQ1122" s="11"/>
      <c r="AR1122" s="11">
        <f t="shared" si="612"/>
        <v>0</v>
      </c>
      <c r="AS1122" s="11"/>
      <c r="AT1122" s="9"/>
      <c r="AU1122" t="str">
        <f t="shared" si="615"/>
        <v>RW</v>
      </c>
      <c r="AV1122" s="7">
        <f>SUM(Z$7:Z1122)/2</f>
        <v>568</v>
      </c>
      <c r="AW1122" s="7">
        <f>SUM(AC$7:AC1122)/2</f>
        <v>144</v>
      </c>
      <c r="BF1122" s="2" t="s">
        <v>1299</v>
      </c>
      <c r="BG1122" s="2" t="s">
        <v>1299</v>
      </c>
      <c r="BH1122" s="2" t="s">
        <v>1299</v>
      </c>
      <c r="BI1122" s="2" t="s">
        <v>1299</v>
      </c>
      <c r="BJ1122" s="2" t="s">
        <v>1299</v>
      </c>
      <c r="BK1122" s="2" t="s">
        <v>1299</v>
      </c>
      <c r="BL1122" s="2" t="s">
        <v>1299</v>
      </c>
      <c r="BM1122" s="2" t="s">
        <v>1299</v>
      </c>
      <c r="BN1122" s="2" t="s">
        <v>1299</v>
      </c>
      <c r="BO1122" s="2" t="s">
        <v>1299</v>
      </c>
    </row>
    <row r="1123" spans="2:67" ht="28.9" outlineLevel="1">
      <c r="B1123" s="37"/>
      <c r="C1123" s="13" t="s">
        <v>1294</v>
      </c>
      <c r="D1123" s="10" t="s">
        <v>1392</v>
      </c>
      <c r="E1123" s="10" t="s">
        <v>1393</v>
      </c>
      <c r="F1123" s="11" t="s">
        <v>1394</v>
      </c>
      <c r="G1123" s="11"/>
      <c r="H1123" s="11"/>
      <c r="I1123" s="11"/>
      <c r="J1123" s="11"/>
      <c r="K1123" s="11"/>
      <c r="L1123" s="11"/>
      <c r="M1123" s="11"/>
      <c r="N1123" s="10"/>
      <c r="O1123" s="10"/>
      <c r="P1123" s="10"/>
      <c r="Q1123" s="10"/>
      <c r="R1123" s="10"/>
      <c r="S1123" s="10" t="s">
        <v>53</v>
      </c>
      <c r="T1123" s="10"/>
      <c r="U1123" s="10" t="s">
        <v>49</v>
      </c>
      <c r="V1123" s="10" t="s">
        <v>49</v>
      </c>
      <c r="W1123" s="10" t="s">
        <v>50</v>
      </c>
      <c r="X1123" s="11" t="str">
        <f t="shared" si="616"/>
        <v>N</v>
      </c>
      <c r="Y1123" s="11"/>
      <c r="Z1123" s="11">
        <f t="shared" ref="Z1123:Z1186" si="627">IF(V1123="N",Y1123,Y1123*$T$1)</f>
        <v>0</v>
      </c>
      <c r="AA1123" s="11" t="str">
        <f t="shared" si="610"/>
        <v>N</v>
      </c>
      <c r="AB1123" s="11"/>
      <c r="AC1123" s="11">
        <f t="shared" si="611"/>
        <v>0</v>
      </c>
      <c r="AD1123" s="10" t="str">
        <f t="shared" si="617"/>
        <v/>
      </c>
      <c r="AE1123" s="10" t="str">
        <f t="shared" si="618"/>
        <v/>
      </c>
      <c r="AF1123" s="11"/>
      <c r="AG1123" s="10"/>
      <c r="AH1123" s="10"/>
      <c r="AI1123" s="11">
        <f t="shared" si="619"/>
        <v>568</v>
      </c>
      <c r="AJ1123" s="11" t="str">
        <f t="shared" si="620"/>
        <v/>
      </c>
      <c r="AK1123" s="11">
        <f t="shared" si="621"/>
        <v>656</v>
      </c>
      <c r="AL1123" s="11" t="str">
        <f t="shared" si="622"/>
        <v/>
      </c>
      <c r="AM1123" s="11">
        <f t="shared" si="623"/>
        <v>143</v>
      </c>
      <c r="AN1123" s="11" t="str">
        <f t="shared" si="624"/>
        <v/>
      </c>
      <c r="AO1123" s="11">
        <f t="shared" si="625"/>
        <v>143</v>
      </c>
      <c r="AP1123" s="11" t="str">
        <f t="shared" si="626"/>
        <v/>
      </c>
      <c r="AQ1123" s="11"/>
      <c r="AR1123" s="11">
        <f t="shared" si="612"/>
        <v>0</v>
      </c>
      <c r="AS1123" s="11"/>
      <c r="AT1123" s="9"/>
      <c r="AU1123" t="str">
        <f t="shared" si="615"/>
        <v>RW</v>
      </c>
      <c r="AV1123" s="7">
        <f>SUM(Z$7:Z1123)/2</f>
        <v>568</v>
      </c>
      <c r="AW1123" s="7">
        <f>SUM(AC$7:AC1123)/2</f>
        <v>144</v>
      </c>
      <c r="BF1123" s="2" t="s">
        <v>1299</v>
      </c>
      <c r="BG1123" s="2" t="s">
        <v>1299</v>
      </c>
      <c r="BH1123" s="2" t="s">
        <v>1299</v>
      </c>
      <c r="BI1123" s="2" t="s">
        <v>1299</v>
      </c>
      <c r="BJ1123" s="2" t="s">
        <v>1299</v>
      </c>
      <c r="BK1123" s="2" t="s">
        <v>1299</v>
      </c>
      <c r="BL1123" s="2" t="s">
        <v>1299</v>
      </c>
      <c r="BM1123" s="2" t="s">
        <v>1299</v>
      </c>
      <c r="BN1123" s="2" t="s">
        <v>1299</v>
      </c>
      <c r="BO1123" s="2" t="s">
        <v>1299</v>
      </c>
    </row>
    <row r="1124" spans="2:67" ht="28.9" outlineLevel="1">
      <c r="B1124" s="37"/>
      <c r="C1124" s="13" t="s">
        <v>1294</v>
      </c>
      <c r="D1124" s="10" t="s">
        <v>1392</v>
      </c>
      <c r="E1124" s="10" t="s">
        <v>1393</v>
      </c>
      <c r="F1124" s="11" t="s">
        <v>1394</v>
      </c>
      <c r="G1124" s="11"/>
      <c r="H1124" s="11"/>
      <c r="I1124" s="11"/>
      <c r="J1124" s="11"/>
      <c r="K1124" s="11"/>
      <c r="L1124" s="11"/>
      <c r="M1124" s="11"/>
      <c r="N1124" s="10"/>
      <c r="O1124" s="10"/>
      <c r="P1124" s="10"/>
      <c r="Q1124" s="10"/>
      <c r="R1124" s="10"/>
      <c r="S1124" s="10" t="s">
        <v>53</v>
      </c>
      <c r="T1124" s="10"/>
      <c r="U1124" s="10" t="s">
        <v>49</v>
      </c>
      <c r="V1124" s="10" t="s">
        <v>49</v>
      </c>
      <c r="W1124" s="10" t="s">
        <v>50</v>
      </c>
      <c r="X1124" s="11" t="str">
        <f t="shared" si="616"/>
        <v>N</v>
      </c>
      <c r="Y1124" s="11"/>
      <c r="Z1124" s="11">
        <f t="shared" si="627"/>
        <v>0</v>
      </c>
      <c r="AA1124" s="11" t="str">
        <f t="shared" si="610"/>
        <v>N</v>
      </c>
      <c r="AB1124" s="11"/>
      <c r="AC1124" s="11">
        <f t="shared" si="611"/>
        <v>0</v>
      </c>
      <c r="AD1124" s="10" t="str">
        <f t="shared" si="617"/>
        <v/>
      </c>
      <c r="AE1124" s="10" t="str">
        <f t="shared" si="618"/>
        <v/>
      </c>
      <c r="AF1124" s="11"/>
      <c r="AG1124" s="10"/>
      <c r="AH1124" s="10"/>
      <c r="AI1124" s="11">
        <f t="shared" si="619"/>
        <v>568</v>
      </c>
      <c r="AJ1124" s="11" t="str">
        <f t="shared" si="620"/>
        <v/>
      </c>
      <c r="AK1124" s="11">
        <f t="shared" si="621"/>
        <v>656</v>
      </c>
      <c r="AL1124" s="11" t="str">
        <f t="shared" si="622"/>
        <v/>
      </c>
      <c r="AM1124" s="11">
        <f t="shared" si="623"/>
        <v>143</v>
      </c>
      <c r="AN1124" s="11" t="str">
        <f t="shared" si="624"/>
        <v/>
      </c>
      <c r="AO1124" s="11">
        <f t="shared" si="625"/>
        <v>143</v>
      </c>
      <c r="AP1124" s="11" t="str">
        <f t="shared" si="626"/>
        <v/>
      </c>
      <c r="AQ1124" s="11"/>
      <c r="AR1124" s="11">
        <f t="shared" si="612"/>
        <v>0</v>
      </c>
      <c r="AS1124" s="11"/>
      <c r="AT1124" s="9"/>
      <c r="AU1124" t="str">
        <f t="shared" si="615"/>
        <v>RW</v>
      </c>
      <c r="AV1124" s="7">
        <f>SUM(Z$7:Z1124)/2</f>
        <v>568</v>
      </c>
      <c r="AW1124" s="7">
        <f>SUM(AC$7:AC1124)/2</f>
        <v>144</v>
      </c>
      <c r="BF1124" s="2" t="s">
        <v>1299</v>
      </c>
      <c r="BG1124" s="2" t="s">
        <v>1299</v>
      </c>
      <c r="BH1124" s="2" t="s">
        <v>1299</v>
      </c>
      <c r="BI1124" s="2" t="s">
        <v>1299</v>
      </c>
      <c r="BJ1124" s="2" t="s">
        <v>1299</v>
      </c>
      <c r="BK1124" s="2" t="s">
        <v>1299</v>
      </c>
      <c r="BL1124" s="2" t="s">
        <v>1299</v>
      </c>
      <c r="BM1124" s="2" t="s">
        <v>1299</v>
      </c>
      <c r="BN1124" s="2" t="s">
        <v>1299</v>
      </c>
      <c r="BO1124" s="2" t="s">
        <v>1299</v>
      </c>
    </row>
    <row r="1125" spans="2:67" ht="28.9" outlineLevel="1">
      <c r="B1125" s="37"/>
      <c r="C1125" s="13" t="s">
        <v>1294</v>
      </c>
      <c r="D1125" s="10" t="s">
        <v>1392</v>
      </c>
      <c r="E1125" s="10" t="s">
        <v>1393</v>
      </c>
      <c r="F1125" s="11" t="s">
        <v>1394</v>
      </c>
      <c r="G1125" s="11"/>
      <c r="H1125" s="11"/>
      <c r="I1125" s="11"/>
      <c r="J1125" s="11"/>
      <c r="K1125" s="11"/>
      <c r="L1125" s="11"/>
      <c r="M1125" s="11"/>
      <c r="N1125" s="10"/>
      <c r="O1125" s="10"/>
      <c r="P1125" s="10"/>
      <c r="Q1125" s="10"/>
      <c r="R1125" s="10"/>
      <c r="S1125" s="10" t="s">
        <v>53</v>
      </c>
      <c r="T1125" s="10"/>
      <c r="U1125" s="10" t="s">
        <v>49</v>
      </c>
      <c r="V1125" s="10" t="s">
        <v>49</v>
      </c>
      <c r="W1125" s="10" t="s">
        <v>50</v>
      </c>
      <c r="X1125" s="11" t="str">
        <f t="shared" si="616"/>
        <v>N</v>
      </c>
      <c r="Y1125" s="11"/>
      <c r="Z1125" s="11">
        <f t="shared" si="627"/>
        <v>0</v>
      </c>
      <c r="AA1125" s="11" t="str">
        <f t="shared" si="610"/>
        <v>N</v>
      </c>
      <c r="AB1125" s="11"/>
      <c r="AC1125" s="11">
        <f t="shared" si="611"/>
        <v>0</v>
      </c>
      <c r="AD1125" s="10" t="str">
        <f t="shared" si="617"/>
        <v/>
      </c>
      <c r="AE1125" s="10" t="str">
        <f t="shared" si="618"/>
        <v/>
      </c>
      <c r="AF1125" s="11"/>
      <c r="AG1125" s="10"/>
      <c r="AH1125" s="10"/>
      <c r="AI1125" s="11">
        <f t="shared" si="619"/>
        <v>568</v>
      </c>
      <c r="AJ1125" s="11" t="str">
        <f t="shared" si="620"/>
        <v/>
      </c>
      <c r="AK1125" s="11">
        <f t="shared" si="621"/>
        <v>656</v>
      </c>
      <c r="AL1125" s="11" t="str">
        <f t="shared" si="622"/>
        <v/>
      </c>
      <c r="AM1125" s="11">
        <f t="shared" si="623"/>
        <v>143</v>
      </c>
      <c r="AN1125" s="11" t="str">
        <f t="shared" si="624"/>
        <v/>
      </c>
      <c r="AO1125" s="11">
        <f t="shared" si="625"/>
        <v>143</v>
      </c>
      <c r="AP1125" s="11" t="str">
        <f t="shared" si="626"/>
        <v/>
      </c>
      <c r="AQ1125" s="11"/>
      <c r="AR1125" s="11">
        <f t="shared" si="612"/>
        <v>0</v>
      </c>
      <c r="AS1125" s="11"/>
      <c r="AT1125" s="9"/>
      <c r="AU1125" t="str">
        <f t="shared" si="615"/>
        <v>RW</v>
      </c>
      <c r="AV1125" s="7">
        <f>SUM(Z$7:Z1125)/2</f>
        <v>568</v>
      </c>
      <c r="AW1125" s="7">
        <f>SUM(AC$7:AC1125)/2</f>
        <v>144</v>
      </c>
      <c r="BF1125" s="2" t="s">
        <v>1299</v>
      </c>
      <c r="BG1125" s="2" t="s">
        <v>1299</v>
      </c>
      <c r="BH1125" s="2" t="s">
        <v>1299</v>
      </c>
      <c r="BI1125" s="2" t="s">
        <v>1299</v>
      </c>
      <c r="BJ1125" s="2" t="s">
        <v>1299</v>
      </c>
      <c r="BK1125" s="2" t="s">
        <v>1299</v>
      </c>
      <c r="BL1125" s="2" t="s">
        <v>1299</v>
      </c>
      <c r="BM1125" s="2" t="s">
        <v>1299</v>
      </c>
      <c r="BN1125" s="2" t="s">
        <v>1299</v>
      </c>
      <c r="BO1125" s="2" t="s">
        <v>1299</v>
      </c>
    </row>
    <row r="1126" spans="2:67" ht="28.9" outlineLevel="1">
      <c r="B1126" s="37"/>
      <c r="C1126" s="13" t="s">
        <v>1294</v>
      </c>
      <c r="D1126" s="10" t="s">
        <v>1392</v>
      </c>
      <c r="E1126" s="10" t="s">
        <v>1393</v>
      </c>
      <c r="F1126" s="11" t="s">
        <v>1394</v>
      </c>
      <c r="G1126" s="11"/>
      <c r="H1126" s="11"/>
      <c r="I1126" s="11"/>
      <c r="J1126" s="11"/>
      <c r="K1126" s="11"/>
      <c r="L1126" s="11"/>
      <c r="M1126" s="11"/>
      <c r="N1126" s="10"/>
      <c r="O1126" s="10"/>
      <c r="P1126" s="10"/>
      <c r="Q1126" s="10"/>
      <c r="R1126" s="10"/>
      <c r="S1126" s="10" t="s">
        <v>53</v>
      </c>
      <c r="T1126" s="10"/>
      <c r="U1126" s="10" t="s">
        <v>49</v>
      </c>
      <c r="V1126" s="10" t="s">
        <v>49</v>
      </c>
      <c r="W1126" s="10" t="s">
        <v>50</v>
      </c>
      <c r="X1126" s="11" t="str">
        <f t="shared" si="616"/>
        <v>N</v>
      </c>
      <c r="Y1126" s="11"/>
      <c r="Z1126" s="11">
        <f t="shared" si="627"/>
        <v>0</v>
      </c>
      <c r="AA1126" s="11" t="str">
        <f t="shared" si="610"/>
        <v>N</v>
      </c>
      <c r="AB1126" s="11"/>
      <c r="AC1126" s="11">
        <f t="shared" si="611"/>
        <v>0</v>
      </c>
      <c r="AD1126" s="10" t="str">
        <f t="shared" si="617"/>
        <v/>
      </c>
      <c r="AE1126" s="10" t="str">
        <f t="shared" si="618"/>
        <v/>
      </c>
      <c r="AF1126" s="11"/>
      <c r="AG1126" s="10"/>
      <c r="AH1126" s="10"/>
      <c r="AI1126" s="11">
        <f t="shared" si="619"/>
        <v>568</v>
      </c>
      <c r="AJ1126" s="11" t="str">
        <f t="shared" si="620"/>
        <v/>
      </c>
      <c r="AK1126" s="11">
        <f t="shared" si="621"/>
        <v>656</v>
      </c>
      <c r="AL1126" s="11" t="str">
        <f t="shared" si="622"/>
        <v/>
      </c>
      <c r="AM1126" s="11">
        <f t="shared" si="623"/>
        <v>143</v>
      </c>
      <c r="AN1126" s="11" t="str">
        <f t="shared" si="624"/>
        <v/>
      </c>
      <c r="AO1126" s="11">
        <f t="shared" si="625"/>
        <v>143</v>
      </c>
      <c r="AP1126" s="11" t="str">
        <f t="shared" si="626"/>
        <v/>
      </c>
      <c r="AQ1126" s="11"/>
      <c r="AR1126" s="11">
        <f t="shared" si="612"/>
        <v>0</v>
      </c>
      <c r="AS1126" s="11"/>
      <c r="AT1126" s="9"/>
      <c r="AU1126" t="str">
        <f t="shared" si="615"/>
        <v>RW</v>
      </c>
      <c r="AV1126" s="7">
        <f>SUM(Z$7:Z1126)/2</f>
        <v>568</v>
      </c>
      <c r="AW1126" s="7">
        <f>SUM(AC$7:AC1126)/2</f>
        <v>144</v>
      </c>
      <c r="BF1126" s="2" t="s">
        <v>1299</v>
      </c>
      <c r="BG1126" s="2" t="s">
        <v>1299</v>
      </c>
      <c r="BH1126" s="2" t="s">
        <v>1299</v>
      </c>
      <c r="BI1126" s="2" t="s">
        <v>1299</v>
      </c>
      <c r="BJ1126" s="2" t="s">
        <v>1299</v>
      </c>
      <c r="BK1126" s="2" t="s">
        <v>1299</v>
      </c>
      <c r="BL1126" s="2" t="s">
        <v>1299</v>
      </c>
      <c r="BM1126" s="2" t="s">
        <v>1299</v>
      </c>
      <c r="BN1126" s="2" t="s">
        <v>1299</v>
      </c>
      <c r="BO1126" s="2" t="s">
        <v>1299</v>
      </c>
    </row>
    <row r="1127" spans="2:67" ht="28.9" outlineLevel="1">
      <c r="B1127" s="37"/>
      <c r="C1127" s="13" t="s">
        <v>1294</v>
      </c>
      <c r="D1127" s="10" t="s">
        <v>1392</v>
      </c>
      <c r="E1127" s="10" t="s">
        <v>1393</v>
      </c>
      <c r="F1127" s="11" t="s">
        <v>1394</v>
      </c>
      <c r="G1127" s="11"/>
      <c r="H1127" s="11"/>
      <c r="I1127" s="11"/>
      <c r="J1127" s="11"/>
      <c r="K1127" s="11"/>
      <c r="L1127" s="11"/>
      <c r="M1127" s="11"/>
      <c r="N1127" s="10"/>
      <c r="O1127" s="10"/>
      <c r="P1127" s="10"/>
      <c r="Q1127" s="10"/>
      <c r="R1127" s="10"/>
      <c r="S1127" s="10" t="s">
        <v>53</v>
      </c>
      <c r="T1127" s="10"/>
      <c r="U1127" s="10" t="s">
        <v>49</v>
      </c>
      <c r="V1127" s="10" t="s">
        <v>49</v>
      </c>
      <c r="W1127" s="10" t="s">
        <v>50</v>
      </c>
      <c r="X1127" s="11" t="str">
        <f t="shared" si="616"/>
        <v>N</v>
      </c>
      <c r="Y1127" s="11"/>
      <c r="Z1127" s="11">
        <f t="shared" si="627"/>
        <v>0</v>
      </c>
      <c r="AA1127" s="11" t="str">
        <f t="shared" si="610"/>
        <v>N</v>
      </c>
      <c r="AB1127" s="11"/>
      <c r="AC1127" s="11">
        <f t="shared" si="611"/>
        <v>0</v>
      </c>
      <c r="AD1127" s="10" t="str">
        <f t="shared" si="617"/>
        <v/>
      </c>
      <c r="AE1127" s="10" t="str">
        <f t="shared" si="618"/>
        <v/>
      </c>
      <c r="AF1127" s="11"/>
      <c r="AG1127" s="10"/>
      <c r="AH1127" s="10"/>
      <c r="AI1127" s="11">
        <f t="shared" si="619"/>
        <v>568</v>
      </c>
      <c r="AJ1127" s="11" t="str">
        <f t="shared" si="620"/>
        <v/>
      </c>
      <c r="AK1127" s="11">
        <f t="shared" si="621"/>
        <v>656</v>
      </c>
      <c r="AL1127" s="11" t="str">
        <f t="shared" si="622"/>
        <v/>
      </c>
      <c r="AM1127" s="11">
        <f t="shared" si="623"/>
        <v>143</v>
      </c>
      <c r="AN1127" s="11" t="str">
        <f t="shared" si="624"/>
        <v/>
      </c>
      <c r="AO1127" s="11">
        <f t="shared" si="625"/>
        <v>143</v>
      </c>
      <c r="AP1127" s="11" t="str">
        <f t="shared" si="626"/>
        <v/>
      </c>
      <c r="AQ1127" s="11"/>
      <c r="AR1127" s="11">
        <f t="shared" si="612"/>
        <v>0</v>
      </c>
      <c r="AS1127" s="11"/>
      <c r="AT1127" s="9"/>
      <c r="AU1127" t="str">
        <f t="shared" si="615"/>
        <v>RW</v>
      </c>
      <c r="AV1127" s="7">
        <f>SUM(Z$7:Z1127)/2</f>
        <v>568</v>
      </c>
      <c r="AW1127" s="7">
        <f>SUM(AC$7:AC1127)/2</f>
        <v>144</v>
      </c>
      <c r="BF1127" s="2" t="s">
        <v>1299</v>
      </c>
      <c r="BG1127" s="2" t="s">
        <v>1299</v>
      </c>
      <c r="BH1127" s="2" t="s">
        <v>1299</v>
      </c>
      <c r="BI1127" s="2" t="s">
        <v>1299</v>
      </c>
      <c r="BJ1127" s="2" t="s">
        <v>1299</v>
      </c>
      <c r="BK1127" s="2" t="s">
        <v>1299</v>
      </c>
      <c r="BL1127" s="2" t="s">
        <v>1299</v>
      </c>
      <c r="BM1127" s="2" t="s">
        <v>1299</v>
      </c>
      <c r="BN1127" s="2" t="s">
        <v>1299</v>
      </c>
      <c r="BO1127" s="2" t="s">
        <v>1299</v>
      </c>
    </row>
    <row r="1128" spans="2:67" ht="28.9" outlineLevel="1">
      <c r="B1128" s="37"/>
      <c r="C1128" s="13" t="s">
        <v>1294</v>
      </c>
      <c r="D1128" s="10" t="s">
        <v>1392</v>
      </c>
      <c r="E1128" s="10" t="s">
        <v>1393</v>
      </c>
      <c r="F1128" s="11" t="s">
        <v>1394</v>
      </c>
      <c r="G1128" s="11"/>
      <c r="H1128" s="11"/>
      <c r="I1128" s="11"/>
      <c r="J1128" s="11"/>
      <c r="K1128" s="11"/>
      <c r="L1128" s="11"/>
      <c r="M1128" s="11"/>
      <c r="N1128" s="10"/>
      <c r="O1128" s="10"/>
      <c r="P1128" s="10"/>
      <c r="Q1128" s="10"/>
      <c r="R1128" s="10"/>
      <c r="S1128" s="10" t="s">
        <v>53</v>
      </c>
      <c r="T1128" s="10"/>
      <c r="U1128" s="10" t="s">
        <v>49</v>
      </c>
      <c r="V1128" s="10" t="s">
        <v>49</v>
      </c>
      <c r="W1128" s="10" t="s">
        <v>50</v>
      </c>
      <c r="X1128" s="11" t="str">
        <f t="shared" si="616"/>
        <v>N</v>
      </c>
      <c r="Y1128" s="11"/>
      <c r="Z1128" s="11">
        <f t="shared" si="627"/>
        <v>0</v>
      </c>
      <c r="AA1128" s="11" t="str">
        <f t="shared" si="610"/>
        <v>N</v>
      </c>
      <c r="AB1128" s="11"/>
      <c r="AC1128" s="11">
        <f t="shared" si="611"/>
        <v>0</v>
      </c>
      <c r="AD1128" s="10" t="str">
        <f t="shared" si="617"/>
        <v/>
      </c>
      <c r="AE1128" s="10" t="str">
        <f t="shared" si="618"/>
        <v/>
      </c>
      <c r="AF1128" s="11"/>
      <c r="AG1128" s="10"/>
      <c r="AH1128" s="10"/>
      <c r="AI1128" s="11">
        <f t="shared" si="619"/>
        <v>568</v>
      </c>
      <c r="AJ1128" s="11" t="str">
        <f t="shared" si="620"/>
        <v/>
      </c>
      <c r="AK1128" s="11">
        <f t="shared" si="621"/>
        <v>656</v>
      </c>
      <c r="AL1128" s="11" t="str">
        <f t="shared" si="622"/>
        <v/>
      </c>
      <c r="AM1128" s="11">
        <f t="shared" si="623"/>
        <v>143</v>
      </c>
      <c r="AN1128" s="11" t="str">
        <f t="shared" si="624"/>
        <v/>
      </c>
      <c r="AO1128" s="11">
        <f t="shared" si="625"/>
        <v>143</v>
      </c>
      <c r="AP1128" s="11" t="str">
        <f t="shared" si="626"/>
        <v/>
      </c>
      <c r="AQ1128" s="11"/>
      <c r="AR1128" s="11">
        <f t="shared" si="612"/>
        <v>0</v>
      </c>
      <c r="AS1128" s="11"/>
      <c r="AT1128" s="9"/>
      <c r="AU1128" t="str">
        <f t="shared" si="615"/>
        <v>RW</v>
      </c>
      <c r="AV1128" s="7">
        <f>SUM(Z$7:Z1128)/2</f>
        <v>568</v>
      </c>
      <c r="AW1128" s="7">
        <f>SUM(AC$7:AC1128)/2</f>
        <v>144</v>
      </c>
      <c r="BF1128" s="2" t="s">
        <v>1299</v>
      </c>
      <c r="BG1128" s="2" t="s">
        <v>1299</v>
      </c>
      <c r="BH1128" s="2" t="s">
        <v>1299</v>
      </c>
      <c r="BI1128" s="2" t="s">
        <v>1299</v>
      </c>
      <c r="BJ1128" s="2" t="s">
        <v>1299</v>
      </c>
      <c r="BK1128" s="2" t="s">
        <v>1299</v>
      </c>
      <c r="BL1128" s="2" t="s">
        <v>1299</v>
      </c>
      <c r="BM1128" s="2" t="s">
        <v>1299</v>
      </c>
      <c r="BN1128" s="2" t="s">
        <v>1299</v>
      </c>
      <c r="BO1128" s="2" t="s">
        <v>1299</v>
      </c>
    </row>
    <row r="1129" spans="2:67" ht="28.9" outlineLevel="1">
      <c r="B1129" s="37"/>
      <c r="C1129" s="13" t="s">
        <v>1294</v>
      </c>
      <c r="D1129" s="10" t="s">
        <v>1392</v>
      </c>
      <c r="E1129" s="10" t="s">
        <v>1393</v>
      </c>
      <c r="F1129" s="11" t="s">
        <v>1394</v>
      </c>
      <c r="G1129" s="11"/>
      <c r="H1129" s="11"/>
      <c r="I1129" s="11"/>
      <c r="J1129" s="11"/>
      <c r="K1129" s="11"/>
      <c r="L1129" s="11"/>
      <c r="M1129" s="11"/>
      <c r="N1129" s="10"/>
      <c r="O1129" s="10"/>
      <c r="P1129" s="10"/>
      <c r="Q1129" s="10"/>
      <c r="R1129" s="10"/>
      <c r="S1129" s="10" t="s">
        <v>53</v>
      </c>
      <c r="T1129" s="10"/>
      <c r="U1129" s="10" t="s">
        <v>49</v>
      </c>
      <c r="V1129" s="10" t="s">
        <v>49</v>
      </c>
      <c r="W1129" s="10" t="s">
        <v>50</v>
      </c>
      <c r="X1129" s="11" t="str">
        <f t="shared" si="616"/>
        <v>N</v>
      </c>
      <c r="Y1129" s="11"/>
      <c r="Z1129" s="11">
        <f t="shared" si="627"/>
        <v>0</v>
      </c>
      <c r="AA1129" s="11" t="str">
        <f t="shared" si="610"/>
        <v>N</v>
      </c>
      <c r="AB1129" s="11"/>
      <c r="AC1129" s="11">
        <f t="shared" si="611"/>
        <v>0</v>
      </c>
      <c r="AD1129" s="10" t="str">
        <f t="shared" si="617"/>
        <v/>
      </c>
      <c r="AE1129" s="10" t="str">
        <f t="shared" si="618"/>
        <v/>
      </c>
      <c r="AF1129" s="11"/>
      <c r="AG1129" s="10"/>
      <c r="AH1129" s="10"/>
      <c r="AI1129" s="11">
        <f t="shared" si="619"/>
        <v>568</v>
      </c>
      <c r="AJ1129" s="11" t="str">
        <f t="shared" si="620"/>
        <v/>
      </c>
      <c r="AK1129" s="11">
        <f t="shared" si="621"/>
        <v>656</v>
      </c>
      <c r="AL1129" s="11" t="str">
        <f t="shared" si="622"/>
        <v/>
      </c>
      <c r="AM1129" s="11">
        <f t="shared" si="623"/>
        <v>143</v>
      </c>
      <c r="AN1129" s="11" t="str">
        <f t="shared" si="624"/>
        <v/>
      </c>
      <c r="AO1129" s="11">
        <f t="shared" si="625"/>
        <v>143</v>
      </c>
      <c r="AP1129" s="11" t="str">
        <f t="shared" si="626"/>
        <v/>
      </c>
      <c r="AQ1129" s="11"/>
      <c r="AR1129" s="11">
        <f t="shared" si="612"/>
        <v>0</v>
      </c>
      <c r="AS1129" s="11"/>
      <c r="AT1129" s="9"/>
      <c r="AU1129" t="str">
        <f t="shared" si="615"/>
        <v>RW</v>
      </c>
      <c r="AV1129" s="7">
        <f>SUM(Z$7:Z1129)/2</f>
        <v>568</v>
      </c>
      <c r="AW1129" s="7">
        <f>SUM(AC$7:AC1129)/2</f>
        <v>144</v>
      </c>
      <c r="BF1129" s="2" t="s">
        <v>1299</v>
      </c>
      <c r="BG1129" s="2" t="s">
        <v>1299</v>
      </c>
      <c r="BH1129" s="2" t="s">
        <v>1299</v>
      </c>
      <c r="BI1129" s="2" t="s">
        <v>1299</v>
      </c>
      <c r="BJ1129" s="2" t="s">
        <v>1299</v>
      </c>
      <c r="BK1129" s="2" t="s">
        <v>1299</v>
      </c>
      <c r="BL1129" s="2" t="s">
        <v>1299</v>
      </c>
      <c r="BM1129" s="2" t="s">
        <v>1299</v>
      </c>
      <c r="BN1129" s="2" t="s">
        <v>1299</v>
      </c>
      <c r="BO1129" s="2" t="s">
        <v>1299</v>
      </c>
    </row>
    <row r="1130" spans="2:67" ht="28.9" outlineLevel="1">
      <c r="B1130" s="37"/>
      <c r="C1130" s="13" t="s">
        <v>1294</v>
      </c>
      <c r="D1130" s="10" t="s">
        <v>1392</v>
      </c>
      <c r="E1130" s="10" t="s">
        <v>1393</v>
      </c>
      <c r="F1130" s="11" t="s">
        <v>1394</v>
      </c>
      <c r="G1130" s="11"/>
      <c r="H1130" s="11"/>
      <c r="I1130" s="11"/>
      <c r="J1130" s="11"/>
      <c r="K1130" s="11"/>
      <c r="L1130" s="11"/>
      <c r="M1130" s="11"/>
      <c r="N1130" s="10"/>
      <c r="O1130" s="10"/>
      <c r="P1130" s="10"/>
      <c r="Q1130" s="10"/>
      <c r="R1130" s="10"/>
      <c r="S1130" s="10" t="s">
        <v>53</v>
      </c>
      <c r="T1130" s="10"/>
      <c r="U1130" s="10" t="s">
        <v>49</v>
      </c>
      <c r="V1130" s="10" t="s">
        <v>49</v>
      </c>
      <c r="W1130" s="10" t="s">
        <v>50</v>
      </c>
      <c r="X1130" s="11" t="str">
        <f t="shared" si="616"/>
        <v>N</v>
      </c>
      <c r="Y1130" s="11"/>
      <c r="Z1130" s="11">
        <f t="shared" si="627"/>
        <v>0</v>
      </c>
      <c r="AA1130" s="11" t="str">
        <f t="shared" si="610"/>
        <v>N</v>
      </c>
      <c r="AB1130" s="11"/>
      <c r="AC1130" s="11">
        <f t="shared" si="611"/>
        <v>0</v>
      </c>
      <c r="AD1130" s="10" t="str">
        <f t="shared" si="617"/>
        <v/>
      </c>
      <c r="AE1130" s="10" t="str">
        <f t="shared" si="618"/>
        <v/>
      </c>
      <c r="AF1130" s="11"/>
      <c r="AG1130" s="10"/>
      <c r="AH1130" s="10"/>
      <c r="AI1130" s="11">
        <f t="shared" si="619"/>
        <v>568</v>
      </c>
      <c r="AJ1130" s="11" t="str">
        <f t="shared" si="620"/>
        <v/>
      </c>
      <c r="AK1130" s="11">
        <f t="shared" si="621"/>
        <v>656</v>
      </c>
      <c r="AL1130" s="11" t="str">
        <f t="shared" si="622"/>
        <v/>
      </c>
      <c r="AM1130" s="11">
        <f t="shared" si="623"/>
        <v>143</v>
      </c>
      <c r="AN1130" s="11" t="str">
        <f t="shared" si="624"/>
        <v/>
      </c>
      <c r="AO1130" s="11">
        <f t="shared" si="625"/>
        <v>143</v>
      </c>
      <c r="AP1130" s="11" t="str">
        <f t="shared" si="626"/>
        <v/>
      </c>
      <c r="AQ1130" s="11"/>
      <c r="AR1130" s="11">
        <f t="shared" si="612"/>
        <v>0</v>
      </c>
      <c r="AS1130" s="11"/>
      <c r="AT1130" s="9"/>
      <c r="AU1130" t="str">
        <f t="shared" si="615"/>
        <v>RW</v>
      </c>
      <c r="AV1130" s="7">
        <f>SUM(Z$7:Z1130)/2</f>
        <v>568</v>
      </c>
      <c r="AW1130" s="7">
        <f>SUM(AC$7:AC1130)/2</f>
        <v>144</v>
      </c>
      <c r="BF1130" s="2" t="s">
        <v>1299</v>
      </c>
      <c r="BG1130" s="2" t="s">
        <v>1299</v>
      </c>
      <c r="BH1130" s="2" t="s">
        <v>1299</v>
      </c>
      <c r="BI1130" s="2" t="s">
        <v>1299</v>
      </c>
      <c r="BJ1130" s="2" t="s">
        <v>1299</v>
      </c>
      <c r="BK1130" s="2" t="s">
        <v>1299</v>
      </c>
      <c r="BL1130" s="2" t="s">
        <v>1299</v>
      </c>
      <c r="BM1130" s="2" t="s">
        <v>1299</v>
      </c>
      <c r="BN1130" s="2" t="s">
        <v>1299</v>
      </c>
      <c r="BO1130" s="2" t="s">
        <v>1299</v>
      </c>
    </row>
    <row r="1131" spans="2:67" ht="28.9" outlineLevel="1">
      <c r="B1131" s="37"/>
      <c r="C1131" s="13" t="s">
        <v>1294</v>
      </c>
      <c r="D1131" s="10" t="s">
        <v>1392</v>
      </c>
      <c r="E1131" s="10" t="s">
        <v>1393</v>
      </c>
      <c r="F1131" s="11" t="s">
        <v>1394</v>
      </c>
      <c r="G1131" s="11"/>
      <c r="H1131" s="11"/>
      <c r="I1131" s="11"/>
      <c r="J1131" s="11"/>
      <c r="K1131" s="11"/>
      <c r="L1131" s="11"/>
      <c r="M1131" s="11"/>
      <c r="N1131" s="10"/>
      <c r="O1131" s="10"/>
      <c r="P1131" s="10"/>
      <c r="Q1131" s="10"/>
      <c r="R1131" s="10"/>
      <c r="S1131" s="10" t="s">
        <v>53</v>
      </c>
      <c r="T1131" s="10"/>
      <c r="U1131" s="10" t="s">
        <v>49</v>
      </c>
      <c r="V1131" s="10" t="s">
        <v>49</v>
      </c>
      <c r="W1131" s="10" t="s">
        <v>50</v>
      </c>
      <c r="X1131" s="11" t="str">
        <f t="shared" si="616"/>
        <v>N</v>
      </c>
      <c r="Y1131" s="11"/>
      <c r="Z1131" s="11">
        <f t="shared" si="627"/>
        <v>0</v>
      </c>
      <c r="AA1131" s="11" t="str">
        <f t="shared" si="610"/>
        <v>N</v>
      </c>
      <c r="AB1131" s="11"/>
      <c r="AC1131" s="11">
        <f t="shared" si="611"/>
        <v>0</v>
      </c>
      <c r="AD1131" s="10" t="str">
        <f t="shared" si="617"/>
        <v/>
      </c>
      <c r="AE1131" s="10" t="str">
        <f t="shared" si="618"/>
        <v/>
      </c>
      <c r="AF1131" s="11"/>
      <c r="AG1131" s="10"/>
      <c r="AH1131" s="10"/>
      <c r="AI1131" s="11">
        <f t="shared" si="619"/>
        <v>568</v>
      </c>
      <c r="AJ1131" s="11" t="str">
        <f t="shared" si="620"/>
        <v/>
      </c>
      <c r="AK1131" s="11">
        <f t="shared" si="621"/>
        <v>656</v>
      </c>
      <c r="AL1131" s="11" t="str">
        <f t="shared" si="622"/>
        <v/>
      </c>
      <c r="AM1131" s="11">
        <f t="shared" si="623"/>
        <v>143</v>
      </c>
      <c r="AN1131" s="11" t="str">
        <f t="shared" si="624"/>
        <v/>
      </c>
      <c r="AO1131" s="11">
        <f t="shared" si="625"/>
        <v>143</v>
      </c>
      <c r="AP1131" s="11" t="str">
        <f t="shared" si="626"/>
        <v/>
      </c>
      <c r="AQ1131" s="11"/>
      <c r="AR1131" s="11">
        <f t="shared" si="612"/>
        <v>0</v>
      </c>
      <c r="AS1131" s="11"/>
      <c r="AT1131" s="9"/>
      <c r="AU1131" t="str">
        <f t="shared" si="615"/>
        <v>RW</v>
      </c>
      <c r="AV1131" s="7">
        <f>SUM(Z$7:Z1131)/2</f>
        <v>568</v>
      </c>
      <c r="AW1131" s="7">
        <f>SUM(AC$7:AC1131)/2</f>
        <v>144</v>
      </c>
      <c r="BF1131" s="2" t="s">
        <v>1299</v>
      </c>
      <c r="BG1131" s="2" t="s">
        <v>1299</v>
      </c>
      <c r="BH1131" s="2" t="s">
        <v>1299</v>
      </c>
      <c r="BI1131" s="2" t="s">
        <v>1299</v>
      </c>
      <c r="BJ1131" s="2" t="s">
        <v>1299</v>
      </c>
      <c r="BK1131" s="2" t="s">
        <v>1299</v>
      </c>
      <c r="BL1131" s="2" t="s">
        <v>1299</v>
      </c>
      <c r="BM1131" s="2" t="s">
        <v>1299</v>
      </c>
      <c r="BN1131" s="2" t="s">
        <v>1299</v>
      </c>
      <c r="BO1131" s="2" t="s">
        <v>1299</v>
      </c>
    </row>
    <row r="1132" spans="2:67" ht="28.9" outlineLevel="1">
      <c r="B1132" s="37"/>
      <c r="C1132" s="13" t="s">
        <v>1294</v>
      </c>
      <c r="D1132" s="10" t="s">
        <v>1392</v>
      </c>
      <c r="E1132" s="10" t="s">
        <v>1393</v>
      </c>
      <c r="F1132" s="11" t="s">
        <v>1394</v>
      </c>
      <c r="G1132" s="11"/>
      <c r="H1132" s="11"/>
      <c r="I1132" s="11"/>
      <c r="J1132" s="11"/>
      <c r="K1132" s="11"/>
      <c r="L1132" s="11"/>
      <c r="M1132" s="11"/>
      <c r="N1132" s="10"/>
      <c r="O1132" s="10"/>
      <c r="P1132" s="10"/>
      <c r="Q1132" s="10"/>
      <c r="R1132" s="10"/>
      <c r="S1132" s="10" t="s">
        <v>53</v>
      </c>
      <c r="T1132" s="10"/>
      <c r="U1132" s="10" t="s">
        <v>49</v>
      </c>
      <c r="V1132" s="10" t="s">
        <v>49</v>
      </c>
      <c r="W1132" s="10" t="s">
        <v>50</v>
      </c>
      <c r="X1132" s="11" t="str">
        <f t="shared" si="616"/>
        <v>N</v>
      </c>
      <c r="Y1132" s="11"/>
      <c r="Z1132" s="11">
        <f t="shared" si="627"/>
        <v>0</v>
      </c>
      <c r="AA1132" s="11" t="str">
        <f t="shared" si="610"/>
        <v>N</v>
      </c>
      <c r="AB1132" s="11"/>
      <c r="AC1132" s="11">
        <f t="shared" si="611"/>
        <v>0</v>
      </c>
      <c r="AD1132" s="10" t="str">
        <f t="shared" si="617"/>
        <v/>
      </c>
      <c r="AE1132" s="10" t="str">
        <f t="shared" si="618"/>
        <v/>
      </c>
      <c r="AF1132" s="11"/>
      <c r="AG1132" s="10"/>
      <c r="AH1132" s="10"/>
      <c r="AI1132" s="11">
        <f t="shared" si="619"/>
        <v>568</v>
      </c>
      <c r="AJ1132" s="11" t="str">
        <f t="shared" si="620"/>
        <v/>
      </c>
      <c r="AK1132" s="11">
        <f t="shared" si="621"/>
        <v>656</v>
      </c>
      <c r="AL1132" s="11" t="str">
        <f t="shared" si="622"/>
        <v/>
      </c>
      <c r="AM1132" s="11">
        <f t="shared" si="623"/>
        <v>143</v>
      </c>
      <c r="AN1132" s="11" t="str">
        <f t="shared" si="624"/>
        <v/>
      </c>
      <c r="AO1132" s="11">
        <f t="shared" si="625"/>
        <v>143</v>
      </c>
      <c r="AP1132" s="11" t="str">
        <f t="shared" si="626"/>
        <v/>
      </c>
      <c r="AQ1132" s="11"/>
      <c r="AR1132" s="11">
        <f t="shared" si="612"/>
        <v>0</v>
      </c>
      <c r="AS1132" s="11"/>
      <c r="AT1132" s="9"/>
      <c r="AU1132" t="str">
        <f t="shared" si="615"/>
        <v>RW</v>
      </c>
      <c r="AV1132" s="7">
        <f>SUM(Z$7:Z1132)/2</f>
        <v>568</v>
      </c>
      <c r="AW1132" s="7">
        <f>SUM(AC$7:AC1132)/2</f>
        <v>144</v>
      </c>
      <c r="BF1132" s="2" t="s">
        <v>1299</v>
      </c>
      <c r="BG1132" s="2" t="s">
        <v>1299</v>
      </c>
      <c r="BH1132" s="2" t="s">
        <v>1299</v>
      </c>
      <c r="BI1132" s="2" t="s">
        <v>1299</v>
      </c>
      <c r="BJ1132" s="2" t="s">
        <v>1299</v>
      </c>
      <c r="BK1132" s="2" t="s">
        <v>1299</v>
      </c>
      <c r="BL1132" s="2" t="s">
        <v>1299</v>
      </c>
      <c r="BM1132" s="2" t="s">
        <v>1299</v>
      </c>
      <c r="BN1132" s="2" t="s">
        <v>1299</v>
      </c>
      <c r="BO1132" s="2" t="s">
        <v>1299</v>
      </c>
    </row>
    <row r="1133" spans="2:67" ht="28.9" outlineLevel="1">
      <c r="B1133" s="37"/>
      <c r="C1133" s="13" t="s">
        <v>1294</v>
      </c>
      <c r="D1133" s="10" t="s">
        <v>1392</v>
      </c>
      <c r="E1133" s="10" t="s">
        <v>1393</v>
      </c>
      <c r="F1133" s="11" t="s">
        <v>1394</v>
      </c>
      <c r="G1133" s="11"/>
      <c r="H1133" s="11"/>
      <c r="I1133" s="11"/>
      <c r="J1133" s="11"/>
      <c r="K1133" s="11"/>
      <c r="L1133" s="11"/>
      <c r="M1133" s="11"/>
      <c r="N1133" s="10"/>
      <c r="O1133" s="10"/>
      <c r="P1133" s="10"/>
      <c r="Q1133" s="10"/>
      <c r="R1133" s="10"/>
      <c r="S1133" s="10" t="s">
        <v>53</v>
      </c>
      <c r="T1133" s="10"/>
      <c r="U1133" s="10" t="s">
        <v>49</v>
      </c>
      <c r="V1133" s="10" t="s">
        <v>49</v>
      </c>
      <c r="W1133" s="10" t="s">
        <v>50</v>
      </c>
      <c r="X1133" s="11" t="str">
        <f t="shared" si="616"/>
        <v>N</v>
      </c>
      <c r="Y1133" s="11"/>
      <c r="Z1133" s="11">
        <f t="shared" si="627"/>
        <v>0</v>
      </c>
      <c r="AA1133" s="11" t="str">
        <f t="shared" si="610"/>
        <v>N</v>
      </c>
      <c r="AB1133" s="11"/>
      <c r="AC1133" s="11">
        <f t="shared" si="611"/>
        <v>0</v>
      </c>
      <c r="AD1133" s="10" t="str">
        <f t="shared" si="617"/>
        <v/>
      </c>
      <c r="AE1133" s="10" t="str">
        <f t="shared" si="618"/>
        <v/>
      </c>
      <c r="AF1133" s="11"/>
      <c r="AG1133" s="10"/>
      <c r="AH1133" s="10"/>
      <c r="AI1133" s="11">
        <f t="shared" si="619"/>
        <v>568</v>
      </c>
      <c r="AJ1133" s="11" t="str">
        <f t="shared" si="620"/>
        <v/>
      </c>
      <c r="AK1133" s="11">
        <f t="shared" si="621"/>
        <v>656</v>
      </c>
      <c r="AL1133" s="11" t="str">
        <f t="shared" si="622"/>
        <v/>
      </c>
      <c r="AM1133" s="11">
        <f t="shared" si="623"/>
        <v>143</v>
      </c>
      <c r="AN1133" s="11" t="str">
        <f t="shared" si="624"/>
        <v/>
      </c>
      <c r="AO1133" s="11">
        <f t="shared" si="625"/>
        <v>143</v>
      </c>
      <c r="AP1133" s="11" t="str">
        <f t="shared" si="626"/>
        <v/>
      </c>
      <c r="AQ1133" s="11"/>
      <c r="AR1133" s="11">
        <f t="shared" si="612"/>
        <v>0</v>
      </c>
      <c r="AS1133" s="11"/>
      <c r="AT1133" s="9"/>
      <c r="AU1133" t="str">
        <f t="shared" si="615"/>
        <v>RW</v>
      </c>
      <c r="AV1133" s="7">
        <f>SUM(Z$7:Z1133)/2</f>
        <v>568</v>
      </c>
      <c r="AW1133" s="7">
        <f>SUM(AC$7:AC1133)/2</f>
        <v>144</v>
      </c>
      <c r="BF1133" s="2" t="s">
        <v>1299</v>
      </c>
      <c r="BG1133" s="2" t="s">
        <v>1299</v>
      </c>
      <c r="BH1133" s="2" t="s">
        <v>1299</v>
      </c>
      <c r="BI1133" s="2" t="s">
        <v>1299</v>
      </c>
      <c r="BJ1133" s="2" t="s">
        <v>1299</v>
      </c>
      <c r="BK1133" s="2" t="s">
        <v>1299</v>
      </c>
      <c r="BL1133" s="2" t="s">
        <v>1299</v>
      </c>
      <c r="BM1133" s="2" t="s">
        <v>1299</v>
      </c>
      <c r="BN1133" s="2" t="s">
        <v>1299</v>
      </c>
      <c r="BO1133" s="2" t="s">
        <v>1299</v>
      </c>
    </row>
    <row r="1134" spans="2:67" ht="28.9" outlineLevel="1">
      <c r="B1134" s="37"/>
      <c r="C1134" s="13" t="s">
        <v>1294</v>
      </c>
      <c r="D1134" s="10" t="s">
        <v>1392</v>
      </c>
      <c r="E1134" s="10" t="s">
        <v>1393</v>
      </c>
      <c r="F1134" s="11" t="s">
        <v>1394</v>
      </c>
      <c r="G1134" s="11"/>
      <c r="H1134" s="11"/>
      <c r="I1134" s="11"/>
      <c r="J1134" s="11"/>
      <c r="K1134" s="11"/>
      <c r="L1134" s="11"/>
      <c r="M1134" s="11"/>
      <c r="N1134" s="10"/>
      <c r="O1134" s="10"/>
      <c r="P1134" s="10"/>
      <c r="Q1134" s="10"/>
      <c r="R1134" s="10"/>
      <c r="S1134" s="10" t="s">
        <v>53</v>
      </c>
      <c r="T1134" s="10"/>
      <c r="U1134" s="10" t="s">
        <v>49</v>
      </c>
      <c r="V1134" s="10" t="s">
        <v>49</v>
      </c>
      <c r="W1134" s="10" t="s">
        <v>50</v>
      </c>
      <c r="X1134" s="11" t="str">
        <f t="shared" si="616"/>
        <v>N</v>
      </c>
      <c r="Y1134" s="11"/>
      <c r="Z1134" s="11">
        <f t="shared" si="627"/>
        <v>0</v>
      </c>
      <c r="AA1134" s="11" t="str">
        <f t="shared" si="610"/>
        <v>N</v>
      </c>
      <c r="AB1134" s="11"/>
      <c r="AC1134" s="11">
        <f t="shared" si="611"/>
        <v>0</v>
      </c>
      <c r="AD1134" s="10" t="str">
        <f t="shared" si="617"/>
        <v/>
      </c>
      <c r="AE1134" s="10" t="str">
        <f t="shared" si="618"/>
        <v/>
      </c>
      <c r="AF1134" s="11"/>
      <c r="AG1134" s="10"/>
      <c r="AH1134" s="10"/>
      <c r="AI1134" s="11">
        <f t="shared" si="619"/>
        <v>568</v>
      </c>
      <c r="AJ1134" s="11" t="str">
        <f t="shared" si="620"/>
        <v/>
      </c>
      <c r="AK1134" s="11">
        <f t="shared" si="621"/>
        <v>656</v>
      </c>
      <c r="AL1134" s="11" t="str">
        <f t="shared" si="622"/>
        <v/>
      </c>
      <c r="AM1134" s="11">
        <f t="shared" si="623"/>
        <v>143</v>
      </c>
      <c r="AN1134" s="11" t="str">
        <f t="shared" si="624"/>
        <v/>
      </c>
      <c r="AO1134" s="11">
        <f t="shared" si="625"/>
        <v>143</v>
      </c>
      <c r="AP1134" s="11" t="str">
        <f t="shared" si="626"/>
        <v/>
      </c>
      <c r="AQ1134" s="11"/>
      <c r="AR1134" s="11">
        <f t="shared" si="612"/>
        <v>0</v>
      </c>
      <c r="AS1134" s="11"/>
      <c r="AT1134" s="9"/>
      <c r="AU1134" t="str">
        <f t="shared" si="615"/>
        <v>RW</v>
      </c>
      <c r="AV1134" s="7">
        <f>SUM(Z$7:Z1134)/2</f>
        <v>568</v>
      </c>
      <c r="AW1134" s="7">
        <f>SUM(AC$7:AC1134)/2</f>
        <v>144</v>
      </c>
      <c r="BF1134" s="2" t="s">
        <v>1299</v>
      </c>
      <c r="BG1134" s="2" t="s">
        <v>1299</v>
      </c>
      <c r="BH1134" s="2" t="s">
        <v>1299</v>
      </c>
      <c r="BI1134" s="2" t="s">
        <v>1299</v>
      </c>
      <c r="BJ1134" s="2" t="s">
        <v>1299</v>
      </c>
      <c r="BK1134" s="2" t="s">
        <v>1299</v>
      </c>
      <c r="BL1134" s="2" t="s">
        <v>1299</v>
      </c>
      <c r="BM1134" s="2" t="s">
        <v>1299</v>
      </c>
      <c r="BN1134" s="2" t="s">
        <v>1299</v>
      </c>
      <c r="BO1134" s="2" t="s">
        <v>1299</v>
      </c>
    </row>
    <row r="1135" spans="2:67" ht="28.9" outlineLevel="1">
      <c r="B1135" s="37"/>
      <c r="C1135" s="13" t="s">
        <v>1294</v>
      </c>
      <c r="D1135" s="10" t="s">
        <v>1392</v>
      </c>
      <c r="E1135" s="10" t="s">
        <v>1393</v>
      </c>
      <c r="F1135" s="11" t="s">
        <v>1394</v>
      </c>
      <c r="G1135" s="11"/>
      <c r="H1135" s="11"/>
      <c r="I1135" s="11"/>
      <c r="J1135" s="11"/>
      <c r="K1135" s="11"/>
      <c r="L1135" s="11"/>
      <c r="M1135" s="11"/>
      <c r="N1135" s="10"/>
      <c r="O1135" s="10"/>
      <c r="P1135" s="10"/>
      <c r="Q1135" s="10"/>
      <c r="R1135" s="10"/>
      <c r="S1135" s="10" t="s">
        <v>53</v>
      </c>
      <c r="T1135" s="10"/>
      <c r="U1135" s="10" t="s">
        <v>49</v>
      </c>
      <c r="V1135" s="10" t="s">
        <v>49</v>
      </c>
      <c r="W1135" s="10" t="s">
        <v>50</v>
      </c>
      <c r="X1135" s="11" t="str">
        <f t="shared" si="616"/>
        <v>N</v>
      </c>
      <c r="Y1135" s="11"/>
      <c r="Z1135" s="11">
        <f t="shared" si="627"/>
        <v>0</v>
      </c>
      <c r="AA1135" s="11" t="str">
        <f t="shared" si="610"/>
        <v>N</v>
      </c>
      <c r="AB1135" s="11"/>
      <c r="AC1135" s="11">
        <f t="shared" si="611"/>
        <v>0</v>
      </c>
      <c r="AD1135" s="10" t="str">
        <f t="shared" si="617"/>
        <v/>
      </c>
      <c r="AE1135" s="10" t="str">
        <f t="shared" si="618"/>
        <v/>
      </c>
      <c r="AF1135" s="11"/>
      <c r="AG1135" s="10"/>
      <c r="AH1135" s="10"/>
      <c r="AI1135" s="11">
        <f t="shared" si="619"/>
        <v>568</v>
      </c>
      <c r="AJ1135" s="11" t="str">
        <f t="shared" si="620"/>
        <v/>
      </c>
      <c r="AK1135" s="11">
        <f t="shared" si="621"/>
        <v>656</v>
      </c>
      <c r="AL1135" s="11" t="str">
        <f t="shared" si="622"/>
        <v/>
      </c>
      <c r="AM1135" s="11">
        <f t="shared" si="623"/>
        <v>143</v>
      </c>
      <c r="AN1135" s="11" t="str">
        <f t="shared" si="624"/>
        <v/>
      </c>
      <c r="AO1135" s="11">
        <f t="shared" si="625"/>
        <v>143</v>
      </c>
      <c r="AP1135" s="11" t="str">
        <f t="shared" si="626"/>
        <v/>
      </c>
      <c r="AQ1135" s="11"/>
      <c r="AR1135" s="11">
        <f t="shared" si="612"/>
        <v>0</v>
      </c>
      <c r="AS1135" s="11"/>
      <c r="AT1135" s="9"/>
      <c r="AU1135" t="str">
        <f t="shared" si="615"/>
        <v>RW</v>
      </c>
      <c r="AV1135" s="7">
        <f>SUM(Z$7:Z1135)/2</f>
        <v>568</v>
      </c>
      <c r="AW1135" s="7">
        <f>SUM(AC$7:AC1135)/2</f>
        <v>144</v>
      </c>
      <c r="BF1135" s="2" t="s">
        <v>1299</v>
      </c>
      <c r="BG1135" s="2" t="s">
        <v>1299</v>
      </c>
      <c r="BH1135" s="2" t="s">
        <v>1299</v>
      </c>
      <c r="BI1135" s="2" t="s">
        <v>1299</v>
      </c>
      <c r="BJ1135" s="2" t="s">
        <v>1299</v>
      </c>
      <c r="BK1135" s="2" t="s">
        <v>1299</v>
      </c>
      <c r="BL1135" s="2" t="s">
        <v>1299</v>
      </c>
      <c r="BM1135" s="2" t="s">
        <v>1299</v>
      </c>
      <c r="BN1135" s="2" t="s">
        <v>1299</v>
      </c>
      <c r="BO1135" s="2" t="s">
        <v>1299</v>
      </c>
    </row>
    <row r="1136" spans="2:67" ht="28.9" outlineLevel="1">
      <c r="B1136" s="37"/>
      <c r="C1136" s="13" t="s">
        <v>1294</v>
      </c>
      <c r="D1136" s="10" t="s">
        <v>1392</v>
      </c>
      <c r="E1136" s="10" t="s">
        <v>1393</v>
      </c>
      <c r="F1136" s="11" t="s">
        <v>1394</v>
      </c>
      <c r="G1136" s="11"/>
      <c r="H1136" s="11"/>
      <c r="I1136" s="11"/>
      <c r="J1136" s="11"/>
      <c r="K1136" s="11"/>
      <c r="L1136" s="11"/>
      <c r="M1136" s="11"/>
      <c r="N1136" s="10"/>
      <c r="O1136" s="10"/>
      <c r="P1136" s="10"/>
      <c r="Q1136" s="10"/>
      <c r="R1136" s="10"/>
      <c r="S1136" s="10" t="s">
        <v>53</v>
      </c>
      <c r="T1136" s="10"/>
      <c r="U1136" s="10" t="s">
        <v>49</v>
      </c>
      <c r="V1136" s="10" t="s">
        <v>49</v>
      </c>
      <c r="W1136" s="10" t="s">
        <v>50</v>
      </c>
      <c r="X1136" s="11" t="str">
        <f t="shared" si="616"/>
        <v>N</v>
      </c>
      <c r="Y1136" s="11"/>
      <c r="Z1136" s="11">
        <f t="shared" si="627"/>
        <v>0</v>
      </c>
      <c r="AA1136" s="11" t="str">
        <f t="shared" si="610"/>
        <v>N</v>
      </c>
      <c r="AB1136" s="11"/>
      <c r="AC1136" s="11">
        <f t="shared" si="611"/>
        <v>0</v>
      </c>
      <c r="AD1136" s="10" t="str">
        <f t="shared" si="617"/>
        <v/>
      </c>
      <c r="AE1136" s="10" t="str">
        <f t="shared" si="618"/>
        <v/>
      </c>
      <c r="AF1136" s="11"/>
      <c r="AG1136" s="10"/>
      <c r="AH1136" s="10"/>
      <c r="AI1136" s="11">
        <f t="shared" si="619"/>
        <v>568</v>
      </c>
      <c r="AJ1136" s="11" t="str">
        <f t="shared" si="620"/>
        <v/>
      </c>
      <c r="AK1136" s="11">
        <f t="shared" si="621"/>
        <v>656</v>
      </c>
      <c r="AL1136" s="11" t="str">
        <f t="shared" si="622"/>
        <v/>
      </c>
      <c r="AM1136" s="11">
        <f t="shared" si="623"/>
        <v>143</v>
      </c>
      <c r="AN1136" s="11" t="str">
        <f t="shared" si="624"/>
        <v/>
      </c>
      <c r="AO1136" s="11">
        <f t="shared" si="625"/>
        <v>143</v>
      </c>
      <c r="AP1136" s="11" t="str">
        <f t="shared" si="626"/>
        <v/>
      </c>
      <c r="AQ1136" s="11"/>
      <c r="AR1136" s="11">
        <f t="shared" si="612"/>
        <v>0</v>
      </c>
      <c r="AS1136" s="11"/>
      <c r="AT1136" s="9"/>
      <c r="AU1136" t="str">
        <f t="shared" si="615"/>
        <v>RW</v>
      </c>
      <c r="AV1136" s="7">
        <f>SUM(Z$7:Z1136)/2</f>
        <v>568</v>
      </c>
      <c r="AW1136" s="7">
        <f>SUM(AC$7:AC1136)/2</f>
        <v>144</v>
      </c>
      <c r="BF1136" s="2" t="s">
        <v>1299</v>
      </c>
      <c r="BG1136" s="2" t="s">
        <v>1299</v>
      </c>
      <c r="BH1136" s="2" t="s">
        <v>1299</v>
      </c>
      <c r="BI1136" s="2" t="s">
        <v>1299</v>
      </c>
      <c r="BJ1136" s="2" t="s">
        <v>1299</v>
      </c>
      <c r="BK1136" s="2" t="s">
        <v>1299</v>
      </c>
      <c r="BL1136" s="2" t="s">
        <v>1299</v>
      </c>
      <c r="BM1136" s="2" t="s">
        <v>1299</v>
      </c>
      <c r="BN1136" s="2" t="s">
        <v>1299</v>
      </c>
      <c r="BO1136" s="2" t="s">
        <v>1299</v>
      </c>
    </row>
    <row r="1137" spans="2:67" ht="28.9" outlineLevel="1">
      <c r="B1137" s="37"/>
      <c r="C1137" s="13" t="s">
        <v>1294</v>
      </c>
      <c r="D1137" s="10" t="s">
        <v>1392</v>
      </c>
      <c r="E1137" s="10" t="s">
        <v>1393</v>
      </c>
      <c r="F1137" s="11" t="s">
        <v>1394</v>
      </c>
      <c r="G1137" s="11"/>
      <c r="H1137" s="11"/>
      <c r="I1137" s="11"/>
      <c r="J1137" s="11"/>
      <c r="K1137" s="11"/>
      <c r="L1137" s="11"/>
      <c r="M1137" s="11"/>
      <c r="N1137" s="10"/>
      <c r="O1137" s="10"/>
      <c r="P1137" s="10"/>
      <c r="Q1137" s="10"/>
      <c r="R1137" s="10"/>
      <c r="S1137" s="10" t="s">
        <v>53</v>
      </c>
      <c r="T1137" s="10"/>
      <c r="U1137" s="10" t="s">
        <v>49</v>
      </c>
      <c r="V1137" s="10" t="s">
        <v>49</v>
      </c>
      <c r="W1137" s="10" t="s">
        <v>50</v>
      </c>
      <c r="X1137" s="11" t="str">
        <f t="shared" si="616"/>
        <v>N</v>
      </c>
      <c r="Y1137" s="11"/>
      <c r="Z1137" s="11">
        <f t="shared" si="627"/>
        <v>0</v>
      </c>
      <c r="AA1137" s="11" t="str">
        <f t="shared" si="610"/>
        <v>N</v>
      </c>
      <c r="AB1137" s="11"/>
      <c r="AC1137" s="11">
        <f t="shared" si="611"/>
        <v>0</v>
      </c>
      <c r="AD1137" s="10" t="str">
        <f t="shared" si="617"/>
        <v/>
      </c>
      <c r="AE1137" s="10" t="str">
        <f t="shared" si="618"/>
        <v/>
      </c>
      <c r="AF1137" s="11"/>
      <c r="AG1137" s="10"/>
      <c r="AH1137" s="10"/>
      <c r="AI1137" s="11">
        <f t="shared" si="619"/>
        <v>568</v>
      </c>
      <c r="AJ1137" s="11" t="str">
        <f t="shared" si="620"/>
        <v/>
      </c>
      <c r="AK1137" s="11">
        <f t="shared" si="621"/>
        <v>656</v>
      </c>
      <c r="AL1137" s="11" t="str">
        <f t="shared" si="622"/>
        <v/>
      </c>
      <c r="AM1137" s="11">
        <f t="shared" si="623"/>
        <v>143</v>
      </c>
      <c r="AN1137" s="11" t="str">
        <f t="shared" si="624"/>
        <v/>
      </c>
      <c r="AO1137" s="11">
        <f t="shared" si="625"/>
        <v>143</v>
      </c>
      <c r="AP1137" s="11" t="str">
        <f t="shared" si="626"/>
        <v/>
      </c>
      <c r="AQ1137" s="11"/>
      <c r="AR1137" s="11">
        <f t="shared" si="612"/>
        <v>0</v>
      </c>
      <c r="AS1137" s="11"/>
      <c r="AT1137" s="9"/>
      <c r="AU1137" t="str">
        <f t="shared" si="615"/>
        <v>RW</v>
      </c>
      <c r="AV1137" s="7">
        <f>SUM(Z$7:Z1137)/2</f>
        <v>568</v>
      </c>
      <c r="AW1137" s="7">
        <f>SUM(AC$7:AC1137)/2</f>
        <v>144</v>
      </c>
      <c r="BF1137" s="2" t="s">
        <v>1299</v>
      </c>
      <c r="BG1137" s="2" t="s">
        <v>1299</v>
      </c>
      <c r="BH1137" s="2" t="s">
        <v>1299</v>
      </c>
      <c r="BI1137" s="2" t="s">
        <v>1299</v>
      </c>
      <c r="BJ1137" s="2" t="s">
        <v>1299</v>
      </c>
      <c r="BK1137" s="2" t="s">
        <v>1299</v>
      </c>
      <c r="BL1137" s="2" t="s">
        <v>1299</v>
      </c>
      <c r="BM1137" s="2" t="s">
        <v>1299</v>
      </c>
      <c r="BN1137" s="2" t="s">
        <v>1299</v>
      </c>
      <c r="BO1137" s="2" t="s">
        <v>1299</v>
      </c>
    </row>
    <row r="1138" spans="2:67" ht="28.9" outlineLevel="1">
      <c r="B1138" s="37"/>
      <c r="C1138" s="13" t="s">
        <v>1294</v>
      </c>
      <c r="D1138" s="10" t="s">
        <v>1392</v>
      </c>
      <c r="E1138" s="10" t="s">
        <v>1393</v>
      </c>
      <c r="F1138" s="11" t="s">
        <v>1394</v>
      </c>
      <c r="G1138" s="11"/>
      <c r="H1138" s="11"/>
      <c r="I1138" s="11"/>
      <c r="J1138" s="11"/>
      <c r="K1138" s="11"/>
      <c r="L1138" s="11"/>
      <c r="M1138" s="11"/>
      <c r="N1138" s="10"/>
      <c r="O1138" s="10"/>
      <c r="P1138" s="10"/>
      <c r="Q1138" s="10"/>
      <c r="R1138" s="10"/>
      <c r="S1138" s="10" t="s">
        <v>53</v>
      </c>
      <c r="T1138" s="10"/>
      <c r="U1138" s="10" t="s">
        <v>49</v>
      </c>
      <c r="V1138" s="10" t="s">
        <v>49</v>
      </c>
      <c r="W1138" s="10" t="s">
        <v>50</v>
      </c>
      <c r="X1138" s="11" t="str">
        <f t="shared" si="616"/>
        <v>N</v>
      </c>
      <c r="Y1138" s="11"/>
      <c r="Z1138" s="11">
        <f t="shared" si="627"/>
        <v>0</v>
      </c>
      <c r="AA1138" s="11" t="str">
        <f t="shared" si="610"/>
        <v>N</v>
      </c>
      <c r="AB1138" s="11"/>
      <c r="AC1138" s="11">
        <f t="shared" si="611"/>
        <v>0</v>
      </c>
      <c r="AD1138" s="10" t="str">
        <f t="shared" si="617"/>
        <v/>
      </c>
      <c r="AE1138" s="10" t="str">
        <f t="shared" si="618"/>
        <v/>
      </c>
      <c r="AF1138" s="11"/>
      <c r="AG1138" s="10"/>
      <c r="AH1138" s="10"/>
      <c r="AI1138" s="11">
        <f t="shared" si="619"/>
        <v>568</v>
      </c>
      <c r="AJ1138" s="11" t="str">
        <f t="shared" si="620"/>
        <v/>
      </c>
      <c r="AK1138" s="11">
        <f t="shared" si="621"/>
        <v>656</v>
      </c>
      <c r="AL1138" s="11" t="str">
        <f t="shared" si="622"/>
        <v/>
      </c>
      <c r="AM1138" s="11">
        <f t="shared" si="623"/>
        <v>143</v>
      </c>
      <c r="AN1138" s="11" t="str">
        <f t="shared" si="624"/>
        <v/>
      </c>
      <c r="AO1138" s="11">
        <f t="shared" si="625"/>
        <v>143</v>
      </c>
      <c r="AP1138" s="11" t="str">
        <f t="shared" si="626"/>
        <v/>
      </c>
      <c r="AQ1138" s="11"/>
      <c r="AR1138" s="11">
        <f t="shared" si="612"/>
        <v>0</v>
      </c>
      <c r="AS1138" s="11"/>
      <c r="AT1138" s="9"/>
      <c r="AU1138" t="str">
        <f t="shared" si="615"/>
        <v>RW</v>
      </c>
      <c r="AV1138" s="7">
        <f>SUM(Z$7:Z1138)/2</f>
        <v>568</v>
      </c>
      <c r="AW1138" s="7">
        <f>SUM(AC$7:AC1138)/2</f>
        <v>144</v>
      </c>
      <c r="BF1138" s="2" t="s">
        <v>1299</v>
      </c>
      <c r="BG1138" s="2" t="s">
        <v>1299</v>
      </c>
      <c r="BH1138" s="2" t="s">
        <v>1299</v>
      </c>
      <c r="BI1138" s="2" t="s">
        <v>1299</v>
      </c>
      <c r="BJ1138" s="2" t="s">
        <v>1299</v>
      </c>
      <c r="BK1138" s="2" t="s">
        <v>1299</v>
      </c>
      <c r="BL1138" s="2" t="s">
        <v>1299</v>
      </c>
      <c r="BM1138" s="2" t="s">
        <v>1299</v>
      </c>
      <c r="BN1138" s="2" t="s">
        <v>1299</v>
      </c>
      <c r="BO1138" s="2" t="s">
        <v>1299</v>
      </c>
    </row>
    <row r="1139" spans="2:67" ht="28.9" outlineLevel="1">
      <c r="B1139" s="37"/>
      <c r="C1139" s="13" t="s">
        <v>1294</v>
      </c>
      <c r="D1139" s="10" t="s">
        <v>1392</v>
      </c>
      <c r="E1139" s="10" t="s">
        <v>1393</v>
      </c>
      <c r="F1139" s="11" t="s">
        <v>1394</v>
      </c>
      <c r="G1139" s="11"/>
      <c r="H1139" s="11"/>
      <c r="I1139" s="11"/>
      <c r="J1139" s="11"/>
      <c r="K1139" s="11"/>
      <c r="L1139" s="11"/>
      <c r="M1139" s="11"/>
      <c r="N1139" s="10"/>
      <c r="O1139" s="10"/>
      <c r="P1139" s="10"/>
      <c r="Q1139" s="10"/>
      <c r="R1139" s="10"/>
      <c r="S1139" s="10" t="s">
        <v>53</v>
      </c>
      <c r="T1139" s="10"/>
      <c r="U1139" s="10" t="s">
        <v>49</v>
      </c>
      <c r="V1139" s="10" t="s">
        <v>49</v>
      </c>
      <c r="W1139" s="10" t="s">
        <v>50</v>
      </c>
      <c r="X1139" s="11" t="str">
        <f t="shared" si="616"/>
        <v>N</v>
      </c>
      <c r="Y1139" s="11"/>
      <c r="Z1139" s="11">
        <f t="shared" si="627"/>
        <v>0</v>
      </c>
      <c r="AA1139" s="11" t="str">
        <f t="shared" si="610"/>
        <v>N</v>
      </c>
      <c r="AB1139" s="11"/>
      <c r="AC1139" s="11">
        <f t="shared" si="611"/>
        <v>0</v>
      </c>
      <c r="AD1139" s="10" t="str">
        <f t="shared" si="617"/>
        <v/>
      </c>
      <c r="AE1139" s="10" t="str">
        <f t="shared" si="618"/>
        <v/>
      </c>
      <c r="AF1139" s="11"/>
      <c r="AG1139" s="10"/>
      <c r="AH1139" s="10"/>
      <c r="AI1139" s="11">
        <f t="shared" si="619"/>
        <v>568</v>
      </c>
      <c r="AJ1139" s="11" t="str">
        <f t="shared" si="620"/>
        <v/>
      </c>
      <c r="AK1139" s="11">
        <f t="shared" si="621"/>
        <v>656</v>
      </c>
      <c r="AL1139" s="11" t="str">
        <f t="shared" si="622"/>
        <v/>
      </c>
      <c r="AM1139" s="11">
        <f t="shared" si="623"/>
        <v>143</v>
      </c>
      <c r="AN1139" s="11" t="str">
        <f t="shared" si="624"/>
        <v/>
      </c>
      <c r="AO1139" s="11">
        <f t="shared" si="625"/>
        <v>143</v>
      </c>
      <c r="AP1139" s="11" t="str">
        <f t="shared" si="626"/>
        <v/>
      </c>
      <c r="AQ1139" s="11"/>
      <c r="AR1139" s="11">
        <f t="shared" si="612"/>
        <v>0</v>
      </c>
      <c r="AS1139" s="11"/>
      <c r="AT1139" s="9"/>
      <c r="AU1139" t="str">
        <f t="shared" si="615"/>
        <v>RW</v>
      </c>
      <c r="AV1139" s="7">
        <f>SUM(Z$7:Z1139)/2</f>
        <v>568</v>
      </c>
      <c r="AW1139" s="7">
        <f>SUM(AC$7:AC1139)/2</f>
        <v>144</v>
      </c>
      <c r="BF1139" s="2" t="s">
        <v>1299</v>
      </c>
      <c r="BG1139" s="2" t="s">
        <v>1299</v>
      </c>
      <c r="BH1139" s="2" t="s">
        <v>1299</v>
      </c>
      <c r="BI1139" s="2" t="s">
        <v>1299</v>
      </c>
      <c r="BJ1139" s="2" t="s">
        <v>1299</v>
      </c>
      <c r="BK1139" s="2" t="s">
        <v>1299</v>
      </c>
      <c r="BL1139" s="2" t="s">
        <v>1299</v>
      </c>
      <c r="BM1139" s="2" t="s">
        <v>1299</v>
      </c>
      <c r="BN1139" s="2" t="s">
        <v>1299</v>
      </c>
      <c r="BO1139" s="2" t="s">
        <v>1299</v>
      </c>
    </row>
    <row r="1140" spans="2:67" ht="28.9" outlineLevel="1">
      <c r="B1140" s="37"/>
      <c r="C1140" s="13" t="s">
        <v>1294</v>
      </c>
      <c r="D1140" s="10" t="s">
        <v>1392</v>
      </c>
      <c r="E1140" s="10" t="s">
        <v>1393</v>
      </c>
      <c r="F1140" s="11" t="s">
        <v>1394</v>
      </c>
      <c r="G1140" s="11"/>
      <c r="H1140" s="11"/>
      <c r="I1140" s="11"/>
      <c r="J1140" s="11"/>
      <c r="K1140" s="11"/>
      <c r="L1140" s="11"/>
      <c r="M1140" s="11"/>
      <c r="N1140" s="10"/>
      <c r="O1140" s="10"/>
      <c r="P1140" s="10"/>
      <c r="Q1140" s="10"/>
      <c r="R1140" s="10"/>
      <c r="S1140" s="10" t="s">
        <v>53</v>
      </c>
      <c r="T1140" s="10"/>
      <c r="U1140" s="10" t="s">
        <v>49</v>
      </c>
      <c r="V1140" s="10" t="s">
        <v>49</v>
      </c>
      <c r="W1140" s="10" t="s">
        <v>50</v>
      </c>
      <c r="X1140" s="11" t="str">
        <f t="shared" si="616"/>
        <v>N</v>
      </c>
      <c r="Y1140" s="11"/>
      <c r="Z1140" s="11">
        <f t="shared" si="627"/>
        <v>0</v>
      </c>
      <c r="AA1140" s="11" t="str">
        <f t="shared" si="610"/>
        <v>N</v>
      </c>
      <c r="AB1140" s="11"/>
      <c r="AC1140" s="11">
        <f t="shared" si="611"/>
        <v>0</v>
      </c>
      <c r="AD1140" s="10" t="str">
        <f t="shared" si="617"/>
        <v/>
      </c>
      <c r="AE1140" s="10" t="str">
        <f t="shared" si="618"/>
        <v/>
      </c>
      <c r="AF1140" s="11"/>
      <c r="AG1140" s="10"/>
      <c r="AH1140" s="10"/>
      <c r="AI1140" s="11">
        <f t="shared" si="619"/>
        <v>568</v>
      </c>
      <c r="AJ1140" s="11" t="str">
        <f t="shared" si="620"/>
        <v/>
      </c>
      <c r="AK1140" s="11">
        <f t="shared" si="621"/>
        <v>656</v>
      </c>
      <c r="AL1140" s="11" t="str">
        <f t="shared" si="622"/>
        <v/>
      </c>
      <c r="AM1140" s="11">
        <f t="shared" si="623"/>
        <v>143</v>
      </c>
      <c r="AN1140" s="11" t="str">
        <f t="shared" si="624"/>
        <v/>
      </c>
      <c r="AO1140" s="11">
        <f t="shared" si="625"/>
        <v>143</v>
      </c>
      <c r="AP1140" s="11" t="str">
        <f t="shared" si="626"/>
        <v/>
      </c>
      <c r="AQ1140" s="11"/>
      <c r="AR1140" s="11">
        <f t="shared" si="612"/>
        <v>0</v>
      </c>
      <c r="AS1140" s="11"/>
      <c r="AT1140" s="9"/>
      <c r="AU1140" t="str">
        <f t="shared" si="615"/>
        <v>RW</v>
      </c>
      <c r="AV1140" s="7">
        <f>SUM(Z$7:Z1140)/2</f>
        <v>568</v>
      </c>
      <c r="AW1140" s="7">
        <f>SUM(AC$7:AC1140)/2</f>
        <v>144</v>
      </c>
      <c r="BF1140" s="2" t="s">
        <v>1299</v>
      </c>
      <c r="BG1140" s="2" t="s">
        <v>1299</v>
      </c>
      <c r="BH1140" s="2" t="s">
        <v>1299</v>
      </c>
      <c r="BI1140" s="2" t="s">
        <v>1299</v>
      </c>
      <c r="BJ1140" s="2" t="s">
        <v>1299</v>
      </c>
      <c r="BK1140" s="2" t="s">
        <v>1299</v>
      </c>
      <c r="BL1140" s="2" t="s">
        <v>1299</v>
      </c>
      <c r="BM1140" s="2" t="s">
        <v>1299</v>
      </c>
      <c r="BN1140" s="2" t="s">
        <v>1299</v>
      </c>
      <c r="BO1140" s="2" t="s">
        <v>1299</v>
      </c>
    </row>
    <row r="1141" spans="2:67" ht="28.9" outlineLevel="1">
      <c r="B1141" s="37"/>
      <c r="C1141" s="13" t="s">
        <v>1294</v>
      </c>
      <c r="D1141" s="10" t="s">
        <v>1392</v>
      </c>
      <c r="E1141" s="10" t="s">
        <v>1393</v>
      </c>
      <c r="F1141" s="11" t="s">
        <v>1394</v>
      </c>
      <c r="G1141" s="11"/>
      <c r="H1141" s="11"/>
      <c r="I1141" s="11"/>
      <c r="J1141" s="11"/>
      <c r="K1141" s="11"/>
      <c r="L1141" s="11"/>
      <c r="M1141" s="11"/>
      <c r="N1141" s="10"/>
      <c r="O1141" s="10"/>
      <c r="P1141" s="10"/>
      <c r="Q1141" s="10"/>
      <c r="R1141" s="10"/>
      <c r="S1141" s="10" t="s">
        <v>53</v>
      </c>
      <c r="T1141" s="10"/>
      <c r="U1141" s="10" t="s">
        <v>49</v>
      </c>
      <c r="V1141" s="10" t="s">
        <v>49</v>
      </c>
      <c r="W1141" s="10" t="s">
        <v>50</v>
      </c>
      <c r="X1141" s="11" t="str">
        <f t="shared" si="616"/>
        <v>N</v>
      </c>
      <c r="Y1141" s="11"/>
      <c r="Z1141" s="11">
        <f t="shared" si="627"/>
        <v>0</v>
      </c>
      <c r="AA1141" s="11" t="str">
        <f t="shared" si="610"/>
        <v>N</v>
      </c>
      <c r="AB1141" s="11"/>
      <c r="AC1141" s="11">
        <f t="shared" si="611"/>
        <v>0</v>
      </c>
      <c r="AD1141" s="10" t="str">
        <f t="shared" si="617"/>
        <v/>
      </c>
      <c r="AE1141" s="10" t="str">
        <f t="shared" si="618"/>
        <v/>
      </c>
      <c r="AF1141" s="11"/>
      <c r="AG1141" s="10"/>
      <c r="AH1141" s="10"/>
      <c r="AI1141" s="11">
        <f t="shared" si="619"/>
        <v>568</v>
      </c>
      <c r="AJ1141" s="11" t="str">
        <f t="shared" si="620"/>
        <v/>
      </c>
      <c r="AK1141" s="11">
        <f t="shared" si="621"/>
        <v>656</v>
      </c>
      <c r="AL1141" s="11" t="str">
        <f t="shared" si="622"/>
        <v/>
      </c>
      <c r="AM1141" s="11">
        <f t="shared" si="623"/>
        <v>143</v>
      </c>
      <c r="AN1141" s="11" t="str">
        <f t="shared" si="624"/>
        <v/>
      </c>
      <c r="AO1141" s="11">
        <f t="shared" si="625"/>
        <v>143</v>
      </c>
      <c r="AP1141" s="11" t="str">
        <f t="shared" si="626"/>
        <v/>
      </c>
      <c r="AQ1141" s="11"/>
      <c r="AR1141" s="11">
        <f t="shared" si="612"/>
        <v>0</v>
      </c>
      <c r="AS1141" s="11"/>
      <c r="AT1141" s="9"/>
      <c r="AU1141" t="str">
        <f t="shared" si="615"/>
        <v>RW</v>
      </c>
      <c r="AV1141" s="7">
        <f>SUM(Z$7:Z1141)/2</f>
        <v>568</v>
      </c>
      <c r="AW1141" s="7">
        <f>SUM(AC$7:AC1141)/2</f>
        <v>144</v>
      </c>
      <c r="BF1141" s="2" t="s">
        <v>1299</v>
      </c>
      <c r="BG1141" s="2" t="s">
        <v>1299</v>
      </c>
      <c r="BH1141" s="2" t="s">
        <v>1299</v>
      </c>
      <c r="BI1141" s="2" t="s">
        <v>1299</v>
      </c>
      <c r="BJ1141" s="2" t="s">
        <v>1299</v>
      </c>
      <c r="BK1141" s="2" t="s">
        <v>1299</v>
      </c>
      <c r="BL1141" s="2" t="s">
        <v>1299</v>
      </c>
      <c r="BM1141" s="2" t="s">
        <v>1299</v>
      </c>
      <c r="BN1141" s="2" t="s">
        <v>1299</v>
      </c>
      <c r="BO1141" s="2" t="s">
        <v>1299</v>
      </c>
    </row>
    <row r="1142" spans="2:67" ht="28.9" outlineLevel="1">
      <c r="B1142" s="37"/>
      <c r="C1142" s="13" t="s">
        <v>1294</v>
      </c>
      <c r="D1142" s="10" t="s">
        <v>1392</v>
      </c>
      <c r="E1142" s="10" t="s">
        <v>1393</v>
      </c>
      <c r="F1142" s="11" t="s">
        <v>1394</v>
      </c>
      <c r="G1142" s="11"/>
      <c r="H1142" s="11"/>
      <c r="I1142" s="11"/>
      <c r="J1142" s="11"/>
      <c r="K1142" s="11"/>
      <c r="L1142" s="11"/>
      <c r="M1142" s="11"/>
      <c r="N1142" s="10"/>
      <c r="O1142" s="10"/>
      <c r="P1142" s="10"/>
      <c r="Q1142" s="10"/>
      <c r="R1142" s="10"/>
      <c r="S1142" s="10" t="s">
        <v>53</v>
      </c>
      <c r="T1142" s="10"/>
      <c r="U1142" s="10" t="s">
        <v>49</v>
      </c>
      <c r="V1142" s="10" t="s">
        <v>49</v>
      </c>
      <c r="W1142" s="10" t="s">
        <v>50</v>
      </c>
      <c r="X1142" s="11" t="str">
        <f t="shared" si="616"/>
        <v>N</v>
      </c>
      <c r="Y1142" s="11"/>
      <c r="Z1142" s="11">
        <f t="shared" si="627"/>
        <v>0</v>
      </c>
      <c r="AA1142" s="11" t="str">
        <f t="shared" si="610"/>
        <v>N</v>
      </c>
      <c r="AB1142" s="11"/>
      <c r="AC1142" s="11">
        <f t="shared" si="611"/>
        <v>0</v>
      </c>
      <c r="AD1142" s="10" t="str">
        <f t="shared" si="617"/>
        <v/>
      </c>
      <c r="AE1142" s="10" t="str">
        <f t="shared" si="618"/>
        <v/>
      </c>
      <c r="AF1142" s="11"/>
      <c r="AG1142" s="10"/>
      <c r="AH1142" s="10"/>
      <c r="AI1142" s="11">
        <f t="shared" si="619"/>
        <v>568</v>
      </c>
      <c r="AJ1142" s="11" t="str">
        <f t="shared" si="620"/>
        <v/>
      </c>
      <c r="AK1142" s="11">
        <f t="shared" si="621"/>
        <v>656</v>
      </c>
      <c r="AL1142" s="11" t="str">
        <f t="shared" si="622"/>
        <v/>
      </c>
      <c r="AM1142" s="11">
        <f t="shared" si="623"/>
        <v>143</v>
      </c>
      <c r="AN1142" s="11" t="str">
        <f t="shared" si="624"/>
        <v/>
      </c>
      <c r="AO1142" s="11">
        <f t="shared" si="625"/>
        <v>143</v>
      </c>
      <c r="AP1142" s="11" t="str">
        <f t="shared" si="626"/>
        <v/>
      </c>
      <c r="AQ1142" s="11"/>
      <c r="AR1142" s="11">
        <f t="shared" si="612"/>
        <v>0</v>
      </c>
      <c r="AS1142" s="11"/>
      <c r="AT1142" s="9"/>
      <c r="AU1142" t="str">
        <f t="shared" si="615"/>
        <v>RW</v>
      </c>
      <c r="AV1142" s="7">
        <f>SUM(Z$7:Z1142)/2</f>
        <v>568</v>
      </c>
      <c r="AW1142" s="7">
        <f>SUM(AC$7:AC1142)/2</f>
        <v>144</v>
      </c>
      <c r="BF1142" s="2" t="s">
        <v>1299</v>
      </c>
      <c r="BG1142" s="2" t="s">
        <v>1299</v>
      </c>
      <c r="BH1142" s="2" t="s">
        <v>1299</v>
      </c>
      <c r="BI1142" s="2" t="s">
        <v>1299</v>
      </c>
      <c r="BJ1142" s="2" t="s">
        <v>1299</v>
      </c>
      <c r="BK1142" s="2" t="s">
        <v>1299</v>
      </c>
      <c r="BL1142" s="2" t="s">
        <v>1299</v>
      </c>
      <c r="BM1142" s="2" t="s">
        <v>1299</v>
      </c>
      <c r="BN1142" s="2" t="s">
        <v>1299</v>
      </c>
      <c r="BO1142" s="2" t="s">
        <v>1299</v>
      </c>
    </row>
    <row r="1143" spans="2:67" ht="28.9" outlineLevel="1">
      <c r="B1143" s="37"/>
      <c r="C1143" s="13" t="s">
        <v>1294</v>
      </c>
      <c r="D1143" s="10" t="s">
        <v>1392</v>
      </c>
      <c r="E1143" s="10" t="s">
        <v>1393</v>
      </c>
      <c r="F1143" s="11" t="s">
        <v>1394</v>
      </c>
      <c r="G1143" s="11"/>
      <c r="H1143" s="11"/>
      <c r="I1143" s="11"/>
      <c r="J1143" s="11"/>
      <c r="K1143" s="11"/>
      <c r="L1143" s="11"/>
      <c r="M1143" s="11"/>
      <c r="N1143" s="10"/>
      <c r="O1143" s="10"/>
      <c r="P1143" s="10"/>
      <c r="Q1143" s="10"/>
      <c r="R1143" s="10"/>
      <c r="S1143" s="10" t="s">
        <v>53</v>
      </c>
      <c r="T1143" s="10"/>
      <c r="U1143" s="10" t="s">
        <v>49</v>
      </c>
      <c r="V1143" s="10" t="s">
        <v>49</v>
      </c>
      <c r="W1143" s="10" t="s">
        <v>50</v>
      </c>
      <c r="X1143" s="11" t="str">
        <f t="shared" si="616"/>
        <v>N</v>
      </c>
      <c r="Y1143" s="11"/>
      <c r="Z1143" s="11">
        <f t="shared" si="627"/>
        <v>0</v>
      </c>
      <c r="AA1143" s="11" t="str">
        <f t="shared" si="610"/>
        <v>N</v>
      </c>
      <c r="AB1143" s="11"/>
      <c r="AC1143" s="11">
        <f t="shared" si="611"/>
        <v>0</v>
      </c>
      <c r="AD1143" s="10" t="str">
        <f t="shared" si="617"/>
        <v/>
      </c>
      <c r="AE1143" s="10" t="str">
        <f t="shared" si="618"/>
        <v/>
      </c>
      <c r="AF1143" s="11"/>
      <c r="AG1143" s="10"/>
      <c r="AH1143" s="10"/>
      <c r="AI1143" s="11">
        <f t="shared" si="619"/>
        <v>568</v>
      </c>
      <c r="AJ1143" s="11" t="str">
        <f t="shared" si="620"/>
        <v/>
      </c>
      <c r="AK1143" s="11">
        <f t="shared" si="621"/>
        <v>656</v>
      </c>
      <c r="AL1143" s="11" t="str">
        <f t="shared" si="622"/>
        <v/>
      </c>
      <c r="AM1143" s="11">
        <f t="shared" si="623"/>
        <v>143</v>
      </c>
      <c r="AN1143" s="11" t="str">
        <f t="shared" si="624"/>
        <v/>
      </c>
      <c r="AO1143" s="11">
        <f t="shared" si="625"/>
        <v>143</v>
      </c>
      <c r="AP1143" s="11" t="str">
        <f t="shared" si="626"/>
        <v/>
      </c>
      <c r="AQ1143" s="11"/>
      <c r="AR1143" s="11">
        <f t="shared" si="612"/>
        <v>0</v>
      </c>
      <c r="AS1143" s="11"/>
      <c r="AT1143" s="9"/>
      <c r="AU1143" t="str">
        <f t="shared" si="615"/>
        <v>RW</v>
      </c>
      <c r="AV1143" s="7">
        <f>SUM(Z$7:Z1143)/2</f>
        <v>568</v>
      </c>
      <c r="AW1143" s="7">
        <f>SUM(AC$7:AC1143)/2</f>
        <v>144</v>
      </c>
      <c r="BF1143" s="2" t="s">
        <v>1299</v>
      </c>
      <c r="BG1143" s="2" t="s">
        <v>1299</v>
      </c>
      <c r="BH1143" s="2" t="s">
        <v>1299</v>
      </c>
      <c r="BI1143" s="2" t="s">
        <v>1299</v>
      </c>
      <c r="BJ1143" s="2" t="s">
        <v>1299</v>
      </c>
      <c r="BK1143" s="2" t="s">
        <v>1299</v>
      </c>
      <c r="BL1143" s="2" t="s">
        <v>1299</v>
      </c>
      <c r="BM1143" s="2" t="s">
        <v>1299</v>
      </c>
      <c r="BN1143" s="2" t="s">
        <v>1299</v>
      </c>
      <c r="BO1143" s="2" t="s">
        <v>1299</v>
      </c>
    </row>
    <row r="1144" spans="2:67" ht="28.9" outlineLevel="1">
      <c r="B1144" s="37"/>
      <c r="C1144" s="13" t="s">
        <v>1294</v>
      </c>
      <c r="D1144" s="10" t="s">
        <v>1392</v>
      </c>
      <c r="E1144" s="10" t="s">
        <v>1393</v>
      </c>
      <c r="F1144" s="11" t="s">
        <v>1394</v>
      </c>
      <c r="G1144" s="11"/>
      <c r="H1144" s="11"/>
      <c r="I1144" s="11"/>
      <c r="J1144" s="11"/>
      <c r="K1144" s="11"/>
      <c r="L1144" s="11"/>
      <c r="M1144" s="11"/>
      <c r="N1144" s="10"/>
      <c r="O1144" s="10"/>
      <c r="P1144" s="10"/>
      <c r="Q1144" s="10"/>
      <c r="R1144" s="10"/>
      <c r="S1144" s="10" t="s">
        <v>53</v>
      </c>
      <c r="T1144" s="10"/>
      <c r="U1144" s="10" t="s">
        <v>49</v>
      </c>
      <c r="V1144" s="10" t="s">
        <v>49</v>
      </c>
      <c r="W1144" s="10" t="s">
        <v>50</v>
      </c>
      <c r="X1144" s="11" t="str">
        <f t="shared" si="616"/>
        <v>N</v>
      </c>
      <c r="Y1144" s="11"/>
      <c r="Z1144" s="11">
        <f t="shared" si="627"/>
        <v>0</v>
      </c>
      <c r="AA1144" s="11" t="str">
        <f t="shared" si="610"/>
        <v>N</v>
      </c>
      <c r="AB1144" s="11"/>
      <c r="AC1144" s="11">
        <f t="shared" si="611"/>
        <v>0</v>
      </c>
      <c r="AD1144" s="10" t="str">
        <f t="shared" si="617"/>
        <v/>
      </c>
      <c r="AE1144" s="10" t="str">
        <f t="shared" si="618"/>
        <v/>
      </c>
      <c r="AF1144" s="11"/>
      <c r="AG1144" s="10"/>
      <c r="AH1144" s="10"/>
      <c r="AI1144" s="11">
        <f t="shared" si="619"/>
        <v>568</v>
      </c>
      <c r="AJ1144" s="11" t="str">
        <f t="shared" si="620"/>
        <v/>
      </c>
      <c r="AK1144" s="11">
        <f t="shared" si="621"/>
        <v>656</v>
      </c>
      <c r="AL1144" s="11" t="str">
        <f t="shared" si="622"/>
        <v/>
      </c>
      <c r="AM1144" s="11">
        <f t="shared" si="623"/>
        <v>143</v>
      </c>
      <c r="AN1144" s="11" t="str">
        <f t="shared" si="624"/>
        <v/>
      </c>
      <c r="AO1144" s="11">
        <f t="shared" si="625"/>
        <v>143</v>
      </c>
      <c r="AP1144" s="11" t="str">
        <f t="shared" si="626"/>
        <v/>
      </c>
      <c r="AQ1144" s="11"/>
      <c r="AR1144" s="11">
        <f t="shared" si="612"/>
        <v>0</v>
      </c>
      <c r="AS1144" s="11"/>
      <c r="AT1144" s="9"/>
      <c r="AU1144" t="str">
        <f t="shared" si="615"/>
        <v>RW</v>
      </c>
      <c r="AV1144" s="7">
        <f>SUM(Z$7:Z1144)/2</f>
        <v>568</v>
      </c>
      <c r="AW1144" s="7">
        <f>SUM(AC$7:AC1144)/2</f>
        <v>144</v>
      </c>
      <c r="BF1144" s="2" t="s">
        <v>1299</v>
      </c>
      <c r="BG1144" s="2" t="s">
        <v>1299</v>
      </c>
      <c r="BH1144" s="2" t="s">
        <v>1299</v>
      </c>
      <c r="BI1144" s="2" t="s">
        <v>1299</v>
      </c>
      <c r="BJ1144" s="2" t="s">
        <v>1299</v>
      </c>
      <c r="BK1144" s="2" t="s">
        <v>1299</v>
      </c>
      <c r="BL1144" s="2" t="s">
        <v>1299</v>
      </c>
      <c r="BM1144" s="2" t="s">
        <v>1299</v>
      </c>
      <c r="BN1144" s="2" t="s">
        <v>1299</v>
      </c>
      <c r="BO1144" s="2" t="s">
        <v>1299</v>
      </c>
    </row>
    <row r="1145" spans="2:67" ht="28.9" outlineLevel="1">
      <c r="B1145" s="37"/>
      <c r="C1145" s="13" t="s">
        <v>1294</v>
      </c>
      <c r="D1145" s="10" t="s">
        <v>1392</v>
      </c>
      <c r="E1145" s="10" t="s">
        <v>1393</v>
      </c>
      <c r="F1145" s="11" t="s">
        <v>1394</v>
      </c>
      <c r="G1145" s="11"/>
      <c r="H1145" s="11"/>
      <c r="I1145" s="11"/>
      <c r="J1145" s="11"/>
      <c r="K1145" s="11"/>
      <c r="L1145" s="11"/>
      <c r="M1145" s="11"/>
      <c r="N1145" s="10"/>
      <c r="O1145" s="10"/>
      <c r="P1145" s="10"/>
      <c r="Q1145" s="10"/>
      <c r="R1145" s="10"/>
      <c r="S1145" s="10" t="s">
        <v>53</v>
      </c>
      <c r="T1145" s="10"/>
      <c r="U1145" s="10" t="s">
        <v>49</v>
      </c>
      <c r="V1145" s="10" t="s">
        <v>49</v>
      </c>
      <c r="W1145" s="10" t="s">
        <v>50</v>
      </c>
      <c r="X1145" s="11" t="str">
        <f t="shared" si="616"/>
        <v>N</v>
      </c>
      <c r="Y1145" s="11"/>
      <c r="Z1145" s="11">
        <f t="shared" si="627"/>
        <v>0</v>
      </c>
      <c r="AA1145" s="11" t="str">
        <f t="shared" si="610"/>
        <v>N</v>
      </c>
      <c r="AB1145" s="11"/>
      <c r="AC1145" s="11">
        <f t="shared" si="611"/>
        <v>0</v>
      </c>
      <c r="AD1145" s="10" t="str">
        <f t="shared" si="617"/>
        <v/>
      </c>
      <c r="AE1145" s="10" t="str">
        <f t="shared" si="618"/>
        <v/>
      </c>
      <c r="AF1145" s="11"/>
      <c r="AG1145" s="10"/>
      <c r="AH1145" s="10"/>
      <c r="AI1145" s="11">
        <f t="shared" si="619"/>
        <v>568</v>
      </c>
      <c r="AJ1145" s="11" t="str">
        <f t="shared" si="620"/>
        <v/>
      </c>
      <c r="AK1145" s="11">
        <f t="shared" si="621"/>
        <v>656</v>
      </c>
      <c r="AL1145" s="11" t="str">
        <f t="shared" si="622"/>
        <v/>
      </c>
      <c r="AM1145" s="11">
        <f t="shared" si="623"/>
        <v>143</v>
      </c>
      <c r="AN1145" s="11" t="str">
        <f t="shared" si="624"/>
        <v/>
      </c>
      <c r="AO1145" s="11">
        <f t="shared" si="625"/>
        <v>143</v>
      </c>
      <c r="AP1145" s="11" t="str">
        <f t="shared" si="626"/>
        <v/>
      </c>
      <c r="AQ1145" s="11"/>
      <c r="AR1145" s="11">
        <f t="shared" si="612"/>
        <v>0</v>
      </c>
      <c r="AS1145" s="11"/>
      <c r="AT1145" s="9"/>
      <c r="AU1145" t="str">
        <f t="shared" si="615"/>
        <v>RW</v>
      </c>
      <c r="AV1145" s="7">
        <f>SUM(Z$7:Z1145)/2</f>
        <v>568</v>
      </c>
      <c r="AW1145" s="7">
        <f>SUM(AC$7:AC1145)/2</f>
        <v>144</v>
      </c>
      <c r="BF1145" s="2" t="s">
        <v>1299</v>
      </c>
      <c r="BG1145" s="2" t="s">
        <v>1299</v>
      </c>
      <c r="BH1145" s="2" t="s">
        <v>1299</v>
      </c>
      <c r="BI1145" s="2" t="s">
        <v>1299</v>
      </c>
      <c r="BJ1145" s="2" t="s">
        <v>1299</v>
      </c>
      <c r="BK1145" s="2" t="s">
        <v>1299</v>
      </c>
      <c r="BL1145" s="2" t="s">
        <v>1299</v>
      </c>
      <c r="BM1145" s="2" t="s">
        <v>1299</v>
      </c>
      <c r="BN1145" s="2" t="s">
        <v>1299</v>
      </c>
      <c r="BO1145" s="2" t="s">
        <v>1299</v>
      </c>
    </row>
    <row r="1146" spans="2:67" ht="28.9" outlineLevel="1">
      <c r="B1146" s="37"/>
      <c r="C1146" s="13" t="s">
        <v>1294</v>
      </c>
      <c r="D1146" s="10" t="s">
        <v>1392</v>
      </c>
      <c r="E1146" s="10" t="s">
        <v>1393</v>
      </c>
      <c r="F1146" s="11" t="s">
        <v>1394</v>
      </c>
      <c r="G1146" s="11"/>
      <c r="H1146" s="11"/>
      <c r="I1146" s="11"/>
      <c r="J1146" s="11"/>
      <c r="K1146" s="11"/>
      <c r="L1146" s="11"/>
      <c r="M1146" s="11"/>
      <c r="N1146" s="10"/>
      <c r="O1146" s="10"/>
      <c r="P1146" s="10"/>
      <c r="Q1146" s="10"/>
      <c r="R1146" s="10"/>
      <c r="S1146" s="10" t="s">
        <v>53</v>
      </c>
      <c r="T1146" s="10"/>
      <c r="U1146" s="10" t="s">
        <v>49</v>
      </c>
      <c r="V1146" s="10" t="s">
        <v>49</v>
      </c>
      <c r="W1146" s="10" t="s">
        <v>50</v>
      </c>
      <c r="X1146" s="11" t="str">
        <f t="shared" si="616"/>
        <v>N</v>
      </c>
      <c r="Y1146" s="11"/>
      <c r="Z1146" s="11">
        <f t="shared" si="627"/>
        <v>0</v>
      </c>
      <c r="AA1146" s="11" t="str">
        <f t="shared" si="610"/>
        <v>N</v>
      </c>
      <c r="AB1146" s="11"/>
      <c r="AC1146" s="11">
        <f t="shared" si="611"/>
        <v>0</v>
      </c>
      <c r="AD1146" s="10" t="str">
        <f t="shared" si="617"/>
        <v/>
      </c>
      <c r="AE1146" s="10" t="str">
        <f t="shared" si="618"/>
        <v/>
      </c>
      <c r="AF1146" s="11"/>
      <c r="AG1146" s="10"/>
      <c r="AH1146" s="10"/>
      <c r="AI1146" s="11">
        <f t="shared" si="619"/>
        <v>568</v>
      </c>
      <c r="AJ1146" s="11" t="str">
        <f t="shared" si="620"/>
        <v/>
      </c>
      <c r="AK1146" s="11">
        <f t="shared" si="621"/>
        <v>656</v>
      </c>
      <c r="AL1146" s="11" t="str">
        <f t="shared" si="622"/>
        <v/>
      </c>
      <c r="AM1146" s="11">
        <f t="shared" si="623"/>
        <v>143</v>
      </c>
      <c r="AN1146" s="11" t="str">
        <f t="shared" si="624"/>
        <v/>
      </c>
      <c r="AO1146" s="11">
        <f t="shared" si="625"/>
        <v>143</v>
      </c>
      <c r="AP1146" s="11" t="str">
        <f t="shared" si="626"/>
        <v/>
      </c>
      <c r="AQ1146" s="11"/>
      <c r="AR1146" s="11">
        <f t="shared" si="612"/>
        <v>0</v>
      </c>
      <c r="AS1146" s="11"/>
      <c r="AT1146" s="9"/>
      <c r="AU1146" t="str">
        <f t="shared" si="615"/>
        <v>RW</v>
      </c>
      <c r="AV1146" s="7">
        <f>SUM(Z$7:Z1146)/2</f>
        <v>568</v>
      </c>
      <c r="AW1146" s="7">
        <f>SUM(AC$7:AC1146)/2</f>
        <v>144</v>
      </c>
      <c r="BF1146" s="2" t="s">
        <v>1299</v>
      </c>
      <c r="BG1146" s="2" t="s">
        <v>1299</v>
      </c>
      <c r="BH1146" s="2" t="s">
        <v>1299</v>
      </c>
      <c r="BI1146" s="2" t="s">
        <v>1299</v>
      </c>
      <c r="BJ1146" s="2" t="s">
        <v>1299</v>
      </c>
      <c r="BK1146" s="2" t="s">
        <v>1299</v>
      </c>
      <c r="BL1146" s="2" t="s">
        <v>1299</v>
      </c>
      <c r="BM1146" s="2" t="s">
        <v>1299</v>
      </c>
      <c r="BN1146" s="2" t="s">
        <v>1299</v>
      </c>
      <c r="BO1146" s="2" t="s">
        <v>1299</v>
      </c>
    </row>
    <row r="1147" spans="2:67" ht="28.9" outlineLevel="1">
      <c r="B1147" s="37"/>
      <c r="C1147" s="13" t="s">
        <v>1294</v>
      </c>
      <c r="D1147" s="10" t="s">
        <v>1392</v>
      </c>
      <c r="E1147" s="10" t="s">
        <v>1393</v>
      </c>
      <c r="F1147" s="11" t="s">
        <v>1394</v>
      </c>
      <c r="G1147" s="11"/>
      <c r="H1147" s="11"/>
      <c r="I1147" s="11"/>
      <c r="J1147" s="11"/>
      <c r="K1147" s="11"/>
      <c r="L1147" s="11"/>
      <c r="M1147" s="11"/>
      <c r="N1147" s="10"/>
      <c r="O1147" s="10"/>
      <c r="P1147" s="10"/>
      <c r="Q1147" s="10"/>
      <c r="R1147" s="10"/>
      <c r="S1147" s="10" t="s">
        <v>53</v>
      </c>
      <c r="T1147" s="10"/>
      <c r="U1147" s="10" t="s">
        <v>49</v>
      </c>
      <c r="V1147" s="10" t="s">
        <v>49</v>
      </c>
      <c r="W1147" s="10" t="s">
        <v>50</v>
      </c>
      <c r="X1147" s="11" t="str">
        <f t="shared" si="616"/>
        <v>N</v>
      </c>
      <c r="Y1147" s="11"/>
      <c r="Z1147" s="11">
        <f t="shared" si="627"/>
        <v>0</v>
      </c>
      <c r="AA1147" s="11" t="str">
        <f t="shared" si="610"/>
        <v>N</v>
      </c>
      <c r="AB1147" s="11"/>
      <c r="AC1147" s="11">
        <f t="shared" si="611"/>
        <v>0</v>
      </c>
      <c r="AD1147" s="10" t="str">
        <f t="shared" si="617"/>
        <v/>
      </c>
      <c r="AE1147" s="10" t="str">
        <f t="shared" si="618"/>
        <v/>
      </c>
      <c r="AF1147" s="11"/>
      <c r="AG1147" s="10"/>
      <c r="AH1147" s="10"/>
      <c r="AI1147" s="11">
        <f t="shared" si="619"/>
        <v>568</v>
      </c>
      <c r="AJ1147" s="11" t="str">
        <f t="shared" si="620"/>
        <v/>
      </c>
      <c r="AK1147" s="11">
        <f t="shared" si="621"/>
        <v>656</v>
      </c>
      <c r="AL1147" s="11" t="str">
        <f t="shared" si="622"/>
        <v/>
      </c>
      <c r="AM1147" s="11">
        <f t="shared" si="623"/>
        <v>143</v>
      </c>
      <c r="AN1147" s="11" t="str">
        <f t="shared" si="624"/>
        <v/>
      </c>
      <c r="AO1147" s="11">
        <f t="shared" si="625"/>
        <v>143</v>
      </c>
      <c r="AP1147" s="11" t="str">
        <f t="shared" si="626"/>
        <v/>
      </c>
      <c r="AQ1147" s="11"/>
      <c r="AR1147" s="11">
        <f t="shared" si="612"/>
        <v>0</v>
      </c>
      <c r="AS1147" s="11"/>
      <c r="AT1147" s="9"/>
      <c r="AU1147" t="str">
        <f t="shared" si="615"/>
        <v>RW</v>
      </c>
      <c r="AV1147" s="7">
        <f>SUM(Z$7:Z1147)/2</f>
        <v>568</v>
      </c>
      <c r="AW1147" s="7">
        <f>SUM(AC$7:AC1147)/2</f>
        <v>144</v>
      </c>
      <c r="BF1147" s="2" t="s">
        <v>1299</v>
      </c>
      <c r="BG1147" s="2" t="s">
        <v>1299</v>
      </c>
      <c r="BH1147" s="2" t="s">
        <v>1299</v>
      </c>
      <c r="BI1147" s="2" t="s">
        <v>1299</v>
      </c>
      <c r="BJ1147" s="2" t="s">
        <v>1299</v>
      </c>
      <c r="BK1147" s="2" t="s">
        <v>1299</v>
      </c>
      <c r="BL1147" s="2" t="s">
        <v>1299</v>
      </c>
      <c r="BM1147" s="2" t="s">
        <v>1299</v>
      </c>
      <c r="BN1147" s="2" t="s">
        <v>1299</v>
      </c>
      <c r="BO1147" s="2" t="s">
        <v>1299</v>
      </c>
    </row>
    <row r="1148" spans="2:67" ht="28.9" outlineLevel="1">
      <c r="B1148" s="37"/>
      <c r="C1148" s="13" t="s">
        <v>1294</v>
      </c>
      <c r="D1148" s="10" t="s">
        <v>1392</v>
      </c>
      <c r="E1148" s="10" t="s">
        <v>1393</v>
      </c>
      <c r="F1148" s="11" t="s">
        <v>1394</v>
      </c>
      <c r="G1148" s="11"/>
      <c r="H1148" s="11"/>
      <c r="I1148" s="11"/>
      <c r="J1148" s="11"/>
      <c r="K1148" s="11"/>
      <c r="L1148" s="11"/>
      <c r="M1148" s="11"/>
      <c r="N1148" s="10"/>
      <c r="O1148" s="10"/>
      <c r="P1148" s="10"/>
      <c r="Q1148" s="10"/>
      <c r="R1148" s="10"/>
      <c r="S1148" s="10" t="s">
        <v>53</v>
      </c>
      <c r="T1148" s="10"/>
      <c r="U1148" s="10" t="s">
        <v>49</v>
      </c>
      <c r="V1148" s="10" t="s">
        <v>49</v>
      </c>
      <c r="W1148" s="10" t="s">
        <v>50</v>
      </c>
      <c r="X1148" s="11" t="str">
        <f t="shared" si="616"/>
        <v>N</v>
      </c>
      <c r="Y1148" s="11"/>
      <c r="Z1148" s="11">
        <f t="shared" si="627"/>
        <v>0</v>
      </c>
      <c r="AA1148" s="11" t="str">
        <f t="shared" si="610"/>
        <v>N</v>
      </c>
      <c r="AB1148" s="11"/>
      <c r="AC1148" s="11">
        <f t="shared" si="611"/>
        <v>0</v>
      </c>
      <c r="AD1148" s="10" t="str">
        <f t="shared" si="617"/>
        <v/>
      </c>
      <c r="AE1148" s="10" t="str">
        <f t="shared" si="618"/>
        <v/>
      </c>
      <c r="AF1148" s="11"/>
      <c r="AG1148" s="10"/>
      <c r="AH1148" s="10"/>
      <c r="AI1148" s="11">
        <f t="shared" si="619"/>
        <v>568</v>
      </c>
      <c r="AJ1148" s="11" t="str">
        <f t="shared" si="620"/>
        <v/>
      </c>
      <c r="AK1148" s="11">
        <f t="shared" si="621"/>
        <v>656</v>
      </c>
      <c r="AL1148" s="11" t="str">
        <f t="shared" si="622"/>
        <v/>
      </c>
      <c r="AM1148" s="11">
        <f t="shared" si="623"/>
        <v>143</v>
      </c>
      <c r="AN1148" s="11" t="str">
        <f t="shared" si="624"/>
        <v/>
      </c>
      <c r="AO1148" s="11">
        <f t="shared" si="625"/>
        <v>143</v>
      </c>
      <c r="AP1148" s="11" t="str">
        <f t="shared" si="626"/>
        <v/>
      </c>
      <c r="AQ1148" s="11"/>
      <c r="AR1148" s="11">
        <f t="shared" si="612"/>
        <v>0</v>
      </c>
      <c r="AS1148" s="11"/>
      <c r="AT1148" s="9"/>
      <c r="AU1148" t="str">
        <f t="shared" si="615"/>
        <v>RW</v>
      </c>
      <c r="AV1148" s="7">
        <f>SUM(Z$7:Z1148)/2</f>
        <v>568</v>
      </c>
      <c r="AW1148" s="7">
        <f>SUM(AC$7:AC1148)/2</f>
        <v>144</v>
      </c>
      <c r="BF1148" s="2" t="s">
        <v>1299</v>
      </c>
      <c r="BG1148" s="2" t="s">
        <v>1299</v>
      </c>
      <c r="BH1148" s="2" t="s">
        <v>1299</v>
      </c>
      <c r="BI1148" s="2" t="s">
        <v>1299</v>
      </c>
      <c r="BJ1148" s="2" t="s">
        <v>1299</v>
      </c>
      <c r="BK1148" s="2" t="s">
        <v>1299</v>
      </c>
      <c r="BL1148" s="2" t="s">
        <v>1299</v>
      </c>
      <c r="BM1148" s="2" t="s">
        <v>1299</v>
      </c>
      <c r="BN1148" s="2" t="s">
        <v>1299</v>
      </c>
      <c r="BO1148" s="2" t="s">
        <v>1299</v>
      </c>
    </row>
    <row r="1149" spans="2:67" ht="28.9" outlineLevel="1">
      <c r="B1149" s="37"/>
      <c r="C1149" s="13" t="s">
        <v>1294</v>
      </c>
      <c r="D1149" s="10" t="s">
        <v>1392</v>
      </c>
      <c r="E1149" s="10" t="s">
        <v>1393</v>
      </c>
      <c r="F1149" s="11" t="s">
        <v>1394</v>
      </c>
      <c r="G1149" s="11"/>
      <c r="H1149" s="11"/>
      <c r="I1149" s="11"/>
      <c r="J1149" s="11"/>
      <c r="K1149" s="11"/>
      <c r="L1149" s="11"/>
      <c r="M1149" s="11"/>
      <c r="N1149" s="10"/>
      <c r="O1149" s="10"/>
      <c r="P1149" s="10"/>
      <c r="Q1149" s="10"/>
      <c r="R1149" s="10"/>
      <c r="S1149" s="10" t="s">
        <v>53</v>
      </c>
      <c r="T1149" s="10"/>
      <c r="U1149" s="10" t="s">
        <v>49</v>
      </c>
      <c r="V1149" s="10" t="s">
        <v>49</v>
      </c>
      <c r="W1149" s="10" t="s">
        <v>50</v>
      </c>
      <c r="X1149" s="11" t="str">
        <f t="shared" si="616"/>
        <v>N</v>
      </c>
      <c r="Y1149" s="11"/>
      <c r="Z1149" s="11">
        <f t="shared" si="627"/>
        <v>0</v>
      </c>
      <c r="AA1149" s="11" t="str">
        <f t="shared" si="610"/>
        <v>N</v>
      </c>
      <c r="AB1149" s="11"/>
      <c r="AC1149" s="11">
        <f t="shared" si="611"/>
        <v>0</v>
      </c>
      <c r="AD1149" s="10" t="str">
        <f t="shared" si="617"/>
        <v/>
      </c>
      <c r="AE1149" s="10" t="str">
        <f t="shared" si="618"/>
        <v/>
      </c>
      <c r="AF1149" s="11"/>
      <c r="AG1149" s="10"/>
      <c r="AH1149" s="10"/>
      <c r="AI1149" s="11">
        <f t="shared" si="619"/>
        <v>568</v>
      </c>
      <c r="AJ1149" s="11" t="str">
        <f t="shared" si="620"/>
        <v/>
      </c>
      <c r="AK1149" s="11">
        <f t="shared" si="621"/>
        <v>656</v>
      </c>
      <c r="AL1149" s="11" t="str">
        <f t="shared" si="622"/>
        <v/>
      </c>
      <c r="AM1149" s="11">
        <f t="shared" si="623"/>
        <v>143</v>
      </c>
      <c r="AN1149" s="11" t="str">
        <f t="shared" si="624"/>
        <v/>
      </c>
      <c r="AO1149" s="11">
        <f t="shared" si="625"/>
        <v>143</v>
      </c>
      <c r="AP1149" s="11" t="str">
        <f t="shared" si="626"/>
        <v/>
      </c>
      <c r="AQ1149" s="11"/>
      <c r="AR1149" s="11">
        <f t="shared" si="612"/>
        <v>0</v>
      </c>
      <c r="AS1149" s="11"/>
      <c r="AT1149" s="9"/>
      <c r="AU1149" t="str">
        <f t="shared" si="615"/>
        <v>RW</v>
      </c>
      <c r="AV1149" s="7">
        <f>SUM(Z$7:Z1149)/2</f>
        <v>568</v>
      </c>
      <c r="AW1149" s="7">
        <f>SUM(AC$7:AC1149)/2</f>
        <v>144</v>
      </c>
      <c r="BF1149" s="2" t="s">
        <v>1299</v>
      </c>
      <c r="BG1149" s="2" t="s">
        <v>1299</v>
      </c>
      <c r="BH1149" s="2" t="s">
        <v>1299</v>
      </c>
      <c r="BI1149" s="2" t="s">
        <v>1299</v>
      </c>
      <c r="BJ1149" s="2" t="s">
        <v>1299</v>
      </c>
      <c r="BK1149" s="2" t="s">
        <v>1299</v>
      </c>
      <c r="BL1149" s="2" t="s">
        <v>1299</v>
      </c>
      <c r="BM1149" s="2" t="s">
        <v>1299</v>
      </c>
      <c r="BN1149" s="2" t="s">
        <v>1299</v>
      </c>
      <c r="BO1149" s="2" t="s">
        <v>1299</v>
      </c>
    </row>
    <row r="1150" spans="2:67" ht="28.9" outlineLevel="1">
      <c r="B1150" s="37"/>
      <c r="C1150" s="13" t="s">
        <v>1294</v>
      </c>
      <c r="D1150" s="10" t="s">
        <v>1392</v>
      </c>
      <c r="E1150" s="10" t="s">
        <v>1393</v>
      </c>
      <c r="F1150" s="11" t="s">
        <v>1394</v>
      </c>
      <c r="G1150" s="11"/>
      <c r="H1150" s="11"/>
      <c r="I1150" s="11"/>
      <c r="J1150" s="11"/>
      <c r="K1150" s="11"/>
      <c r="L1150" s="11"/>
      <c r="M1150" s="11"/>
      <c r="N1150" s="10"/>
      <c r="O1150" s="10"/>
      <c r="P1150" s="10"/>
      <c r="Q1150" s="10"/>
      <c r="R1150" s="10"/>
      <c r="S1150" s="10" t="s">
        <v>53</v>
      </c>
      <c r="T1150" s="10"/>
      <c r="U1150" s="10" t="s">
        <v>49</v>
      </c>
      <c r="V1150" s="10" t="s">
        <v>49</v>
      </c>
      <c r="W1150" s="10" t="s">
        <v>50</v>
      </c>
      <c r="X1150" s="11" t="str">
        <f t="shared" si="616"/>
        <v>N</v>
      </c>
      <c r="Y1150" s="11"/>
      <c r="Z1150" s="11">
        <f t="shared" si="627"/>
        <v>0</v>
      </c>
      <c r="AA1150" s="11" t="str">
        <f t="shared" si="610"/>
        <v>N</v>
      </c>
      <c r="AB1150" s="11"/>
      <c r="AC1150" s="11">
        <f t="shared" si="611"/>
        <v>0</v>
      </c>
      <c r="AD1150" s="10" t="str">
        <f t="shared" si="617"/>
        <v/>
      </c>
      <c r="AE1150" s="10" t="str">
        <f t="shared" si="618"/>
        <v/>
      </c>
      <c r="AF1150" s="11"/>
      <c r="AG1150" s="10"/>
      <c r="AH1150" s="10"/>
      <c r="AI1150" s="11">
        <f t="shared" si="619"/>
        <v>568</v>
      </c>
      <c r="AJ1150" s="11" t="str">
        <f t="shared" si="620"/>
        <v/>
      </c>
      <c r="AK1150" s="11">
        <f t="shared" si="621"/>
        <v>656</v>
      </c>
      <c r="AL1150" s="11" t="str">
        <f t="shared" si="622"/>
        <v/>
      </c>
      <c r="AM1150" s="11">
        <f t="shared" si="623"/>
        <v>143</v>
      </c>
      <c r="AN1150" s="11" t="str">
        <f t="shared" si="624"/>
        <v/>
      </c>
      <c r="AO1150" s="11">
        <f t="shared" si="625"/>
        <v>143</v>
      </c>
      <c r="AP1150" s="11" t="str">
        <f t="shared" si="626"/>
        <v/>
      </c>
      <c r="AQ1150" s="11"/>
      <c r="AR1150" s="11">
        <f t="shared" si="612"/>
        <v>0</v>
      </c>
      <c r="AS1150" s="11"/>
      <c r="AT1150" s="9"/>
      <c r="AU1150" t="str">
        <f t="shared" si="615"/>
        <v>RW</v>
      </c>
      <c r="AV1150" s="7">
        <f>SUM(Z$7:Z1150)/2</f>
        <v>568</v>
      </c>
      <c r="AW1150" s="7">
        <f>SUM(AC$7:AC1150)/2</f>
        <v>144</v>
      </c>
      <c r="BF1150" s="2" t="s">
        <v>1299</v>
      </c>
      <c r="BG1150" s="2" t="s">
        <v>1299</v>
      </c>
      <c r="BH1150" s="2" t="s">
        <v>1299</v>
      </c>
      <c r="BI1150" s="2" t="s">
        <v>1299</v>
      </c>
      <c r="BJ1150" s="2" t="s">
        <v>1299</v>
      </c>
      <c r="BK1150" s="2" t="s">
        <v>1299</v>
      </c>
      <c r="BL1150" s="2" t="s">
        <v>1299</v>
      </c>
      <c r="BM1150" s="2" t="s">
        <v>1299</v>
      </c>
      <c r="BN1150" s="2" t="s">
        <v>1299</v>
      </c>
      <c r="BO1150" s="2" t="s">
        <v>1299</v>
      </c>
    </row>
    <row r="1151" spans="2:67" ht="28.9" outlineLevel="1">
      <c r="B1151" s="37"/>
      <c r="C1151" s="13" t="s">
        <v>1294</v>
      </c>
      <c r="D1151" s="10" t="s">
        <v>1392</v>
      </c>
      <c r="E1151" s="10" t="s">
        <v>1393</v>
      </c>
      <c r="F1151" s="11" t="s">
        <v>1394</v>
      </c>
      <c r="G1151" s="11"/>
      <c r="H1151" s="11"/>
      <c r="I1151" s="11"/>
      <c r="J1151" s="11"/>
      <c r="K1151" s="11"/>
      <c r="L1151" s="11"/>
      <c r="M1151" s="11"/>
      <c r="N1151" s="10"/>
      <c r="O1151" s="10"/>
      <c r="P1151" s="10"/>
      <c r="Q1151" s="10"/>
      <c r="R1151" s="10"/>
      <c r="S1151" s="10" t="s">
        <v>53</v>
      </c>
      <c r="T1151" s="10"/>
      <c r="U1151" s="10" t="s">
        <v>49</v>
      </c>
      <c r="V1151" s="10" t="s">
        <v>49</v>
      </c>
      <c r="W1151" s="10" t="s">
        <v>50</v>
      </c>
      <c r="X1151" s="11" t="str">
        <f t="shared" si="616"/>
        <v>N</v>
      </c>
      <c r="Y1151" s="11"/>
      <c r="Z1151" s="11">
        <f t="shared" si="627"/>
        <v>0</v>
      </c>
      <c r="AA1151" s="11" t="str">
        <f t="shared" si="610"/>
        <v>N</v>
      </c>
      <c r="AB1151" s="11"/>
      <c r="AC1151" s="11">
        <f t="shared" si="611"/>
        <v>0</v>
      </c>
      <c r="AD1151" s="10" t="str">
        <f t="shared" si="617"/>
        <v/>
      </c>
      <c r="AE1151" s="10" t="str">
        <f t="shared" si="618"/>
        <v/>
      </c>
      <c r="AF1151" s="11"/>
      <c r="AG1151" s="10"/>
      <c r="AH1151" s="10"/>
      <c r="AI1151" s="11">
        <f t="shared" si="619"/>
        <v>568</v>
      </c>
      <c r="AJ1151" s="11" t="str">
        <f t="shared" si="620"/>
        <v/>
      </c>
      <c r="AK1151" s="11">
        <f t="shared" si="621"/>
        <v>656</v>
      </c>
      <c r="AL1151" s="11" t="str">
        <f t="shared" si="622"/>
        <v/>
      </c>
      <c r="AM1151" s="11">
        <f t="shared" si="623"/>
        <v>143</v>
      </c>
      <c r="AN1151" s="11" t="str">
        <f t="shared" si="624"/>
        <v/>
      </c>
      <c r="AO1151" s="11">
        <f t="shared" si="625"/>
        <v>143</v>
      </c>
      <c r="AP1151" s="11" t="str">
        <f t="shared" si="626"/>
        <v/>
      </c>
      <c r="AQ1151" s="11"/>
      <c r="AR1151" s="11">
        <f t="shared" si="612"/>
        <v>0</v>
      </c>
      <c r="AS1151" s="11"/>
      <c r="AT1151" s="9"/>
      <c r="AU1151" t="str">
        <f t="shared" si="615"/>
        <v>RW</v>
      </c>
      <c r="AV1151" s="7">
        <f>SUM(Z$7:Z1151)/2</f>
        <v>568</v>
      </c>
      <c r="AW1151" s="7">
        <f>SUM(AC$7:AC1151)/2</f>
        <v>144</v>
      </c>
      <c r="BF1151" s="2" t="s">
        <v>1299</v>
      </c>
      <c r="BG1151" s="2" t="s">
        <v>1299</v>
      </c>
      <c r="BH1151" s="2" t="s">
        <v>1299</v>
      </c>
      <c r="BI1151" s="2" t="s">
        <v>1299</v>
      </c>
      <c r="BJ1151" s="2" t="s">
        <v>1299</v>
      </c>
      <c r="BK1151" s="2" t="s">
        <v>1299</v>
      </c>
      <c r="BL1151" s="2" t="s">
        <v>1299</v>
      </c>
      <c r="BM1151" s="2" t="s">
        <v>1299</v>
      </c>
      <c r="BN1151" s="2" t="s">
        <v>1299</v>
      </c>
      <c r="BO1151" s="2" t="s">
        <v>1299</v>
      </c>
    </row>
    <row r="1152" spans="2:67" ht="28.9" outlineLevel="1">
      <c r="B1152" s="37"/>
      <c r="C1152" s="13" t="s">
        <v>1294</v>
      </c>
      <c r="D1152" s="10" t="s">
        <v>1392</v>
      </c>
      <c r="E1152" s="10" t="s">
        <v>1393</v>
      </c>
      <c r="F1152" s="11" t="s">
        <v>1394</v>
      </c>
      <c r="G1152" s="11"/>
      <c r="H1152" s="11"/>
      <c r="I1152" s="11"/>
      <c r="J1152" s="11"/>
      <c r="K1152" s="11"/>
      <c r="L1152" s="11"/>
      <c r="M1152" s="11"/>
      <c r="N1152" s="10"/>
      <c r="O1152" s="10"/>
      <c r="P1152" s="10"/>
      <c r="Q1152" s="10"/>
      <c r="R1152" s="10"/>
      <c r="S1152" s="10" t="s">
        <v>53</v>
      </c>
      <c r="T1152" s="10"/>
      <c r="U1152" s="10" t="s">
        <v>49</v>
      </c>
      <c r="V1152" s="10" t="s">
        <v>49</v>
      </c>
      <c r="W1152" s="10" t="s">
        <v>50</v>
      </c>
      <c r="X1152" s="11" t="str">
        <f t="shared" si="616"/>
        <v>N</v>
      </c>
      <c r="Y1152" s="11"/>
      <c r="Z1152" s="11">
        <f t="shared" si="627"/>
        <v>0</v>
      </c>
      <c r="AA1152" s="11" t="str">
        <f t="shared" si="610"/>
        <v>N</v>
      </c>
      <c r="AB1152" s="11"/>
      <c r="AC1152" s="11">
        <f t="shared" si="611"/>
        <v>0</v>
      </c>
      <c r="AD1152" s="10" t="str">
        <f t="shared" si="617"/>
        <v/>
      </c>
      <c r="AE1152" s="10" t="str">
        <f t="shared" si="618"/>
        <v/>
      </c>
      <c r="AF1152" s="11"/>
      <c r="AG1152" s="10"/>
      <c r="AH1152" s="10"/>
      <c r="AI1152" s="11">
        <f t="shared" si="619"/>
        <v>568</v>
      </c>
      <c r="AJ1152" s="11" t="str">
        <f t="shared" si="620"/>
        <v/>
      </c>
      <c r="AK1152" s="11">
        <f t="shared" si="621"/>
        <v>656</v>
      </c>
      <c r="AL1152" s="11" t="str">
        <f t="shared" si="622"/>
        <v/>
      </c>
      <c r="AM1152" s="11">
        <f t="shared" si="623"/>
        <v>143</v>
      </c>
      <c r="AN1152" s="11" t="str">
        <f t="shared" si="624"/>
        <v/>
      </c>
      <c r="AO1152" s="11">
        <f t="shared" si="625"/>
        <v>143</v>
      </c>
      <c r="AP1152" s="11" t="str">
        <f t="shared" si="626"/>
        <v/>
      </c>
      <c r="AQ1152" s="11"/>
      <c r="AR1152" s="11">
        <f t="shared" si="612"/>
        <v>0</v>
      </c>
      <c r="AS1152" s="11"/>
      <c r="AT1152" s="9"/>
      <c r="AU1152" t="str">
        <f t="shared" si="615"/>
        <v>RW</v>
      </c>
      <c r="AV1152" s="7">
        <f>SUM(Z$7:Z1152)/2</f>
        <v>568</v>
      </c>
      <c r="AW1152" s="7">
        <f>SUM(AC$7:AC1152)/2</f>
        <v>144</v>
      </c>
      <c r="BF1152" s="2" t="s">
        <v>1299</v>
      </c>
      <c r="BG1152" s="2" t="s">
        <v>1299</v>
      </c>
      <c r="BH1152" s="2" t="s">
        <v>1299</v>
      </c>
      <c r="BI1152" s="2" t="s">
        <v>1299</v>
      </c>
      <c r="BJ1152" s="2" t="s">
        <v>1299</v>
      </c>
      <c r="BK1152" s="2" t="s">
        <v>1299</v>
      </c>
      <c r="BL1152" s="2" t="s">
        <v>1299</v>
      </c>
      <c r="BM1152" s="2" t="s">
        <v>1299</v>
      </c>
      <c r="BN1152" s="2" t="s">
        <v>1299</v>
      </c>
      <c r="BO1152" s="2" t="s">
        <v>1299</v>
      </c>
    </row>
    <row r="1153" spans="2:67" ht="28.9" outlineLevel="1">
      <c r="B1153" s="37"/>
      <c r="C1153" s="13" t="s">
        <v>1294</v>
      </c>
      <c r="D1153" s="10" t="s">
        <v>1392</v>
      </c>
      <c r="E1153" s="10" t="s">
        <v>1393</v>
      </c>
      <c r="F1153" s="11" t="s">
        <v>1394</v>
      </c>
      <c r="G1153" s="11"/>
      <c r="H1153" s="11"/>
      <c r="I1153" s="11"/>
      <c r="J1153" s="11"/>
      <c r="K1153" s="11"/>
      <c r="L1153" s="11"/>
      <c r="M1153" s="11"/>
      <c r="N1153" s="10"/>
      <c r="O1153" s="10"/>
      <c r="P1153" s="10"/>
      <c r="Q1153" s="10"/>
      <c r="R1153" s="10"/>
      <c r="S1153" s="10" t="s">
        <v>53</v>
      </c>
      <c r="T1153" s="10"/>
      <c r="U1153" s="10" t="s">
        <v>49</v>
      </c>
      <c r="V1153" s="10" t="s">
        <v>49</v>
      </c>
      <c r="W1153" s="10" t="s">
        <v>50</v>
      </c>
      <c r="X1153" s="11" t="str">
        <f t="shared" si="616"/>
        <v>N</v>
      </c>
      <c r="Y1153" s="11"/>
      <c r="Z1153" s="11">
        <f t="shared" si="627"/>
        <v>0</v>
      </c>
      <c r="AA1153" s="11" t="str">
        <f t="shared" si="610"/>
        <v>N</v>
      </c>
      <c r="AB1153" s="11"/>
      <c r="AC1153" s="11">
        <f t="shared" si="611"/>
        <v>0</v>
      </c>
      <c r="AD1153" s="10" t="str">
        <f t="shared" si="617"/>
        <v/>
      </c>
      <c r="AE1153" s="10" t="str">
        <f t="shared" si="618"/>
        <v/>
      </c>
      <c r="AF1153" s="11"/>
      <c r="AG1153" s="10"/>
      <c r="AH1153" s="10"/>
      <c r="AI1153" s="11">
        <f t="shared" si="619"/>
        <v>568</v>
      </c>
      <c r="AJ1153" s="11" t="str">
        <f t="shared" si="620"/>
        <v/>
      </c>
      <c r="AK1153" s="11">
        <f t="shared" si="621"/>
        <v>656</v>
      </c>
      <c r="AL1153" s="11" t="str">
        <f t="shared" si="622"/>
        <v/>
      </c>
      <c r="AM1153" s="11">
        <f t="shared" si="623"/>
        <v>143</v>
      </c>
      <c r="AN1153" s="11" t="str">
        <f t="shared" si="624"/>
        <v/>
      </c>
      <c r="AO1153" s="11">
        <f t="shared" si="625"/>
        <v>143</v>
      </c>
      <c r="AP1153" s="11" t="str">
        <f t="shared" si="626"/>
        <v/>
      </c>
      <c r="AQ1153" s="11"/>
      <c r="AR1153" s="11">
        <f t="shared" si="612"/>
        <v>0</v>
      </c>
      <c r="AS1153" s="11"/>
      <c r="AT1153" s="9"/>
      <c r="AU1153" t="str">
        <f t="shared" si="615"/>
        <v>RW</v>
      </c>
      <c r="AV1153" s="7">
        <f>SUM(Z$7:Z1153)/2</f>
        <v>568</v>
      </c>
      <c r="AW1153" s="7">
        <f>SUM(AC$7:AC1153)/2</f>
        <v>144</v>
      </c>
      <c r="BF1153" s="2" t="s">
        <v>1299</v>
      </c>
      <c r="BG1153" s="2" t="s">
        <v>1299</v>
      </c>
      <c r="BH1153" s="2" t="s">
        <v>1299</v>
      </c>
      <c r="BI1153" s="2" t="s">
        <v>1299</v>
      </c>
      <c r="BJ1153" s="2" t="s">
        <v>1299</v>
      </c>
      <c r="BK1153" s="2" t="s">
        <v>1299</v>
      </c>
      <c r="BL1153" s="2" t="s">
        <v>1299</v>
      </c>
      <c r="BM1153" s="2" t="s">
        <v>1299</v>
      </c>
      <c r="BN1153" s="2" t="s">
        <v>1299</v>
      </c>
      <c r="BO1153" s="2" t="s">
        <v>1299</v>
      </c>
    </row>
    <row r="1154" spans="2:67" ht="28.9" outlineLevel="1">
      <c r="B1154" s="37"/>
      <c r="C1154" s="13" t="s">
        <v>1294</v>
      </c>
      <c r="D1154" s="10" t="s">
        <v>1392</v>
      </c>
      <c r="E1154" s="10" t="s">
        <v>1393</v>
      </c>
      <c r="F1154" s="11" t="s">
        <v>1394</v>
      </c>
      <c r="G1154" s="11"/>
      <c r="H1154" s="11"/>
      <c r="I1154" s="11"/>
      <c r="J1154" s="11"/>
      <c r="K1154" s="11"/>
      <c r="L1154" s="11"/>
      <c r="M1154" s="11"/>
      <c r="N1154" s="10"/>
      <c r="O1154" s="10"/>
      <c r="P1154" s="10"/>
      <c r="Q1154" s="10"/>
      <c r="R1154" s="10"/>
      <c r="S1154" s="10" t="s">
        <v>53</v>
      </c>
      <c r="T1154" s="10"/>
      <c r="U1154" s="10" t="s">
        <v>49</v>
      </c>
      <c r="V1154" s="10" t="s">
        <v>49</v>
      </c>
      <c r="W1154" s="10" t="s">
        <v>50</v>
      </c>
      <c r="X1154" s="11" t="str">
        <f t="shared" si="616"/>
        <v>N</v>
      </c>
      <c r="Y1154" s="11"/>
      <c r="Z1154" s="11">
        <f t="shared" si="627"/>
        <v>0</v>
      </c>
      <c r="AA1154" s="11" t="str">
        <f t="shared" si="610"/>
        <v>N</v>
      </c>
      <c r="AB1154" s="11"/>
      <c r="AC1154" s="11">
        <f t="shared" si="611"/>
        <v>0</v>
      </c>
      <c r="AD1154" s="10" t="str">
        <f t="shared" si="617"/>
        <v/>
      </c>
      <c r="AE1154" s="10" t="str">
        <f t="shared" si="618"/>
        <v/>
      </c>
      <c r="AF1154" s="11"/>
      <c r="AG1154" s="10"/>
      <c r="AH1154" s="10"/>
      <c r="AI1154" s="11">
        <f t="shared" si="619"/>
        <v>568</v>
      </c>
      <c r="AJ1154" s="11" t="str">
        <f t="shared" si="620"/>
        <v/>
      </c>
      <c r="AK1154" s="11">
        <f t="shared" si="621"/>
        <v>656</v>
      </c>
      <c r="AL1154" s="11" t="str">
        <f t="shared" si="622"/>
        <v/>
      </c>
      <c r="AM1154" s="11">
        <f t="shared" si="623"/>
        <v>143</v>
      </c>
      <c r="AN1154" s="11" t="str">
        <f t="shared" si="624"/>
        <v/>
      </c>
      <c r="AO1154" s="11">
        <f t="shared" si="625"/>
        <v>143</v>
      </c>
      <c r="AP1154" s="11" t="str">
        <f t="shared" si="626"/>
        <v/>
      </c>
      <c r="AQ1154" s="11"/>
      <c r="AR1154" s="11">
        <f t="shared" si="612"/>
        <v>0</v>
      </c>
      <c r="AS1154" s="11"/>
      <c r="AT1154" s="9"/>
      <c r="AU1154" t="str">
        <f t="shared" si="615"/>
        <v>RW</v>
      </c>
      <c r="AV1154" s="7">
        <f>SUM(Z$7:Z1154)/2</f>
        <v>568</v>
      </c>
      <c r="AW1154" s="7">
        <f>SUM(AC$7:AC1154)/2</f>
        <v>144</v>
      </c>
      <c r="BF1154" s="2" t="s">
        <v>1299</v>
      </c>
      <c r="BG1154" s="2" t="s">
        <v>1299</v>
      </c>
      <c r="BH1154" s="2" t="s">
        <v>1299</v>
      </c>
      <c r="BI1154" s="2" t="s">
        <v>1299</v>
      </c>
      <c r="BJ1154" s="2" t="s">
        <v>1299</v>
      </c>
      <c r="BK1154" s="2" t="s">
        <v>1299</v>
      </c>
      <c r="BL1154" s="2" t="s">
        <v>1299</v>
      </c>
      <c r="BM1154" s="2" t="s">
        <v>1299</v>
      </c>
      <c r="BN1154" s="2" t="s">
        <v>1299</v>
      </c>
      <c r="BO1154" s="2" t="s">
        <v>1299</v>
      </c>
    </row>
    <row r="1155" spans="2:67" ht="28.9" outlineLevel="1">
      <c r="B1155" s="37"/>
      <c r="C1155" s="13" t="s">
        <v>1294</v>
      </c>
      <c r="D1155" s="10" t="s">
        <v>1392</v>
      </c>
      <c r="E1155" s="10" t="s">
        <v>1393</v>
      </c>
      <c r="F1155" s="11" t="s">
        <v>1394</v>
      </c>
      <c r="G1155" s="11"/>
      <c r="H1155" s="11"/>
      <c r="I1155" s="11"/>
      <c r="J1155" s="11"/>
      <c r="K1155" s="11"/>
      <c r="L1155" s="11"/>
      <c r="M1155" s="11"/>
      <c r="N1155" s="10"/>
      <c r="O1155" s="10"/>
      <c r="P1155" s="10"/>
      <c r="Q1155" s="10"/>
      <c r="R1155" s="10"/>
      <c r="S1155" s="10" t="s">
        <v>53</v>
      </c>
      <c r="T1155" s="10"/>
      <c r="U1155" s="10" t="s">
        <v>49</v>
      </c>
      <c r="V1155" s="10" t="s">
        <v>49</v>
      </c>
      <c r="W1155" s="10" t="s">
        <v>50</v>
      </c>
      <c r="X1155" s="11" t="str">
        <f t="shared" si="616"/>
        <v>N</v>
      </c>
      <c r="Y1155" s="11"/>
      <c r="Z1155" s="11">
        <f t="shared" si="627"/>
        <v>0</v>
      </c>
      <c r="AA1155" s="11" t="str">
        <f t="shared" si="610"/>
        <v>N</v>
      </c>
      <c r="AB1155" s="11"/>
      <c r="AC1155" s="11">
        <f t="shared" si="611"/>
        <v>0</v>
      </c>
      <c r="AD1155" s="10" t="str">
        <f t="shared" si="617"/>
        <v/>
      </c>
      <c r="AE1155" s="10" t="str">
        <f t="shared" si="618"/>
        <v/>
      </c>
      <c r="AF1155" s="11"/>
      <c r="AG1155" s="10"/>
      <c r="AH1155" s="10"/>
      <c r="AI1155" s="11">
        <f t="shared" si="619"/>
        <v>568</v>
      </c>
      <c r="AJ1155" s="11" t="str">
        <f t="shared" si="620"/>
        <v/>
      </c>
      <c r="AK1155" s="11">
        <f t="shared" si="621"/>
        <v>656</v>
      </c>
      <c r="AL1155" s="11" t="str">
        <f t="shared" si="622"/>
        <v/>
      </c>
      <c r="AM1155" s="11">
        <f t="shared" si="623"/>
        <v>143</v>
      </c>
      <c r="AN1155" s="11" t="str">
        <f t="shared" si="624"/>
        <v/>
      </c>
      <c r="AO1155" s="11">
        <f t="shared" si="625"/>
        <v>143</v>
      </c>
      <c r="AP1155" s="11" t="str">
        <f t="shared" si="626"/>
        <v/>
      </c>
      <c r="AQ1155" s="11"/>
      <c r="AR1155" s="11">
        <f t="shared" si="612"/>
        <v>0</v>
      </c>
      <c r="AS1155" s="11"/>
      <c r="AT1155" s="9"/>
      <c r="AU1155" t="str">
        <f t="shared" si="615"/>
        <v>RW</v>
      </c>
      <c r="AV1155" s="7">
        <f>SUM(Z$7:Z1155)/2</f>
        <v>568</v>
      </c>
      <c r="AW1155" s="7">
        <f>SUM(AC$7:AC1155)/2</f>
        <v>144</v>
      </c>
      <c r="BF1155" s="2" t="s">
        <v>1299</v>
      </c>
      <c r="BG1155" s="2" t="s">
        <v>1299</v>
      </c>
      <c r="BH1155" s="2" t="s">
        <v>1299</v>
      </c>
      <c r="BI1155" s="2" t="s">
        <v>1299</v>
      </c>
      <c r="BJ1155" s="2" t="s">
        <v>1299</v>
      </c>
      <c r="BK1155" s="2" t="s">
        <v>1299</v>
      </c>
      <c r="BL1155" s="2" t="s">
        <v>1299</v>
      </c>
      <c r="BM1155" s="2" t="s">
        <v>1299</v>
      </c>
      <c r="BN1155" s="2" t="s">
        <v>1299</v>
      </c>
      <c r="BO1155" s="2" t="s">
        <v>1299</v>
      </c>
    </row>
    <row r="1156" spans="2:67" ht="28.9" outlineLevel="1">
      <c r="B1156" s="37"/>
      <c r="C1156" s="13" t="s">
        <v>1294</v>
      </c>
      <c r="D1156" s="10" t="s">
        <v>1392</v>
      </c>
      <c r="E1156" s="10" t="s">
        <v>1393</v>
      </c>
      <c r="F1156" s="11" t="s">
        <v>1394</v>
      </c>
      <c r="G1156" s="11"/>
      <c r="H1156" s="11"/>
      <c r="I1156" s="11"/>
      <c r="J1156" s="11"/>
      <c r="K1156" s="11"/>
      <c r="L1156" s="11"/>
      <c r="M1156" s="11"/>
      <c r="N1156" s="10"/>
      <c r="O1156" s="10"/>
      <c r="P1156" s="10"/>
      <c r="Q1156" s="10"/>
      <c r="R1156" s="10"/>
      <c r="S1156" s="10" t="s">
        <v>53</v>
      </c>
      <c r="T1156" s="10"/>
      <c r="U1156" s="10" t="s">
        <v>49</v>
      </c>
      <c r="V1156" s="10" t="s">
        <v>49</v>
      </c>
      <c r="W1156" s="10" t="s">
        <v>50</v>
      </c>
      <c r="X1156" s="11" t="str">
        <f t="shared" si="616"/>
        <v>N</v>
      </c>
      <c r="Y1156" s="11"/>
      <c r="Z1156" s="11">
        <f t="shared" si="627"/>
        <v>0</v>
      </c>
      <c r="AA1156" s="11" t="str">
        <f t="shared" si="610"/>
        <v>N</v>
      </c>
      <c r="AB1156" s="11"/>
      <c r="AC1156" s="11">
        <f t="shared" si="611"/>
        <v>0</v>
      </c>
      <c r="AD1156" s="10" t="str">
        <f t="shared" si="617"/>
        <v/>
      </c>
      <c r="AE1156" s="10" t="str">
        <f t="shared" si="618"/>
        <v/>
      </c>
      <c r="AF1156" s="11"/>
      <c r="AG1156" s="10"/>
      <c r="AH1156" s="10"/>
      <c r="AI1156" s="11">
        <f t="shared" si="619"/>
        <v>568</v>
      </c>
      <c r="AJ1156" s="11" t="str">
        <f t="shared" si="620"/>
        <v/>
      </c>
      <c r="AK1156" s="11">
        <f t="shared" si="621"/>
        <v>656</v>
      </c>
      <c r="AL1156" s="11" t="str">
        <f t="shared" si="622"/>
        <v/>
      </c>
      <c r="AM1156" s="11">
        <f t="shared" si="623"/>
        <v>143</v>
      </c>
      <c r="AN1156" s="11" t="str">
        <f t="shared" si="624"/>
        <v/>
      </c>
      <c r="AO1156" s="11">
        <f t="shared" si="625"/>
        <v>143</v>
      </c>
      <c r="AP1156" s="11" t="str">
        <f t="shared" si="626"/>
        <v/>
      </c>
      <c r="AQ1156" s="11"/>
      <c r="AR1156" s="11">
        <f t="shared" si="612"/>
        <v>0</v>
      </c>
      <c r="AS1156" s="11"/>
      <c r="AT1156" s="9"/>
      <c r="AU1156" t="str">
        <f t="shared" si="615"/>
        <v>RW</v>
      </c>
      <c r="AV1156" s="7">
        <f>SUM(Z$7:Z1156)/2</f>
        <v>568</v>
      </c>
      <c r="AW1156" s="7">
        <f>SUM(AC$7:AC1156)/2</f>
        <v>144</v>
      </c>
      <c r="BF1156" s="2" t="s">
        <v>1299</v>
      </c>
      <c r="BG1156" s="2" t="s">
        <v>1299</v>
      </c>
      <c r="BH1156" s="2" t="s">
        <v>1299</v>
      </c>
      <c r="BI1156" s="2" t="s">
        <v>1299</v>
      </c>
      <c r="BJ1156" s="2" t="s">
        <v>1299</v>
      </c>
      <c r="BK1156" s="2" t="s">
        <v>1299</v>
      </c>
      <c r="BL1156" s="2" t="s">
        <v>1299</v>
      </c>
      <c r="BM1156" s="2" t="s">
        <v>1299</v>
      </c>
      <c r="BN1156" s="2" t="s">
        <v>1299</v>
      </c>
      <c r="BO1156" s="2" t="s">
        <v>1299</v>
      </c>
    </row>
    <row r="1157" spans="2:67" ht="28.9" outlineLevel="1">
      <c r="B1157" s="37"/>
      <c r="C1157" s="13" t="s">
        <v>1294</v>
      </c>
      <c r="D1157" s="10" t="s">
        <v>1392</v>
      </c>
      <c r="E1157" s="10" t="s">
        <v>1393</v>
      </c>
      <c r="F1157" s="11" t="s">
        <v>1394</v>
      </c>
      <c r="G1157" s="11"/>
      <c r="H1157" s="11"/>
      <c r="I1157" s="11"/>
      <c r="J1157" s="11"/>
      <c r="K1157" s="11"/>
      <c r="L1157" s="11"/>
      <c r="M1157" s="11"/>
      <c r="N1157" s="10"/>
      <c r="O1157" s="10"/>
      <c r="P1157" s="10"/>
      <c r="Q1157" s="10"/>
      <c r="R1157" s="10"/>
      <c r="S1157" s="10" t="s">
        <v>53</v>
      </c>
      <c r="T1157" s="10"/>
      <c r="U1157" s="10" t="s">
        <v>49</v>
      </c>
      <c r="V1157" s="10" t="s">
        <v>49</v>
      </c>
      <c r="W1157" s="10" t="s">
        <v>50</v>
      </c>
      <c r="X1157" s="11" t="str">
        <f t="shared" si="616"/>
        <v>N</v>
      </c>
      <c r="Y1157" s="11"/>
      <c r="Z1157" s="11">
        <f t="shared" si="627"/>
        <v>0</v>
      </c>
      <c r="AA1157" s="11" t="str">
        <f t="shared" si="610"/>
        <v>N</v>
      </c>
      <c r="AB1157" s="11"/>
      <c r="AC1157" s="11">
        <f t="shared" si="611"/>
        <v>0</v>
      </c>
      <c r="AD1157" s="10" t="str">
        <f t="shared" si="617"/>
        <v/>
      </c>
      <c r="AE1157" s="10" t="str">
        <f t="shared" si="618"/>
        <v/>
      </c>
      <c r="AF1157" s="11"/>
      <c r="AG1157" s="10"/>
      <c r="AH1157" s="10"/>
      <c r="AI1157" s="11">
        <f t="shared" si="619"/>
        <v>568</v>
      </c>
      <c r="AJ1157" s="11" t="str">
        <f t="shared" si="620"/>
        <v/>
      </c>
      <c r="AK1157" s="11">
        <f t="shared" si="621"/>
        <v>656</v>
      </c>
      <c r="AL1157" s="11" t="str">
        <f t="shared" si="622"/>
        <v/>
      </c>
      <c r="AM1157" s="11">
        <f t="shared" si="623"/>
        <v>143</v>
      </c>
      <c r="AN1157" s="11" t="str">
        <f t="shared" si="624"/>
        <v/>
      </c>
      <c r="AO1157" s="11">
        <f t="shared" si="625"/>
        <v>143</v>
      </c>
      <c r="AP1157" s="11" t="str">
        <f t="shared" si="626"/>
        <v/>
      </c>
      <c r="AQ1157" s="11"/>
      <c r="AR1157" s="11">
        <f t="shared" si="612"/>
        <v>0</v>
      </c>
      <c r="AS1157" s="11"/>
      <c r="AT1157" s="9"/>
      <c r="AU1157" t="str">
        <f t="shared" si="615"/>
        <v>RW</v>
      </c>
      <c r="AV1157" s="7">
        <f>SUM(Z$7:Z1157)/2</f>
        <v>568</v>
      </c>
      <c r="AW1157" s="7">
        <f>SUM(AC$7:AC1157)/2</f>
        <v>144</v>
      </c>
      <c r="BF1157" s="2" t="s">
        <v>1299</v>
      </c>
      <c r="BG1157" s="2" t="s">
        <v>1299</v>
      </c>
      <c r="BH1157" s="2" t="s">
        <v>1299</v>
      </c>
      <c r="BI1157" s="2" t="s">
        <v>1299</v>
      </c>
      <c r="BJ1157" s="2" t="s">
        <v>1299</v>
      </c>
      <c r="BK1157" s="2" t="s">
        <v>1299</v>
      </c>
      <c r="BL1157" s="2" t="s">
        <v>1299</v>
      </c>
      <c r="BM1157" s="2" t="s">
        <v>1299</v>
      </c>
      <c r="BN1157" s="2" t="s">
        <v>1299</v>
      </c>
      <c r="BO1157" s="2" t="s">
        <v>1299</v>
      </c>
    </row>
    <row r="1158" spans="2:67" ht="28.9" outlineLevel="1">
      <c r="B1158" s="37"/>
      <c r="C1158" s="13" t="s">
        <v>1294</v>
      </c>
      <c r="D1158" s="10" t="s">
        <v>1392</v>
      </c>
      <c r="E1158" s="10" t="s">
        <v>1393</v>
      </c>
      <c r="F1158" s="11" t="s">
        <v>1394</v>
      </c>
      <c r="G1158" s="11"/>
      <c r="H1158" s="11"/>
      <c r="I1158" s="11"/>
      <c r="J1158" s="11"/>
      <c r="K1158" s="11"/>
      <c r="L1158" s="11"/>
      <c r="M1158" s="11"/>
      <c r="N1158" s="10"/>
      <c r="O1158" s="10"/>
      <c r="P1158" s="10"/>
      <c r="Q1158" s="10"/>
      <c r="R1158" s="10"/>
      <c r="S1158" s="10" t="s">
        <v>53</v>
      </c>
      <c r="T1158" s="10"/>
      <c r="U1158" s="10" t="s">
        <v>49</v>
      </c>
      <c r="V1158" s="10" t="s">
        <v>49</v>
      </c>
      <c r="W1158" s="10" t="s">
        <v>50</v>
      </c>
      <c r="X1158" s="11" t="str">
        <f t="shared" si="616"/>
        <v>N</v>
      </c>
      <c r="Y1158" s="11"/>
      <c r="Z1158" s="11">
        <f t="shared" si="627"/>
        <v>0</v>
      </c>
      <c r="AA1158" s="11" t="str">
        <f t="shared" si="610"/>
        <v>N</v>
      </c>
      <c r="AB1158" s="11"/>
      <c r="AC1158" s="11">
        <f t="shared" si="611"/>
        <v>0</v>
      </c>
      <c r="AD1158" s="10" t="str">
        <f t="shared" si="617"/>
        <v/>
      </c>
      <c r="AE1158" s="10" t="str">
        <f t="shared" si="618"/>
        <v/>
      </c>
      <c r="AF1158" s="11"/>
      <c r="AG1158" s="10"/>
      <c r="AH1158" s="10"/>
      <c r="AI1158" s="11">
        <f t="shared" si="619"/>
        <v>568</v>
      </c>
      <c r="AJ1158" s="11" t="str">
        <f t="shared" si="620"/>
        <v/>
      </c>
      <c r="AK1158" s="11">
        <f t="shared" si="621"/>
        <v>656</v>
      </c>
      <c r="AL1158" s="11" t="str">
        <f t="shared" si="622"/>
        <v/>
      </c>
      <c r="AM1158" s="11">
        <f t="shared" si="623"/>
        <v>143</v>
      </c>
      <c r="AN1158" s="11" t="str">
        <f t="shared" si="624"/>
        <v/>
      </c>
      <c r="AO1158" s="11">
        <f t="shared" si="625"/>
        <v>143</v>
      </c>
      <c r="AP1158" s="11" t="str">
        <f t="shared" si="626"/>
        <v/>
      </c>
      <c r="AQ1158" s="11"/>
      <c r="AR1158" s="11">
        <f t="shared" si="612"/>
        <v>0</v>
      </c>
      <c r="AS1158" s="11"/>
      <c r="AT1158" s="9"/>
      <c r="AU1158" t="str">
        <f t="shared" si="615"/>
        <v>RW</v>
      </c>
      <c r="AV1158" s="7">
        <f>SUM(Z$7:Z1158)/2</f>
        <v>568</v>
      </c>
      <c r="AW1158" s="7">
        <f>SUM(AC$7:AC1158)/2</f>
        <v>144</v>
      </c>
      <c r="BF1158" s="2" t="s">
        <v>1299</v>
      </c>
      <c r="BG1158" s="2" t="s">
        <v>1299</v>
      </c>
      <c r="BH1158" s="2" t="s">
        <v>1299</v>
      </c>
      <c r="BI1158" s="2" t="s">
        <v>1299</v>
      </c>
      <c r="BJ1158" s="2" t="s">
        <v>1299</v>
      </c>
      <c r="BK1158" s="2" t="s">
        <v>1299</v>
      </c>
      <c r="BL1158" s="2" t="s">
        <v>1299</v>
      </c>
      <c r="BM1158" s="2" t="s">
        <v>1299</v>
      </c>
      <c r="BN1158" s="2" t="s">
        <v>1299</v>
      </c>
      <c r="BO1158" s="2" t="s">
        <v>1299</v>
      </c>
    </row>
    <row r="1159" spans="2:67" ht="28.9" outlineLevel="1">
      <c r="B1159" s="37"/>
      <c r="C1159" s="13" t="s">
        <v>1294</v>
      </c>
      <c r="D1159" s="10" t="s">
        <v>1392</v>
      </c>
      <c r="E1159" s="10" t="s">
        <v>1393</v>
      </c>
      <c r="F1159" s="11" t="s">
        <v>1394</v>
      </c>
      <c r="G1159" s="11"/>
      <c r="H1159" s="11"/>
      <c r="I1159" s="11"/>
      <c r="J1159" s="11"/>
      <c r="K1159" s="11"/>
      <c r="L1159" s="11"/>
      <c r="M1159" s="11"/>
      <c r="N1159" s="10"/>
      <c r="O1159" s="10"/>
      <c r="P1159" s="10"/>
      <c r="Q1159" s="10"/>
      <c r="R1159" s="10"/>
      <c r="S1159" s="10" t="s">
        <v>53</v>
      </c>
      <c r="T1159" s="10"/>
      <c r="U1159" s="10" t="s">
        <v>49</v>
      </c>
      <c r="V1159" s="10" t="s">
        <v>49</v>
      </c>
      <c r="W1159" s="10" t="s">
        <v>50</v>
      </c>
      <c r="X1159" s="11" t="str">
        <f t="shared" si="616"/>
        <v>N</v>
      </c>
      <c r="Y1159" s="11"/>
      <c r="Z1159" s="11">
        <f t="shared" si="627"/>
        <v>0</v>
      </c>
      <c r="AA1159" s="11" t="str">
        <f t="shared" si="610"/>
        <v>N</v>
      </c>
      <c r="AB1159" s="11"/>
      <c r="AC1159" s="11">
        <f t="shared" si="611"/>
        <v>0</v>
      </c>
      <c r="AD1159" s="10" t="str">
        <f t="shared" si="617"/>
        <v/>
      </c>
      <c r="AE1159" s="10" t="str">
        <f t="shared" si="618"/>
        <v/>
      </c>
      <c r="AF1159" s="11"/>
      <c r="AG1159" s="10"/>
      <c r="AH1159" s="10"/>
      <c r="AI1159" s="11">
        <f t="shared" si="619"/>
        <v>568</v>
      </c>
      <c r="AJ1159" s="11" t="str">
        <f t="shared" si="620"/>
        <v/>
      </c>
      <c r="AK1159" s="11">
        <f t="shared" si="621"/>
        <v>656</v>
      </c>
      <c r="AL1159" s="11" t="str">
        <f t="shared" si="622"/>
        <v/>
      </c>
      <c r="AM1159" s="11">
        <f t="shared" si="623"/>
        <v>143</v>
      </c>
      <c r="AN1159" s="11" t="str">
        <f t="shared" si="624"/>
        <v/>
      </c>
      <c r="AO1159" s="11">
        <f t="shared" si="625"/>
        <v>143</v>
      </c>
      <c r="AP1159" s="11" t="str">
        <f t="shared" si="626"/>
        <v/>
      </c>
      <c r="AQ1159" s="11"/>
      <c r="AR1159" s="11">
        <f t="shared" si="612"/>
        <v>0</v>
      </c>
      <c r="AS1159" s="11"/>
      <c r="AT1159" s="9"/>
      <c r="AU1159" t="str">
        <f t="shared" si="615"/>
        <v>RW</v>
      </c>
      <c r="AV1159" s="7">
        <f>SUM(Z$7:Z1159)/2</f>
        <v>568</v>
      </c>
      <c r="AW1159" s="7">
        <f>SUM(AC$7:AC1159)/2</f>
        <v>144</v>
      </c>
      <c r="BF1159" s="2" t="s">
        <v>1299</v>
      </c>
      <c r="BG1159" s="2" t="s">
        <v>1299</v>
      </c>
      <c r="BH1159" s="2" t="s">
        <v>1299</v>
      </c>
      <c r="BI1159" s="2" t="s">
        <v>1299</v>
      </c>
      <c r="BJ1159" s="2" t="s">
        <v>1299</v>
      </c>
      <c r="BK1159" s="2" t="s">
        <v>1299</v>
      </c>
      <c r="BL1159" s="2" t="s">
        <v>1299</v>
      </c>
      <c r="BM1159" s="2" t="s">
        <v>1299</v>
      </c>
      <c r="BN1159" s="2" t="s">
        <v>1299</v>
      </c>
      <c r="BO1159" s="2" t="s">
        <v>1299</v>
      </c>
    </row>
    <row r="1160" spans="2:67" ht="28.9" outlineLevel="1">
      <c r="B1160" s="37"/>
      <c r="C1160" s="13" t="s">
        <v>1294</v>
      </c>
      <c r="D1160" s="10" t="s">
        <v>1392</v>
      </c>
      <c r="E1160" s="10" t="s">
        <v>1393</v>
      </c>
      <c r="F1160" s="11" t="s">
        <v>1394</v>
      </c>
      <c r="G1160" s="11"/>
      <c r="H1160" s="11"/>
      <c r="I1160" s="11"/>
      <c r="J1160" s="11"/>
      <c r="K1160" s="11"/>
      <c r="L1160" s="11"/>
      <c r="M1160" s="11"/>
      <c r="N1160" s="10"/>
      <c r="O1160" s="10"/>
      <c r="P1160" s="10"/>
      <c r="Q1160" s="10"/>
      <c r="R1160" s="10"/>
      <c r="S1160" s="10" t="s">
        <v>53</v>
      </c>
      <c r="T1160" s="10"/>
      <c r="U1160" s="10" t="s">
        <v>49</v>
      </c>
      <c r="V1160" s="10" t="s">
        <v>49</v>
      </c>
      <c r="W1160" s="10" t="s">
        <v>50</v>
      </c>
      <c r="X1160" s="11" t="str">
        <f t="shared" si="616"/>
        <v>N</v>
      </c>
      <c r="Y1160" s="11"/>
      <c r="Z1160" s="11">
        <f t="shared" si="627"/>
        <v>0</v>
      </c>
      <c r="AA1160" s="11" t="str">
        <f t="shared" si="610"/>
        <v>N</v>
      </c>
      <c r="AB1160" s="11"/>
      <c r="AC1160" s="11">
        <f t="shared" si="611"/>
        <v>0</v>
      </c>
      <c r="AD1160" s="10" t="str">
        <f t="shared" si="617"/>
        <v/>
      </c>
      <c r="AE1160" s="10" t="str">
        <f t="shared" si="618"/>
        <v/>
      </c>
      <c r="AF1160" s="11"/>
      <c r="AG1160" s="10"/>
      <c r="AH1160" s="10"/>
      <c r="AI1160" s="11">
        <f t="shared" si="619"/>
        <v>568</v>
      </c>
      <c r="AJ1160" s="11" t="str">
        <f t="shared" si="620"/>
        <v/>
      </c>
      <c r="AK1160" s="11">
        <f t="shared" si="621"/>
        <v>656</v>
      </c>
      <c r="AL1160" s="11" t="str">
        <f t="shared" si="622"/>
        <v/>
      </c>
      <c r="AM1160" s="11">
        <f t="shared" si="623"/>
        <v>143</v>
      </c>
      <c r="AN1160" s="11" t="str">
        <f t="shared" si="624"/>
        <v/>
      </c>
      <c r="AO1160" s="11">
        <f t="shared" si="625"/>
        <v>143</v>
      </c>
      <c r="AP1160" s="11" t="str">
        <f t="shared" si="626"/>
        <v/>
      </c>
      <c r="AQ1160" s="11"/>
      <c r="AR1160" s="11">
        <f t="shared" si="612"/>
        <v>0</v>
      </c>
      <c r="AS1160" s="11"/>
      <c r="AT1160" s="9"/>
      <c r="AU1160" t="str">
        <f t="shared" si="615"/>
        <v>RW</v>
      </c>
      <c r="AV1160" s="7">
        <f>SUM(Z$7:Z1160)/2</f>
        <v>568</v>
      </c>
      <c r="AW1160" s="7">
        <f>SUM(AC$7:AC1160)/2</f>
        <v>144</v>
      </c>
      <c r="BF1160" s="2" t="s">
        <v>1299</v>
      </c>
      <c r="BG1160" s="2" t="s">
        <v>1299</v>
      </c>
      <c r="BH1160" s="2" t="s">
        <v>1299</v>
      </c>
      <c r="BI1160" s="2" t="s">
        <v>1299</v>
      </c>
      <c r="BJ1160" s="2" t="s">
        <v>1299</v>
      </c>
      <c r="BK1160" s="2" t="s">
        <v>1299</v>
      </c>
      <c r="BL1160" s="2" t="s">
        <v>1299</v>
      </c>
      <c r="BM1160" s="2" t="s">
        <v>1299</v>
      </c>
      <c r="BN1160" s="2" t="s">
        <v>1299</v>
      </c>
      <c r="BO1160" s="2" t="s">
        <v>1299</v>
      </c>
    </row>
    <row r="1161" spans="2:67" ht="28.9" outlineLevel="1">
      <c r="B1161" s="37"/>
      <c r="C1161" s="13" t="s">
        <v>1294</v>
      </c>
      <c r="D1161" s="10" t="s">
        <v>1392</v>
      </c>
      <c r="E1161" s="10" t="s">
        <v>1393</v>
      </c>
      <c r="F1161" s="11" t="s">
        <v>1394</v>
      </c>
      <c r="G1161" s="11"/>
      <c r="H1161" s="11"/>
      <c r="I1161" s="11"/>
      <c r="J1161" s="11"/>
      <c r="K1161" s="11"/>
      <c r="L1161" s="11"/>
      <c r="M1161" s="11"/>
      <c r="N1161" s="10"/>
      <c r="O1161" s="10"/>
      <c r="P1161" s="10"/>
      <c r="Q1161" s="10"/>
      <c r="R1161" s="10"/>
      <c r="S1161" s="10" t="s">
        <v>53</v>
      </c>
      <c r="T1161" s="10"/>
      <c r="U1161" s="10" t="s">
        <v>49</v>
      </c>
      <c r="V1161" s="10" t="s">
        <v>49</v>
      </c>
      <c r="W1161" s="10" t="s">
        <v>50</v>
      </c>
      <c r="X1161" s="11" t="str">
        <f t="shared" si="616"/>
        <v>N</v>
      </c>
      <c r="Y1161" s="11"/>
      <c r="Z1161" s="11">
        <f t="shared" si="627"/>
        <v>0</v>
      </c>
      <c r="AA1161" s="11" t="str">
        <f t="shared" si="610"/>
        <v>N</v>
      </c>
      <c r="AB1161" s="11"/>
      <c r="AC1161" s="11">
        <f t="shared" si="611"/>
        <v>0</v>
      </c>
      <c r="AD1161" s="10" t="str">
        <f t="shared" si="617"/>
        <v/>
      </c>
      <c r="AE1161" s="10" t="str">
        <f t="shared" si="618"/>
        <v/>
      </c>
      <c r="AF1161" s="11"/>
      <c r="AG1161" s="10"/>
      <c r="AH1161" s="10"/>
      <c r="AI1161" s="11">
        <f t="shared" si="619"/>
        <v>568</v>
      </c>
      <c r="AJ1161" s="11" t="str">
        <f t="shared" si="620"/>
        <v/>
      </c>
      <c r="AK1161" s="11">
        <f t="shared" si="621"/>
        <v>656</v>
      </c>
      <c r="AL1161" s="11" t="str">
        <f t="shared" si="622"/>
        <v/>
      </c>
      <c r="AM1161" s="11">
        <f t="shared" si="623"/>
        <v>143</v>
      </c>
      <c r="AN1161" s="11" t="str">
        <f t="shared" si="624"/>
        <v/>
      </c>
      <c r="AO1161" s="11">
        <f t="shared" si="625"/>
        <v>143</v>
      </c>
      <c r="AP1161" s="11" t="str">
        <f t="shared" si="626"/>
        <v/>
      </c>
      <c r="AQ1161" s="11"/>
      <c r="AR1161" s="11">
        <f t="shared" si="612"/>
        <v>0</v>
      </c>
      <c r="AS1161" s="11"/>
      <c r="AT1161" s="9"/>
      <c r="AU1161" t="str">
        <f t="shared" si="615"/>
        <v>RW</v>
      </c>
      <c r="AV1161" s="7">
        <f>SUM(Z$7:Z1161)/2</f>
        <v>568</v>
      </c>
      <c r="AW1161" s="7">
        <f>SUM(AC$7:AC1161)/2</f>
        <v>144</v>
      </c>
      <c r="BF1161" s="2" t="s">
        <v>1299</v>
      </c>
      <c r="BG1161" s="2" t="s">
        <v>1299</v>
      </c>
      <c r="BH1161" s="2" t="s">
        <v>1299</v>
      </c>
      <c r="BI1161" s="2" t="s">
        <v>1299</v>
      </c>
      <c r="BJ1161" s="2" t="s">
        <v>1299</v>
      </c>
      <c r="BK1161" s="2" t="s">
        <v>1299</v>
      </c>
      <c r="BL1161" s="2" t="s">
        <v>1299</v>
      </c>
      <c r="BM1161" s="2" t="s">
        <v>1299</v>
      </c>
      <c r="BN1161" s="2" t="s">
        <v>1299</v>
      </c>
      <c r="BO1161" s="2" t="s">
        <v>1299</v>
      </c>
    </row>
    <row r="1162" spans="2:67" ht="28.9" outlineLevel="1">
      <c r="B1162" s="37"/>
      <c r="C1162" s="13" t="s">
        <v>1294</v>
      </c>
      <c r="D1162" s="10" t="s">
        <v>1392</v>
      </c>
      <c r="E1162" s="10" t="s">
        <v>1393</v>
      </c>
      <c r="F1162" s="11" t="s">
        <v>1394</v>
      </c>
      <c r="G1162" s="11"/>
      <c r="H1162" s="11"/>
      <c r="I1162" s="11"/>
      <c r="J1162" s="11"/>
      <c r="K1162" s="11"/>
      <c r="L1162" s="11"/>
      <c r="M1162" s="11"/>
      <c r="N1162" s="10"/>
      <c r="O1162" s="10"/>
      <c r="P1162" s="10"/>
      <c r="Q1162" s="10"/>
      <c r="R1162" s="10"/>
      <c r="S1162" s="10" t="s">
        <v>53</v>
      </c>
      <c r="T1162" s="10"/>
      <c r="U1162" s="10" t="s">
        <v>49</v>
      </c>
      <c r="V1162" s="10" t="s">
        <v>49</v>
      </c>
      <c r="W1162" s="10" t="s">
        <v>50</v>
      </c>
      <c r="X1162" s="11" t="str">
        <f t="shared" si="616"/>
        <v>N</v>
      </c>
      <c r="Y1162" s="11"/>
      <c r="Z1162" s="11">
        <f t="shared" si="627"/>
        <v>0</v>
      </c>
      <c r="AA1162" s="11" t="str">
        <f t="shared" si="610"/>
        <v>N</v>
      </c>
      <c r="AB1162" s="11"/>
      <c r="AC1162" s="11">
        <f t="shared" si="611"/>
        <v>0</v>
      </c>
      <c r="AD1162" s="10" t="str">
        <f t="shared" si="617"/>
        <v/>
      </c>
      <c r="AE1162" s="10" t="str">
        <f t="shared" si="618"/>
        <v/>
      </c>
      <c r="AF1162" s="11"/>
      <c r="AG1162" s="10"/>
      <c r="AH1162" s="10"/>
      <c r="AI1162" s="11">
        <f t="shared" si="619"/>
        <v>568</v>
      </c>
      <c r="AJ1162" s="11" t="str">
        <f t="shared" si="620"/>
        <v/>
      </c>
      <c r="AK1162" s="11">
        <f t="shared" si="621"/>
        <v>656</v>
      </c>
      <c r="AL1162" s="11" t="str">
        <f t="shared" si="622"/>
        <v/>
      </c>
      <c r="AM1162" s="11">
        <f t="shared" si="623"/>
        <v>143</v>
      </c>
      <c r="AN1162" s="11" t="str">
        <f t="shared" si="624"/>
        <v/>
      </c>
      <c r="AO1162" s="11">
        <f t="shared" si="625"/>
        <v>143</v>
      </c>
      <c r="AP1162" s="11" t="str">
        <f t="shared" si="626"/>
        <v/>
      </c>
      <c r="AQ1162" s="11"/>
      <c r="AR1162" s="11">
        <f t="shared" si="612"/>
        <v>0</v>
      </c>
      <c r="AS1162" s="11"/>
      <c r="AT1162" s="9"/>
      <c r="AU1162" t="str">
        <f t="shared" si="615"/>
        <v>RW</v>
      </c>
      <c r="AV1162" s="7">
        <f>SUM(Z$7:Z1162)/2</f>
        <v>568</v>
      </c>
      <c r="AW1162" s="7">
        <f>SUM(AC$7:AC1162)/2</f>
        <v>144</v>
      </c>
      <c r="BF1162" s="2" t="s">
        <v>1299</v>
      </c>
      <c r="BG1162" s="2" t="s">
        <v>1299</v>
      </c>
      <c r="BH1162" s="2" t="s">
        <v>1299</v>
      </c>
      <c r="BI1162" s="2" t="s">
        <v>1299</v>
      </c>
      <c r="BJ1162" s="2" t="s">
        <v>1299</v>
      </c>
      <c r="BK1162" s="2" t="s">
        <v>1299</v>
      </c>
      <c r="BL1162" s="2" t="s">
        <v>1299</v>
      </c>
      <c r="BM1162" s="2" t="s">
        <v>1299</v>
      </c>
      <c r="BN1162" s="2" t="s">
        <v>1299</v>
      </c>
      <c r="BO1162" s="2" t="s">
        <v>1299</v>
      </c>
    </row>
    <row r="1163" spans="2:67" ht="28.9" outlineLevel="1">
      <c r="B1163" s="37"/>
      <c r="C1163" s="13" t="s">
        <v>1294</v>
      </c>
      <c r="D1163" s="10" t="s">
        <v>1392</v>
      </c>
      <c r="E1163" s="10" t="s">
        <v>1393</v>
      </c>
      <c r="F1163" s="11" t="s">
        <v>1394</v>
      </c>
      <c r="G1163" s="11"/>
      <c r="H1163" s="11"/>
      <c r="I1163" s="11"/>
      <c r="J1163" s="11"/>
      <c r="K1163" s="11"/>
      <c r="L1163" s="11"/>
      <c r="M1163" s="11"/>
      <c r="N1163" s="10"/>
      <c r="O1163" s="10"/>
      <c r="P1163" s="10"/>
      <c r="Q1163" s="10"/>
      <c r="R1163" s="10"/>
      <c r="S1163" s="10" t="s">
        <v>53</v>
      </c>
      <c r="T1163" s="10"/>
      <c r="U1163" s="10" t="s">
        <v>49</v>
      </c>
      <c r="V1163" s="10" t="s">
        <v>49</v>
      </c>
      <c r="W1163" s="10" t="s">
        <v>50</v>
      </c>
      <c r="X1163" s="11" t="str">
        <f t="shared" si="616"/>
        <v>N</v>
      </c>
      <c r="Y1163" s="11"/>
      <c r="Z1163" s="11">
        <f t="shared" si="627"/>
        <v>0</v>
      </c>
      <c r="AA1163" s="11" t="str">
        <f t="shared" si="610"/>
        <v>N</v>
      </c>
      <c r="AB1163" s="11"/>
      <c r="AC1163" s="11">
        <f t="shared" si="611"/>
        <v>0</v>
      </c>
      <c r="AD1163" s="10" t="str">
        <f t="shared" si="617"/>
        <v/>
      </c>
      <c r="AE1163" s="10" t="str">
        <f t="shared" si="618"/>
        <v/>
      </c>
      <c r="AF1163" s="11"/>
      <c r="AG1163" s="10"/>
      <c r="AH1163" s="10"/>
      <c r="AI1163" s="11">
        <f t="shared" si="619"/>
        <v>568</v>
      </c>
      <c r="AJ1163" s="11" t="str">
        <f t="shared" si="620"/>
        <v/>
      </c>
      <c r="AK1163" s="11">
        <f t="shared" si="621"/>
        <v>656</v>
      </c>
      <c r="AL1163" s="11" t="str">
        <f t="shared" si="622"/>
        <v/>
      </c>
      <c r="AM1163" s="11">
        <f t="shared" si="623"/>
        <v>143</v>
      </c>
      <c r="AN1163" s="11" t="str">
        <f t="shared" si="624"/>
        <v/>
      </c>
      <c r="AO1163" s="11">
        <f t="shared" si="625"/>
        <v>143</v>
      </c>
      <c r="AP1163" s="11" t="str">
        <f t="shared" si="626"/>
        <v/>
      </c>
      <c r="AQ1163" s="11"/>
      <c r="AR1163" s="11">
        <f t="shared" si="612"/>
        <v>0</v>
      </c>
      <c r="AS1163" s="11"/>
      <c r="AT1163" s="9"/>
      <c r="AU1163" t="str">
        <f t="shared" si="615"/>
        <v>RW</v>
      </c>
      <c r="AV1163" s="7">
        <f>SUM(Z$7:Z1163)/2</f>
        <v>568</v>
      </c>
      <c r="AW1163" s="7">
        <f>SUM(AC$7:AC1163)/2</f>
        <v>144</v>
      </c>
      <c r="BF1163" s="2" t="s">
        <v>1299</v>
      </c>
      <c r="BG1163" s="2" t="s">
        <v>1299</v>
      </c>
      <c r="BH1163" s="2" t="s">
        <v>1299</v>
      </c>
      <c r="BI1163" s="2" t="s">
        <v>1299</v>
      </c>
      <c r="BJ1163" s="2" t="s">
        <v>1299</v>
      </c>
      <c r="BK1163" s="2" t="s">
        <v>1299</v>
      </c>
      <c r="BL1163" s="2" t="s">
        <v>1299</v>
      </c>
      <c r="BM1163" s="2" t="s">
        <v>1299</v>
      </c>
      <c r="BN1163" s="2" t="s">
        <v>1299</v>
      </c>
      <c r="BO1163" s="2" t="s">
        <v>1299</v>
      </c>
    </row>
    <row r="1164" spans="2:67" ht="28.9" outlineLevel="1">
      <c r="B1164" s="37"/>
      <c r="C1164" s="13" t="s">
        <v>1294</v>
      </c>
      <c r="D1164" s="10" t="s">
        <v>1392</v>
      </c>
      <c r="E1164" s="10" t="s">
        <v>1393</v>
      </c>
      <c r="F1164" s="11" t="s">
        <v>1394</v>
      </c>
      <c r="G1164" s="11"/>
      <c r="H1164" s="11"/>
      <c r="I1164" s="11"/>
      <c r="J1164" s="11"/>
      <c r="K1164" s="11"/>
      <c r="L1164" s="11"/>
      <c r="M1164" s="11"/>
      <c r="N1164" s="10"/>
      <c r="O1164" s="10"/>
      <c r="P1164" s="10"/>
      <c r="Q1164" s="10"/>
      <c r="R1164" s="10"/>
      <c r="S1164" s="10" t="s">
        <v>53</v>
      </c>
      <c r="T1164" s="10"/>
      <c r="U1164" s="10" t="s">
        <v>49</v>
      </c>
      <c r="V1164" s="10" t="s">
        <v>49</v>
      </c>
      <c r="W1164" s="10" t="s">
        <v>50</v>
      </c>
      <c r="X1164" s="11" t="str">
        <f t="shared" si="616"/>
        <v>N</v>
      </c>
      <c r="Y1164" s="11"/>
      <c r="Z1164" s="11">
        <f t="shared" si="627"/>
        <v>0</v>
      </c>
      <c r="AA1164" s="11" t="str">
        <f t="shared" si="610"/>
        <v>N</v>
      </c>
      <c r="AB1164" s="11"/>
      <c r="AC1164" s="11">
        <f t="shared" si="611"/>
        <v>0</v>
      </c>
      <c r="AD1164" s="10" t="str">
        <f t="shared" si="617"/>
        <v/>
      </c>
      <c r="AE1164" s="10" t="str">
        <f t="shared" si="618"/>
        <v/>
      </c>
      <c r="AF1164" s="11"/>
      <c r="AG1164" s="10"/>
      <c r="AH1164" s="10"/>
      <c r="AI1164" s="11">
        <f t="shared" si="619"/>
        <v>568</v>
      </c>
      <c r="AJ1164" s="11" t="str">
        <f t="shared" si="620"/>
        <v/>
      </c>
      <c r="AK1164" s="11">
        <f t="shared" si="621"/>
        <v>656</v>
      </c>
      <c r="AL1164" s="11" t="str">
        <f t="shared" si="622"/>
        <v/>
      </c>
      <c r="AM1164" s="11">
        <f t="shared" si="623"/>
        <v>143</v>
      </c>
      <c r="AN1164" s="11" t="str">
        <f t="shared" si="624"/>
        <v/>
      </c>
      <c r="AO1164" s="11">
        <f t="shared" si="625"/>
        <v>143</v>
      </c>
      <c r="AP1164" s="11" t="str">
        <f t="shared" si="626"/>
        <v/>
      </c>
      <c r="AQ1164" s="11"/>
      <c r="AR1164" s="11">
        <f t="shared" si="612"/>
        <v>0</v>
      </c>
      <c r="AS1164" s="11"/>
      <c r="AT1164" s="9"/>
      <c r="AU1164" t="str">
        <f t="shared" si="615"/>
        <v>RW</v>
      </c>
      <c r="AV1164" s="7">
        <f>SUM(Z$7:Z1164)/2</f>
        <v>568</v>
      </c>
      <c r="AW1164" s="7">
        <f>SUM(AC$7:AC1164)/2</f>
        <v>144</v>
      </c>
      <c r="BF1164" s="2" t="s">
        <v>1299</v>
      </c>
      <c r="BG1164" s="2" t="s">
        <v>1299</v>
      </c>
      <c r="BH1164" s="2" t="s">
        <v>1299</v>
      </c>
      <c r="BI1164" s="2" t="s">
        <v>1299</v>
      </c>
      <c r="BJ1164" s="2" t="s">
        <v>1299</v>
      </c>
      <c r="BK1164" s="2" t="s">
        <v>1299</v>
      </c>
      <c r="BL1164" s="2" t="s">
        <v>1299</v>
      </c>
      <c r="BM1164" s="2" t="s">
        <v>1299</v>
      </c>
      <c r="BN1164" s="2" t="s">
        <v>1299</v>
      </c>
      <c r="BO1164" s="2" t="s">
        <v>1299</v>
      </c>
    </row>
    <row r="1165" spans="2:67" ht="28.9" outlineLevel="1">
      <c r="B1165" s="48"/>
      <c r="C1165" s="13" t="s">
        <v>1294</v>
      </c>
      <c r="D1165" s="10" t="s">
        <v>1392</v>
      </c>
      <c r="E1165" s="10" t="s">
        <v>1393</v>
      </c>
      <c r="F1165" s="11" t="s">
        <v>1394</v>
      </c>
      <c r="G1165" s="11"/>
      <c r="H1165" s="11"/>
      <c r="I1165" s="11"/>
      <c r="J1165" s="11"/>
      <c r="K1165" s="11"/>
      <c r="L1165" s="11"/>
      <c r="M1165" s="11"/>
      <c r="N1165" s="10"/>
      <c r="O1165" s="10"/>
      <c r="P1165" s="10"/>
      <c r="Q1165" s="10"/>
      <c r="R1165" s="10"/>
      <c r="S1165" s="10" t="s">
        <v>53</v>
      </c>
      <c r="T1165" s="10"/>
      <c r="U1165" s="10" t="s">
        <v>49</v>
      </c>
      <c r="V1165" s="10" t="s">
        <v>49</v>
      </c>
      <c r="W1165" s="10" t="s">
        <v>50</v>
      </c>
      <c r="X1165" s="11" t="str">
        <f t="shared" si="616"/>
        <v>N</v>
      </c>
      <c r="Y1165" s="11"/>
      <c r="Z1165" s="11">
        <f t="shared" si="627"/>
        <v>0</v>
      </c>
      <c r="AA1165" s="11" t="str">
        <f t="shared" si="610"/>
        <v>N</v>
      </c>
      <c r="AB1165" s="11"/>
      <c r="AC1165" s="11">
        <f t="shared" si="611"/>
        <v>0</v>
      </c>
      <c r="AD1165" s="10"/>
      <c r="AE1165" s="10" t="str">
        <f t="shared" si="618"/>
        <v/>
      </c>
      <c r="AF1165" s="11"/>
      <c r="AG1165" s="10"/>
      <c r="AH1165" s="10"/>
      <c r="AI1165" s="11">
        <f t="shared" si="619"/>
        <v>568</v>
      </c>
      <c r="AJ1165" s="11" t="str">
        <f t="shared" si="620"/>
        <v/>
      </c>
      <c r="AK1165" s="11">
        <f t="shared" si="621"/>
        <v>656</v>
      </c>
      <c r="AL1165" s="11" t="str">
        <f t="shared" si="622"/>
        <v/>
      </c>
      <c r="AM1165" s="11">
        <f t="shared" si="623"/>
        <v>143</v>
      </c>
      <c r="AN1165" s="11" t="str">
        <f t="shared" si="624"/>
        <v/>
      </c>
      <c r="AO1165" s="11">
        <f t="shared" si="625"/>
        <v>143</v>
      </c>
      <c r="AP1165" s="11" t="str">
        <f t="shared" si="626"/>
        <v/>
      </c>
      <c r="AQ1165" s="11"/>
      <c r="AR1165" s="11">
        <f t="shared" si="612"/>
        <v>0</v>
      </c>
      <c r="AS1165" s="11"/>
      <c r="AT1165" s="9"/>
      <c r="AU1165" t="str">
        <f t="shared" si="615"/>
        <v>RW</v>
      </c>
      <c r="AV1165" s="7">
        <f>SUM(Z$7:Z1165)/2</f>
        <v>568</v>
      </c>
      <c r="AW1165" s="7">
        <f>SUM(AC$7:AC1165)/2</f>
        <v>144</v>
      </c>
      <c r="BG1165" s="2" t="s">
        <v>1299</v>
      </c>
      <c r="BI1165" s="2" t="s">
        <v>1299</v>
      </c>
      <c r="BK1165" s="2" t="s">
        <v>1299</v>
      </c>
      <c r="BM1165" s="2" t="s">
        <v>1299</v>
      </c>
      <c r="BO1165" s="2" t="s">
        <v>1299</v>
      </c>
    </row>
    <row r="1166" spans="2:67" ht="28.9" outlineLevel="1">
      <c r="B1166" s="48"/>
      <c r="C1166" s="13" t="s">
        <v>1294</v>
      </c>
      <c r="D1166" s="10" t="s">
        <v>1392</v>
      </c>
      <c r="E1166" s="10" t="s">
        <v>1393</v>
      </c>
      <c r="F1166" s="11" t="s">
        <v>1394</v>
      </c>
      <c r="G1166" s="11"/>
      <c r="H1166" s="11"/>
      <c r="I1166" s="11"/>
      <c r="J1166" s="11"/>
      <c r="K1166" s="11"/>
      <c r="L1166" s="11"/>
      <c r="M1166" s="11"/>
      <c r="N1166" s="10"/>
      <c r="O1166" s="10"/>
      <c r="P1166" s="10"/>
      <c r="Q1166" s="10"/>
      <c r="R1166" s="10"/>
      <c r="S1166" s="10" t="s">
        <v>53</v>
      </c>
      <c r="T1166" s="10"/>
      <c r="U1166" s="10" t="s">
        <v>49</v>
      </c>
      <c r="V1166" s="10" t="s">
        <v>49</v>
      </c>
      <c r="W1166" s="10" t="s">
        <v>50</v>
      </c>
      <c r="X1166" s="11" t="str">
        <f t="shared" si="616"/>
        <v>N</v>
      </c>
      <c r="Y1166" s="11"/>
      <c r="Z1166" s="11">
        <f t="shared" si="627"/>
        <v>0</v>
      </c>
      <c r="AA1166" s="11" t="str">
        <f t="shared" ref="AA1166:AA1229" si="628">IF(AB1166&gt;0,"Y","N")</f>
        <v>N</v>
      </c>
      <c r="AB1166" s="11"/>
      <c r="AC1166" s="11">
        <f t="shared" ref="AC1166:AC1229" si="629">IF(V1166="N",AB1166,AB1166*$T$1)</f>
        <v>0</v>
      </c>
      <c r="AD1166" s="10" t="str">
        <f t="shared" si="617"/>
        <v/>
      </c>
      <c r="AE1166" s="10" t="str">
        <f t="shared" si="618"/>
        <v/>
      </c>
      <c r="AF1166" s="11"/>
      <c r="AG1166" s="10"/>
      <c r="AH1166" s="10"/>
      <c r="AI1166" s="11">
        <f t="shared" si="619"/>
        <v>568</v>
      </c>
      <c r="AJ1166" s="11" t="str">
        <f t="shared" si="620"/>
        <v/>
      </c>
      <c r="AK1166" s="11">
        <f t="shared" si="621"/>
        <v>656</v>
      </c>
      <c r="AL1166" s="11" t="str">
        <f t="shared" si="622"/>
        <v/>
      </c>
      <c r="AM1166" s="11">
        <f t="shared" si="623"/>
        <v>143</v>
      </c>
      <c r="AN1166" s="11" t="str">
        <f t="shared" si="624"/>
        <v/>
      </c>
      <c r="AO1166" s="11">
        <f t="shared" si="625"/>
        <v>143</v>
      </c>
      <c r="AP1166" s="11" t="str">
        <f t="shared" si="626"/>
        <v/>
      </c>
      <c r="AQ1166" s="11"/>
      <c r="AR1166" s="11">
        <f t="shared" ref="AR1166:AR1229" si="630">IF(V1166="N",AQ1166,AQ1166*$T$1)</f>
        <v>0</v>
      </c>
      <c r="AS1166" s="11"/>
      <c r="AT1166" s="9"/>
      <c r="AU1166" t="str">
        <f t="shared" si="615"/>
        <v>RW</v>
      </c>
      <c r="AV1166" s="7">
        <f>SUM(Z$7:Z1166)/2</f>
        <v>568</v>
      </c>
      <c r="AW1166" s="7">
        <f>SUM(AC$7:AC1166)/2</f>
        <v>144</v>
      </c>
      <c r="BF1166" s="2" t="s">
        <v>1299</v>
      </c>
      <c r="BG1166" s="2" t="s">
        <v>1299</v>
      </c>
      <c r="BH1166" s="2" t="s">
        <v>1299</v>
      </c>
      <c r="BI1166" s="2" t="s">
        <v>1299</v>
      </c>
      <c r="BJ1166" s="2" t="s">
        <v>1299</v>
      </c>
      <c r="BK1166" s="2" t="s">
        <v>1299</v>
      </c>
      <c r="BL1166" s="2" t="s">
        <v>1299</v>
      </c>
      <c r="BM1166" s="2" t="s">
        <v>1299</v>
      </c>
      <c r="BN1166" s="2" t="s">
        <v>1299</v>
      </c>
      <c r="BO1166" s="2" t="s">
        <v>1299</v>
      </c>
    </row>
    <row r="1167" spans="2:67" ht="28.9" outlineLevel="1">
      <c r="B1167" s="48"/>
      <c r="C1167" s="13" t="s">
        <v>1294</v>
      </c>
      <c r="D1167" s="10" t="s">
        <v>1392</v>
      </c>
      <c r="E1167" s="10" t="s">
        <v>1393</v>
      </c>
      <c r="F1167" s="11" t="s">
        <v>1394</v>
      </c>
      <c r="G1167" s="11"/>
      <c r="H1167" s="11"/>
      <c r="I1167" s="11"/>
      <c r="J1167" s="11"/>
      <c r="K1167" s="11"/>
      <c r="L1167" s="11"/>
      <c r="M1167" s="11"/>
      <c r="N1167" s="10"/>
      <c r="O1167" s="10"/>
      <c r="P1167" s="10"/>
      <c r="Q1167" s="10"/>
      <c r="R1167" s="10"/>
      <c r="S1167" s="10" t="s">
        <v>53</v>
      </c>
      <c r="T1167" s="10"/>
      <c r="U1167" s="10" t="s">
        <v>49</v>
      </c>
      <c r="V1167" s="10" t="s">
        <v>49</v>
      </c>
      <c r="W1167" s="10" t="s">
        <v>50</v>
      </c>
      <c r="X1167" s="11" t="str">
        <f t="shared" si="616"/>
        <v>N</v>
      </c>
      <c r="Y1167" s="11"/>
      <c r="Z1167" s="11">
        <f t="shared" si="627"/>
        <v>0</v>
      </c>
      <c r="AA1167" s="11" t="str">
        <f t="shared" si="628"/>
        <v>N</v>
      </c>
      <c r="AB1167" s="11"/>
      <c r="AC1167" s="11">
        <f t="shared" si="629"/>
        <v>0</v>
      </c>
      <c r="AD1167" s="10" t="str">
        <f t="shared" si="617"/>
        <v/>
      </c>
      <c r="AE1167" s="10" t="str">
        <f t="shared" si="618"/>
        <v/>
      </c>
      <c r="AF1167" s="11"/>
      <c r="AG1167" s="10"/>
      <c r="AH1167" s="10"/>
      <c r="AI1167" s="11">
        <f t="shared" si="619"/>
        <v>568</v>
      </c>
      <c r="AJ1167" s="11" t="str">
        <f t="shared" si="620"/>
        <v/>
      </c>
      <c r="AK1167" s="11">
        <f t="shared" si="621"/>
        <v>656</v>
      </c>
      <c r="AL1167" s="11" t="str">
        <f t="shared" si="622"/>
        <v/>
      </c>
      <c r="AM1167" s="11">
        <f t="shared" si="623"/>
        <v>143</v>
      </c>
      <c r="AN1167" s="11" t="str">
        <f t="shared" si="624"/>
        <v/>
      </c>
      <c r="AO1167" s="11">
        <f t="shared" si="625"/>
        <v>143</v>
      </c>
      <c r="AP1167" s="11" t="str">
        <f t="shared" si="626"/>
        <v/>
      </c>
      <c r="AQ1167" s="11"/>
      <c r="AR1167" s="11">
        <f t="shared" si="630"/>
        <v>0</v>
      </c>
      <c r="AS1167" s="11"/>
      <c r="AT1167" s="9"/>
      <c r="AU1167" t="str">
        <f t="shared" si="615"/>
        <v>RW</v>
      </c>
      <c r="AV1167" s="7">
        <f>SUM(Z$7:Z1167)/2</f>
        <v>568</v>
      </c>
      <c r="AW1167" s="7">
        <f>SUM(AC$7:AC1167)/2</f>
        <v>144</v>
      </c>
      <c r="BF1167" s="2" t="s">
        <v>1299</v>
      </c>
      <c r="BG1167" s="2" t="s">
        <v>1299</v>
      </c>
      <c r="BH1167" s="2" t="s">
        <v>1299</v>
      </c>
      <c r="BI1167" s="2" t="s">
        <v>1299</v>
      </c>
      <c r="BJ1167" s="2" t="s">
        <v>1299</v>
      </c>
      <c r="BK1167" s="2" t="s">
        <v>1299</v>
      </c>
      <c r="BL1167" s="2" t="s">
        <v>1299</v>
      </c>
      <c r="BM1167" s="2" t="s">
        <v>1299</v>
      </c>
      <c r="BN1167" s="2" t="s">
        <v>1299</v>
      </c>
      <c r="BO1167" s="2" t="s">
        <v>1299</v>
      </c>
    </row>
    <row r="1168" spans="2:67" ht="28.9" outlineLevel="1">
      <c r="B1168" s="48"/>
      <c r="C1168" s="13" t="s">
        <v>1294</v>
      </c>
      <c r="D1168" s="10" t="s">
        <v>1392</v>
      </c>
      <c r="E1168" s="10" t="s">
        <v>1393</v>
      </c>
      <c r="F1168" s="11" t="s">
        <v>1394</v>
      </c>
      <c r="G1168" s="11"/>
      <c r="H1168" s="11"/>
      <c r="I1168" s="11"/>
      <c r="J1168" s="11"/>
      <c r="K1168" s="11"/>
      <c r="L1168" s="11"/>
      <c r="M1168" s="11"/>
      <c r="N1168" s="10"/>
      <c r="O1168" s="10"/>
      <c r="P1168" s="10"/>
      <c r="Q1168" s="10"/>
      <c r="R1168" s="10"/>
      <c r="S1168" s="10" t="s">
        <v>53</v>
      </c>
      <c r="T1168" s="10"/>
      <c r="U1168" s="10" t="s">
        <v>49</v>
      </c>
      <c r="V1168" s="10" t="s">
        <v>49</v>
      </c>
      <c r="W1168" s="10" t="s">
        <v>50</v>
      </c>
      <c r="X1168" s="11" t="str">
        <f t="shared" si="616"/>
        <v>N</v>
      </c>
      <c r="Y1168" s="11"/>
      <c r="Z1168" s="11">
        <f t="shared" si="627"/>
        <v>0</v>
      </c>
      <c r="AA1168" s="11" t="str">
        <f t="shared" si="628"/>
        <v>N</v>
      </c>
      <c r="AB1168" s="11"/>
      <c r="AC1168" s="11">
        <f t="shared" si="629"/>
        <v>0</v>
      </c>
      <c r="AD1168" s="10" t="str">
        <f t="shared" si="617"/>
        <v/>
      </c>
      <c r="AE1168" s="10" t="str">
        <f t="shared" si="618"/>
        <v/>
      </c>
      <c r="AF1168" s="11"/>
      <c r="AG1168" s="10"/>
      <c r="AH1168" s="10"/>
      <c r="AI1168" s="11">
        <f t="shared" si="619"/>
        <v>568</v>
      </c>
      <c r="AJ1168" s="11" t="str">
        <f t="shared" si="620"/>
        <v/>
      </c>
      <c r="AK1168" s="11">
        <f t="shared" si="621"/>
        <v>656</v>
      </c>
      <c r="AL1168" s="11" t="str">
        <f t="shared" si="622"/>
        <v/>
      </c>
      <c r="AM1168" s="11">
        <f t="shared" si="623"/>
        <v>143</v>
      </c>
      <c r="AN1168" s="11" t="str">
        <f t="shared" si="624"/>
        <v/>
      </c>
      <c r="AO1168" s="11">
        <f t="shared" si="625"/>
        <v>143</v>
      </c>
      <c r="AP1168" s="11" t="str">
        <f t="shared" si="626"/>
        <v/>
      </c>
      <c r="AQ1168" s="11"/>
      <c r="AR1168" s="11">
        <f t="shared" si="630"/>
        <v>0</v>
      </c>
      <c r="AS1168" s="11"/>
      <c r="AT1168" s="9"/>
      <c r="AU1168" t="str">
        <f t="shared" si="615"/>
        <v>RW</v>
      </c>
      <c r="AV1168" s="7">
        <f>SUM(Z$7:Z1168)/2</f>
        <v>568</v>
      </c>
      <c r="AW1168" s="7">
        <f>SUM(AC$7:AC1168)/2</f>
        <v>144</v>
      </c>
      <c r="BF1168" s="2" t="s">
        <v>1299</v>
      </c>
      <c r="BG1168" s="2" t="s">
        <v>1299</v>
      </c>
      <c r="BH1168" s="2" t="s">
        <v>1299</v>
      </c>
      <c r="BI1168" s="2" t="s">
        <v>1299</v>
      </c>
      <c r="BJ1168" s="2" t="s">
        <v>1299</v>
      </c>
      <c r="BK1168" s="2" t="s">
        <v>1299</v>
      </c>
      <c r="BL1168" s="2" t="s">
        <v>1299</v>
      </c>
      <c r="BM1168" s="2" t="s">
        <v>1299</v>
      </c>
      <c r="BN1168" s="2" t="s">
        <v>1299</v>
      </c>
      <c r="BO1168" s="2" t="s">
        <v>1299</v>
      </c>
    </row>
    <row r="1169" spans="2:67" ht="28.9" outlineLevel="1">
      <c r="B1169" s="48"/>
      <c r="C1169" s="13" t="s">
        <v>1294</v>
      </c>
      <c r="D1169" s="10" t="s">
        <v>1392</v>
      </c>
      <c r="E1169" s="10" t="s">
        <v>1393</v>
      </c>
      <c r="F1169" s="11" t="s">
        <v>1394</v>
      </c>
      <c r="G1169" s="11"/>
      <c r="H1169" s="11"/>
      <c r="I1169" s="11"/>
      <c r="J1169" s="11"/>
      <c r="K1169" s="11"/>
      <c r="L1169" s="11"/>
      <c r="M1169" s="11"/>
      <c r="N1169" s="10"/>
      <c r="O1169" s="10"/>
      <c r="P1169" s="10"/>
      <c r="Q1169" s="10"/>
      <c r="R1169" s="10"/>
      <c r="S1169" s="10" t="s">
        <v>53</v>
      </c>
      <c r="T1169" s="10"/>
      <c r="U1169" s="10" t="s">
        <v>49</v>
      </c>
      <c r="V1169" s="10" t="s">
        <v>49</v>
      </c>
      <c r="W1169" s="10" t="s">
        <v>50</v>
      </c>
      <c r="X1169" s="11" t="str">
        <f t="shared" si="616"/>
        <v>N</v>
      </c>
      <c r="Y1169" s="11"/>
      <c r="Z1169" s="11">
        <f t="shared" si="627"/>
        <v>0</v>
      </c>
      <c r="AA1169" s="11" t="str">
        <f t="shared" si="628"/>
        <v>N</v>
      </c>
      <c r="AB1169" s="11"/>
      <c r="AC1169" s="11">
        <f t="shared" si="629"/>
        <v>0</v>
      </c>
      <c r="AD1169" s="10" t="str">
        <f t="shared" si="617"/>
        <v/>
      </c>
      <c r="AE1169" s="10" t="str">
        <f t="shared" si="618"/>
        <v/>
      </c>
      <c r="AF1169" s="11"/>
      <c r="AG1169" s="10"/>
      <c r="AH1169" s="10"/>
      <c r="AI1169" s="11">
        <f t="shared" si="619"/>
        <v>568</v>
      </c>
      <c r="AJ1169" s="11" t="str">
        <f t="shared" si="620"/>
        <v/>
      </c>
      <c r="AK1169" s="11">
        <f t="shared" si="621"/>
        <v>656</v>
      </c>
      <c r="AL1169" s="11" t="str">
        <f t="shared" si="622"/>
        <v/>
      </c>
      <c r="AM1169" s="11">
        <f t="shared" si="623"/>
        <v>143</v>
      </c>
      <c r="AN1169" s="11" t="str">
        <f t="shared" si="624"/>
        <v/>
      </c>
      <c r="AO1169" s="11">
        <f t="shared" si="625"/>
        <v>143</v>
      </c>
      <c r="AP1169" s="11" t="str">
        <f t="shared" si="626"/>
        <v/>
      </c>
      <c r="AQ1169" s="11"/>
      <c r="AR1169" s="11">
        <f t="shared" si="630"/>
        <v>0</v>
      </c>
      <c r="AS1169" s="11"/>
      <c r="AT1169" s="9"/>
      <c r="AU1169" t="str">
        <f t="shared" si="615"/>
        <v>RW</v>
      </c>
      <c r="AV1169" s="7">
        <f>SUM(Z$7:Z1169)/2</f>
        <v>568</v>
      </c>
      <c r="AW1169" s="7">
        <f>SUM(AC$7:AC1169)/2</f>
        <v>144</v>
      </c>
      <c r="BF1169" s="2" t="s">
        <v>1299</v>
      </c>
      <c r="BG1169" s="2" t="s">
        <v>1299</v>
      </c>
      <c r="BH1169" s="2" t="s">
        <v>1299</v>
      </c>
      <c r="BI1169" s="2" t="s">
        <v>1299</v>
      </c>
      <c r="BJ1169" s="2" t="s">
        <v>1299</v>
      </c>
      <c r="BK1169" s="2" t="s">
        <v>1299</v>
      </c>
      <c r="BL1169" s="2" t="s">
        <v>1299</v>
      </c>
      <c r="BM1169" s="2" t="s">
        <v>1299</v>
      </c>
      <c r="BN1169" s="2" t="s">
        <v>1299</v>
      </c>
      <c r="BO1169" s="2" t="s">
        <v>1299</v>
      </c>
    </row>
    <row r="1170" spans="2:67" ht="28.9" outlineLevel="1">
      <c r="B1170" s="48"/>
      <c r="C1170" s="13" t="s">
        <v>1294</v>
      </c>
      <c r="D1170" s="10" t="s">
        <v>1392</v>
      </c>
      <c r="E1170" s="10" t="s">
        <v>1393</v>
      </c>
      <c r="F1170" s="11" t="s">
        <v>1394</v>
      </c>
      <c r="G1170" s="11"/>
      <c r="H1170" s="11"/>
      <c r="I1170" s="11"/>
      <c r="J1170" s="11"/>
      <c r="K1170" s="11"/>
      <c r="L1170" s="11"/>
      <c r="M1170" s="11"/>
      <c r="N1170" s="10"/>
      <c r="O1170" s="10"/>
      <c r="P1170" s="10"/>
      <c r="Q1170" s="10"/>
      <c r="R1170" s="10"/>
      <c r="S1170" s="10" t="s">
        <v>53</v>
      </c>
      <c r="T1170" s="10"/>
      <c r="U1170" s="10" t="s">
        <v>49</v>
      </c>
      <c r="V1170" s="10" t="s">
        <v>49</v>
      </c>
      <c r="W1170" s="10" t="s">
        <v>50</v>
      </c>
      <c r="X1170" s="11" t="str">
        <f t="shared" si="616"/>
        <v>N</v>
      </c>
      <c r="Y1170" s="11"/>
      <c r="Z1170" s="11">
        <f t="shared" si="627"/>
        <v>0</v>
      </c>
      <c r="AA1170" s="11" t="str">
        <f t="shared" si="628"/>
        <v>N</v>
      </c>
      <c r="AB1170" s="11"/>
      <c r="AC1170" s="11">
        <f t="shared" si="629"/>
        <v>0</v>
      </c>
      <c r="AD1170" s="10" t="str">
        <f t="shared" si="617"/>
        <v/>
      </c>
      <c r="AE1170" s="10" t="str">
        <f t="shared" si="618"/>
        <v/>
      </c>
      <c r="AF1170" s="11"/>
      <c r="AG1170" s="10"/>
      <c r="AH1170" s="10"/>
      <c r="AI1170" s="11">
        <f t="shared" si="619"/>
        <v>568</v>
      </c>
      <c r="AJ1170" s="11" t="str">
        <f t="shared" si="620"/>
        <v/>
      </c>
      <c r="AK1170" s="11">
        <f t="shared" si="621"/>
        <v>656</v>
      </c>
      <c r="AL1170" s="11" t="str">
        <f t="shared" si="622"/>
        <v/>
      </c>
      <c r="AM1170" s="11">
        <f t="shared" si="623"/>
        <v>143</v>
      </c>
      <c r="AN1170" s="11" t="str">
        <f t="shared" si="624"/>
        <v/>
      </c>
      <c r="AO1170" s="11">
        <f t="shared" si="625"/>
        <v>143</v>
      </c>
      <c r="AP1170" s="11" t="str">
        <f t="shared" si="626"/>
        <v/>
      </c>
      <c r="AQ1170" s="11"/>
      <c r="AR1170" s="11">
        <f t="shared" si="630"/>
        <v>0</v>
      </c>
      <c r="AS1170" s="11"/>
      <c r="AT1170" s="9"/>
      <c r="AU1170" t="str">
        <f t="shared" ref="AU1170:AU1234" si="631">S1170</f>
        <v>RW</v>
      </c>
      <c r="AV1170" s="7">
        <f>SUM(Z$7:Z1170)/2</f>
        <v>568</v>
      </c>
      <c r="AW1170" s="7">
        <f>SUM(AC$7:AC1170)/2</f>
        <v>144</v>
      </c>
      <c r="BF1170" s="2" t="s">
        <v>1299</v>
      </c>
      <c r="BG1170" s="2" t="s">
        <v>1299</v>
      </c>
      <c r="BH1170" s="2" t="s">
        <v>1299</v>
      </c>
      <c r="BI1170" s="2" t="s">
        <v>1299</v>
      </c>
      <c r="BJ1170" s="2" t="s">
        <v>1299</v>
      </c>
      <c r="BK1170" s="2" t="s">
        <v>1299</v>
      </c>
      <c r="BL1170" s="2" t="s">
        <v>1299</v>
      </c>
      <c r="BM1170" s="2" t="s">
        <v>1299</v>
      </c>
      <c r="BN1170" s="2" t="s">
        <v>1299</v>
      </c>
      <c r="BO1170" s="2" t="s">
        <v>1299</v>
      </c>
    </row>
    <row r="1171" spans="2:67" ht="28.9" outlineLevel="1">
      <c r="B1171" s="48"/>
      <c r="C1171" s="13" t="s">
        <v>1294</v>
      </c>
      <c r="D1171" s="10" t="s">
        <v>1392</v>
      </c>
      <c r="E1171" s="10" t="s">
        <v>1393</v>
      </c>
      <c r="F1171" s="11" t="s">
        <v>1394</v>
      </c>
      <c r="G1171" s="11"/>
      <c r="H1171" s="11"/>
      <c r="I1171" s="11"/>
      <c r="J1171" s="11"/>
      <c r="K1171" s="11"/>
      <c r="L1171" s="11"/>
      <c r="M1171" s="11"/>
      <c r="N1171" s="10"/>
      <c r="O1171" s="10"/>
      <c r="P1171" s="10"/>
      <c r="Q1171" s="10"/>
      <c r="R1171" s="10"/>
      <c r="S1171" s="10" t="s">
        <v>53</v>
      </c>
      <c r="T1171" s="10"/>
      <c r="U1171" s="10" t="s">
        <v>49</v>
      </c>
      <c r="V1171" s="10" t="s">
        <v>49</v>
      </c>
      <c r="W1171" s="10" t="s">
        <v>50</v>
      </c>
      <c r="X1171" s="11" t="str">
        <f t="shared" si="616"/>
        <v>N</v>
      </c>
      <c r="Y1171" s="11"/>
      <c r="Z1171" s="11">
        <f t="shared" si="627"/>
        <v>0</v>
      </c>
      <c r="AA1171" s="11" t="str">
        <f t="shared" si="628"/>
        <v>N</v>
      </c>
      <c r="AB1171" s="11"/>
      <c r="AC1171" s="11">
        <f t="shared" si="629"/>
        <v>0</v>
      </c>
      <c r="AD1171" s="10" t="str">
        <f t="shared" si="617"/>
        <v/>
      </c>
      <c r="AE1171" s="10" t="str">
        <f t="shared" si="618"/>
        <v/>
      </c>
      <c r="AF1171" s="11"/>
      <c r="AG1171" s="10"/>
      <c r="AH1171" s="10"/>
      <c r="AI1171" s="11">
        <f t="shared" si="619"/>
        <v>568</v>
      </c>
      <c r="AJ1171" s="11" t="str">
        <f t="shared" si="620"/>
        <v/>
      </c>
      <c r="AK1171" s="11">
        <f t="shared" si="621"/>
        <v>656</v>
      </c>
      <c r="AL1171" s="11" t="str">
        <f t="shared" si="622"/>
        <v/>
      </c>
      <c r="AM1171" s="11">
        <f t="shared" si="623"/>
        <v>143</v>
      </c>
      <c r="AN1171" s="11" t="str">
        <f t="shared" si="624"/>
        <v/>
      </c>
      <c r="AO1171" s="11">
        <f t="shared" si="625"/>
        <v>143</v>
      </c>
      <c r="AP1171" s="11" t="str">
        <f t="shared" si="626"/>
        <v/>
      </c>
      <c r="AQ1171" s="11"/>
      <c r="AR1171" s="11">
        <f t="shared" si="630"/>
        <v>0</v>
      </c>
      <c r="AS1171" s="11"/>
      <c r="AT1171" s="9"/>
      <c r="AU1171" t="str">
        <f t="shared" si="631"/>
        <v>RW</v>
      </c>
      <c r="AV1171" s="7">
        <f>SUM(Z$7:Z1171)/2</f>
        <v>568</v>
      </c>
      <c r="AW1171" s="7">
        <f>SUM(AC$7:AC1171)/2</f>
        <v>144</v>
      </c>
      <c r="BF1171" s="2" t="s">
        <v>1299</v>
      </c>
      <c r="BG1171" s="2" t="s">
        <v>1299</v>
      </c>
      <c r="BH1171" s="2" t="s">
        <v>1299</v>
      </c>
      <c r="BI1171" s="2" t="s">
        <v>1299</v>
      </c>
      <c r="BJ1171" s="2" t="s">
        <v>1299</v>
      </c>
      <c r="BK1171" s="2" t="s">
        <v>1299</v>
      </c>
      <c r="BL1171" s="2" t="s">
        <v>1299</v>
      </c>
      <c r="BM1171" s="2" t="s">
        <v>1299</v>
      </c>
      <c r="BN1171" s="2" t="s">
        <v>1299</v>
      </c>
      <c r="BO1171" s="2" t="s">
        <v>1299</v>
      </c>
    </row>
    <row r="1172" spans="2:67" ht="28.9" outlineLevel="1">
      <c r="B1172" s="48"/>
      <c r="C1172" s="13" t="s">
        <v>1294</v>
      </c>
      <c r="D1172" s="10" t="s">
        <v>1392</v>
      </c>
      <c r="E1172" s="10" t="s">
        <v>1393</v>
      </c>
      <c r="F1172" s="11" t="s">
        <v>1394</v>
      </c>
      <c r="G1172" s="11"/>
      <c r="H1172" s="11"/>
      <c r="I1172" s="11"/>
      <c r="J1172" s="11"/>
      <c r="K1172" s="11"/>
      <c r="L1172" s="11"/>
      <c r="M1172" s="11"/>
      <c r="N1172" s="10"/>
      <c r="O1172" s="10"/>
      <c r="P1172" s="10"/>
      <c r="Q1172" s="10"/>
      <c r="R1172" s="10"/>
      <c r="S1172" s="10" t="s">
        <v>53</v>
      </c>
      <c r="T1172" s="10"/>
      <c r="U1172" s="10" t="s">
        <v>49</v>
      </c>
      <c r="V1172" s="10" t="s">
        <v>49</v>
      </c>
      <c r="W1172" s="10" t="s">
        <v>50</v>
      </c>
      <c r="X1172" s="11" t="str">
        <f t="shared" si="616"/>
        <v>N</v>
      </c>
      <c r="Y1172" s="11"/>
      <c r="Z1172" s="11">
        <f t="shared" si="627"/>
        <v>0</v>
      </c>
      <c r="AA1172" s="11" t="str">
        <f t="shared" si="628"/>
        <v>N</v>
      </c>
      <c r="AB1172" s="11"/>
      <c r="AC1172" s="11">
        <f t="shared" si="629"/>
        <v>0</v>
      </c>
      <c r="AD1172" s="10" t="str">
        <f t="shared" si="617"/>
        <v/>
      </c>
      <c r="AE1172" s="10" t="str">
        <f t="shared" si="618"/>
        <v/>
      </c>
      <c r="AF1172" s="11"/>
      <c r="AG1172" s="10"/>
      <c r="AH1172" s="10"/>
      <c r="AI1172" s="11">
        <f t="shared" si="619"/>
        <v>568</v>
      </c>
      <c r="AJ1172" s="11" t="str">
        <f t="shared" si="620"/>
        <v/>
      </c>
      <c r="AK1172" s="11">
        <f t="shared" si="621"/>
        <v>656</v>
      </c>
      <c r="AL1172" s="11" t="str">
        <f t="shared" si="622"/>
        <v/>
      </c>
      <c r="AM1172" s="11">
        <f t="shared" si="623"/>
        <v>143</v>
      </c>
      <c r="AN1172" s="11" t="str">
        <f t="shared" si="624"/>
        <v/>
      </c>
      <c r="AO1172" s="11">
        <f t="shared" si="625"/>
        <v>143</v>
      </c>
      <c r="AP1172" s="11" t="str">
        <f t="shared" si="626"/>
        <v/>
      </c>
      <c r="AQ1172" s="11"/>
      <c r="AR1172" s="11">
        <f t="shared" si="630"/>
        <v>0</v>
      </c>
      <c r="AS1172" s="11"/>
      <c r="AT1172" s="9"/>
      <c r="AU1172" t="str">
        <f t="shared" si="631"/>
        <v>RW</v>
      </c>
      <c r="AV1172" s="7">
        <f>SUM(Z$7:Z1172)/2</f>
        <v>568</v>
      </c>
      <c r="AW1172" s="7">
        <f>SUM(AC$7:AC1172)/2</f>
        <v>144</v>
      </c>
      <c r="BB1172" s="7">
        <f t="shared" ref="BB1172:BB1175" si="632">BB1173+BA1173</f>
        <v>88</v>
      </c>
      <c r="BF1172" s="2" t="s">
        <v>1299</v>
      </c>
      <c r="BG1172" s="2" t="s">
        <v>1299</v>
      </c>
      <c r="BH1172" s="2" t="s">
        <v>1299</v>
      </c>
      <c r="BI1172" s="2" t="s">
        <v>1299</v>
      </c>
      <c r="BJ1172" s="2" t="s">
        <v>1299</v>
      </c>
      <c r="BK1172" s="2" t="s">
        <v>1299</v>
      </c>
      <c r="BL1172" s="2" t="s">
        <v>1299</v>
      </c>
      <c r="BM1172" s="2" t="s">
        <v>1299</v>
      </c>
      <c r="BN1172" s="2" t="s">
        <v>1299</v>
      </c>
      <c r="BO1172" s="2" t="s">
        <v>1299</v>
      </c>
    </row>
    <row r="1173" spans="2:67" ht="28.9" outlineLevel="1">
      <c r="B1173" s="48"/>
      <c r="C1173" s="13" t="s">
        <v>1294</v>
      </c>
      <c r="D1173" s="10" t="s">
        <v>1392</v>
      </c>
      <c r="E1173" s="10" t="s">
        <v>1393</v>
      </c>
      <c r="F1173" s="11" t="s">
        <v>1394</v>
      </c>
      <c r="G1173" s="11"/>
      <c r="H1173" s="11"/>
      <c r="I1173" s="11"/>
      <c r="J1173" s="11"/>
      <c r="K1173" s="11"/>
      <c r="L1173" s="11"/>
      <c r="M1173" s="11"/>
      <c r="N1173" s="10"/>
      <c r="O1173" s="10"/>
      <c r="P1173" s="10"/>
      <c r="Q1173" s="10"/>
      <c r="R1173" s="10"/>
      <c r="S1173" s="10" t="s">
        <v>53</v>
      </c>
      <c r="T1173" s="10"/>
      <c r="U1173" s="10" t="s">
        <v>49</v>
      </c>
      <c r="V1173" s="10" t="s">
        <v>49</v>
      </c>
      <c r="W1173" s="10" t="s">
        <v>50</v>
      </c>
      <c r="X1173" s="11" t="str">
        <f t="shared" si="616"/>
        <v>N</v>
      </c>
      <c r="Y1173" s="11"/>
      <c r="Z1173" s="11">
        <f t="shared" si="627"/>
        <v>0</v>
      </c>
      <c r="AA1173" s="11" t="str">
        <f t="shared" si="628"/>
        <v>N</v>
      </c>
      <c r="AB1173" s="11"/>
      <c r="AC1173" s="11">
        <f t="shared" si="629"/>
        <v>0</v>
      </c>
      <c r="AD1173" s="10" t="str">
        <f t="shared" si="617"/>
        <v/>
      </c>
      <c r="AE1173" s="10" t="str">
        <f t="shared" si="618"/>
        <v/>
      </c>
      <c r="AF1173" s="11"/>
      <c r="AG1173" s="10"/>
      <c r="AH1173" s="10"/>
      <c r="AI1173" s="11">
        <f t="shared" si="619"/>
        <v>568</v>
      </c>
      <c r="AJ1173" s="11" t="str">
        <f t="shared" si="620"/>
        <v/>
      </c>
      <c r="AK1173" s="11">
        <f t="shared" si="621"/>
        <v>656</v>
      </c>
      <c r="AL1173" s="11" t="str">
        <f t="shared" si="622"/>
        <v/>
      </c>
      <c r="AM1173" s="11">
        <f t="shared" si="623"/>
        <v>143</v>
      </c>
      <c r="AN1173" s="11" t="str">
        <f t="shared" si="624"/>
        <v/>
      </c>
      <c r="AO1173" s="11">
        <f t="shared" si="625"/>
        <v>143</v>
      </c>
      <c r="AP1173" s="11" t="str">
        <f t="shared" si="626"/>
        <v/>
      </c>
      <c r="AQ1173" s="11"/>
      <c r="AR1173" s="11">
        <f t="shared" si="630"/>
        <v>0</v>
      </c>
      <c r="AS1173" s="11"/>
      <c r="AT1173" s="9"/>
      <c r="AU1173" t="str">
        <f t="shared" si="631"/>
        <v>RW</v>
      </c>
      <c r="AV1173" s="7">
        <f>SUM(Z$7:Z1173)/2</f>
        <v>568</v>
      </c>
      <c r="AW1173" s="7">
        <f>SUM(AC$7:AC1173)/2</f>
        <v>144</v>
      </c>
      <c r="BB1173" s="7">
        <f t="shared" si="632"/>
        <v>88</v>
      </c>
      <c r="BF1173" s="2" t="s">
        <v>1299</v>
      </c>
      <c r="BG1173" s="2" t="s">
        <v>1299</v>
      </c>
      <c r="BH1173" s="2" t="s">
        <v>1299</v>
      </c>
      <c r="BI1173" s="2" t="s">
        <v>1299</v>
      </c>
      <c r="BJ1173" s="2" t="s">
        <v>1299</v>
      </c>
      <c r="BK1173" s="2" t="s">
        <v>1299</v>
      </c>
      <c r="BL1173" s="2" t="s">
        <v>1299</v>
      </c>
      <c r="BM1173" s="2" t="s">
        <v>1299</v>
      </c>
      <c r="BN1173" s="2" t="s">
        <v>1299</v>
      </c>
      <c r="BO1173" s="2" t="s">
        <v>1299</v>
      </c>
    </row>
    <row r="1174" spans="2:67" ht="28.9" outlineLevel="1">
      <c r="B1174" s="48"/>
      <c r="C1174" s="13" t="s">
        <v>1294</v>
      </c>
      <c r="D1174" s="10" t="s">
        <v>1392</v>
      </c>
      <c r="E1174" s="10" t="s">
        <v>1393</v>
      </c>
      <c r="F1174" s="11" t="s">
        <v>1394</v>
      </c>
      <c r="G1174" s="11" t="str">
        <f t="shared" ref="G1174:G1206" si="633">IF(BA1174&gt;1, F1174 &amp; "[" &amp; BB1174-1+BA1174&amp; ":" &amp; BB1174 &amp; "]",(IF(BA1174&gt;0,F1174 &amp; "[" &amp; BB1174 &amp; "]","")))</f>
        <v>MFR_SPECIFIC_C5[87:86]</v>
      </c>
      <c r="H1174" s="11"/>
      <c r="I1174" s="11"/>
      <c r="J1174" s="11"/>
      <c r="K1174" s="11"/>
      <c r="L1174" s="11"/>
      <c r="M1174" s="11"/>
      <c r="N1174" s="10"/>
      <c r="O1174" s="10"/>
      <c r="P1174" s="10"/>
      <c r="Q1174" s="10"/>
      <c r="R1174" s="10"/>
      <c r="S1174" s="10" t="s">
        <v>53</v>
      </c>
      <c r="T1174" s="10"/>
      <c r="U1174" s="10" t="s">
        <v>49</v>
      </c>
      <c r="V1174" s="10" t="s">
        <v>49</v>
      </c>
      <c r="W1174" s="10" t="s">
        <v>50</v>
      </c>
      <c r="X1174" s="11" t="str">
        <f t="shared" si="616"/>
        <v>Y</v>
      </c>
      <c r="Y1174" s="11">
        <v>2</v>
      </c>
      <c r="Z1174" s="11">
        <f t="shared" si="627"/>
        <v>4</v>
      </c>
      <c r="AA1174" s="11" t="str">
        <f t="shared" si="628"/>
        <v>N</v>
      </c>
      <c r="AB1174" s="11"/>
      <c r="AC1174" s="11">
        <f t="shared" si="629"/>
        <v>0</v>
      </c>
      <c r="AD1174" s="10" t="str">
        <f t="shared" si="617"/>
        <v>00</v>
      </c>
      <c r="AE1174" s="10" t="str">
        <f t="shared" si="618"/>
        <v>00</v>
      </c>
      <c r="AF1174" s="11"/>
      <c r="AG1174" s="10"/>
      <c r="AH1174" s="10"/>
      <c r="AI1174" s="11">
        <f t="shared" si="619"/>
        <v>566</v>
      </c>
      <c r="AJ1174" s="11" t="str">
        <f t="shared" si="620"/>
        <v>MTP[567:566]</v>
      </c>
      <c r="AK1174" s="11">
        <f t="shared" si="621"/>
        <v>654</v>
      </c>
      <c r="AL1174" s="11" t="str">
        <f t="shared" si="622"/>
        <v>MTP[655:654]</v>
      </c>
      <c r="AM1174" s="11">
        <f t="shared" si="623"/>
        <v>143</v>
      </c>
      <c r="AN1174" s="11" t="str">
        <f t="shared" si="624"/>
        <v/>
      </c>
      <c r="AO1174" s="11">
        <f t="shared" si="625"/>
        <v>143</v>
      </c>
      <c r="AP1174" s="11" t="str">
        <f t="shared" si="626"/>
        <v/>
      </c>
      <c r="AQ1174" s="11"/>
      <c r="AR1174" s="11">
        <f t="shared" si="630"/>
        <v>0</v>
      </c>
      <c r="AS1174" s="11"/>
      <c r="AT1174" s="9"/>
      <c r="AU1174" t="str">
        <f t="shared" si="631"/>
        <v>RW</v>
      </c>
      <c r="AV1174" s="7">
        <f>SUM(Z$7:Z1174)/2</f>
        <v>570</v>
      </c>
      <c r="AW1174" s="7">
        <f>SUM(AC$7:AC1174)/2</f>
        <v>144</v>
      </c>
      <c r="BA1174" s="7">
        <v>2</v>
      </c>
      <c r="BB1174" s="7">
        <f t="shared" si="632"/>
        <v>86</v>
      </c>
      <c r="BF1174" s="2" t="s">
        <v>51</v>
      </c>
      <c r="BG1174" s="2" t="s">
        <v>51</v>
      </c>
      <c r="BH1174" s="2" t="s">
        <v>51</v>
      </c>
      <c r="BI1174" s="2" t="s">
        <v>51</v>
      </c>
      <c r="BJ1174" s="2" t="s">
        <v>51</v>
      </c>
      <c r="BK1174" s="2" t="s">
        <v>51</v>
      </c>
      <c r="BL1174" s="2" t="s">
        <v>51</v>
      </c>
      <c r="BM1174" s="2" t="s">
        <v>51</v>
      </c>
      <c r="BN1174" s="2" t="s">
        <v>51</v>
      </c>
      <c r="BO1174" s="2" t="s">
        <v>51</v>
      </c>
    </row>
    <row r="1175" spans="2:67" ht="72" outlineLevel="1">
      <c r="B1175" s="48"/>
      <c r="C1175" s="13" t="s">
        <v>1294</v>
      </c>
      <c r="D1175" s="10" t="s">
        <v>1392</v>
      </c>
      <c r="E1175" s="10" t="s">
        <v>1393</v>
      </c>
      <c r="F1175" s="11" t="s">
        <v>1394</v>
      </c>
      <c r="G1175" s="11" t="str">
        <f t="shared" si="633"/>
        <v>MFR_SPECIFIC_C5[85]</v>
      </c>
      <c r="H1175" s="11" t="s">
        <v>1396</v>
      </c>
      <c r="I1175" s="5"/>
      <c r="J1175" s="5"/>
      <c r="K1175" s="5"/>
      <c r="L1175" s="5"/>
      <c r="M1175" s="5"/>
      <c r="N1175" s="2" t="s">
        <v>1397</v>
      </c>
      <c r="O1175" t="s">
        <v>1398</v>
      </c>
      <c r="P1175" t="s">
        <v>1399</v>
      </c>
      <c r="Q1175" s="10"/>
      <c r="R1175" s="10"/>
      <c r="S1175" s="10" t="s">
        <v>53</v>
      </c>
      <c r="T1175" s="10"/>
      <c r="U1175" s="10" t="s">
        <v>49</v>
      </c>
      <c r="V1175" s="10" t="s">
        <v>49</v>
      </c>
      <c r="W1175" s="10" t="s">
        <v>50</v>
      </c>
      <c r="X1175" s="11" t="str">
        <f t="shared" ref="X1175:X1239" si="634">IF(Y1175&gt;0,"Y","N")</f>
        <v>Y</v>
      </c>
      <c r="Y1175" s="11">
        <v>1</v>
      </c>
      <c r="Z1175" s="11">
        <f t="shared" si="627"/>
        <v>2</v>
      </c>
      <c r="AA1175" s="11" t="str">
        <f t="shared" si="628"/>
        <v>N</v>
      </c>
      <c r="AB1175" s="11"/>
      <c r="AC1175" s="11">
        <f t="shared" si="629"/>
        <v>0</v>
      </c>
      <c r="AD1175" s="10" t="str">
        <f t="shared" si="617"/>
        <v>0</v>
      </c>
      <c r="AE1175" s="10" t="str">
        <f t="shared" si="618"/>
        <v>0</v>
      </c>
      <c r="AF1175" s="11"/>
      <c r="AG1175" s="10"/>
      <c r="AH1175" s="10"/>
      <c r="AI1175" s="11">
        <f t="shared" si="619"/>
        <v>565</v>
      </c>
      <c r="AJ1175" s="11" t="str">
        <f t="shared" si="620"/>
        <v>MTP[565]</v>
      </c>
      <c r="AK1175" s="11">
        <f t="shared" si="621"/>
        <v>653</v>
      </c>
      <c r="AL1175" s="11" t="str">
        <f t="shared" si="622"/>
        <v>MTP[653]</v>
      </c>
      <c r="AM1175" s="11">
        <f t="shared" si="623"/>
        <v>143</v>
      </c>
      <c r="AN1175" s="11" t="str">
        <f t="shared" si="624"/>
        <v/>
      </c>
      <c r="AO1175" s="11">
        <f t="shared" si="625"/>
        <v>143</v>
      </c>
      <c r="AP1175" s="11" t="str">
        <f t="shared" si="626"/>
        <v/>
      </c>
      <c r="AQ1175" s="11"/>
      <c r="AR1175" s="11">
        <f t="shared" si="630"/>
        <v>0</v>
      </c>
      <c r="AS1175" s="11"/>
      <c r="AT1175" s="9"/>
      <c r="AU1175" t="str">
        <f t="shared" si="631"/>
        <v>RW</v>
      </c>
      <c r="AV1175" s="7">
        <f>SUM(Z$7:Z1175)/2</f>
        <v>571</v>
      </c>
      <c r="AW1175" s="7">
        <f>SUM(AC$7:AC1175)/2</f>
        <v>144</v>
      </c>
      <c r="BA1175" s="7">
        <v>1</v>
      </c>
      <c r="BB1175" s="7">
        <f t="shared" si="632"/>
        <v>85</v>
      </c>
      <c r="BF1175" s="2">
        <v>0</v>
      </c>
      <c r="BG1175" s="2">
        <v>0</v>
      </c>
      <c r="BH1175" s="2">
        <v>0</v>
      </c>
      <c r="BI1175" s="2">
        <v>0</v>
      </c>
      <c r="BJ1175" s="2">
        <v>0</v>
      </c>
      <c r="BK1175" s="2">
        <v>0</v>
      </c>
      <c r="BL1175" s="2">
        <v>0</v>
      </c>
      <c r="BM1175" s="2">
        <v>0</v>
      </c>
      <c r="BN1175" s="2">
        <v>0</v>
      </c>
      <c r="BO1175" s="2">
        <v>0</v>
      </c>
    </row>
    <row r="1176" spans="2:67" ht="43.15" outlineLevel="1">
      <c r="B1176" s="38" t="s">
        <v>1400</v>
      </c>
      <c r="C1176" s="13" t="s">
        <v>1294</v>
      </c>
      <c r="D1176" s="10" t="s">
        <v>1392</v>
      </c>
      <c r="E1176" s="10" t="s">
        <v>1393</v>
      </c>
      <c r="F1176" s="11" t="s">
        <v>1394</v>
      </c>
      <c r="G1176" s="11" t="str">
        <f>IF(BA1176&gt;1, F1176 &amp; "[" &amp; BB1176-1+BA1176&amp; ":" &amp; BB1176 &amp; "]",(IF(BA1176&gt;0,F1176 &amp; "[" &amp; BB1176 &amp; "]","")))</f>
        <v>MFR_SPECIFIC_C5[84]</v>
      </c>
      <c r="H1176" s="11" t="s">
        <v>1401</v>
      </c>
      <c r="I1176" s="11"/>
      <c r="J1176" s="11"/>
      <c r="K1176" s="11"/>
      <c r="L1176" s="11"/>
      <c r="M1176" s="11"/>
      <c r="N1176" s="10" t="s">
        <v>1402</v>
      </c>
      <c r="O1176" s="10"/>
      <c r="P1176" s="10"/>
      <c r="Q1176" s="10"/>
      <c r="R1176" s="10"/>
      <c r="S1176" s="10" t="s">
        <v>53</v>
      </c>
      <c r="T1176" s="10"/>
      <c r="U1176" s="10" t="s">
        <v>49</v>
      </c>
      <c r="V1176" s="10" t="s">
        <v>49</v>
      </c>
      <c r="W1176" s="10" t="s">
        <v>50</v>
      </c>
      <c r="X1176" s="11" t="str">
        <f t="shared" si="634"/>
        <v>Y</v>
      </c>
      <c r="Y1176" s="11">
        <v>1</v>
      </c>
      <c r="Z1176" s="11">
        <f t="shared" si="627"/>
        <v>2</v>
      </c>
      <c r="AA1176" s="11" t="str">
        <f t="shared" si="628"/>
        <v>N</v>
      </c>
      <c r="AB1176" s="11"/>
      <c r="AC1176" s="11">
        <f t="shared" si="629"/>
        <v>0</v>
      </c>
      <c r="AD1176" s="10" t="str">
        <f t="shared" si="617"/>
        <v>0</v>
      </c>
      <c r="AE1176" s="10" t="str">
        <f t="shared" si="618"/>
        <v>0</v>
      </c>
      <c r="AF1176" s="11"/>
      <c r="AG1176" s="10"/>
      <c r="AH1176" s="10"/>
      <c r="AI1176" s="11">
        <f t="shared" si="619"/>
        <v>564</v>
      </c>
      <c r="AJ1176" s="11" t="str">
        <f t="shared" si="620"/>
        <v>MTP[564]</v>
      </c>
      <c r="AK1176" s="11">
        <f t="shared" si="621"/>
        <v>652</v>
      </c>
      <c r="AL1176" s="11" t="str">
        <f t="shared" si="622"/>
        <v>MTP[652]</v>
      </c>
      <c r="AM1176" s="11">
        <f t="shared" si="623"/>
        <v>143</v>
      </c>
      <c r="AN1176" s="11" t="str">
        <f t="shared" si="624"/>
        <v/>
      </c>
      <c r="AO1176" s="11">
        <f t="shared" si="625"/>
        <v>143</v>
      </c>
      <c r="AP1176" s="11" t="str">
        <f t="shared" si="626"/>
        <v/>
      </c>
      <c r="AQ1176" s="11"/>
      <c r="AR1176" s="11">
        <f t="shared" si="630"/>
        <v>0</v>
      </c>
      <c r="AS1176" s="11"/>
      <c r="AT1176" s="9"/>
      <c r="AU1176" t="str">
        <f t="shared" si="631"/>
        <v>RW</v>
      </c>
      <c r="AV1176" s="7">
        <f>SUM(Z$7:Z1176)/2</f>
        <v>572</v>
      </c>
      <c r="AW1176" s="7">
        <f>SUM(AC$7:AC1176)/2</f>
        <v>144</v>
      </c>
      <c r="BA1176" s="7">
        <v>1</v>
      </c>
      <c r="BB1176" s="7">
        <f>BB1177+BA1177</f>
        <v>84</v>
      </c>
      <c r="BF1176" s="2" t="s">
        <v>1304</v>
      </c>
      <c r="BG1176" s="2" t="s">
        <v>1304</v>
      </c>
      <c r="BH1176" s="2" t="s">
        <v>1304</v>
      </c>
      <c r="BI1176" s="2" t="s">
        <v>1304</v>
      </c>
      <c r="BJ1176" s="2" t="s">
        <v>1304</v>
      </c>
      <c r="BK1176" s="2" t="s">
        <v>1304</v>
      </c>
      <c r="BL1176" s="2" t="s">
        <v>1304</v>
      </c>
      <c r="BM1176" s="2" t="s">
        <v>1304</v>
      </c>
      <c r="BN1176" s="2" t="s">
        <v>1304</v>
      </c>
      <c r="BO1176" s="2" t="s">
        <v>1304</v>
      </c>
    </row>
    <row r="1177" spans="2:67" ht="72" outlineLevel="1">
      <c r="B1177" s="37"/>
      <c r="C1177" s="13" t="s">
        <v>1294</v>
      </c>
      <c r="D1177" s="10" t="s">
        <v>1392</v>
      </c>
      <c r="E1177" s="10" t="s">
        <v>1393</v>
      </c>
      <c r="F1177" s="11" t="s">
        <v>1394</v>
      </c>
      <c r="G1177" s="11" t="str">
        <f t="shared" si="633"/>
        <v>MFR_SPECIFIC_C5[83:82]</v>
      </c>
      <c r="H1177" s="11" t="s">
        <v>1403</v>
      </c>
      <c r="I1177" s="11"/>
      <c r="J1177" s="11"/>
      <c r="K1177" s="11"/>
      <c r="L1177" s="11"/>
      <c r="M1177" s="11"/>
      <c r="N1177" s="10" t="s">
        <v>1404</v>
      </c>
      <c r="O1177" s="9" t="s">
        <v>1405</v>
      </c>
      <c r="P1177" s="9" t="s">
        <v>1406</v>
      </c>
      <c r="Q1177" s="10"/>
      <c r="R1177" s="10"/>
      <c r="S1177" s="10" t="s">
        <v>53</v>
      </c>
      <c r="T1177" s="10"/>
      <c r="U1177" s="10" t="s">
        <v>49</v>
      </c>
      <c r="V1177" s="10" t="s">
        <v>49</v>
      </c>
      <c r="W1177" s="10" t="s">
        <v>50</v>
      </c>
      <c r="X1177" s="11" t="str">
        <f t="shared" si="634"/>
        <v>Y</v>
      </c>
      <c r="Y1177" s="11">
        <v>2</v>
      </c>
      <c r="Z1177" s="11">
        <f t="shared" si="627"/>
        <v>4</v>
      </c>
      <c r="AA1177" s="11" t="str">
        <f t="shared" si="628"/>
        <v>N</v>
      </c>
      <c r="AB1177" s="11"/>
      <c r="AC1177" s="11">
        <f t="shared" si="629"/>
        <v>0</v>
      </c>
      <c r="AD1177" s="20" t="s">
        <v>1313</v>
      </c>
      <c r="AE1177" s="20" t="s">
        <v>1313</v>
      </c>
      <c r="AF1177" s="11"/>
      <c r="AG1177" s="10"/>
      <c r="AH1177" s="10"/>
      <c r="AI1177" s="11">
        <f t="shared" si="619"/>
        <v>562</v>
      </c>
      <c r="AJ1177" s="11" t="str">
        <f t="shared" si="620"/>
        <v>MTP[563:562]</v>
      </c>
      <c r="AK1177" s="11">
        <f t="shared" si="621"/>
        <v>650</v>
      </c>
      <c r="AL1177" s="11" t="str">
        <f t="shared" si="622"/>
        <v>MTP[651:650]</v>
      </c>
      <c r="AM1177" s="11">
        <f t="shared" si="623"/>
        <v>143</v>
      </c>
      <c r="AN1177" s="11" t="str">
        <f t="shared" si="624"/>
        <v/>
      </c>
      <c r="AO1177" s="11">
        <f t="shared" si="625"/>
        <v>143</v>
      </c>
      <c r="AP1177" s="11" t="str">
        <f t="shared" si="626"/>
        <v/>
      </c>
      <c r="AQ1177" s="11"/>
      <c r="AR1177" s="11">
        <f t="shared" si="630"/>
        <v>0</v>
      </c>
      <c r="AS1177" s="11"/>
      <c r="AT1177" s="9"/>
      <c r="AU1177" t="str">
        <f t="shared" si="631"/>
        <v>RW</v>
      </c>
      <c r="AV1177" s="7">
        <f>SUM(Z$7:Z1177)/2</f>
        <v>574</v>
      </c>
      <c r="AW1177" s="7">
        <f>SUM(AC$7:AC1177)/2</f>
        <v>144</v>
      </c>
      <c r="BA1177" s="11">
        <v>2</v>
      </c>
      <c r="BB1177" s="7">
        <f>BB1178+BA1178</f>
        <v>82</v>
      </c>
      <c r="BF1177" s="2" t="s">
        <v>1313</v>
      </c>
      <c r="BG1177" s="2" t="s">
        <v>1313</v>
      </c>
      <c r="BH1177" s="2" t="s">
        <v>1313</v>
      </c>
      <c r="BI1177" s="2" t="s">
        <v>1313</v>
      </c>
      <c r="BJ1177" s="2" t="s">
        <v>1313</v>
      </c>
      <c r="BK1177" s="2" t="s">
        <v>1313</v>
      </c>
      <c r="BL1177" s="2" t="s">
        <v>1313</v>
      </c>
      <c r="BM1177" s="2" t="s">
        <v>1313</v>
      </c>
      <c r="BN1177" s="2" t="s">
        <v>1313</v>
      </c>
      <c r="BO1177" s="2" t="s">
        <v>1313</v>
      </c>
    </row>
    <row r="1178" spans="2:67" ht="72" outlineLevel="1">
      <c r="B1178" s="37"/>
      <c r="C1178" s="13" t="s">
        <v>1294</v>
      </c>
      <c r="D1178" s="10" t="s">
        <v>1392</v>
      </c>
      <c r="E1178" s="10" t="s">
        <v>1393</v>
      </c>
      <c r="F1178" s="11" t="s">
        <v>1394</v>
      </c>
      <c r="G1178" s="11" t="str">
        <f t="shared" si="633"/>
        <v>MFR_SPECIFIC_C5[81:80]</v>
      </c>
      <c r="H1178" s="45" t="s">
        <v>1407</v>
      </c>
      <c r="I1178" s="45"/>
      <c r="J1178" s="45"/>
      <c r="K1178" s="45"/>
      <c r="L1178" s="45"/>
      <c r="M1178" s="45"/>
      <c r="N1178" s="10" t="s">
        <v>1408</v>
      </c>
      <c r="O1178" s="9" t="s">
        <v>1409</v>
      </c>
      <c r="P1178" s="9" t="s">
        <v>1410</v>
      </c>
      <c r="Q1178" s="10"/>
      <c r="R1178" s="10"/>
      <c r="S1178" s="10" t="s">
        <v>53</v>
      </c>
      <c r="T1178" s="10"/>
      <c r="U1178" s="10" t="s">
        <v>49</v>
      </c>
      <c r="V1178" s="10" t="s">
        <v>49</v>
      </c>
      <c r="W1178" s="10" t="s">
        <v>50</v>
      </c>
      <c r="X1178" s="11" t="str">
        <f t="shared" si="634"/>
        <v>Y</v>
      </c>
      <c r="Y1178" s="11">
        <v>2</v>
      </c>
      <c r="Z1178" s="11">
        <f t="shared" si="627"/>
        <v>4</v>
      </c>
      <c r="AA1178" s="11" t="str">
        <f t="shared" si="628"/>
        <v>N</v>
      </c>
      <c r="AB1178" s="11"/>
      <c r="AC1178" s="11">
        <f t="shared" si="629"/>
        <v>0</v>
      </c>
      <c r="AD1178" s="10">
        <v>10</v>
      </c>
      <c r="AE1178" s="10">
        <v>10</v>
      </c>
      <c r="AF1178" s="11"/>
      <c r="AG1178" s="10"/>
      <c r="AH1178" s="10"/>
      <c r="AI1178" s="11">
        <f>AI1179+Y1179</f>
        <v>560</v>
      </c>
      <c r="AJ1178" s="11" t="str">
        <f t="shared" si="620"/>
        <v>MTP[561:560]</v>
      </c>
      <c r="AK1178" s="11">
        <f>AK1179+Y1179</f>
        <v>648</v>
      </c>
      <c r="AL1178" s="11" t="str">
        <f t="shared" si="622"/>
        <v>MTP[649:648]</v>
      </c>
      <c r="AM1178" s="11">
        <f>AM1179+AB1179</f>
        <v>143</v>
      </c>
      <c r="AN1178" s="11" t="str">
        <f t="shared" si="624"/>
        <v/>
      </c>
      <c r="AO1178" s="11">
        <f>AO1179+AB1179</f>
        <v>143</v>
      </c>
      <c r="AP1178" s="11" t="str">
        <f t="shared" si="626"/>
        <v/>
      </c>
      <c r="AQ1178" s="11"/>
      <c r="AR1178" s="11">
        <f t="shared" si="630"/>
        <v>0</v>
      </c>
      <c r="AS1178" s="11"/>
      <c r="AT1178" s="9"/>
      <c r="AU1178" t="str">
        <f t="shared" si="631"/>
        <v>RW</v>
      </c>
      <c r="AV1178" s="7">
        <f>SUM(Z$7:Z1178)/2</f>
        <v>576</v>
      </c>
      <c r="AW1178" s="7">
        <f>SUM(AC$7:AC1178)/2</f>
        <v>144</v>
      </c>
      <c r="BA1178" s="11">
        <v>2</v>
      </c>
      <c r="BB1178" s="7">
        <f>BB1179+BA1179</f>
        <v>80</v>
      </c>
      <c r="BF1178" s="2">
        <v>10</v>
      </c>
      <c r="BG1178" s="2">
        <v>10</v>
      </c>
      <c r="BH1178" s="2">
        <v>10</v>
      </c>
      <c r="BI1178" s="2">
        <v>10</v>
      </c>
      <c r="BJ1178" s="2">
        <v>10</v>
      </c>
      <c r="BK1178" s="2">
        <v>10</v>
      </c>
      <c r="BL1178" s="2">
        <v>10</v>
      </c>
      <c r="BM1178" s="2">
        <v>10</v>
      </c>
      <c r="BN1178" s="2">
        <v>10</v>
      </c>
      <c r="BO1178" s="2">
        <v>10</v>
      </c>
    </row>
    <row r="1179" spans="2:67" ht="72" outlineLevel="1">
      <c r="B1179" s="37"/>
      <c r="C1179" s="13" t="s">
        <v>1294</v>
      </c>
      <c r="D1179" s="10" t="s">
        <v>1392</v>
      </c>
      <c r="E1179" s="10" t="s">
        <v>1393</v>
      </c>
      <c r="F1179" s="11" t="s">
        <v>1394</v>
      </c>
      <c r="G1179" s="11" t="str">
        <f t="shared" si="633"/>
        <v>MFR_SPECIFIC_C5[79:78]</v>
      </c>
      <c r="H1179" s="11" t="s">
        <v>1411</v>
      </c>
      <c r="I1179" s="11"/>
      <c r="J1179" s="11"/>
      <c r="K1179" s="11"/>
      <c r="L1179" s="11"/>
      <c r="M1179" s="11"/>
      <c r="N1179" s="10" t="s">
        <v>1412</v>
      </c>
      <c r="O1179" s="9" t="s">
        <v>1413</v>
      </c>
      <c r="P1179" s="9" t="s">
        <v>1414</v>
      </c>
      <c r="Q1179" s="10"/>
      <c r="R1179" s="10"/>
      <c r="S1179" s="10" t="s">
        <v>53</v>
      </c>
      <c r="T1179" s="10"/>
      <c r="U1179" s="10" t="s">
        <v>49</v>
      </c>
      <c r="V1179" s="10" t="s">
        <v>49</v>
      </c>
      <c r="W1179" s="10" t="s">
        <v>50</v>
      </c>
      <c r="X1179" s="11" t="str">
        <f t="shared" si="634"/>
        <v>Y</v>
      </c>
      <c r="Y1179" s="11">
        <v>2</v>
      </c>
      <c r="Z1179" s="11">
        <f t="shared" si="627"/>
        <v>4</v>
      </c>
      <c r="AA1179" s="11" t="str">
        <f t="shared" si="628"/>
        <v>N</v>
      </c>
      <c r="AB1179" s="11"/>
      <c r="AC1179" s="11">
        <f t="shared" si="629"/>
        <v>0</v>
      </c>
      <c r="AD1179" s="20" t="s">
        <v>1313</v>
      </c>
      <c r="AE1179" s="20" t="s">
        <v>1313</v>
      </c>
      <c r="AF1179" s="11"/>
      <c r="AG1179" s="10"/>
      <c r="AH1179" s="10"/>
      <c r="AI1179" s="11">
        <f t="shared" si="619"/>
        <v>558</v>
      </c>
      <c r="AJ1179" s="11" t="str">
        <f t="shared" si="620"/>
        <v>MTP[559:558]</v>
      </c>
      <c r="AK1179" s="11">
        <f t="shared" si="621"/>
        <v>646</v>
      </c>
      <c r="AL1179" s="11" t="str">
        <f t="shared" si="622"/>
        <v>MTP[647:646]</v>
      </c>
      <c r="AM1179" s="11">
        <f t="shared" si="623"/>
        <v>143</v>
      </c>
      <c r="AN1179" s="11" t="str">
        <f t="shared" si="624"/>
        <v/>
      </c>
      <c r="AO1179" s="11">
        <f t="shared" si="625"/>
        <v>143</v>
      </c>
      <c r="AP1179" s="11" t="str">
        <f t="shared" si="626"/>
        <v/>
      </c>
      <c r="AQ1179" s="11"/>
      <c r="AR1179" s="11">
        <f t="shared" si="630"/>
        <v>0</v>
      </c>
      <c r="AS1179" s="11"/>
      <c r="AT1179" s="9"/>
      <c r="AU1179" t="str">
        <f t="shared" si="631"/>
        <v>RW</v>
      </c>
      <c r="AV1179" s="7">
        <f>SUM(Z$7:Z1179)/2</f>
        <v>578</v>
      </c>
      <c r="AW1179" s="7">
        <f>SUM(AC$7:AC1179)/2</f>
        <v>144</v>
      </c>
      <c r="BA1179" s="11">
        <v>2</v>
      </c>
      <c r="BB1179" s="7">
        <f t="shared" ref="BB1179:BB1206" si="635">BB1180+BA1180</f>
        <v>78</v>
      </c>
      <c r="BF1179" s="2" t="s">
        <v>1313</v>
      </c>
      <c r="BG1179" s="2" t="s">
        <v>1313</v>
      </c>
      <c r="BH1179" s="2" t="s">
        <v>1313</v>
      </c>
      <c r="BI1179" s="2" t="s">
        <v>1313</v>
      </c>
      <c r="BJ1179" s="2" t="s">
        <v>1313</v>
      </c>
      <c r="BK1179" s="2" t="s">
        <v>1313</v>
      </c>
      <c r="BL1179" s="2" t="s">
        <v>1313</v>
      </c>
      <c r="BM1179" s="2" t="s">
        <v>1313</v>
      </c>
      <c r="BN1179" s="2" t="s">
        <v>1313</v>
      </c>
      <c r="BO1179" s="2" t="s">
        <v>1313</v>
      </c>
    </row>
    <row r="1180" spans="2:67" ht="195" customHeight="1" outlineLevel="1">
      <c r="B1180" s="37"/>
      <c r="C1180" s="13" t="s">
        <v>1294</v>
      </c>
      <c r="D1180" s="10" t="s">
        <v>1392</v>
      </c>
      <c r="E1180" s="10" t="s">
        <v>1393</v>
      </c>
      <c r="F1180" s="11" t="s">
        <v>1394</v>
      </c>
      <c r="G1180" s="11" t="str">
        <f>IF(BA1180&gt;1, F1180 &amp; "[" &amp; BB1180-1+BA1180&amp; ":" &amp; BB1180 &amp; "]",(IF(BA1180&gt;0,F1180 &amp; "[" &amp; BB1180 &amp; "]","")))</f>
        <v>MFR_SPECIFIC_C5[77:76]</v>
      </c>
      <c r="H1180" s="11" t="s">
        <v>1415</v>
      </c>
      <c r="I1180" s="5"/>
      <c r="J1180" s="5"/>
      <c r="K1180" s="5"/>
      <c r="L1180" s="5"/>
      <c r="M1180" s="5"/>
      <c r="N1180" s="1" t="s">
        <v>1416</v>
      </c>
      <c r="O1180" s="2" t="s">
        <v>1417</v>
      </c>
      <c r="P1180" s="9" t="s">
        <v>1418</v>
      </c>
      <c r="Q1180" s="10"/>
      <c r="R1180" s="10"/>
      <c r="S1180" s="10" t="s">
        <v>53</v>
      </c>
      <c r="T1180" s="10"/>
      <c r="U1180" s="10" t="s">
        <v>49</v>
      </c>
      <c r="V1180" s="10" t="s">
        <v>49</v>
      </c>
      <c r="W1180" s="10" t="s">
        <v>50</v>
      </c>
      <c r="X1180" s="11" t="str">
        <f t="shared" si="634"/>
        <v>Y</v>
      </c>
      <c r="Y1180" s="11">
        <v>2</v>
      </c>
      <c r="Z1180" s="11">
        <f t="shared" si="627"/>
        <v>4</v>
      </c>
      <c r="AA1180" s="11" t="str">
        <f t="shared" si="628"/>
        <v>N</v>
      </c>
      <c r="AB1180" s="11"/>
      <c r="AC1180" s="11">
        <f t="shared" si="629"/>
        <v>0</v>
      </c>
      <c r="AD1180" s="10" t="str">
        <f t="shared" si="617"/>
        <v>00</v>
      </c>
      <c r="AE1180" s="10" t="str">
        <f t="shared" si="618"/>
        <v>00</v>
      </c>
      <c r="AF1180" s="11"/>
      <c r="AG1180" s="10"/>
      <c r="AH1180" s="10"/>
      <c r="AI1180" s="11">
        <f t="shared" si="619"/>
        <v>556</v>
      </c>
      <c r="AJ1180" s="11" t="str">
        <f t="shared" si="620"/>
        <v>MTP[557:556]</v>
      </c>
      <c r="AK1180" s="11">
        <f t="shared" si="621"/>
        <v>644</v>
      </c>
      <c r="AL1180" s="11" t="str">
        <f t="shared" si="622"/>
        <v>MTP[645:644]</v>
      </c>
      <c r="AM1180" s="11">
        <f t="shared" si="623"/>
        <v>143</v>
      </c>
      <c r="AN1180" s="11" t="str">
        <f t="shared" si="624"/>
        <v/>
      </c>
      <c r="AO1180" s="11">
        <f t="shared" si="625"/>
        <v>143</v>
      </c>
      <c r="AP1180" s="11" t="str">
        <f t="shared" si="626"/>
        <v/>
      </c>
      <c r="AQ1180" s="11"/>
      <c r="AR1180" s="11">
        <f t="shared" si="630"/>
        <v>0</v>
      </c>
      <c r="AS1180" s="11"/>
      <c r="AT1180" s="9"/>
      <c r="AU1180" t="str">
        <f t="shared" si="631"/>
        <v>RW</v>
      </c>
      <c r="AV1180" s="7">
        <f>SUM(Z$7:Z1180)/2</f>
        <v>580</v>
      </c>
      <c r="AW1180" s="7">
        <f>SUM(AC$7:AC1180)/2</f>
        <v>144</v>
      </c>
      <c r="BA1180" s="11">
        <v>2</v>
      </c>
      <c r="BB1180" s="7">
        <f t="shared" si="635"/>
        <v>76</v>
      </c>
      <c r="BF1180" s="2" t="s">
        <v>51</v>
      </c>
      <c r="BG1180" s="2" t="s">
        <v>51</v>
      </c>
      <c r="BH1180" s="2" t="s">
        <v>51</v>
      </c>
      <c r="BI1180" s="2" t="s">
        <v>51</v>
      </c>
      <c r="BJ1180" s="2" t="s">
        <v>51</v>
      </c>
      <c r="BK1180" s="2" t="s">
        <v>51</v>
      </c>
      <c r="BL1180" s="2" t="s">
        <v>51</v>
      </c>
      <c r="BM1180" s="2" t="s">
        <v>51</v>
      </c>
      <c r="BN1180" s="2" t="s">
        <v>51</v>
      </c>
      <c r="BO1180" s="2" t="s">
        <v>51</v>
      </c>
    </row>
    <row r="1181" spans="2:67" ht="43.15" outlineLevel="1">
      <c r="B1181" s="37"/>
      <c r="C1181" s="13" t="s">
        <v>1294</v>
      </c>
      <c r="D1181" s="10" t="s">
        <v>1392</v>
      </c>
      <c r="E1181" s="10" t="s">
        <v>1393</v>
      </c>
      <c r="F1181" s="11" t="s">
        <v>1394</v>
      </c>
      <c r="G1181" s="11" t="str">
        <f t="shared" si="633"/>
        <v>MFR_SPECIFIC_C5[75:74]</v>
      </c>
      <c r="H1181" s="11" t="s">
        <v>1419</v>
      </c>
      <c r="I1181" s="5"/>
      <c r="J1181" s="5"/>
      <c r="K1181" s="5"/>
      <c r="L1181" s="5"/>
      <c r="M1181" s="5"/>
      <c r="N1181" s="1" t="s">
        <v>1420</v>
      </c>
      <c r="O1181" s="2" t="s">
        <v>1421</v>
      </c>
      <c r="P1181" s="9" t="s">
        <v>1422</v>
      </c>
      <c r="Q1181" s="10"/>
      <c r="R1181" s="10"/>
      <c r="S1181" s="10" t="s">
        <v>53</v>
      </c>
      <c r="T1181" s="10"/>
      <c r="U1181" s="10" t="s">
        <v>49</v>
      </c>
      <c r="V1181" s="10" t="s">
        <v>49</v>
      </c>
      <c r="W1181" s="10" t="s">
        <v>50</v>
      </c>
      <c r="X1181" s="11" t="str">
        <f t="shared" si="634"/>
        <v>Y</v>
      </c>
      <c r="Y1181" s="11">
        <v>2</v>
      </c>
      <c r="Z1181" s="11">
        <f t="shared" si="627"/>
        <v>4</v>
      </c>
      <c r="AA1181" s="11" t="str">
        <f t="shared" si="628"/>
        <v>N</v>
      </c>
      <c r="AB1181" s="11"/>
      <c r="AC1181" s="11">
        <f t="shared" si="629"/>
        <v>0</v>
      </c>
      <c r="AD1181" s="20" t="s">
        <v>1313</v>
      </c>
      <c r="AE1181" s="20" t="s">
        <v>1313</v>
      </c>
      <c r="AF1181" s="11"/>
      <c r="AG1181" s="10"/>
      <c r="AH1181" s="10"/>
      <c r="AI1181" s="11">
        <f t="shared" si="619"/>
        <v>554</v>
      </c>
      <c r="AJ1181" s="11" t="str">
        <f t="shared" si="620"/>
        <v>MTP[555:554]</v>
      </c>
      <c r="AK1181" s="11">
        <f t="shared" si="621"/>
        <v>642</v>
      </c>
      <c r="AL1181" s="11" t="str">
        <f t="shared" si="622"/>
        <v>MTP[643:642]</v>
      </c>
      <c r="AM1181" s="11">
        <f t="shared" si="623"/>
        <v>143</v>
      </c>
      <c r="AN1181" s="11" t="str">
        <f t="shared" si="624"/>
        <v/>
      </c>
      <c r="AO1181" s="11">
        <f t="shared" si="625"/>
        <v>143</v>
      </c>
      <c r="AP1181" s="11" t="str">
        <f t="shared" si="626"/>
        <v/>
      </c>
      <c r="AQ1181" s="11"/>
      <c r="AR1181" s="11">
        <f t="shared" si="630"/>
        <v>0</v>
      </c>
      <c r="AS1181" s="11"/>
      <c r="AT1181" s="9"/>
      <c r="AU1181" t="str">
        <f t="shared" si="631"/>
        <v>RW</v>
      </c>
      <c r="AV1181" s="7">
        <f>SUM(Z$7:Z1181)/2</f>
        <v>582</v>
      </c>
      <c r="AW1181" s="7">
        <f>SUM(AC$7:AC1181)/2</f>
        <v>144</v>
      </c>
      <c r="BA1181" s="11">
        <v>2</v>
      </c>
      <c r="BB1181" s="7">
        <f t="shared" si="635"/>
        <v>74</v>
      </c>
      <c r="BF1181" s="2" t="s">
        <v>1313</v>
      </c>
      <c r="BG1181" s="2" t="s">
        <v>1313</v>
      </c>
      <c r="BH1181" s="2" t="s">
        <v>1313</v>
      </c>
      <c r="BI1181" s="2" t="s">
        <v>1313</v>
      </c>
      <c r="BJ1181" s="2" t="s">
        <v>1313</v>
      </c>
      <c r="BK1181" s="2" t="s">
        <v>1313</v>
      </c>
      <c r="BL1181" s="2" t="s">
        <v>1313</v>
      </c>
      <c r="BM1181" s="2" t="s">
        <v>1313</v>
      </c>
      <c r="BN1181" s="2" t="s">
        <v>1313</v>
      </c>
      <c r="BO1181" s="2" t="s">
        <v>1313</v>
      </c>
    </row>
    <row r="1182" spans="2:67" ht="43.15" outlineLevel="1">
      <c r="B1182" s="37"/>
      <c r="C1182" s="13" t="s">
        <v>1294</v>
      </c>
      <c r="D1182" s="10" t="s">
        <v>1392</v>
      </c>
      <c r="E1182" s="10" t="s">
        <v>1393</v>
      </c>
      <c r="F1182" s="11" t="s">
        <v>1394</v>
      </c>
      <c r="G1182" s="11" t="str">
        <f t="shared" si="633"/>
        <v>MFR_SPECIFIC_C5[73:72]</v>
      </c>
      <c r="H1182" s="11" t="s">
        <v>1423</v>
      </c>
      <c r="I1182" s="5"/>
      <c r="J1182" s="5"/>
      <c r="K1182" s="5"/>
      <c r="L1182" s="5"/>
      <c r="M1182" s="5"/>
      <c r="N1182" s="1" t="s">
        <v>1424</v>
      </c>
      <c r="O1182" s="2" t="s">
        <v>1425</v>
      </c>
      <c r="P1182" s="9" t="s">
        <v>1426</v>
      </c>
      <c r="Q1182" s="10"/>
      <c r="R1182" s="10"/>
      <c r="S1182" s="10" t="s">
        <v>53</v>
      </c>
      <c r="T1182" s="10"/>
      <c r="U1182" s="10" t="s">
        <v>49</v>
      </c>
      <c r="V1182" s="10" t="s">
        <v>49</v>
      </c>
      <c r="W1182" s="10" t="s">
        <v>50</v>
      </c>
      <c r="X1182" s="11" t="str">
        <f t="shared" si="634"/>
        <v>Y</v>
      </c>
      <c r="Y1182" s="11">
        <v>2</v>
      </c>
      <c r="Z1182" s="11">
        <f t="shared" si="627"/>
        <v>4</v>
      </c>
      <c r="AA1182" s="11" t="str">
        <f t="shared" si="628"/>
        <v>N</v>
      </c>
      <c r="AB1182" s="11"/>
      <c r="AC1182" s="11">
        <f t="shared" si="629"/>
        <v>0</v>
      </c>
      <c r="AD1182" s="10">
        <v>10</v>
      </c>
      <c r="AE1182" s="10">
        <v>10</v>
      </c>
      <c r="AF1182" s="11"/>
      <c r="AG1182" s="10"/>
      <c r="AH1182" s="10"/>
      <c r="AI1182" s="11">
        <f>AI1183+Y1183</f>
        <v>552</v>
      </c>
      <c r="AJ1182" s="11" t="str">
        <f t="shared" si="620"/>
        <v>MTP[553:552]</v>
      </c>
      <c r="AK1182" s="11">
        <f>AK1183+Y1183</f>
        <v>640</v>
      </c>
      <c r="AL1182" s="11" t="str">
        <f t="shared" si="622"/>
        <v>MTP[641:640]</v>
      </c>
      <c r="AM1182" s="11">
        <f>AM1183+AB1183</f>
        <v>143</v>
      </c>
      <c r="AN1182" s="11" t="str">
        <f t="shared" si="624"/>
        <v/>
      </c>
      <c r="AO1182" s="11">
        <f>AO1183+AB1183</f>
        <v>143</v>
      </c>
      <c r="AP1182" s="11" t="str">
        <f t="shared" si="626"/>
        <v/>
      </c>
      <c r="AQ1182" s="11"/>
      <c r="AR1182" s="11">
        <f t="shared" si="630"/>
        <v>0</v>
      </c>
      <c r="AS1182" s="11"/>
      <c r="AT1182" s="9"/>
      <c r="AU1182" t="str">
        <f t="shared" si="631"/>
        <v>RW</v>
      </c>
      <c r="AV1182" s="7">
        <f>SUM(Z$7:Z1182)/2</f>
        <v>584</v>
      </c>
      <c r="AW1182" s="7">
        <f>SUM(AC$7:AC1182)/2</f>
        <v>144</v>
      </c>
      <c r="BA1182" s="11">
        <v>2</v>
      </c>
      <c r="BB1182" s="7">
        <f>BB1183+BA1183</f>
        <v>72</v>
      </c>
      <c r="BF1182" s="2">
        <v>10</v>
      </c>
      <c r="BG1182" s="2">
        <v>10</v>
      </c>
      <c r="BH1182" s="2">
        <v>10</v>
      </c>
      <c r="BI1182" s="2">
        <v>10</v>
      </c>
      <c r="BJ1182" s="2">
        <v>10</v>
      </c>
      <c r="BK1182" s="2">
        <v>10</v>
      </c>
      <c r="BL1182" s="2">
        <v>10</v>
      </c>
      <c r="BM1182" s="2">
        <v>10</v>
      </c>
      <c r="BN1182" s="2">
        <v>10</v>
      </c>
      <c r="BO1182" s="2">
        <v>10</v>
      </c>
    </row>
    <row r="1183" spans="2:67" ht="28.9" outlineLevel="1">
      <c r="B1183" s="37"/>
      <c r="C1183" s="13" t="s">
        <v>1294</v>
      </c>
      <c r="D1183" s="10" t="s">
        <v>1392</v>
      </c>
      <c r="E1183" s="10" t="s">
        <v>1393</v>
      </c>
      <c r="F1183" s="11" t="s">
        <v>1394</v>
      </c>
      <c r="G1183" s="11" t="str">
        <f t="shared" si="633"/>
        <v>MFR_SPECIFIC_C5[71:69]</v>
      </c>
      <c r="H1183" s="11"/>
      <c r="I1183" s="11"/>
      <c r="J1183" s="11"/>
      <c r="K1183" s="11"/>
      <c r="L1183" s="11"/>
      <c r="M1183" s="11"/>
      <c r="N1183" s="10"/>
      <c r="O1183" s="10"/>
      <c r="P1183" s="10"/>
      <c r="Q1183" s="10"/>
      <c r="R1183" s="10"/>
      <c r="S1183" s="10" t="s">
        <v>53</v>
      </c>
      <c r="T1183" s="10"/>
      <c r="U1183" s="10" t="s">
        <v>49</v>
      </c>
      <c r="V1183" s="10" t="s">
        <v>49</v>
      </c>
      <c r="W1183" s="10" t="s">
        <v>50</v>
      </c>
      <c r="X1183" s="11" t="str">
        <f t="shared" si="634"/>
        <v>Y</v>
      </c>
      <c r="Y1183" s="11">
        <v>3</v>
      </c>
      <c r="Z1183" s="11">
        <f t="shared" si="627"/>
        <v>6</v>
      </c>
      <c r="AA1183" s="11" t="str">
        <f t="shared" si="628"/>
        <v>N</v>
      </c>
      <c r="AB1183" s="11"/>
      <c r="AC1183" s="11">
        <f t="shared" si="629"/>
        <v>0</v>
      </c>
      <c r="AD1183" s="20" t="s">
        <v>1345</v>
      </c>
      <c r="AE1183" s="20" t="s">
        <v>1345</v>
      </c>
      <c r="AF1183" s="11"/>
      <c r="AG1183" s="10"/>
      <c r="AH1183" s="10"/>
      <c r="AI1183" s="11">
        <f t="shared" ref="AI1183:AI1205" si="636">AI1184+Y1184</f>
        <v>549</v>
      </c>
      <c r="AJ1183" s="11" t="str">
        <f t="shared" ref="AJ1183:AJ1206" si="637">IF(Y1183&gt;1,"MTP[" &amp; AI1183-1+Y1183&amp; ":" &amp; AI1183 &amp; "]",(IF(Y1183&gt;0,"MTP[" &amp; AI1183 &amp; "]","")))</f>
        <v>MTP[551:549]</v>
      </c>
      <c r="AK1183" s="11">
        <f t="shared" ref="AK1183:AK1205" si="638">AK1184+Y1184</f>
        <v>637</v>
      </c>
      <c r="AL1183" s="11" t="str">
        <f t="shared" ref="AL1183:AL1206" si="639">IF(AND(V1183="Y", Y1183&gt;1),"MTP[" &amp; AK1183-1+Y1183&amp; ":" &amp; AK1183 &amp; "]",(IF(AND(V1183="Y", Y1183&gt;0),"MTP[" &amp; AK1183 &amp; "]","")))</f>
        <v>MTP[639:637]</v>
      </c>
      <c r="AM1183" s="11">
        <f t="shared" ref="AM1183:AM1205" si="640">AM1184+AB1184</f>
        <v>143</v>
      </c>
      <c r="AN1183" s="11" t="str">
        <f t="shared" ref="AN1183:AN1206" si="641">IF(AB1183&gt;1,"OTP[" &amp; AM1183-1+AB1183&amp; ":" &amp; AM1183 &amp; "]",(IF(AB1183&gt;0,"OTP[" &amp; AM1183 &amp; "]","")))</f>
        <v/>
      </c>
      <c r="AO1183" s="11">
        <f t="shared" ref="AO1183:AO1205" si="642">AO1184+AB1184</f>
        <v>143</v>
      </c>
      <c r="AP1183" s="11" t="str">
        <f t="shared" ref="AP1183:AP1206" si="643">IF(AND(V1183="Y", AB1183&gt;1),"OTP[" &amp; AO1183-1+AB1183&amp; ":" &amp; AO1183 &amp; "]",(IF(AND(V1183="Y", AB1183&gt;0),"OTP[" &amp; AO1183 &amp; "]","")))</f>
        <v/>
      </c>
      <c r="AQ1183" s="11"/>
      <c r="AR1183" s="11">
        <f t="shared" si="630"/>
        <v>0</v>
      </c>
      <c r="AS1183" s="11"/>
      <c r="AT1183" s="9"/>
      <c r="AU1183" t="str">
        <f t="shared" si="631"/>
        <v>RW</v>
      </c>
      <c r="AV1183" s="7">
        <f>SUM(Z$7:Z1183)/2</f>
        <v>587</v>
      </c>
      <c r="AW1183" s="7">
        <f>SUM(AC$7:AC1183)/2</f>
        <v>144</v>
      </c>
      <c r="BA1183" s="11">
        <v>3</v>
      </c>
      <c r="BB1183" s="7">
        <f t="shared" si="635"/>
        <v>69</v>
      </c>
      <c r="BF1183" s="2" t="s">
        <v>1345</v>
      </c>
      <c r="BG1183" s="2" t="s">
        <v>1345</v>
      </c>
      <c r="BH1183" s="2" t="s">
        <v>1345</v>
      </c>
      <c r="BI1183" s="2" t="s">
        <v>1345</v>
      </c>
      <c r="BJ1183" s="2" t="s">
        <v>1345</v>
      </c>
      <c r="BK1183" s="2" t="s">
        <v>1345</v>
      </c>
      <c r="BL1183" s="2" t="s">
        <v>1345</v>
      </c>
      <c r="BM1183" s="2" t="s">
        <v>1345</v>
      </c>
      <c r="BN1183" s="2" t="s">
        <v>1345</v>
      </c>
      <c r="BO1183" s="2" t="s">
        <v>1345</v>
      </c>
    </row>
    <row r="1184" spans="2:67" ht="28.9" outlineLevel="1">
      <c r="B1184" s="37"/>
      <c r="C1184" s="13" t="s">
        <v>1294</v>
      </c>
      <c r="D1184" s="10" t="s">
        <v>1392</v>
      </c>
      <c r="E1184" s="10" t="s">
        <v>1393</v>
      </c>
      <c r="F1184" s="11" t="s">
        <v>1394</v>
      </c>
      <c r="G1184" s="11" t="str">
        <f t="shared" si="633"/>
        <v>MFR_SPECIFIC_C5[68:67]</v>
      </c>
      <c r="H1184" s="11" t="s">
        <v>1427</v>
      </c>
      <c r="I1184" s="11"/>
      <c r="J1184" s="11"/>
      <c r="K1184" s="11"/>
      <c r="L1184" s="11"/>
      <c r="M1184" s="11"/>
      <c r="N1184" s="10" t="s">
        <v>1428</v>
      </c>
      <c r="O1184" s="10" t="s">
        <v>1429</v>
      </c>
      <c r="P1184" s="10" t="s">
        <v>1430</v>
      </c>
      <c r="Q1184" s="10"/>
      <c r="R1184" s="10"/>
      <c r="S1184" s="10" t="s">
        <v>53</v>
      </c>
      <c r="T1184" s="10"/>
      <c r="U1184" s="10" t="s">
        <v>49</v>
      </c>
      <c r="V1184" s="10" t="s">
        <v>49</v>
      </c>
      <c r="W1184" s="10" t="s">
        <v>50</v>
      </c>
      <c r="X1184" s="11" t="str">
        <f t="shared" si="634"/>
        <v>Y</v>
      </c>
      <c r="Y1184" s="11">
        <v>2</v>
      </c>
      <c r="Z1184" s="11">
        <f t="shared" si="627"/>
        <v>4</v>
      </c>
      <c r="AA1184" s="11" t="str">
        <f t="shared" si="628"/>
        <v>N</v>
      </c>
      <c r="AB1184" s="11"/>
      <c r="AC1184" s="11">
        <f t="shared" si="629"/>
        <v>0</v>
      </c>
      <c r="AD1184" s="20" t="s">
        <v>1313</v>
      </c>
      <c r="AE1184" s="20" t="s">
        <v>1313</v>
      </c>
      <c r="AF1184" s="11"/>
      <c r="AG1184" s="10"/>
      <c r="AH1184" s="10"/>
      <c r="AI1184" s="11">
        <f t="shared" si="636"/>
        <v>547</v>
      </c>
      <c r="AJ1184" s="11" t="str">
        <f t="shared" si="637"/>
        <v>MTP[548:547]</v>
      </c>
      <c r="AK1184" s="11">
        <f t="shared" si="638"/>
        <v>635</v>
      </c>
      <c r="AL1184" s="11" t="str">
        <f t="shared" si="639"/>
        <v>MTP[636:635]</v>
      </c>
      <c r="AM1184" s="11">
        <f t="shared" si="640"/>
        <v>143</v>
      </c>
      <c r="AN1184" s="11" t="str">
        <f t="shared" si="641"/>
        <v/>
      </c>
      <c r="AO1184" s="11">
        <f t="shared" si="642"/>
        <v>143</v>
      </c>
      <c r="AP1184" s="11" t="str">
        <f t="shared" si="643"/>
        <v/>
      </c>
      <c r="AQ1184" s="11"/>
      <c r="AR1184" s="11">
        <f t="shared" si="630"/>
        <v>0</v>
      </c>
      <c r="AS1184" s="11"/>
      <c r="AT1184" s="9"/>
      <c r="AU1184" t="str">
        <f t="shared" si="631"/>
        <v>RW</v>
      </c>
      <c r="AV1184" s="7">
        <f>SUM(Z$7:Z1184)/2</f>
        <v>589</v>
      </c>
      <c r="AW1184" s="7">
        <f>SUM(AC$7:AC1184)/2</f>
        <v>144</v>
      </c>
      <c r="BA1184" s="11">
        <v>2</v>
      </c>
      <c r="BB1184" s="7">
        <f t="shared" si="635"/>
        <v>67</v>
      </c>
      <c r="BF1184" s="2" t="s">
        <v>1313</v>
      </c>
      <c r="BG1184" s="2" t="s">
        <v>1313</v>
      </c>
      <c r="BH1184" s="2" t="s">
        <v>1313</v>
      </c>
      <c r="BI1184" s="2" t="s">
        <v>1313</v>
      </c>
      <c r="BJ1184" s="2" t="s">
        <v>1313</v>
      </c>
      <c r="BK1184" s="2" t="s">
        <v>1313</v>
      </c>
      <c r="BL1184" s="2" t="s">
        <v>1313</v>
      </c>
      <c r="BM1184" s="2" t="s">
        <v>1313</v>
      </c>
      <c r="BN1184" s="2" t="s">
        <v>1313</v>
      </c>
      <c r="BO1184" s="2" t="s">
        <v>1313</v>
      </c>
    </row>
    <row r="1185" spans="2:89" ht="28.9" outlineLevel="1">
      <c r="B1185" s="37"/>
      <c r="C1185" s="13" t="s">
        <v>1294</v>
      </c>
      <c r="D1185" s="10" t="s">
        <v>1392</v>
      </c>
      <c r="E1185" s="10" t="s">
        <v>1393</v>
      </c>
      <c r="F1185" s="11" t="s">
        <v>1394</v>
      </c>
      <c r="G1185" s="11" t="str">
        <f t="shared" si="633"/>
        <v>MFR_SPECIFIC_C5[66:65]</v>
      </c>
      <c r="H1185" s="11" t="s">
        <v>1431</v>
      </c>
      <c r="I1185" s="11"/>
      <c r="J1185" s="11"/>
      <c r="K1185" s="11"/>
      <c r="L1185" s="11"/>
      <c r="M1185" s="11"/>
      <c r="N1185" s="10" t="s">
        <v>1432</v>
      </c>
      <c r="O1185" s="10" t="s">
        <v>1433</v>
      </c>
      <c r="P1185" s="10" t="s">
        <v>1434</v>
      </c>
      <c r="Q1185" s="10"/>
      <c r="R1185" s="10"/>
      <c r="S1185" s="10" t="s">
        <v>53</v>
      </c>
      <c r="T1185" s="10"/>
      <c r="U1185" s="10" t="s">
        <v>49</v>
      </c>
      <c r="V1185" s="10" t="s">
        <v>49</v>
      </c>
      <c r="W1185" s="10" t="s">
        <v>50</v>
      </c>
      <c r="X1185" s="11" t="str">
        <f t="shared" si="634"/>
        <v>Y</v>
      </c>
      <c r="Y1185" s="11">
        <v>2</v>
      </c>
      <c r="Z1185" s="11">
        <f t="shared" si="627"/>
        <v>4</v>
      </c>
      <c r="AA1185" s="11" t="str">
        <f t="shared" si="628"/>
        <v>N</v>
      </c>
      <c r="AB1185" s="11"/>
      <c r="AC1185" s="11">
        <f t="shared" si="629"/>
        <v>0</v>
      </c>
      <c r="AD1185" s="20" t="s">
        <v>1313</v>
      </c>
      <c r="AE1185" s="20" t="s">
        <v>1313</v>
      </c>
      <c r="AF1185" s="11"/>
      <c r="AG1185" s="10"/>
      <c r="AH1185" s="10"/>
      <c r="AI1185" s="11">
        <f>AI1186+Y1186</f>
        <v>545</v>
      </c>
      <c r="AJ1185" s="11" t="str">
        <f t="shared" si="637"/>
        <v>MTP[546:545]</v>
      </c>
      <c r="AK1185" s="11">
        <f>AK1186+Y1186</f>
        <v>633</v>
      </c>
      <c r="AL1185" s="11" t="str">
        <f t="shared" si="639"/>
        <v>MTP[634:633]</v>
      </c>
      <c r="AM1185" s="11">
        <f>AM1186+AB1186</f>
        <v>143</v>
      </c>
      <c r="AN1185" s="11" t="str">
        <f t="shared" si="641"/>
        <v/>
      </c>
      <c r="AO1185" s="11">
        <f>AO1186+AB1186</f>
        <v>143</v>
      </c>
      <c r="AP1185" s="11" t="str">
        <f t="shared" si="643"/>
        <v/>
      </c>
      <c r="AQ1185" s="11"/>
      <c r="AR1185" s="11">
        <f t="shared" si="630"/>
        <v>0</v>
      </c>
      <c r="AS1185" s="11"/>
      <c r="AT1185" s="9"/>
      <c r="AU1185" t="str">
        <f t="shared" si="631"/>
        <v>RW</v>
      </c>
      <c r="AV1185" s="7">
        <f>SUM(Z$7:Z1185)/2</f>
        <v>591</v>
      </c>
      <c r="AW1185" s="7">
        <f>SUM(AC$7:AC1185)/2</f>
        <v>144</v>
      </c>
      <c r="BA1185" s="11">
        <v>2</v>
      </c>
      <c r="BB1185" s="7">
        <f>BB1186+BA1186</f>
        <v>65</v>
      </c>
      <c r="BF1185" s="2" t="s">
        <v>1313</v>
      </c>
      <c r="BG1185" s="2" t="s">
        <v>1313</v>
      </c>
      <c r="BH1185" s="2" t="s">
        <v>1313</v>
      </c>
      <c r="BI1185" s="2" t="s">
        <v>1313</v>
      </c>
      <c r="BJ1185" s="2" t="s">
        <v>1313</v>
      </c>
      <c r="BK1185" s="2" t="s">
        <v>1313</v>
      </c>
      <c r="BL1185" s="2" t="s">
        <v>1313</v>
      </c>
      <c r="BM1185" s="2" t="s">
        <v>1313</v>
      </c>
      <c r="BN1185" s="2" t="s">
        <v>1313</v>
      </c>
      <c r="BO1185" s="2" t="s">
        <v>1313</v>
      </c>
    </row>
    <row r="1186" spans="2:89" ht="28.9" outlineLevel="1">
      <c r="B1186" s="37"/>
      <c r="C1186" s="13" t="s">
        <v>1294</v>
      </c>
      <c r="D1186" s="10" t="s">
        <v>1392</v>
      </c>
      <c r="E1186" s="10" t="s">
        <v>1393</v>
      </c>
      <c r="F1186" s="11" t="s">
        <v>1394</v>
      </c>
      <c r="G1186" s="11" t="str">
        <f t="shared" si="633"/>
        <v>MFR_SPECIFIC_C5[64:63]</v>
      </c>
      <c r="H1186" s="11" t="s">
        <v>1435</v>
      </c>
      <c r="I1186" s="11"/>
      <c r="J1186" s="11"/>
      <c r="K1186" s="11"/>
      <c r="L1186" s="11"/>
      <c r="M1186" s="11"/>
      <c r="N1186" s="10" t="s">
        <v>1436</v>
      </c>
      <c r="O1186" s="10" t="s">
        <v>1437</v>
      </c>
      <c r="P1186" s="10" t="s">
        <v>1438</v>
      </c>
      <c r="Q1186" s="10"/>
      <c r="R1186" s="10"/>
      <c r="S1186" s="10" t="s">
        <v>53</v>
      </c>
      <c r="T1186" s="10"/>
      <c r="U1186" s="10" t="s">
        <v>49</v>
      </c>
      <c r="V1186" s="10" t="s">
        <v>49</v>
      </c>
      <c r="W1186" s="10" t="s">
        <v>50</v>
      </c>
      <c r="X1186" s="11" t="str">
        <f t="shared" si="634"/>
        <v>Y</v>
      </c>
      <c r="Y1186" s="11">
        <v>2</v>
      </c>
      <c r="Z1186" s="11">
        <f t="shared" si="627"/>
        <v>4</v>
      </c>
      <c r="AA1186" s="11" t="str">
        <f t="shared" si="628"/>
        <v>N</v>
      </c>
      <c r="AB1186" s="11"/>
      <c r="AC1186" s="11">
        <f t="shared" si="629"/>
        <v>0</v>
      </c>
      <c r="AD1186" s="10" t="str">
        <f t="shared" ref="AD1186:AD1205" si="644">REPT(0,BA1186)</f>
        <v>00</v>
      </c>
      <c r="AE1186" s="10" t="str">
        <f t="shared" ref="AE1186:AE1205" si="645">REPT(0,BA1186)</f>
        <v>00</v>
      </c>
      <c r="AF1186" s="11"/>
      <c r="AG1186" s="10"/>
      <c r="AH1186" s="10"/>
      <c r="AI1186" s="11">
        <f t="shared" si="636"/>
        <v>543</v>
      </c>
      <c r="AJ1186" s="11" t="str">
        <f t="shared" si="637"/>
        <v>MTP[544:543]</v>
      </c>
      <c r="AK1186" s="11">
        <f t="shared" si="638"/>
        <v>631</v>
      </c>
      <c r="AL1186" s="11" t="str">
        <f t="shared" si="639"/>
        <v>MTP[632:631]</v>
      </c>
      <c r="AM1186" s="11">
        <f t="shared" si="640"/>
        <v>143</v>
      </c>
      <c r="AN1186" s="11" t="str">
        <f t="shared" si="641"/>
        <v/>
      </c>
      <c r="AO1186" s="11">
        <f t="shared" si="642"/>
        <v>143</v>
      </c>
      <c r="AP1186" s="11" t="str">
        <f t="shared" si="643"/>
        <v/>
      </c>
      <c r="AQ1186" s="11"/>
      <c r="AR1186" s="11">
        <f t="shared" si="630"/>
        <v>0</v>
      </c>
      <c r="AS1186" s="11"/>
      <c r="AT1186" s="9"/>
      <c r="AU1186" t="str">
        <f t="shared" si="631"/>
        <v>RW</v>
      </c>
      <c r="AV1186" s="7">
        <f>SUM(Z$7:Z1186)/2</f>
        <v>593</v>
      </c>
      <c r="AW1186" s="7">
        <f>SUM(AC$7:AC1186)/2</f>
        <v>144</v>
      </c>
      <c r="BA1186" s="11">
        <v>2</v>
      </c>
      <c r="BB1186" s="7">
        <f t="shared" si="635"/>
        <v>63</v>
      </c>
      <c r="BF1186" s="2" t="s">
        <v>51</v>
      </c>
      <c r="BG1186" s="2" t="s">
        <v>51</v>
      </c>
      <c r="BH1186" s="2" t="s">
        <v>51</v>
      </c>
      <c r="BI1186" s="2" t="s">
        <v>51</v>
      </c>
      <c r="BJ1186" s="2" t="s">
        <v>51</v>
      </c>
      <c r="BK1186" s="2" t="s">
        <v>51</v>
      </c>
      <c r="BL1186" s="2" t="s">
        <v>51</v>
      </c>
      <c r="BM1186" s="2" t="s">
        <v>51</v>
      </c>
      <c r="BN1186" s="2" t="s">
        <v>51</v>
      </c>
      <c r="BO1186" s="2" t="s">
        <v>51</v>
      </c>
    </row>
    <row r="1187" spans="2:89" ht="28.9" outlineLevel="1">
      <c r="B1187" s="37"/>
      <c r="C1187" s="13" t="s">
        <v>1294</v>
      </c>
      <c r="D1187" s="10" t="s">
        <v>1392</v>
      </c>
      <c r="E1187" s="10" t="s">
        <v>1393</v>
      </c>
      <c r="F1187" s="11" t="s">
        <v>1394</v>
      </c>
      <c r="G1187" s="11" t="str">
        <f t="shared" si="633"/>
        <v>MFR_SPECIFIC_C5[62:60]</v>
      </c>
      <c r="H1187" s="11" t="s">
        <v>1439</v>
      </c>
      <c r="I1187" s="11"/>
      <c r="J1187" s="11"/>
      <c r="K1187" s="11"/>
      <c r="L1187" s="11"/>
      <c r="M1187" s="11"/>
      <c r="N1187" s="10" t="s">
        <v>1440</v>
      </c>
      <c r="O1187" s="10" t="s">
        <v>1441</v>
      </c>
      <c r="P1187" s="10" t="s">
        <v>1442</v>
      </c>
      <c r="Q1187" s="10"/>
      <c r="R1187" s="10"/>
      <c r="S1187" s="10" t="s">
        <v>53</v>
      </c>
      <c r="T1187" s="10"/>
      <c r="U1187" s="10" t="s">
        <v>49</v>
      </c>
      <c r="V1187" s="10" t="s">
        <v>49</v>
      </c>
      <c r="W1187" s="10" t="s">
        <v>50</v>
      </c>
      <c r="X1187" s="11" t="str">
        <f t="shared" si="634"/>
        <v>Y</v>
      </c>
      <c r="Y1187" s="11">
        <v>3</v>
      </c>
      <c r="Z1187" s="11">
        <f t="shared" ref="Z1187:Z1251" si="646">IF(V1187="N",Y1187,Y1187*$T$1)</f>
        <v>6</v>
      </c>
      <c r="AA1187" s="11" t="str">
        <f t="shared" si="628"/>
        <v>N</v>
      </c>
      <c r="AB1187" s="11"/>
      <c r="AC1187" s="11">
        <f t="shared" si="629"/>
        <v>0</v>
      </c>
      <c r="AD1187" s="10" t="str">
        <f t="shared" si="644"/>
        <v>000</v>
      </c>
      <c r="AE1187" s="10" t="str">
        <f t="shared" si="645"/>
        <v>000</v>
      </c>
      <c r="AF1187" s="11"/>
      <c r="AG1187" s="10"/>
      <c r="AH1187" s="10"/>
      <c r="AI1187" s="11">
        <f t="shared" si="636"/>
        <v>540</v>
      </c>
      <c r="AJ1187" s="11" t="str">
        <f t="shared" si="637"/>
        <v>MTP[542:540]</v>
      </c>
      <c r="AK1187" s="11">
        <f t="shared" si="638"/>
        <v>628</v>
      </c>
      <c r="AL1187" s="11" t="str">
        <f t="shared" si="639"/>
        <v>MTP[630:628]</v>
      </c>
      <c r="AM1187" s="11">
        <f t="shared" si="640"/>
        <v>143</v>
      </c>
      <c r="AN1187" s="11" t="str">
        <f t="shared" si="641"/>
        <v/>
      </c>
      <c r="AO1187" s="11">
        <f t="shared" si="642"/>
        <v>143</v>
      </c>
      <c r="AP1187" s="11" t="str">
        <f t="shared" si="643"/>
        <v/>
      </c>
      <c r="AQ1187" s="11"/>
      <c r="AR1187" s="11">
        <f t="shared" si="630"/>
        <v>0</v>
      </c>
      <c r="AS1187" s="11"/>
      <c r="AT1187" s="9"/>
      <c r="AU1187" t="str">
        <f t="shared" si="631"/>
        <v>RW</v>
      </c>
      <c r="AV1187" s="7">
        <f>SUM(Z$7:Z1187)/2</f>
        <v>596</v>
      </c>
      <c r="AW1187" s="7">
        <f>SUM(AC$7:AC1187)/2</f>
        <v>144</v>
      </c>
      <c r="BA1187" s="11">
        <v>3</v>
      </c>
      <c r="BB1187" s="7">
        <f t="shared" si="635"/>
        <v>60</v>
      </c>
      <c r="BF1187" s="32" t="s">
        <v>1345</v>
      </c>
      <c r="BG1187" s="32" t="s">
        <v>1345</v>
      </c>
      <c r="BH1187" s="32" t="s">
        <v>1345</v>
      </c>
      <c r="BI1187" s="32" t="s">
        <v>1345</v>
      </c>
      <c r="BJ1187" s="32" t="s">
        <v>1345</v>
      </c>
      <c r="BK1187" s="32" t="s">
        <v>1345</v>
      </c>
      <c r="BL1187" s="32" t="s">
        <v>1345</v>
      </c>
      <c r="BM1187" s="32" t="s">
        <v>1345</v>
      </c>
      <c r="BN1187" s="32" t="s">
        <v>1345</v>
      </c>
      <c r="BO1187" s="32" t="s">
        <v>1345</v>
      </c>
    </row>
    <row r="1188" spans="2:89" ht="28.9" outlineLevel="1">
      <c r="B1188" s="37"/>
      <c r="C1188" s="13" t="s">
        <v>1294</v>
      </c>
      <c r="D1188" s="10" t="s">
        <v>1392</v>
      </c>
      <c r="E1188" s="10" t="s">
        <v>1393</v>
      </c>
      <c r="F1188" s="11" t="s">
        <v>1394</v>
      </c>
      <c r="G1188" s="11" t="str">
        <f t="shared" si="633"/>
        <v>MFR_SPECIFIC_C5[59:57]</v>
      </c>
      <c r="H1188" s="11" t="s">
        <v>1443</v>
      </c>
      <c r="I1188" s="11"/>
      <c r="J1188" s="11"/>
      <c r="K1188" s="11"/>
      <c r="L1188" s="11"/>
      <c r="M1188" s="11"/>
      <c r="N1188" s="10" t="s">
        <v>1444</v>
      </c>
      <c r="O1188" s="10" t="s">
        <v>1445</v>
      </c>
      <c r="P1188" s="10" t="s">
        <v>1446</v>
      </c>
      <c r="Q1188" s="10"/>
      <c r="R1188" s="10"/>
      <c r="S1188" s="10" t="s">
        <v>53</v>
      </c>
      <c r="T1188" s="10"/>
      <c r="U1188" s="10" t="s">
        <v>49</v>
      </c>
      <c r="V1188" s="10" t="s">
        <v>49</v>
      </c>
      <c r="W1188" s="10" t="s">
        <v>50</v>
      </c>
      <c r="X1188" s="11" t="str">
        <f t="shared" si="634"/>
        <v>Y</v>
      </c>
      <c r="Y1188" s="11">
        <v>3</v>
      </c>
      <c r="Z1188" s="11">
        <f t="shared" si="646"/>
        <v>6</v>
      </c>
      <c r="AA1188" s="11" t="str">
        <f t="shared" si="628"/>
        <v>N</v>
      </c>
      <c r="AB1188" s="11"/>
      <c r="AC1188" s="11">
        <f t="shared" si="629"/>
        <v>0</v>
      </c>
      <c r="AD1188" s="59" t="s">
        <v>1447</v>
      </c>
      <c r="AE1188" s="59" t="s">
        <v>1447</v>
      </c>
      <c r="AF1188" s="11"/>
      <c r="AG1188" s="10"/>
      <c r="AH1188" s="10"/>
      <c r="AI1188" s="11">
        <f t="shared" si="636"/>
        <v>537</v>
      </c>
      <c r="AJ1188" s="11" t="str">
        <f t="shared" si="637"/>
        <v>MTP[539:537]</v>
      </c>
      <c r="AK1188" s="11">
        <f t="shared" si="638"/>
        <v>625</v>
      </c>
      <c r="AL1188" s="11" t="str">
        <f t="shared" si="639"/>
        <v>MTP[627:625]</v>
      </c>
      <c r="AM1188" s="11">
        <f t="shared" si="640"/>
        <v>143</v>
      </c>
      <c r="AN1188" s="11" t="str">
        <f t="shared" si="641"/>
        <v/>
      </c>
      <c r="AO1188" s="11">
        <f t="shared" si="642"/>
        <v>143</v>
      </c>
      <c r="AP1188" s="11" t="str">
        <f t="shared" si="643"/>
        <v/>
      </c>
      <c r="AQ1188" s="11"/>
      <c r="AR1188" s="11">
        <f t="shared" si="630"/>
        <v>0</v>
      </c>
      <c r="AS1188" s="11"/>
      <c r="AT1188" s="9"/>
      <c r="AU1188" t="str">
        <f t="shared" si="631"/>
        <v>RW</v>
      </c>
      <c r="AV1188" s="7">
        <f>SUM(Z$7:Z1188)/2</f>
        <v>599</v>
      </c>
      <c r="AW1188" s="7">
        <f>SUM(AC$7:AC1188)/2</f>
        <v>144</v>
      </c>
      <c r="BA1188" s="11">
        <v>3</v>
      </c>
      <c r="BB1188" s="7">
        <f t="shared" si="635"/>
        <v>57</v>
      </c>
      <c r="BF1188" s="40">
        <v>111</v>
      </c>
      <c r="BG1188" s="40">
        <v>111</v>
      </c>
      <c r="BH1188" s="40">
        <v>111</v>
      </c>
      <c r="BI1188" s="40">
        <v>111</v>
      </c>
      <c r="BJ1188" s="2">
        <v>101</v>
      </c>
      <c r="BK1188" s="2">
        <v>101</v>
      </c>
      <c r="BL1188" s="40">
        <v>111</v>
      </c>
      <c r="BM1188" s="40">
        <v>111</v>
      </c>
      <c r="BN1188" s="40">
        <v>111</v>
      </c>
      <c r="BO1188" s="40">
        <v>111</v>
      </c>
    </row>
    <row r="1189" spans="2:89" ht="57.6" outlineLevel="1">
      <c r="B1189" s="37"/>
      <c r="C1189" s="13" t="s">
        <v>1294</v>
      </c>
      <c r="D1189" s="10" t="s">
        <v>1392</v>
      </c>
      <c r="E1189" s="10" t="s">
        <v>1393</v>
      </c>
      <c r="F1189" s="11" t="s">
        <v>1394</v>
      </c>
      <c r="G1189" s="11" t="str">
        <f t="shared" si="633"/>
        <v>MFR_SPECIFIC_C5[56:55]</v>
      </c>
      <c r="H1189" s="47" t="s">
        <v>1448</v>
      </c>
      <c r="I1189" s="47"/>
      <c r="J1189" s="47"/>
      <c r="K1189" s="47"/>
      <c r="L1189" s="47"/>
      <c r="M1189" s="47"/>
      <c r="N1189" s="10" t="s">
        <v>1449</v>
      </c>
      <c r="O1189" s="10" t="s">
        <v>1450</v>
      </c>
      <c r="P1189" s="10" t="s">
        <v>1451</v>
      </c>
      <c r="Q1189" s="10"/>
      <c r="R1189" s="10"/>
      <c r="S1189" s="10" t="s">
        <v>53</v>
      </c>
      <c r="T1189" s="10"/>
      <c r="U1189" s="10" t="s">
        <v>49</v>
      </c>
      <c r="V1189" s="10" t="s">
        <v>49</v>
      </c>
      <c r="W1189" s="10" t="s">
        <v>50</v>
      </c>
      <c r="X1189" s="11" t="str">
        <f t="shared" si="634"/>
        <v>Y</v>
      </c>
      <c r="Y1189" s="11">
        <v>2</v>
      </c>
      <c r="Z1189" s="11">
        <f t="shared" si="646"/>
        <v>4</v>
      </c>
      <c r="AA1189" s="11" t="str">
        <f t="shared" si="628"/>
        <v>N</v>
      </c>
      <c r="AB1189" s="11"/>
      <c r="AC1189" s="11">
        <f t="shared" si="629"/>
        <v>0</v>
      </c>
      <c r="AD1189" s="10" t="str">
        <f t="shared" si="644"/>
        <v>00</v>
      </c>
      <c r="AE1189" s="10" t="str">
        <f t="shared" si="645"/>
        <v>00</v>
      </c>
      <c r="AF1189" s="11"/>
      <c r="AG1189" s="10"/>
      <c r="AH1189" s="10"/>
      <c r="AI1189" s="11">
        <f t="shared" si="636"/>
        <v>535</v>
      </c>
      <c r="AJ1189" s="11" t="str">
        <f t="shared" si="637"/>
        <v>MTP[536:535]</v>
      </c>
      <c r="AK1189" s="11">
        <f t="shared" si="638"/>
        <v>623</v>
      </c>
      <c r="AL1189" s="11" t="str">
        <f t="shared" si="639"/>
        <v>MTP[624:623]</v>
      </c>
      <c r="AM1189" s="11">
        <f t="shared" si="640"/>
        <v>143</v>
      </c>
      <c r="AN1189" s="11" t="str">
        <f t="shared" si="641"/>
        <v/>
      </c>
      <c r="AO1189" s="11">
        <f t="shared" si="642"/>
        <v>143</v>
      </c>
      <c r="AP1189" s="11" t="str">
        <f t="shared" si="643"/>
        <v/>
      </c>
      <c r="AQ1189" s="11"/>
      <c r="AR1189" s="11">
        <f t="shared" si="630"/>
        <v>0</v>
      </c>
      <c r="AS1189" s="11"/>
      <c r="AT1189" s="9"/>
      <c r="AU1189" t="str">
        <f t="shared" si="631"/>
        <v>RW</v>
      </c>
      <c r="AV1189" s="7">
        <f>SUM(Z$7:Z1189)/2</f>
        <v>601</v>
      </c>
      <c r="AW1189" s="7">
        <f>SUM(AC$7:AC1189)/2</f>
        <v>144</v>
      </c>
      <c r="BA1189" s="11">
        <v>2</v>
      </c>
      <c r="BB1189" s="7">
        <f t="shared" si="635"/>
        <v>55</v>
      </c>
      <c r="BF1189" s="2">
        <v>10</v>
      </c>
      <c r="BG1189" s="2">
        <v>10</v>
      </c>
      <c r="BH1189" s="2">
        <v>10</v>
      </c>
      <c r="BI1189" s="2">
        <v>10</v>
      </c>
      <c r="BJ1189" s="2">
        <v>10</v>
      </c>
      <c r="BK1189" s="2">
        <v>10</v>
      </c>
      <c r="BL1189" s="2">
        <v>10</v>
      </c>
      <c r="BM1189" s="2">
        <v>10</v>
      </c>
      <c r="BN1189" s="2">
        <v>10</v>
      </c>
      <c r="BO1189" s="2">
        <v>10</v>
      </c>
    </row>
    <row r="1190" spans="2:89" ht="28.9" outlineLevel="1">
      <c r="B1190" s="37"/>
      <c r="C1190" s="13" t="s">
        <v>1294</v>
      </c>
      <c r="D1190" s="10" t="s">
        <v>1392</v>
      </c>
      <c r="E1190" s="10" t="s">
        <v>1393</v>
      </c>
      <c r="F1190" s="11" t="s">
        <v>1394</v>
      </c>
      <c r="G1190" s="11" t="str">
        <f t="shared" si="633"/>
        <v>MFR_SPECIFIC_C5[54:49]</v>
      </c>
      <c r="H1190" s="47" t="s">
        <v>1452</v>
      </c>
      <c r="I1190" s="47"/>
      <c r="J1190" s="47"/>
      <c r="K1190" s="47"/>
      <c r="L1190" s="47"/>
      <c r="M1190" s="47"/>
      <c r="N1190" s="10" t="s">
        <v>1453</v>
      </c>
      <c r="O1190" s="10" t="s">
        <v>1454</v>
      </c>
      <c r="P1190" s="10" t="s">
        <v>1455</v>
      </c>
      <c r="Q1190" s="10"/>
      <c r="R1190" s="10"/>
      <c r="S1190" s="10" t="s">
        <v>53</v>
      </c>
      <c r="T1190" s="10"/>
      <c r="U1190" s="10" t="s">
        <v>49</v>
      </c>
      <c r="V1190" s="10" t="s">
        <v>49</v>
      </c>
      <c r="W1190" s="10" t="s">
        <v>50</v>
      </c>
      <c r="X1190" s="11" t="str">
        <f t="shared" si="634"/>
        <v>Y</v>
      </c>
      <c r="Y1190" s="11">
        <v>6</v>
      </c>
      <c r="Z1190" s="11">
        <f t="shared" si="646"/>
        <v>12</v>
      </c>
      <c r="AA1190" s="11" t="str">
        <f t="shared" si="628"/>
        <v>N</v>
      </c>
      <c r="AB1190" s="11"/>
      <c r="AC1190" s="11">
        <f t="shared" si="629"/>
        <v>0</v>
      </c>
      <c r="AD1190" s="10" t="str">
        <f t="shared" si="644"/>
        <v>000000</v>
      </c>
      <c r="AE1190" s="10" t="str">
        <f t="shared" si="645"/>
        <v>000000</v>
      </c>
      <c r="AF1190" s="11"/>
      <c r="AG1190" s="10"/>
      <c r="AH1190" s="10"/>
      <c r="AI1190" s="11">
        <f t="shared" si="636"/>
        <v>529</v>
      </c>
      <c r="AJ1190" s="11" t="str">
        <f t="shared" si="637"/>
        <v>MTP[534:529]</v>
      </c>
      <c r="AK1190" s="11">
        <f t="shared" si="638"/>
        <v>617</v>
      </c>
      <c r="AL1190" s="11" t="str">
        <f t="shared" si="639"/>
        <v>MTP[622:617]</v>
      </c>
      <c r="AM1190" s="11">
        <f t="shared" si="640"/>
        <v>143</v>
      </c>
      <c r="AN1190" s="11" t="str">
        <f t="shared" si="641"/>
        <v/>
      </c>
      <c r="AO1190" s="11">
        <f t="shared" si="642"/>
        <v>143</v>
      </c>
      <c r="AP1190" s="11" t="str">
        <f t="shared" si="643"/>
        <v/>
      </c>
      <c r="AQ1190" s="11"/>
      <c r="AR1190" s="11">
        <f t="shared" si="630"/>
        <v>0</v>
      </c>
      <c r="AS1190" s="11"/>
      <c r="AT1190" s="9"/>
      <c r="AU1190" t="str">
        <f t="shared" si="631"/>
        <v>RW</v>
      </c>
      <c r="AV1190" s="7">
        <f>SUM(Z$7:Z1190)/2</f>
        <v>607</v>
      </c>
      <c r="AW1190" s="7">
        <f>SUM(AC$7:AC1190)/2</f>
        <v>144</v>
      </c>
      <c r="BA1190" s="11">
        <v>6</v>
      </c>
      <c r="BB1190" s="7">
        <f t="shared" si="635"/>
        <v>49</v>
      </c>
      <c r="BF1190" s="2">
        <v>100100</v>
      </c>
      <c r="BG1190" s="2">
        <v>100100</v>
      </c>
      <c r="BH1190" s="2">
        <v>100100</v>
      </c>
      <c r="BI1190" s="2">
        <v>100100</v>
      </c>
      <c r="BJ1190" s="2">
        <v>100100</v>
      </c>
      <c r="BK1190" s="2">
        <v>100100</v>
      </c>
      <c r="BL1190" s="2">
        <v>100100</v>
      </c>
      <c r="BM1190" s="2">
        <v>100100</v>
      </c>
      <c r="BN1190" s="2">
        <v>100100</v>
      </c>
      <c r="BO1190" s="2">
        <v>100100</v>
      </c>
    </row>
    <row r="1191" spans="2:89" ht="28.9" outlineLevel="1">
      <c r="B1191" s="37"/>
      <c r="C1191" s="13" t="s">
        <v>1294</v>
      </c>
      <c r="D1191" s="10" t="s">
        <v>1392</v>
      </c>
      <c r="E1191" s="10" t="s">
        <v>1393</v>
      </c>
      <c r="F1191" s="11" t="s">
        <v>1394</v>
      </c>
      <c r="G1191" s="11" t="str">
        <f>IF(BA1191&gt;1, F1191 &amp; "[" &amp; BB1191-1+BA1191&amp; ":" &amp; BB1191 &amp; "]",(IF(BA1191&gt;0,F1191 &amp; "[" &amp; BB1191 &amp; "]","")))</f>
        <v>MFR_SPECIFIC_C5[48:45]</v>
      </c>
      <c r="H1191" s="11" t="s">
        <v>1456</v>
      </c>
      <c r="I1191" s="11"/>
      <c r="J1191" s="11"/>
      <c r="K1191" s="11"/>
      <c r="L1191" s="11"/>
      <c r="M1191" s="11"/>
      <c r="N1191" s="10" t="s">
        <v>1457</v>
      </c>
      <c r="O1191" s="10"/>
      <c r="P1191" s="10"/>
      <c r="Q1191" s="10"/>
      <c r="R1191" s="10"/>
      <c r="S1191" s="10" t="s">
        <v>53</v>
      </c>
      <c r="T1191" s="10"/>
      <c r="U1191" s="10" t="s">
        <v>49</v>
      </c>
      <c r="V1191" s="10" t="s">
        <v>49</v>
      </c>
      <c r="W1191" s="10" t="s">
        <v>50</v>
      </c>
      <c r="X1191" s="11" t="str">
        <f t="shared" si="634"/>
        <v>Y</v>
      </c>
      <c r="Y1191" s="11">
        <v>4</v>
      </c>
      <c r="Z1191" s="11">
        <f t="shared" si="646"/>
        <v>8</v>
      </c>
      <c r="AA1191" s="11" t="str">
        <f t="shared" si="628"/>
        <v>N</v>
      </c>
      <c r="AB1191" s="11"/>
      <c r="AC1191" s="11">
        <f t="shared" si="629"/>
        <v>0</v>
      </c>
      <c r="AD1191" s="10">
        <v>1111</v>
      </c>
      <c r="AE1191" s="10">
        <v>1111</v>
      </c>
      <c r="AF1191" s="11"/>
      <c r="AG1191" s="10"/>
      <c r="AH1191" s="10"/>
      <c r="AI1191" s="11">
        <f t="shared" si="636"/>
        <v>525</v>
      </c>
      <c r="AJ1191" s="11" t="str">
        <f t="shared" si="637"/>
        <v>MTP[528:525]</v>
      </c>
      <c r="AK1191" s="11">
        <f t="shared" si="638"/>
        <v>613</v>
      </c>
      <c r="AL1191" s="11" t="str">
        <f t="shared" si="639"/>
        <v>MTP[616:613]</v>
      </c>
      <c r="AM1191" s="11">
        <f t="shared" si="640"/>
        <v>143</v>
      </c>
      <c r="AN1191" s="11" t="str">
        <f t="shared" si="641"/>
        <v/>
      </c>
      <c r="AO1191" s="11">
        <f t="shared" si="642"/>
        <v>143</v>
      </c>
      <c r="AP1191" s="11" t="str">
        <f t="shared" si="643"/>
        <v/>
      </c>
      <c r="AQ1191" s="11"/>
      <c r="AR1191" s="11">
        <f t="shared" si="630"/>
        <v>0</v>
      </c>
      <c r="AS1191" s="11"/>
      <c r="AT1191" s="9"/>
      <c r="AU1191" t="str">
        <f t="shared" si="631"/>
        <v>RW</v>
      </c>
      <c r="AV1191" s="7">
        <f>SUM(Z$7:Z1191)/2</f>
        <v>611</v>
      </c>
      <c r="AW1191" s="7">
        <f>SUM(AC$7:AC1191)/2</f>
        <v>144</v>
      </c>
      <c r="BA1191" s="11">
        <v>4</v>
      </c>
      <c r="BB1191" s="7">
        <f t="shared" si="635"/>
        <v>45</v>
      </c>
      <c r="BF1191" s="2">
        <v>1111</v>
      </c>
      <c r="BG1191" s="2">
        <v>1111</v>
      </c>
      <c r="BH1191" s="2">
        <v>1111</v>
      </c>
      <c r="BI1191" s="2">
        <v>1111</v>
      </c>
      <c r="BJ1191" s="2">
        <v>1111</v>
      </c>
      <c r="BK1191" s="2">
        <v>1111</v>
      </c>
      <c r="BL1191" s="2">
        <v>1111</v>
      </c>
      <c r="BM1191" s="2">
        <v>1111</v>
      </c>
      <c r="BN1191" s="2">
        <v>1111</v>
      </c>
      <c r="BO1191" s="2">
        <v>1111</v>
      </c>
    </row>
    <row r="1192" spans="2:89" ht="28.9" outlineLevel="1">
      <c r="B1192" s="37"/>
      <c r="C1192" s="13" t="s">
        <v>1294</v>
      </c>
      <c r="D1192" s="10" t="s">
        <v>1392</v>
      </c>
      <c r="E1192" s="10" t="s">
        <v>1393</v>
      </c>
      <c r="F1192" s="11" t="s">
        <v>1394</v>
      </c>
      <c r="G1192" s="11" t="str">
        <f t="shared" si="633"/>
        <v>MFR_SPECIFIC_C5[44:43]</v>
      </c>
      <c r="H1192" s="45" t="s">
        <v>1458</v>
      </c>
      <c r="I1192" s="45"/>
      <c r="J1192" s="45"/>
      <c r="K1192" s="45"/>
      <c r="L1192" s="45"/>
      <c r="M1192" s="45"/>
      <c r="N1192" s="10" t="s">
        <v>74</v>
      </c>
      <c r="O1192" s="10" t="s">
        <v>1459</v>
      </c>
      <c r="P1192" s="10" t="s">
        <v>1460</v>
      </c>
      <c r="Q1192" s="10"/>
      <c r="R1192" s="10"/>
      <c r="S1192" s="10" t="s">
        <v>53</v>
      </c>
      <c r="T1192" s="10"/>
      <c r="U1192" s="10" t="s">
        <v>49</v>
      </c>
      <c r="V1192" s="10" t="s">
        <v>49</v>
      </c>
      <c r="W1192" s="10" t="s">
        <v>50</v>
      </c>
      <c r="X1192" s="11" t="str">
        <f t="shared" si="634"/>
        <v>Y</v>
      </c>
      <c r="Y1192" s="11">
        <v>2</v>
      </c>
      <c r="Z1192" s="11">
        <f t="shared" si="646"/>
        <v>4</v>
      </c>
      <c r="AA1192" s="11" t="str">
        <f t="shared" si="628"/>
        <v>N</v>
      </c>
      <c r="AB1192" s="11"/>
      <c r="AC1192" s="11">
        <f t="shared" si="629"/>
        <v>0</v>
      </c>
      <c r="AD1192" s="10" t="str">
        <f t="shared" si="644"/>
        <v>00</v>
      </c>
      <c r="AE1192" s="10" t="str">
        <f t="shared" si="645"/>
        <v>00</v>
      </c>
      <c r="AF1192" s="11"/>
      <c r="AG1192" s="10"/>
      <c r="AH1192" s="10"/>
      <c r="AI1192" s="11">
        <f t="shared" si="636"/>
        <v>523</v>
      </c>
      <c r="AJ1192" s="11" t="str">
        <f t="shared" si="637"/>
        <v>MTP[524:523]</v>
      </c>
      <c r="AK1192" s="11">
        <f t="shared" si="638"/>
        <v>611</v>
      </c>
      <c r="AL1192" s="11" t="str">
        <f t="shared" si="639"/>
        <v>MTP[612:611]</v>
      </c>
      <c r="AM1192" s="11">
        <f t="shared" si="640"/>
        <v>143</v>
      </c>
      <c r="AN1192" s="11" t="str">
        <f t="shared" si="641"/>
        <v/>
      </c>
      <c r="AO1192" s="11">
        <f t="shared" si="642"/>
        <v>143</v>
      </c>
      <c r="AP1192" s="11" t="str">
        <f t="shared" si="643"/>
        <v/>
      </c>
      <c r="AQ1192" s="11"/>
      <c r="AR1192" s="11">
        <f t="shared" si="630"/>
        <v>0</v>
      </c>
      <c r="AS1192" s="11"/>
      <c r="AT1192" s="9"/>
      <c r="AU1192" t="str">
        <f t="shared" si="631"/>
        <v>RW</v>
      </c>
      <c r="AV1192" s="7">
        <f>SUM(Z$7:Z1192)/2</f>
        <v>613</v>
      </c>
      <c r="AW1192" s="7">
        <f>SUM(AC$7:AC1192)/2</f>
        <v>144</v>
      </c>
      <c r="BA1192" s="11">
        <v>2</v>
      </c>
      <c r="BB1192" s="7">
        <f t="shared" si="635"/>
        <v>43</v>
      </c>
      <c r="BF1192" s="2" t="s">
        <v>51</v>
      </c>
      <c r="BG1192" s="2" t="s">
        <v>51</v>
      </c>
      <c r="BH1192" s="2" t="s">
        <v>51</v>
      </c>
      <c r="BI1192" s="2" t="s">
        <v>51</v>
      </c>
      <c r="BJ1192" s="2" t="s">
        <v>51</v>
      </c>
      <c r="BK1192" s="2" t="s">
        <v>51</v>
      </c>
      <c r="BL1192" s="2" t="s">
        <v>51</v>
      </c>
      <c r="BM1192" s="2" t="s">
        <v>51</v>
      </c>
      <c r="BN1192" s="2" t="s">
        <v>51</v>
      </c>
      <c r="BO1192" s="2" t="s">
        <v>51</v>
      </c>
    </row>
    <row r="1193" spans="2:89" ht="43.15" outlineLevel="1">
      <c r="B1193" s="37"/>
      <c r="C1193" s="13" t="s">
        <v>1294</v>
      </c>
      <c r="D1193" s="10" t="s">
        <v>1392</v>
      </c>
      <c r="E1193" s="10" t="s">
        <v>1393</v>
      </c>
      <c r="F1193" s="11" t="s">
        <v>1394</v>
      </c>
      <c r="G1193" s="11" t="str">
        <f t="shared" si="633"/>
        <v>MFR_SPECIFIC_C5[42:40]</v>
      </c>
      <c r="H1193" s="11" t="s">
        <v>1461</v>
      </c>
      <c r="I1193" s="11"/>
      <c r="J1193" s="11"/>
      <c r="K1193" s="11"/>
      <c r="L1193" s="11"/>
      <c r="M1193" s="11"/>
      <c r="N1193" s="10" t="s">
        <v>1462</v>
      </c>
      <c r="O1193" s="10" t="s">
        <v>1463</v>
      </c>
      <c r="P1193" s="10" t="s">
        <v>1464</v>
      </c>
      <c r="Q1193" s="10"/>
      <c r="R1193" s="10"/>
      <c r="S1193" s="10" t="s">
        <v>53</v>
      </c>
      <c r="T1193" s="10"/>
      <c r="U1193" s="10" t="s">
        <v>49</v>
      </c>
      <c r="V1193" s="10" t="s">
        <v>49</v>
      </c>
      <c r="W1193" s="10" t="s">
        <v>50</v>
      </c>
      <c r="X1193" s="11" t="str">
        <f t="shared" si="634"/>
        <v>Y</v>
      </c>
      <c r="Y1193" s="11">
        <v>3</v>
      </c>
      <c r="Z1193" s="11">
        <f t="shared" si="646"/>
        <v>6</v>
      </c>
      <c r="AA1193" s="11" t="str">
        <f t="shared" si="628"/>
        <v>N</v>
      </c>
      <c r="AB1193" s="11"/>
      <c r="AC1193" s="11">
        <f t="shared" si="629"/>
        <v>0</v>
      </c>
      <c r="AD1193" s="20" t="s">
        <v>1358</v>
      </c>
      <c r="AE1193" s="20" t="s">
        <v>1358</v>
      </c>
      <c r="AF1193" s="11"/>
      <c r="AG1193" s="10"/>
      <c r="AH1193" s="10"/>
      <c r="AI1193" s="11">
        <f t="shared" si="636"/>
        <v>520</v>
      </c>
      <c r="AJ1193" s="11" t="str">
        <f t="shared" si="637"/>
        <v>MTP[522:520]</v>
      </c>
      <c r="AK1193" s="11">
        <f t="shared" si="638"/>
        <v>608</v>
      </c>
      <c r="AL1193" s="11" t="str">
        <f t="shared" si="639"/>
        <v>MTP[610:608]</v>
      </c>
      <c r="AM1193" s="11">
        <f t="shared" si="640"/>
        <v>143</v>
      </c>
      <c r="AN1193" s="11" t="str">
        <f t="shared" si="641"/>
        <v/>
      </c>
      <c r="AO1193" s="11">
        <f t="shared" si="642"/>
        <v>143</v>
      </c>
      <c r="AP1193" s="11" t="str">
        <f t="shared" si="643"/>
        <v/>
      </c>
      <c r="AQ1193" s="11"/>
      <c r="AR1193" s="11">
        <f t="shared" si="630"/>
        <v>0</v>
      </c>
      <c r="AS1193" s="11"/>
      <c r="AT1193" s="9"/>
      <c r="AU1193" t="str">
        <f t="shared" si="631"/>
        <v>RW</v>
      </c>
      <c r="AV1193" s="7">
        <f>SUM(Z$7:Z1193)/2</f>
        <v>616</v>
      </c>
      <c r="AW1193" s="7">
        <f>SUM(AC$7:AC1193)/2</f>
        <v>144</v>
      </c>
      <c r="BA1193" s="11">
        <v>3</v>
      </c>
      <c r="BB1193" s="7">
        <f t="shared" si="635"/>
        <v>40</v>
      </c>
      <c r="BF1193" s="2" t="s">
        <v>1358</v>
      </c>
      <c r="BG1193" s="2" t="s">
        <v>1358</v>
      </c>
      <c r="BH1193" s="2" t="s">
        <v>1358</v>
      </c>
      <c r="BI1193" s="2" t="s">
        <v>1358</v>
      </c>
      <c r="BJ1193" s="2" t="s">
        <v>1358</v>
      </c>
      <c r="BK1193" s="2" t="s">
        <v>1358</v>
      </c>
      <c r="BL1193" s="2" t="s">
        <v>1358</v>
      </c>
      <c r="BM1193" s="2" t="s">
        <v>1358</v>
      </c>
      <c r="BN1193" s="2" t="s">
        <v>1358</v>
      </c>
      <c r="BO1193" s="2" t="s">
        <v>1358</v>
      </c>
    </row>
    <row r="1194" spans="2:89" ht="28.9" outlineLevel="1">
      <c r="B1194" s="37"/>
      <c r="C1194" s="13" t="s">
        <v>1294</v>
      </c>
      <c r="D1194" s="10" t="s">
        <v>1392</v>
      </c>
      <c r="E1194" s="10" t="s">
        <v>1393</v>
      </c>
      <c r="F1194" s="11" t="s">
        <v>1394</v>
      </c>
      <c r="G1194" s="11" t="str">
        <f t="shared" si="633"/>
        <v>MFR_SPECIFIC_C5[39:38]</v>
      </c>
      <c r="H1194" s="11" t="s">
        <v>1465</v>
      </c>
      <c r="I1194" s="11"/>
      <c r="J1194" s="11"/>
      <c r="K1194" s="11"/>
      <c r="L1194" s="11"/>
      <c r="M1194" s="11"/>
      <c r="N1194" s="10" t="s">
        <v>1466</v>
      </c>
      <c r="O1194" s="10" t="s">
        <v>1467</v>
      </c>
      <c r="P1194" s="10" t="s">
        <v>1468</v>
      </c>
      <c r="Q1194" s="10"/>
      <c r="R1194" s="10"/>
      <c r="S1194" s="10" t="s">
        <v>53</v>
      </c>
      <c r="T1194" s="10"/>
      <c r="U1194" s="10" t="s">
        <v>49</v>
      </c>
      <c r="V1194" s="10" t="s">
        <v>49</v>
      </c>
      <c r="W1194" s="10" t="s">
        <v>50</v>
      </c>
      <c r="X1194" s="11" t="str">
        <f t="shared" si="634"/>
        <v>Y</v>
      </c>
      <c r="Y1194" s="11">
        <v>2</v>
      </c>
      <c r="Z1194" s="11">
        <f t="shared" si="646"/>
        <v>4</v>
      </c>
      <c r="AA1194" s="11" t="str">
        <f t="shared" si="628"/>
        <v>N</v>
      </c>
      <c r="AB1194" s="11"/>
      <c r="AC1194" s="11">
        <f t="shared" si="629"/>
        <v>0</v>
      </c>
      <c r="AD1194" s="10" t="str">
        <f t="shared" si="644"/>
        <v>00</v>
      </c>
      <c r="AE1194" s="10" t="str">
        <f t="shared" si="645"/>
        <v>00</v>
      </c>
      <c r="AF1194" s="11"/>
      <c r="AG1194" s="10"/>
      <c r="AH1194" s="10"/>
      <c r="AI1194" s="11">
        <f t="shared" si="636"/>
        <v>518</v>
      </c>
      <c r="AJ1194" s="11" t="str">
        <f t="shared" si="637"/>
        <v>MTP[519:518]</v>
      </c>
      <c r="AK1194" s="11">
        <f t="shared" si="638"/>
        <v>606</v>
      </c>
      <c r="AL1194" s="11" t="str">
        <f t="shared" si="639"/>
        <v>MTP[607:606]</v>
      </c>
      <c r="AM1194" s="11">
        <f t="shared" si="640"/>
        <v>143</v>
      </c>
      <c r="AN1194" s="11" t="str">
        <f t="shared" si="641"/>
        <v/>
      </c>
      <c r="AO1194" s="11">
        <f t="shared" si="642"/>
        <v>143</v>
      </c>
      <c r="AP1194" s="11" t="str">
        <f t="shared" si="643"/>
        <v/>
      </c>
      <c r="AQ1194" s="11"/>
      <c r="AR1194" s="11">
        <f t="shared" si="630"/>
        <v>0</v>
      </c>
      <c r="AS1194" s="11"/>
      <c r="AT1194" s="9"/>
      <c r="AU1194" t="str">
        <f t="shared" si="631"/>
        <v>RW</v>
      </c>
      <c r="AV1194" s="7">
        <f>SUM(Z$7:Z1194)/2</f>
        <v>618</v>
      </c>
      <c r="AW1194" s="7">
        <f>SUM(AC$7:AC1194)/2</f>
        <v>144</v>
      </c>
      <c r="BA1194" s="11">
        <v>2</v>
      </c>
      <c r="BB1194" s="7">
        <f t="shared" si="635"/>
        <v>38</v>
      </c>
      <c r="BF1194" s="40">
        <v>10</v>
      </c>
      <c r="BG1194" s="40">
        <v>10</v>
      </c>
      <c r="BH1194" s="40">
        <v>10</v>
      </c>
      <c r="BI1194" s="40">
        <v>10</v>
      </c>
      <c r="BJ1194" s="40">
        <v>10</v>
      </c>
      <c r="BK1194" s="40">
        <v>10</v>
      </c>
      <c r="BL1194" s="40">
        <v>10</v>
      </c>
      <c r="BM1194" s="40">
        <v>10</v>
      </c>
      <c r="BN1194" s="40">
        <v>10</v>
      </c>
      <c r="BO1194" s="40">
        <v>10</v>
      </c>
    </row>
    <row r="1195" spans="2:89" ht="28.9" outlineLevel="1">
      <c r="B1195" s="37" t="s">
        <v>1469</v>
      </c>
      <c r="C1195" s="13" t="s">
        <v>1294</v>
      </c>
      <c r="D1195" s="10" t="s">
        <v>1392</v>
      </c>
      <c r="E1195" s="10" t="s">
        <v>1393</v>
      </c>
      <c r="F1195" s="11" t="s">
        <v>1394</v>
      </c>
      <c r="G1195" s="11" t="str">
        <f t="shared" si="633"/>
        <v>MFR_SPECIFIC_C5[37:34]</v>
      </c>
      <c r="H1195" s="11" t="s">
        <v>1470</v>
      </c>
      <c r="I1195" s="11"/>
      <c r="J1195" s="11"/>
      <c r="K1195" s="11"/>
      <c r="L1195" s="11"/>
      <c r="M1195" s="11"/>
      <c r="N1195" s="10" t="s">
        <v>1471</v>
      </c>
      <c r="O1195" s="10"/>
      <c r="P1195" s="10"/>
      <c r="Q1195" s="10"/>
      <c r="R1195" s="10"/>
      <c r="S1195" s="10" t="s">
        <v>53</v>
      </c>
      <c r="T1195" s="10"/>
      <c r="U1195" s="10" t="s">
        <v>49</v>
      </c>
      <c r="V1195" s="10" t="s">
        <v>49</v>
      </c>
      <c r="W1195" s="10" t="s">
        <v>50</v>
      </c>
      <c r="X1195" s="11" t="str">
        <f t="shared" si="634"/>
        <v>Y</v>
      </c>
      <c r="Y1195" s="11">
        <v>4</v>
      </c>
      <c r="Z1195" s="11">
        <f t="shared" si="646"/>
        <v>8</v>
      </c>
      <c r="AA1195" s="11" t="str">
        <f t="shared" si="628"/>
        <v>N</v>
      </c>
      <c r="AB1195" s="11"/>
      <c r="AC1195" s="11">
        <f t="shared" si="629"/>
        <v>0</v>
      </c>
      <c r="AD1195" s="10" t="str">
        <f t="shared" si="644"/>
        <v>0000</v>
      </c>
      <c r="AE1195" s="10" t="str">
        <f t="shared" si="645"/>
        <v>0000</v>
      </c>
      <c r="AF1195" s="11"/>
      <c r="AG1195" s="10"/>
      <c r="AH1195" s="10"/>
      <c r="AI1195" s="11">
        <f t="shared" si="636"/>
        <v>514</v>
      </c>
      <c r="AJ1195" s="11" t="str">
        <f t="shared" si="637"/>
        <v>MTP[517:514]</v>
      </c>
      <c r="AK1195" s="11">
        <f t="shared" si="638"/>
        <v>602</v>
      </c>
      <c r="AL1195" s="11" t="str">
        <f t="shared" si="639"/>
        <v>MTP[605:602]</v>
      </c>
      <c r="AM1195" s="11">
        <f t="shared" si="640"/>
        <v>143</v>
      </c>
      <c r="AN1195" s="11" t="str">
        <f t="shared" si="641"/>
        <v/>
      </c>
      <c r="AO1195" s="11">
        <f t="shared" si="642"/>
        <v>143</v>
      </c>
      <c r="AP1195" s="11" t="str">
        <f t="shared" si="643"/>
        <v/>
      </c>
      <c r="AQ1195" s="11"/>
      <c r="AR1195" s="11">
        <f t="shared" si="630"/>
        <v>0</v>
      </c>
      <c r="AS1195" s="11"/>
      <c r="AT1195" s="9"/>
      <c r="AU1195" t="str">
        <f t="shared" si="631"/>
        <v>RW</v>
      </c>
      <c r="AV1195" s="7">
        <f>SUM(Z$7:Z1195)/2</f>
        <v>622</v>
      </c>
      <c r="AW1195" s="7">
        <f>SUM(AC$7:AC1195)/2</f>
        <v>144</v>
      </c>
      <c r="BA1195" s="11">
        <v>4</v>
      </c>
      <c r="BB1195" s="7">
        <f t="shared" si="635"/>
        <v>34</v>
      </c>
      <c r="BF1195" s="32" t="s">
        <v>1472</v>
      </c>
      <c r="BG1195" s="32" t="s">
        <v>1349</v>
      </c>
      <c r="BH1195" s="32" t="s">
        <v>1473</v>
      </c>
      <c r="BI1195" s="32" t="s">
        <v>1349</v>
      </c>
      <c r="BJ1195" s="32" t="s">
        <v>1472</v>
      </c>
      <c r="BK1195" s="32" t="s">
        <v>1349</v>
      </c>
      <c r="BL1195" s="32" t="s">
        <v>1472</v>
      </c>
      <c r="BM1195" s="32" t="s">
        <v>1349</v>
      </c>
      <c r="BN1195" s="32" t="s">
        <v>1474</v>
      </c>
      <c r="BO1195" s="2" t="s">
        <v>521</v>
      </c>
    </row>
    <row r="1196" spans="2:89" ht="28.9" outlineLevel="1">
      <c r="B1196" s="37"/>
      <c r="C1196" s="13" t="s">
        <v>1294</v>
      </c>
      <c r="D1196" s="10" t="s">
        <v>1392</v>
      </c>
      <c r="E1196" s="10" t="s">
        <v>1393</v>
      </c>
      <c r="F1196" s="11" t="s">
        <v>1394</v>
      </c>
      <c r="G1196" s="11" t="str">
        <f t="shared" si="633"/>
        <v>MFR_SPECIFIC_C5[33:31]</v>
      </c>
      <c r="H1196" s="11" t="s">
        <v>1475</v>
      </c>
      <c r="I1196" s="11"/>
      <c r="J1196" s="11"/>
      <c r="K1196" s="11"/>
      <c r="L1196" s="11"/>
      <c r="M1196" s="11"/>
      <c r="N1196" s="10" t="s">
        <v>1476</v>
      </c>
      <c r="O1196" s="10" t="s">
        <v>1477</v>
      </c>
      <c r="P1196" s="10" t="s">
        <v>1478</v>
      </c>
      <c r="Q1196" s="10"/>
      <c r="R1196" s="10"/>
      <c r="S1196" s="10" t="s">
        <v>53</v>
      </c>
      <c r="T1196" s="10"/>
      <c r="U1196" s="10" t="s">
        <v>49</v>
      </c>
      <c r="V1196" s="10" t="s">
        <v>49</v>
      </c>
      <c r="W1196" s="10" t="s">
        <v>50</v>
      </c>
      <c r="X1196" s="11" t="str">
        <f t="shared" si="634"/>
        <v>Y</v>
      </c>
      <c r="Y1196" s="11">
        <v>3</v>
      </c>
      <c r="Z1196" s="11">
        <f t="shared" si="646"/>
        <v>6</v>
      </c>
      <c r="AA1196" s="11" t="str">
        <f t="shared" si="628"/>
        <v>N</v>
      </c>
      <c r="AB1196" s="11"/>
      <c r="AC1196" s="11">
        <f t="shared" si="629"/>
        <v>0</v>
      </c>
      <c r="AD1196" s="20" t="s">
        <v>1479</v>
      </c>
      <c r="AE1196" s="20" t="s">
        <v>1479</v>
      </c>
      <c r="AF1196" s="11"/>
      <c r="AG1196" s="10"/>
      <c r="AH1196" s="10"/>
      <c r="AI1196" s="11">
        <f t="shared" si="636"/>
        <v>511</v>
      </c>
      <c r="AJ1196" s="11" t="str">
        <f t="shared" si="637"/>
        <v>MTP[513:511]</v>
      </c>
      <c r="AK1196" s="11">
        <f t="shared" si="638"/>
        <v>599</v>
      </c>
      <c r="AL1196" s="11" t="str">
        <f t="shared" si="639"/>
        <v>MTP[601:599]</v>
      </c>
      <c r="AM1196" s="11">
        <f t="shared" si="640"/>
        <v>143</v>
      </c>
      <c r="AN1196" s="11" t="str">
        <f t="shared" si="641"/>
        <v/>
      </c>
      <c r="AO1196" s="11">
        <f t="shared" si="642"/>
        <v>143</v>
      </c>
      <c r="AP1196" s="11" t="str">
        <f t="shared" si="643"/>
        <v/>
      </c>
      <c r="AQ1196" s="11"/>
      <c r="AR1196" s="11">
        <f t="shared" si="630"/>
        <v>0</v>
      </c>
      <c r="AS1196" s="11"/>
      <c r="AT1196" s="9"/>
      <c r="AU1196" t="str">
        <f t="shared" si="631"/>
        <v>RW</v>
      </c>
      <c r="AV1196" s="7">
        <f>SUM(Z$7:Z1196)/2</f>
        <v>625</v>
      </c>
      <c r="AW1196" s="7">
        <f>SUM(AC$7:AC1196)/2</f>
        <v>144</v>
      </c>
      <c r="BA1196" s="11">
        <v>3</v>
      </c>
      <c r="BB1196" s="7">
        <f t="shared" si="635"/>
        <v>31</v>
      </c>
      <c r="BF1196" s="32" t="s">
        <v>1358</v>
      </c>
      <c r="BG1196" s="32" t="s">
        <v>1358</v>
      </c>
      <c r="BH1196" s="32" t="s">
        <v>1358</v>
      </c>
      <c r="BI1196" s="32" t="s">
        <v>1358</v>
      </c>
      <c r="BJ1196" s="32" t="s">
        <v>1358</v>
      </c>
      <c r="BK1196" s="32" t="s">
        <v>1358</v>
      </c>
      <c r="BL1196" s="32" t="s">
        <v>1358</v>
      </c>
      <c r="BM1196" s="32" t="s">
        <v>1358</v>
      </c>
      <c r="BN1196" s="32" t="s">
        <v>1358</v>
      </c>
      <c r="BO1196" s="32" t="s">
        <v>1358</v>
      </c>
    </row>
    <row r="1197" spans="2:89" ht="28.9" outlineLevel="1">
      <c r="B1197" s="37"/>
      <c r="C1197" s="13" t="s">
        <v>1294</v>
      </c>
      <c r="D1197" s="10" t="s">
        <v>1392</v>
      </c>
      <c r="E1197" s="10" t="s">
        <v>1393</v>
      </c>
      <c r="F1197" s="11" t="s">
        <v>1394</v>
      </c>
      <c r="G1197" s="11" t="str">
        <f t="shared" si="633"/>
        <v>MFR_SPECIFIC_C5[30:28]</v>
      </c>
      <c r="H1197" s="11" t="s">
        <v>1480</v>
      </c>
      <c r="I1197" s="11"/>
      <c r="J1197" s="11"/>
      <c r="K1197" s="11"/>
      <c r="L1197" s="11"/>
      <c r="M1197" s="11"/>
      <c r="N1197" s="10" t="s">
        <v>1481</v>
      </c>
      <c r="O1197" s="10" t="s">
        <v>1482</v>
      </c>
      <c r="P1197" s="10" t="s">
        <v>1483</v>
      </c>
      <c r="Q1197" s="10"/>
      <c r="R1197" s="10"/>
      <c r="S1197" s="10" t="s">
        <v>53</v>
      </c>
      <c r="T1197" s="10"/>
      <c r="U1197" s="10" t="s">
        <v>49</v>
      </c>
      <c r="V1197" s="10" t="s">
        <v>49</v>
      </c>
      <c r="W1197" s="10" t="s">
        <v>50</v>
      </c>
      <c r="X1197" s="11" t="str">
        <f t="shared" si="634"/>
        <v>Y</v>
      </c>
      <c r="Y1197" s="11">
        <v>3</v>
      </c>
      <c r="Z1197" s="11">
        <f t="shared" si="646"/>
        <v>6</v>
      </c>
      <c r="AA1197" s="11" t="str">
        <f t="shared" si="628"/>
        <v>N</v>
      </c>
      <c r="AB1197" s="11"/>
      <c r="AC1197" s="11">
        <f t="shared" si="629"/>
        <v>0</v>
      </c>
      <c r="AD1197" s="20" t="s">
        <v>1447</v>
      </c>
      <c r="AE1197" s="20" t="s">
        <v>1447</v>
      </c>
      <c r="AF1197" s="11"/>
      <c r="AG1197" s="10"/>
      <c r="AH1197" s="10"/>
      <c r="AI1197" s="11">
        <f>AI1198+Y1198</f>
        <v>508</v>
      </c>
      <c r="AJ1197" s="11" t="str">
        <f>IF(Y1197&gt;1,"MTP[" &amp; AI1197-1+Y1197&amp; ":" &amp; AI1197 &amp; "]",(IF(Y1197&gt;0,"MTP[" &amp; AI1197 &amp; "]","")))</f>
        <v>MTP[510:508]</v>
      </c>
      <c r="AK1197" s="11">
        <f>AK1198+Y1198</f>
        <v>596</v>
      </c>
      <c r="AL1197" s="11" t="str">
        <f>IF(AND(V1197="Y", Y1197&gt;1),"MTP[" &amp; AK1197-1+Y1197&amp; ":" &amp; AK1197 &amp; "]",(IF(AND(V1197="Y", Y1197&gt;0),"MTP[" &amp; AK1197 &amp; "]","")))</f>
        <v>MTP[598:596]</v>
      </c>
      <c r="AM1197" s="11">
        <f>AM1198+AB1198</f>
        <v>143</v>
      </c>
      <c r="AN1197" s="11" t="str">
        <f>IF(AB1197&gt;1,"OTP[" &amp; AM1197-1+AB1197&amp; ":" &amp; AM1197 &amp; "]",(IF(AB1197&gt;0,"OTP[" &amp; AM1197 &amp; "]","")))</f>
        <v/>
      </c>
      <c r="AO1197" s="11">
        <f>AO1198+AB1198</f>
        <v>143</v>
      </c>
      <c r="AP1197" s="11" t="str">
        <f>IF(AND(V1197="Y", AB1197&gt;1),"OTP[" &amp; AO1197-1+AB1197&amp; ":" &amp; AO1197 &amp; "]",(IF(AND(V1197="Y", AB1197&gt;0),"OTP[" &amp; AO1197 &amp; "]","")))</f>
        <v/>
      </c>
      <c r="AQ1197" s="11"/>
      <c r="AR1197" s="11">
        <f>IF(V1197="N",AQ1197,AQ1197*$T$1)</f>
        <v>0</v>
      </c>
      <c r="AS1197" s="11"/>
      <c r="AT1197" s="9"/>
      <c r="AU1197" t="str">
        <f>S1197</f>
        <v>RW</v>
      </c>
      <c r="AV1197" s="7">
        <f>SUM(Z$7:Z1197)/2</f>
        <v>628</v>
      </c>
      <c r="AW1197" s="7">
        <f>SUM(AC$7:AC1197)/2</f>
        <v>144</v>
      </c>
      <c r="BA1197" s="11">
        <v>3</v>
      </c>
      <c r="BB1197" s="7">
        <f>BB1198+BA1198</f>
        <v>28</v>
      </c>
      <c r="BF1197" s="20" t="s">
        <v>1447</v>
      </c>
      <c r="BG1197" s="20" t="s">
        <v>1447</v>
      </c>
      <c r="BH1197" s="20" t="s">
        <v>1447</v>
      </c>
      <c r="BI1197" s="20" t="s">
        <v>1447</v>
      </c>
      <c r="BJ1197" s="20" t="s">
        <v>1447</v>
      </c>
      <c r="BK1197" s="20" t="s">
        <v>1447</v>
      </c>
      <c r="BL1197" s="20" t="s">
        <v>1447</v>
      </c>
      <c r="BM1197" s="20" t="s">
        <v>1447</v>
      </c>
      <c r="BN1197" s="20" t="s">
        <v>1447</v>
      </c>
      <c r="BO1197" s="20" t="s">
        <v>1447</v>
      </c>
    </row>
    <row r="1198" spans="2:89" ht="28.9" outlineLevel="1">
      <c r="B1198" s="37"/>
      <c r="C1198" s="13" t="s">
        <v>1294</v>
      </c>
      <c r="D1198" s="10" t="s">
        <v>1392</v>
      </c>
      <c r="E1198" s="10" t="s">
        <v>1393</v>
      </c>
      <c r="F1198" s="11" t="s">
        <v>1394</v>
      </c>
      <c r="G1198" s="11" t="str">
        <f t="shared" si="633"/>
        <v>MFR_SPECIFIC_C5[27:25]</v>
      </c>
      <c r="H1198" s="11" t="s">
        <v>1484</v>
      </c>
      <c r="I1198" s="11"/>
      <c r="J1198" s="11"/>
      <c r="K1198" s="11"/>
      <c r="L1198" s="11"/>
      <c r="M1198" s="11"/>
      <c r="N1198" s="10" t="s">
        <v>1481</v>
      </c>
      <c r="O1198" s="10" t="s">
        <v>1485</v>
      </c>
      <c r="P1198" s="10" t="s">
        <v>1486</v>
      </c>
      <c r="Q1198" s="10"/>
      <c r="R1198" s="10"/>
      <c r="S1198" s="10" t="s">
        <v>53</v>
      </c>
      <c r="T1198" s="10"/>
      <c r="U1198" s="10" t="s">
        <v>49</v>
      </c>
      <c r="V1198" s="10" t="s">
        <v>49</v>
      </c>
      <c r="W1198" s="10" t="s">
        <v>50</v>
      </c>
      <c r="X1198" s="11" t="str">
        <f t="shared" si="634"/>
        <v>Y</v>
      </c>
      <c r="Y1198" s="11">
        <v>3</v>
      </c>
      <c r="Z1198" s="11">
        <f t="shared" si="646"/>
        <v>6</v>
      </c>
      <c r="AA1198" s="11" t="str">
        <f t="shared" si="628"/>
        <v>N</v>
      </c>
      <c r="AB1198" s="11"/>
      <c r="AC1198" s="11">
        <f t="shared" si="629"/>
        <v>0</v>
      </c>
      <c r="AD1198" s="20" t="s">
        <v>1447</v>
      </c>
      <c r="AE1198" s="20" t="s">
        <v>1447</v>
      </c>
      <c r="AF1198" s="11"/>
      <c r="AG1198" s="10"/>
      <c r="AH1198" s="10"/>
      <c r="AI1198" s="11">
        <f t="shared" si="636"/>
        <v>505</v>
      </c>
      <c r="AJ1198" s="11" t="str">
        <f t="shared" si="637"/>
        <v>MTP[507:505]</v>
      </c>
      <c r="AK1198" s="11">
        <f t="shared" si="638"/>
        <v>593</v>
      </c>
      <c r="AL1198" s="11" t="str">
        <f t="shared" si="639"/>
        <v>MTP[595:593]</v>
      </c>
      <c r="AM1198" s="11">
        <f t="shared" si="640"/>
        <v>143</v>
      </c>
      <c r="AN1198" s="11" t="str">
        <f t="shared" si="641"/>
        <v/>
      </c>
      <c r="AO1198" s="11">
        <f t="shared" si="642"/>
        <v>143</v>
      </c>
      <c r="AP1198" s="11" t="str">
        <f t="shared" si="643"/>
        <v/>
      </c>
      <c r="AQ1198" s="11"/>
      <c r="AR1198" s="11">
        <f t="shared" si="630"/>
        <v>0</v>
      </c>
      <c r="AS1198" s="11"/>
      <c r="AT1198" s="9"/>
      <c r="AU1198" t="str">
        <f t="shared" si="631"/>
        <v>RW</v>
      </c>
      <c r="AV1198" s="7">
        <f>SUM(Z$7:Z1198)/2</f>
        <v>631</v>
      </c>
      <c r="AW1198" s="7">
        <f>SUM(AC$7:AC1198)/2</f>
        <v>144</v>
      </c>
      <c r="BA1198" s="11">
        <v>3</v>
      </c>
      <c r="BB1198" s="7">
        <f t="shared" si="635"/>
        <v>25</v>
      </c>
      <c r="BF1198" s="20" t="s">
        <v>1447</v>
      </c>
      <c r="BG1198" s="20" t="s">
        <v>1447</v>
      </c>
      <c r="BH1198" s="20" t="s">
        <v>1447</v>
      </c>
      <c r="BI1198" s="20" t="s">
        <v>1447</v>
      </c>
      <c r="BJ1198" s="20" t="s">
        <v>1447</v>
      </c>
      <c r="BK1198" s="20" t="s">
        <v>1447</v>
      </c>
      <c r="BL1198" s="20" t="s">
        <v>1447</v>
      </c>
      <c r="BM1198" s="20" t="s">
        <v>1447</v>
      </c>
      <c r="BN1198" s="20" t="s">
        <v>1447</v>
      </c>
      <c r="BO1198" s="20" t="s">
        <v>1447</v>
      </c>
      <c r="BP1198" s="11" t="str">
        <f>IF(AND(AZ1198="Y", BC1198&gt;1),"MTP[" &amp; BO1198-1+BC1198&amp; ":" &amp; BO1198 &amp; "]",(IF(AND(AZ1198="Y", BC1198&gt;0),"MTP[" &amp; BO1198 &amp; "]","")))</f>
        <v/>
      </c>
      <c r="BQ1198" s="11">
        <f>BQ1199+BF1199</f>
        <v>0</v>
      </c>
      <c r="BR1198" s="11" t="str">
        <f>IF(BF1198&gt;1,"OTP[" &amp; BQ1198-1+BF1198&amp; ":" &amp; BQ1198 &amp; "]",(IF(BF1198&gt;0,"OTP[" &amp; BQ1198 &amp; "]","")))</f>
        <v>OTP[110:0]</v>
      </c>
      <c r="BS1198" s="11">
        <f>BS1199+BF1199</f>
        <v>0</v>
      </c>
      <c r="BT1198" s="11" t="str">
        <f>IF(AND(AZ1198="Y", BF1198&gt;1),"OTP[" &amp; BS1198-1+BF1198&amp; ":" &amp; BS1198 &amp; "]",(IF(AND(AZ1198="Y", BF1198&gt;0),"OTP[" &amp; BS1198 &amp; "]","")))</f>
        <v/>
      </c>
      <c r="BU1198" s="11"/>
      <c r="BV1198" s="11">
        <f>IF(AZ1198="N",BU1198,BU1198*$T$1)</f>
        <v>0</v>
      </c>
      <c r="BW1198" s="11"/>
      <c r="BX1198" s="9"/>
      <c r="BY1198">
        <f>AW1198</f>
        <v>144</v>
      </c>
      <c r="CE1198" s="11">
        <v>3</v>
      </c>
      <c r="CF1198" s="7">
        <f>CF1199+CE1199</f>
        <v>0</v>
      </c>
      <c r="CJ1198" s="20" t="s">
        <v>1447</v>
      </c>
      <c r="CK1198" s="20" t="s">
        <v>1447</v>
      </c>
    </row>
    <row r="1199" spans="2:89" ht="43.15" outlineLevel="1">
      <c r="B1199" s="37"/>
      <c r="C1199" s="13" t="s">
        <v>1294</v>
      </c>
      <c r="D1199" s="10" t="s">
        <v>1392</v>
      </c>
      <c r="E1199" s="10" t="s">
        <v>1393</v>
      </c>
      <c r="F1199" s="11" t="s">
        <v>1394</v>
      </c>
      <c r="G1199" s="11" t="str">
        <f t="shared" si="633"/>
        <v>MFR_SPECIFIC_C5[24:23]</v>
      </c>
      <c r="H1199" s="11" t="s">
        <v>1487</v>
      </c>
      <c r="I1199" s="11"/>
      <c r="J1199" s="11"/>
      <c r="K1199" s="11"/>
      <c r="L1199" s="11"/>
      <c r="M1199" s="11"/>
      <c r="N1199" s="10" t="s">
        <v>1488</v>
      </c>
      <c r="O1199" s="10" t="s">
        <v>1489</v>
      </c>
      <c r="P1199" s="10" t="s">
        <v>1490</v>
      </c>
      <c r="Q1199" s="10"/>
      <c r="R1199" s="10"/>
      <c r="S1199" s="10" t="s">
        <v>53</v>
      </c>
      <c r="T1199" s="10"/>
      <c r="U1199" s="10" t="s">
        <v>49</v>
      </c>
      <c r="V1199" s="10" t="s">
        <v>49</v>
      </c>
      <c r="W1199" s="10" t="s">
        <v>50</v>
      </c>
      <c r="X1199" s="11" t="str">
        <f t="shared" si="634"/>
        <v>Y</v>
      </c>
      <c r="Y1199" s="11">
        <v>2</v>
      </c>
      <c r="Z1199" s="11">
        <f t="shared" si="646"/>
        <v>4</v>
      </c>
      <c r="AA1199" s="11" t="str">
        <f t="shared" si="628"/>
        <v>N</v>
      </c>
      <c r="AB1199" s="11"/>
      <c r="AC1199" s="11">
        <f t="shared" si="629"/>
        <v>0</v>
      </c>
      <c r="AD1199" s="10" t="str">
        <f t="shared" si="644"/>
        <v>00</v>
      </c>
      <c r="AE1199" s="10" t="str">
        <f t="shared" si="645"/>
        <v>00</v>
      </c>
      <c r="AF1199" s="11"/>
      <c r="AG1199" s="10"/>
      <c r="AH1199" s="10"/>
      <c r="AI1199" s="11">
        <f t="shared" si="636"/>
        <v>503</v>
      </c>
      <c r="AJ1199" s="11" t="str">
        <f t="shared" si="637"/>
        <v>MTP[504:503]</v>
      </c>
      <c r="AK1199" s="11">
        <f t="shared" si="638"/>
        <v>591</v>
      </c>
      <c r="AL1199" s="11" t="str">
        <f t="shared" si="639"/>
        <v>MTP[592:591]</v>
      </c>
      <c r="AM1199" s="11">
        <f t="shared" si="640"/>
        <v>143</v>
      </c>
      <c r="AN1199" s="11" t="str">
        <f t="shared" si="641"/>
        <v/>
      </c>
      <c r="AO1199" s="11">
        <f t="shared" si="642"/>
        <v>143</v>
      </c>
      <c r="AP1199" s="11" t="str">
        <f t="shared" si="643"/>
        <v/>
      </c>
      <c r="AQ1199" s="11"/>
      <c r="AR1199" s="11">
        <f t="shared" si="630"/>
        <v>0</v>
      </c>
      <c r="AS1199" s="11"/>
      <c r="AT1199" s="9"/>
      <c r="AU1199" t="str">
        <f t="shared" si="631"/>
        <v>RW</v>
      </c>
      <c r="AV1199" s="7">
        <f>SUM(Z$7:Z1199)/2</f>
        <v>633</v>
      </c>
      <c r="AW1199" s="7">
        <f>SUM(AC$7:AC1199)/2</f>
        <v>144</v>
      </c>
      <c r="BA1199" s="11">
        <v>2</v>
      </c>
      <c r="BB1199" s="7">
        <f t="shared" si="635"/>
        <v>23</v>
      </c>
      <c r="BF1199" s="2" t="s">
        <v>51</v>
      </c>
      <c r="BG1199" s="2" t="s">
        <v>51</v>
      </c>
      <c r="BH1199" s="2" t="s">
        <v>51</v>
      </c>
      <c r="BI1199" s="2" t="s">
        <v>51</v>
      </c>
      <c r="BJ1199" s="2" t="s">
        <v>51</v>
      </c>
      <c r="BK1199" s="2" t="s">
        <v>51</v>
      </c>
      <c r="BL1199" s="2" t="s">
        <v>51</v>
      </c>
      <c r="BM1199" s="2" t="s">
        <v>51</v>
      </c>
      <c r="BN1199" s="2" t="s">
        <v>51</v>
      </c>
      <c r="BO1199" s="2" t="s">
        <v>51</v>
      </c>
    </row>
    <row r="1200" spans="2:89" ht="28.9" outlineLevel="1">
      <c r="B1200" s="37"/>
      <c r="C1200" s="13" t="s">
        <v>1294</v>
      </c>
      <c r="D1200" s="10" t="s">
        <v>1392</v>
      </c>
      <c r="E1200" s="10" t="s">
        <v>1393</v>
      </c>
      <c r="F1200" s="11" t="s">
        <v>1394</v>
      </c>
      <c r="G1200" s="11" t="str">
        <f t="shared" si="633"/>
        <v>MFR_SPECIFIC_C5[22:20]</v>
      </c>
      <c r="H1200" s="11" t="s">
        <v>1491</v>
      </c>
      <c r="I1200" s="11"/>
      <c r="J1200" s="11"/>
      <c r="K1200" s="11"/>
      <c r="L1200" s="11"/>
      <c r="M1200" s="11"/>
      <c r="N1200" s="10" t="s">
        <v>1492</v>
      </c>
      <c r="O1200" s="10" t="s">
        <v>1493</v>
      </c>
      <c r="P1200" s="10" t="s">
        <v>1494</v>
      </c>
      <c r="Q1200" s="10"/>
      <c r="R1200" s="10"/>
      <c r="S1200" s="10" t="s">
        <v>53</v>
      </c>
      <c r="T1200" s="10"/>
      <c r="U1200" s="10" t="s">
        <v>49</v>
      </c>
      <c r="V1200" s="10" t="s">
        <v>49</v>
      </c>
      <c r="W1200" s="10" t="s">
        <v>50</v>
      </c>
      <c r="X1200" s="11" t="str">
        <f t="shared" si="634"/>
        <v>Y</v>
      </c>
      <c r="Y1200" s="11">
        <v>3</v>
      </c>
      <c r="Z1200" s="11">
        <f t="shared" si="646"/>
        <v>6</v>
      </c>
      <c r="AA1200" s="11" t="str">
        <f t="shared" si="628"/>
        <v>N</v>
      </c>
      <c r="AB1200" s="11"/>
      <c r="AC1200" s="11">
        <f t="shared" si="629"/>
        <v>0</v>
      </c>
      <c r="AD1200" s="10" t="str">
        <f t="shared" si="644"/>
        <v>000</v>
      </c>
      <c r="AE1200" s="10" t="str">
        <f t="shared" si="645"/>
        <v>000</v>
      </c>
      <c r="AF1200" s="11"/>
      <c r="AG1200" s="10"/>
      <c r="AH1200" s="10"/>
      <c r="AI1200" s="11">
        <f t="shared" si="636"/>
        <v>500</v>
      </c>
      <c r="AJ1200" s="11" t="str">
        <f t="shared" si="637"/>
        <v>MTP[502:500]</v>
      </c>
      <c r="AK1200" s="11">
        <f t="shared" si="638"/>
        <v>588</v>
      </c>
      <c r="AL1200" s="11" t="str">
        <f t="shared" si="639"/>
        <v>MTP[590:588]</v>
      </c>
      <c r="AM1200" s="11">
        <f t="shared" si="640"/>
        <v>143</v>
      </c>
      <c r="AN1200" s="11" t="str">
        <f t="shared" si="641"/>
        <v/>
      </c>
      <c r="AO1200" s="11">
        <f t="shared" si="642"/>
        <v>143</v>
      </c>
      <c r="AP1200" s="11" t="str">
        <f t="shared" si="643"/>
        <v/>
      </c>
      <c r="AQ1200" s="11"/>
      <c r="AR1200" s="11">
        <f t="shared" si="630"/>
        <v>0</v>
      </c>
      <c r="AS1200" s="11"/>
      <c r="AT1200" s="9"/>
      <c r="AU1200" t="str">
        <f t="shared" si="631"/>
        <v>RW</v>
      </c>
      <c r="AV1200" s="7">
        <f>SUM(Z$7:Z1200)/2</f>
        <v>636</v>
      </c>
      <c r="AW1200" s="7">
        <f>SUM(AC$7:AC1200)/2</f>
        <v>144</v>
      </c>
      <c r="BA1200" s="11">
        <v>3</v>
      </c>
      <c r="BB1200" s="7">
        <f t="shared" si="635"/>
        <v>20</v>
      </c>
      <c r="BF1200" s="2" t="s">
        <v>135</v>
      </c>
      <c r="BG1200" s="2" t="s">
        <v>135</v>
      </c>
      <c r="BH1200" s="2" t="s">
        <v>135</v>
      </c>
      <c r="BI1200" s="2" t="s">
        <v>135</v>
      </c>
      <c r="BJ1200" s="2" t="s">
        <v>135</v>
      </c>
      <c r="BK1200" s="2" t="s">
        <v>135</v>
      </c>
      <c r="BL1200" s="2" t="s">
        <v>135</v>
      </c>
      <c r="BM1200" s="2" t="s">
        <v>135</v>
      </c>
      <c r="BN1200" s="2" t="s">
        <v>135</v>
      </c>
      <c r="BO1200" s="2" t="s">
        <v>135</v>
      </c>
    </row>
    <row r="1201" spans="2:67" ht="43.15" outlineLevel="1">
      <c r="B1201" s="37"/>
      <c r="C1201" s="13" t="s">
        <v>1294</v>
      </c>
      <c r="D1201" s="10" t="s">
        <v>1392</v>
      </c>
      <c r="E1201" s="10" t="s">
        <v>1393</v>
      </c>
      <c r="F1201" s="11" t="s">
        <v>1394</v>
      </c>
      <c r="G1201" s="11" t="str">
        <f t="shared" si="633"/>
        <v>MFR_SPECIFIC_C5[19:18]</v>
      </c>
      <c r="H1201" s="11" t="s">
        <v>1495</v>
      </c>
      <c r="I1201" s="11"/>
      <c r="J1201" s="11"/>
      <c r="K1201" s="11"/>
      <c r="L1201" s="11"/>
      <c r="M1201" s="11"/>
      <c r="N1201" s="10" t="s">
        <v>1496</v>
      </c>
      <c r="O1201" s="10" t="s">
        <v>1497</v>
      </c>
      <c r="P1201" s="10" t="s">
        <v>1498</v>
      </c>
      <c r="Q1201" s="10"/>
      <c r="R1201" s="10"/>
      <c r="S1201" s="10" t="s">
        <v>53</v>
      </c>
      <c r="T1201" s="10"/>
      <c r="U1201" s="10" t="s">
        <v>49</v>
      </c>
      <c r="V1201" s="10" t="s">
        <v>49</v>
      </c>
      <c r="W1201" s="10" t="s">
        <v>50</v>
      </c>
      <c r="X1201" s="11" t="str">
        <f t="shared" si="634"/>
        <v>Y</v>
      </c>
      <c r="Y1201" s="11">
        <v>2</v>
      </c>
      <c r="Z1201" s="11">
        <f t="shared" si="646"/>
        <v>4</v>
      </c>
      <c r="AA1201" s="11" t="str">
        <f t="shared" si="628"/>
        <v>N</v>
      </c>
      <c r="AB1201" s="11"/>
      <c r="AC1201" s="11">
        <f t="shared" si="629"/>
        <v>0</v>
      </c>
      <c r="AD1201" s="10" t="str">
        <f t="shared" si="644"/>
        <v>00</v>
      </c>
      <c r="AE1201" s="10" t="str">
        <f t="shared" si="645"/>
        <v>00</v>
      </c>
      <c r="AF1201" s="11"/>
      <c r="AG1201" s="10"/>
      <c r="AH1201" s="10"/>
      <c r="AI1201" s="11">
        <f t="shared" si="636"/>
        <v>498</v>
      </c>
      <c r="AJ1201" s="11" t="str">
        <f t="shared" si="637"/>
        <v>MTP[499:498]</v>
      </c>
      <c r="AK1201" s="11">
        <f t="shared" si="638"/>
        <v>586</v>
      </c>
      <c r="AL1201" s="11" t="str">
        <f t="shared" si="639"/>
        <v>MTP[587:586]</v>
      </c>
      <c r="AM1201" s="11">
        <f t="shared" si="640"/>
        <v>143</v>
      </c>
      <c r="AN1201" s="11" t="str">
        <f t="shared" si="641"/>
        <v/>
      </c>
      <c r="AO1201" s="11">
        <f t="shared" si="642"/>
        <v>143</v>
      </c>
      <c r="AP1201" s="11" t="str">
        <f t="shared" si="643"/>
        <v/>
      </c>
      <c r="AQ1201" s="11"/>
      <c r="AR1201" s="11">
        <f t="shared" si="630"/>
        <v>0</v>
      </c>
      <c r="AS1201" s="11"/>
      <c r="AT1201" s="9"/>
      <c r="AU1201" t="str">
        <f t="shared" si="631"/>
        <v>RW</v>
      </c>
      <c r="AV1201" s="7">
        <f>SUM(Z$7:Z1201)/2</f>
        <v>638</v>
      </c>
      <c r="AW1201" s="7">
        <f>SUM(AC$7:AC1201)/2</f>
        <v>144</v>
      </c>
      <c r="BA1201" s="11">
        <v>2</v>
      </c>
      <c r="BB1201" s="7">
        <f t="shared" si="635"/>
        <v>18</v>
      </c>
      <c r="BF1201" s="2" t="s">
        <v>51</v>
      </c>
      <c r="BG1201" s="2" t="s">
        <v>51</v>
      </c>
      <c r="BH1201" s="2" t="s">
        <v>51</v>
      </c>
      <c r="BI1201" s="2" t="s">
        <v>51</v>
      </c>
      <c r="BJ1201" s="2" t="s">
        <v>51</v>
      </c>
      <c r="BK1201" s="2" t="s">
        <v>51</v>
      </c>
      <c r="BL1201" s="2" t="s">
        <v>51</v>
      </c>
      <c r="BM1201" s="2" t="s">
        <v>51</v>
      </c>
      <c r="BN1201" s="2" t="s">
        <v>51</v>
      </c>
      <c r="BO1201" s="2" t="s">
        <v>51</v>
      </c>
    </row>
    <row r="1202" spans="2:67" ht="28.9" outlineLevel="1">
      <c r="B1202" s="37"/>
      <c r="C1202" s="13" t="s">
        <v>1294</v>
      </c>
      <c r="D1202" s="10" t="s">
        <v>1392</v>
      </c>
      <c r="E1202" s="10" t="s">
        <v>1393</v>
      </c>
      <c r="F1202" s="11" t="s">
        <v>1394</v>
      </c>
      <c r="G1202" s="11" t="str">
        <f t="shared" si="633"/>
        <v>MFR_SPECIFIC_C5[17:15]</v>
      </c>
      <c r="H1202" s="11" t="s">
        <v>1499</v>
      </c>
      <c r="I1202" s="11"/>
      <c r="J1202" s="11"/>
      <c r="K1202" s="11"/>
      <c r="L1202" s="11"/>
      <c r="M1202" s="11"/>
      <c r="N1202" s="10" t="s">
        <v>1500</v>
      </c>
      <c r="O1202" s="10" t="s">
        <v>1501</v>
      </c>
      <c r="P1202" s="10" t="s">
        <v>1502</v>
      </c>
      <c r="Q1202" s="10"/>
      <c r="R1202" s="10"/>
      <c r="S1202" s="10" t="s">
        <v>53</v>
      </c>
      <c r="T1202" s="10"/>
      <c r="U1202" s="10" t="s">
        <v>49</v>
      </c>
      <c r="V1202" s="10" t="s">
        <v>49</v>
      </c>
      <c r="W1202" s="10" t="s">
        <v>50</v>
      </c>
      <c r="X1202" s="11" t="str">
        <f t="shared" si="634"/>
        <v>Y</v>
      </c>
      <c r="Y1202" s="11">
        <v>3</v>
      </c>
      <c r="Z1202" s="11">
        <f t="shared" si="646"/>
        <v>6</v>
      </c>
      <c r="AA1202" s="11" t="str">
        <f t="shared" si="628"/>
        <v>N</v>
      </c>
      <c r="AB1202" s="11"/>
      <c r="AC1202" s="11">
        <f t="shared" si="629"/>
        <v>0</v>
      </c>
      <c r="AD1202" s="10" t="str">
        <f t="shared" si="644"/>
        <v>000</v>
      </c>
      <c r="AE1202" s="10" t="str">
        <f t="shared" si="645"/>
        <v>000</v>
      </c>
      <c r="AF1202" s="11"/>
      <c r="AG1202" s="10"/>
      <c r="AH1202" s="10"/>
      <c r="AI1202" s="11">
        <f t="shared" si="636"/>
        <v>495</v>
      </c>
      <c r="AJ1202" s="11" t="str">
        <f t="shared" si="637"/>
        <v>MTP[497:495]</v>
      </c>
      <c r="AK1202" s="11">
        <f t="shared" si="638"/>
        <v>583</v>
      </c>
      <c r="AL1202" s="11" t="str">
        <f t="shared" si="639"/>
        <v>MTP[585:583]</v>
      </c>
      <c r="AM1202" s="11">
        <f t="shared" si="640"/>
        <v>143</v>
      </c>
      <c r="AN1202" s="11" t="str">
        <f t="shared" si="641"/>
        <v/>
      </c>
      <c r="AO1202" s="11">
        <f t="shared" si="642"/>
        <v>143</v>
      </c>
      <c r="AP1202" s="11" t="str">
        <f t="shared" si="643"/>
        <v/>
      </c>
      <c r="AQ1202" s="11"/>
      <c r="AR1202" s="11">
        <f t="shared" si="630"/>
        <v>0</v>
      </c>
      <c r="AS1202" s="11"/>
      <c r="AT1202" s="9"/>
      <c r="AU1202" t="str">
        <f t="shared" si="631"/>
        <v>RW</v>
      </c>
      <c r="AV1202" s="7">
        <f>SUM(Z$7:Z1202)/2</f>
        <v>641</v>
      </c>
      <c r="AW1202" s="7">
        <f>SUM(AC$7:AC1202)/2</f>
        <v>144</v>
      </c>
      <c r="BA1202" s="11">
        <v>3</v>
      </c>
      <c r="BB1202" s="7">
        <f t="shared" si="635"/>
        <v>15</v>
      </c>
      <c r="BF1202" s="2" t="s">
        <v>135</v>
      </c>
      <c r="BG1202" s="40">
        <v>111</v>
      </c>
      <c r="BH1202" s="2" t="s">
        <v>135</v>
      </c>
      <c r="BI1202" s="40">
        <v>111</v>
      </c>
      <c r="BJ1202" s="2" t="s">
        <v>135</v>
      </c>
      <c r="BK1202" s="40">
        <v>111</v>
      </c>
      <c r="BL1202" s="2" t="s">
        <v>135</v>
      </c>
      <c r="BM1202" s="40">
        <v>111</v>
      </c>
      <c r="BN1202" s="2" t="s">
        <v>135</v>
      </c>
      <c r="BO1202" s="40">
        <v>111</v>
      </c>
    </row>
    <row r="1203" spans="2:67" ht="28.9" outlineLevel="1">
      <c r="B1203" s="37"/>
      <c r="C1203" s="13" t="s">
        <v>1294</v>
      </c>
      <c r="D1203" s="10" t="s">
        <v>1392</v>
      </c>
      <c r="E1203" s="10" t="s">
        <v>1393</v>
      </c>
      <c r="F1203" s="11" t="s">
        <v>1394</v>
      </c>
      <c r="G1203" s="11" t="str">
        <f t="shared" si="633"/>
        <v>MFR_SPECIFIC_C5[14:13]</v>
      </c>
      <c r="H1203" s="45" t="s">
        <v>1503</v>
      </c>
      <c r="I1203" s="45"/>
      <c r="J1203" s="45"/>
      <c r="K1203" s="45"/>
      <c r="L1203" s="45"/>
      <c r="M1203" s="45"/>
      <c r="N1203" s="10" t="s">
        <v>1504</v>
      </c>
      <c r="O1203" s="10" t="s">
        <v>1505</v>
      </c>
      <c r="P1203" s="10" t="s">
        <v>1506</v>
      </c>
      <c r="Q1203" s="10"/>
      <c r="R1203" s="10"/>
      <c r="S1203" s="10" t="s">
        <v>53</v>
      </c>
      <c r="T1203" s="10"/>
      <c r="U1203" s="10" t="s">
        <v>49</v>
      </c>
      <c r="V1203" s="10" t="s">
        <v>49</v>
      </c>
      <c r="W1203" s="10" t="s">
        <v>50</v>
      </c>
      <c r="X1203" s="11" t="str">
        <f t="shared" si="634"/>
        <v>Y</v>
      </c>
      <c r="Y1203" s="11">
        <v>2</v>
      </c>
      <c r="Z1203" s="11">
        <f t="shared" si="646"/>
        <v>4</v>
      </c>
      <c r="AA1203" s="11" t="str">
        <f t="shared" si="628"/>
        <v>N</v>
      </c>
      <c r="AB1203" s="11"/>
      <c r="AC1203" s="11">
        <f t="shared" si="629"/>
        <v>0</v>
      </c>
      <c r="AD1203" s="10" t="str">
        <f t="shared" si="644"/>
        <v>00</v>
      </c>
      <c r="AE1203" s="10" t="str">
        <f t="shared" si="645"/>
        <v>00</v>
      </c>
      <c r="AF1203" s="11"/>
      <c r="AG1203" s="10"/>
      <c r="AH1203" s="10"/>
      <c r="AI1203" s="11">
        <f t="shared" si="636"/>
        <v>493</v>
      </c>
      <c r="AJ1203" s="11" t="str">
        <f t="shared" si="637"/>
        <v>MTP[494:493]</v>
      </c>
      <c r="AK1203" s="11">
        <f t="shared" si="638"/>
        <v>581</v>
      </c>
      <c r="AL1203" s="11" t="str">
        <f t="shared" si="639"/>
        <v>MTP[582:581]</v>
      </c>
      <c r="AM1203" s="11">
        <f t="shared" si="640"/>
        <v>143</v>
      </c>
      <c r="AN1203" s="11" t="str">
        <f t="shared" si="641"/>
        <v/>
      </c>
      <c r="AO1203" s="11">
        <f t="shared" si="642"/>
        <v>143</v>
      </c>
      <c r="AP1203" s="11" t="str">
        <f t="shared" si="643"/>
        <v/>
      </c>
      <c r="AQ1203" s="11"/>
      <c r="AR1203" s="11">
        <f t="shared" si="630"/>
        <v>0</v>
      </c>
      <c r="AS1203" s="11"/>
      <c r="AT1203" s="9"/>
      <c r="AU1203" t="str">
        <f t="shared" si="631"/>
        <v>RW</v>
      </c>
      <c r="AV1203" s="7">
        <f>SUM(Z$7:Z1203)/2</f>
        <v>643</v>
      </c>
      <c r="AW1203" s="7">
        <f>SUM(AC$7:AC1203)/2</f>
        <v>144</v>
      </c>
      <c r="BA1203" s="11">
        <v>2</v>
      </c>
      <c r="BB1203" s="7">
        <f t="shared" si="635"/>
        <v>13</v>
      </c>
      <c r="BF1203" s="2" t="s">
        <v>51</v>
      </c>
      <c r="BG1203" s="2" t="s">
        <v>51</v>
      </c>
      <c r="BH1203" s="2" t="s">
        <v>51</v>
      </c>
      <c r="BI1203" s="2" t="s">
        <v>51</v>
      </c>
      <c r="BJ1203" s="2" t="s">
        <v>51</v>
      </c>
      <c r="BK1203" s="2" t="s">
        <v>51</v>
      </c>
      <c r="BL1203" s="2" t="s">
        <v>51</v>
      </c>
      <c r="BM1203" s="2" t="s">
        <v>51</v>
      </c>
      <c r="BN1203" s="2" t="s">
        <v>51</v>
      </c>
      <c r="BO1203" s="2" t="s">
        <v>51</v>
      </c>
    </row>
    <row r="1204" spans="2:67" ht="28.9" outlineLevel="1">
      <c r="B1204" s="37"/>
      <c r="C1204" s="13" t="s">
        <v>1294</v>
      </c>
      <c r="D1204" s="10" t="s">
        <v>1392</v>
      </c>
      <c r="E1204" s="10" t="s">
        <v>1393</v>
      </c>
      <c r="F1204" s="11" t="s">
        <v>1394</v>
      </c>
      <c r="G1204" s="11" t="str">
        <f t="shared" si="633"/>
        <v>MFR_SPECIFIC_C5[12:10]</v>
      </c>
      <c r="H1204" s="45" t="s">
        <v>1507</v>
      </c>
      <c r="I1204" s="45"/>
      <c r="J1204" s="45"/>
      <c r="K1204" s="45"/>
      <c r="L1204" s="45"/>
      <c r="M1204" s="45"/>
      <c r="N1204" s="10" t="s">
        <v>1504</v>
      </c>
      <c r="O1204" s="10" t="s">
        <v>1508</v>
      </c>
      <c r="P1204" s="10" t="s">
        <v>1509</v>
      </c>
      <c r="Q1204" s="10"/>
      <c r="R1204" s="10"/>
      <c r="S1204" s="10" t="s">
        <v>53</v>
      </c>
      <c r="T1204" s="10"/>
      <c r="U1204" s="10" t="s">
        <v>49</v>
      </c>
      <c r="V1204" s="10" t="s">
        <v>49</v>
      </c>
      <c r="W1204" s="10" t="s">
        <v>50</v>
      </c>
      <c r="X1204" s="11" t="str">
        <f t="shared" si="634"/>
        <v>Y</v>
      </c>
      <c r="Y1204" s="11">
        <v>3</v>
      </c>
      <c r="Z1204" s="11">
        <f t="shared" si="646"/>
        <v>6</v>
      </c>
      <c r="AA1204" s="11" t="str">
        <f t="shared" si="628"/>
        <v>N</v>
      </c>
      <c r="AB1204" s="11"/>
      <c r="AC1204" s="11">
        <f t="shared" si="629"/>
        <v>0</v>
      </c>
      <c r="AD1204" s="10" t="str">
        <f t="shared" si="644"/>
        <v>000</v>
      </c>
      <c r="AE1204" s="10" t="str">
        <f t="shared" si="645"/>
        <v>000</v>
      </c>
      <c r="AF1204" s="11"/>
      <c r="AG1204" s="10"/>
      <c r="AH1204" s="10"/>
      <c r="AI1204" s="11">
        <f t="shared" si="636"/>
        <v>490</v>
      </c>
      <c r="AJ1204" s="11" t="str">
        <f t="shared" si="637"/>
        <v>MTP[492:490]</v>
      </c>
      <c r="AK1204" s="11">
        <f t="shared" si="638"/>
        <v>578</v>
      </c>
      <c r="AL1204" s="11" t="str">
        <f t="shared" si="639"/>
        <v>MTP[580:578]</v>
      </c>
      <c r="AM1204" s="11">
        <f t="shared" si="640"/>
        <v>143</v>
      </c>
      <c r="AN1204" s="11" t="str">
        <f t="shared" si="641"/>
        <v/>
      </c>
      <c r="AO1204" s="11">
        <f t="shared" si="642"/>
        <v>143</v>
      </c>
      <c r="AP1204" s="11" t="str">
        <f t="shared" si="643"/>
        <v/>
      </c>
      <c r="AQ1204" s="11"/>
      <c r="AR1204" s="11">
        <f t="shared" si="630"/>
        <v>0</v>
      </c>
      <c r="AS1204" s="11"/>
      <c r="AT1204" s="9"/>
      <c r="AU1204" t="str">
        <f t="shared" si="631"/>
        <v>RW</v>
      </c>
      <c r="AV1204" s="7">
        <f>SUM(Z$7:Z1204)/2</f>
        <v>646</v>
      </c>
      <c r="AW1204" s="7">
        <f>SUM(AC$7:AC1204)/2</f>
        <v>144</v>
      </c>
      <c r="BA1204" s="11">
        <v>3</v>
      </c>
      <c r="BB1204" s="7">
        <f t="shared" si="635"/>
        <v>10</v>
      </c>
      <c r="BF1204" s="40">
        <v>111</v>
      </c>
      <c r="BG1204" s="40">
        <v>111</v>
      </c>
      <c r="BH1204" s="40">
        <v>111</v>
      </c>
      <c r="BI1204" s="40">
        <v>111</v>
      </c>
      <c r="BJ1204" s="40">
        <v>111</v>
      </c>
      <c r="BK1204" s="40">
        <v>111</v>
      </c>
      <c r="BL1204" s="40">
        <v>111</v>
      </c>
      <c r="BM1204" s="40">
        <v>111</v>
      </c>
      <c r="BN1204" s="40">
        <v>111</v>
      </c>
      <c r="BO1204" s="40">
        <v>111</v>
      </c>
    </row>
    <row r="1205" spans="2:67" ht="28.9" outlineLevel="1">
      <c r="B1205" s="36"/>
      <c r="C1205" s="13" t="s">
        <v>1294</v>
      </c>
      <c r="D1205" s="10" t="s">
        <v>1392</v>
      </c>
      <c r="E1205" s="10" t="s">
        <v>1393</v>
      </c>
      <c r="F1205" s="11" t="s">
        <v>1394</v>
      </c>
      <c r="G1205" s="11" t="str">
        <f t="shared" si="633"/>
        <v>MFR_SPECIFIC_C5[9:5]</v>
      </c>
      <c r="H1205" s="45" t="s">
        <v>1510</v>
      </c>
      <c r="I1205" s="45"/>
      <c r="J1205" s="45"/>
      <c r="K1205" s="45"/>
      <c r="L1205" s="45"/>
      <c r="M1205" s="45"/>
      <c r="N1205" s="10" t="s">
        <v>74</v>
      </c>
      <c r="O1205" s="10" t="s">
        <v>1511</v>
      </c>
      <c r="P1205" s="10" t="s">
        <v>1512</v>
      </c>
      <c r="Q1205" s="10"/>
      <c r="R1205" s="10"/>
      <c r="S1205" s="10" t="s">
        <v>53</v>
      </c>
      <c r="T1205" s="10"/>
      <c r="U1205" s="10" t="s">
        <v>49</v>
      </c>
      <c r="V1205" s="10" t="s">
        <v>49</v>
      </c>
      <c r="W1205" s="10" t="s">
        <v>50</v>
      </c>
      <c r="X1205" s="11" t="str">
        <f t="shared" si="634"/>
        <v>Y</v>
      </c>
      <c r="Y1205" s="11">
        <v>5</v>
      </c>
      <c r="Z1205" s="11">
        <f t="shared" si="646"/>
        <v>10</v>
      </c>
      <c r="AA1205" s="11" t="str">
        <f t="shared" si="628"/>
        <v>N</v>
      </c>
      <c r="AB1205" s="11"/>
      <c r="AC1205" s="11">
        <f t="shared" si="629"/>
        <v>0</v>
      </c>
      <c r="AD1205" s="10" t="str">
        <f t="shared" si="644"/>
        <v>00000</v>
      </c>
      <c r="AE1205" s="10" t="str">
        <f t="shared" si="645"/>
        <v>00000</v>
      </c>
      <c r="AF1205" s="11"/>
      <c r="AG1205" s="10"/>
      <c r="AH1205" s="10"/>
      <c r="AI1205" s="11">
        <f t="shared" si="636"/>
        <v>485</v>
      </c>
      <c r="AJ1205" s="11" t="str">
        <f t="shared" si="637"/>
        <v>MTP[489:485]</v>
      </c>
      <c r="AK1205" s="11">
        <f t="shared" si="638"/>
        <v>573</v>
      </c>
      <c r="AL1205" s="11" t="str">
        <f t="shared" si="639"/>
        <v>MTP[577:573]</v>
      </c>
      <c r="AM1205" s="11">
        <f t="shared" si="640"/>
        <v>143</v>
      </c>
      <c r="AN1205" s="11" t="str">
        <f t="shared" si="641"/>
        <v/>
      </c>
      <c r="AO1205" s="11">
        <f t="shared" si="642"/>
        <v>143</v>
      </c>
      <c r="AP1205" s="11" t="str">
        <f t="shared" si="643"/>
        <v/>
      </c>
      <c r="AQ1205" s="11"/>
      <c r="AR1205" s="11">
        <f t="shared" si="630"/>
        <v>0</v>
      </c>
      <c r="AS1205" s="11"/>
      <c r="AT1205" s="9"/>
      <c r="AU1205" t="str">
        <f t="shared" si="631"/>
        <v>RW</v>
      </c>
      <c r="AV1205" s="7">
        <f>SUM(Z$7:Z1205)/2</f>
        <v>651</v>
      </c>
      <c r="AW1205" s="7">
        <f>SUM(AC$7:AC1205)/2</f>
        <v>144</v>
      </c>
      <c r="BA1205" s="11">
        <v>5</v>
      </c>
      <c r="BB1205" s="7">
        <f t="shared" si="635"/>
        <v>5</v>
      </c>
      <c r="BF1205" s="2" t="s">
        <v>102</v>
      </c>
      <c r="BG1205" s="2" t="s">
        <v>102</v>
      </c>
      <c r="BH1205" s="2" t="s">
        <v>102</v>
      </c>
      <c r="BI1205" s="2" t="s">
        <v>102</v>
      </c>
      <c r="BJ1205" s="2" t="s">
        <v>102</v>
      </c>
      <c r="BK1205" s="2" t="s">
        <v>102</v>
      </c>
      <c r="BL1205" s="2" t="s">
        <v>102</v>
      </c>
      <c r="BM1205" s="2" t="s">
        <v>102</v>
      </c>
      <c r="BN1205" s="2" t="s">
        <v>102</v>
      </c>
      <c r="BO1205" s="2" t="s">
        <v>102</v>
      </c>
    </row>
    <row r="1206" spans="2:67" ht="28.9" outlineLevel="1">
      <c r="B1206" s="36"/>
      <c r="C1206" s="13" t="s">
        <v>1294</v>
      </c>
      <c r="D1206" s="10" t="s">
        <v>1392</v>
      </c>
      <c r="E1206" s="10" t="s">
        <v>1393</v>
      </c>
      <c r="F1206" s="11" t="s">
        <v>1394</v>
      </c>
      <c r="G1206" s="11" t="str">
        <f t="shared" si="633"/>
        <v>MFR_SPECIFIC_C5[4:0]</v>
      </c>
      <c r="H1206" s="11" t="s">
        <v>1513</v>
      </c>
      <c r="I1206" s="11"/>
      <c r="J1206" s="11"/>
      <c r="K1206" s="11"/>
      <c r="L1206" s="11"/>
      <c r="M1206" s="11"/>
      <c r="N1206" s="10" t="s">
        <v>1514</v>
      </c>
      <c r="O1206" s="10"/>
      <c r="P1206" s="10"/>
      <c r="Q1206" s="10"/>
      <c r="R1206" s="10"/>
      <c r="S1206" s="10" t="s">
        <v>53</v>
      </c>
      <c r="T1206" s="10"/>
      <c r="U1206" s="10" t="s">
        <v>49</v>
      </c>
      <c r="V1206" s="10" t="s">
        <v>49</v>
      </c>
      <c r="W1206" s="10" t="s">
        <v>50</v>
      </c>
      <c r="X1206" s="11" t="str">
        <f t="shared" si="634"/>
        <v>Y</v>
      </c>
      <c r="Y1206" s="11">
        <v>5</v>
      </c>
      <c r="Z1206" s="11">
        <f t="shared" si="646"/>
        <v>10</v>
      </c>
      <c r="AA1206" s="11" t="str">
        <f t="shared" si="628"/>
        <v>N</v>
      </c>
      <c r="AB1206" s="11"/>
      <c r="AC1206" s="11">
        <f t="shared" si="629"/>
        <v>0</v>
      </c>
      <c r="AD1206" s="20" t="s">
        <v>1515</v>
      </c>
      <c r="AE1206" s="20" t="s">
        <v>1515</v>
      </c>
      <c r="AF1206" s="11"/>
      <c r="AG1206" s="10"/>
      <c r="AH1206" s="10"/>
      <c r="AI1206" s="11">
        <f>IF(Y1206&gt;0,AK1077,AK1077- 1)</f>
        <v>480</v>
      </c>
      <c r="AJ1206" s="11" t="str">
        <f t="shared" si="637"/>
        <v>MTP[484:480]</v>
      </c>
      <c r="AK1206" s="11">
        <f>IF(AND(V1206="Y", Y1206&gt;0),AI1118,AI1118- 1)</f>
        <v>568</v>
      </c>
      <c r="AL1206" s="11" t="str">
        <f t="shared" si="639"/>
        <v>MTP[572:568]</v>
      </c>
      <c r="AM1206" s="11">
        <f>IF(AB1206&gt;0,AO1077,AO1077- 1)</f>
        <v>143</v>
      </c>
      <c r="AN1206" s="11" t="str">
        <f t="shared" si="641"/>
        <v/>
      </c>
      <c r="AO1206" s="11">
        <f>IF(AND(V1206="Y", AB1206&gt;0),AM1118,AM1118- 1)</f>
        <v>143</v>
      </c>
      <c r="AP1206" s="11" t="str">
        <f t="shared" si="643"/>
        <v/>
      </c>
      <c r="AQ1206" s="11"/>
      <c r="AR1206" s="11">
        <f t="shared" si="630"/>
        <v>0</v>
      </c>
      <c r="AS1206" s="11"/>
      <c r="AT1206" s="9"/>
      <c r="AU1206" t="str">
        <f t="shared" si="631"/>
        <v>RW</v>
      </c>
      <c r="AV1206" s="7">
        <f>SUM(Z$7:Z1206)/2</f>
        <v>656</v>
      </c>
      <c r="AW1206" s="7">
        <f>SUM(AC$7:AC1206)/2</f>
        <v>144</v>
      </c>
      <c r="BA1206" s="11">
        <v>5</v>
      </c>
      <c r="BB1206" s="7">
        <f t="shared" si="635"/>
        <v>0</v>
      </c>
      <c r="BF1206" s="2" t="s">
        <v>1515</v>
      </c>
      <c r="BG1206" s="2" t="s">
        <v>1515</v>
      </c>
      <c r="BH1206" s="2" t="s">
        <v>1515</v>
      </c>
      <c r="BI1206" s="2" t="s">
        <v>1515</v>
      </c>
      <c r="BJ1206" s="2" t="s">
        <v>1515</v>
      </c>
      <c r="BK1206" s="2" t="s">
        <v>1515</v>
      </c>
      <c r="BL1206" s="2" t="s">
        <v>1515</v>
      </c>
      <c r="BM1206" s="2" t="s">
        <v>1515</v>
      </c>
      <c r="BN1206" s="2" t="s">
        <v>1515</v>
      </c>
      <c r="BO1206" s="2" t="s">
        <v>1515</v>
      </c>
    </row>
    <row r="1207" spans="2:67" ht="28.9">
      <c r="B1207" s="36"/>
      <c r="C1207" s="13" t="s">
        <v>1294</v>
      </c>
      <c r="D1207" s="10" t="s">
        <v>1516</v>
      </c>
      <c r="E1207" s="10" t="s">
        <v>1517</v>
      </c>
      <c r="F1207" s="11" t="s">
        <v>1518</v>
      </c>
      <c r="G1207" s="11"/>
      <c r="H1207" s="11"/>
      <c r="I1207" s="11"/>
      <c r="J1207" s="11"/>
      <c r="K1207" s="11"/>
      <c r="L1207" s="11"/>
      <c r="M1207" s="11"/>
      <c r="N1207" s="10"/>
      <c r="O1207" s="10"/>
      <c r="P1207" s="10"/>
      <c r="Q1207" s="10" t="str">
        <f>IF(T1207&gt;2,"Block Write",IF(T1207=1,"Write Byte","Write Word"))</f>
        <v>Write Byte</v>
      </c>
      <c r="R1207" s="10" t="str">
        <f>IF(T1207&gt;2,"Block Read",IF(T1207=1,"Read Byte","Read Word"))</f>
        <v>Read Byte</v>
      </c>
      <c r="S1207" s="10" t="str">
        <f t="shared" si="591"/>
        <v>RW</v>
      </c>
      <c r="T1207" s="10">
        <v>1</v>
      </c>
      <c r="U1207" s="10" t="s">
        <v>49</v>
      </c>
      <c r="V1207" s="10" t="s">
        <v>49</v>
      </c>
      <c r="W1207" s="10" t="s">
        <v>50</v>
      </c>
      <c r="X1207" s="11" t="str">
        <f t="shared" si="634"/>
        <v>N</v>
      </c>
      <c r="Y1207" s="11"/>
      <c r="Z1207" s="11">
        <f t="shared" si="646"/>
        <v>0</v>
      </c>
      <c r="AA1207" s="11" t="str">
        <f t="shared" si="628"/>
        <v>N</v>
      </c>
      <c r="AB1207" s="11"/>
      <c r="AC1207" s="11">
        <f t="shared" si="629"/>
        <v>0</v>
      </c>
      <c r="AD1207" s="10" t="str">
        <f>(AD1208 &amp; AD1209 &amp; AD1210 &amp; AD1211 &amp; AD1212 &amp; AD1213 &amp; AD1214 &amp; AD1215)</f>
        <v>00000000</v>
      </c>
      <c r="AE1207" s="10" t="str">
        <f>(AE1208 &amp; AE1209 &amp; AE1210 &amp; AE1211 &amp; AE1212 &amp; AE1213 &amp; AE1214 &amp; AE1215)</f>
        <v>00000000</v>
      </c>
      <c r="AF1207" s="11"/>
      <c r="AG1207" s="10"/>
      <c r="AH1207" s="10"/>
      <c r="AI1207" s="11">
        <f>AK1118+Y1207</f>
        <v>656</v>
      </c>
      <c r="AJ1207" s="11"/>
      <c r="AK1207" s="11">
        <f t="shared" si="592"/>
        <v>656</v>
      </c>
      <c r="AL1207" s="11"/>
      <c r="AM1207" s="11">
        <f>AO1118+AB1207</f>
        <v>144</v>
      </c>
      <c r="AN1207" s="11"/>
      <c r="AO1207" s="11">
        <f t="shared" si="593"/>
        <v>144</v>
      </c>
      <c r="AP1207" s="11"/>
      <c r="AQ1207" s="11">
        <f>IF(AND(U1207="Y",S1207="RW"),T1207*8,0)</f>
        <v>8</v>
      </c>
      <c r="AR1207" s="11">
        <f t="shared" si="630"/>
        <v>16</v>
      </c>
      <c r="AS1207" s="11"/>
      <c r="AT1207" s="9" t="s">
        <v>1519</v>
      </c>
      <c r="AU1207" t="str">
        <f t="shared" si="631"/>
        <v>RW</v>
      </c>
      <c r="AV1207" s="7">
        <f>SUM(Z$7:Z1207)/2</f>
        <v>656</v>
      </c>
      <c r="AW1207" s="7">
        <f>SUM(AC$7:AC1207)/2</f>
        <v>144</v>
      </c>
      <c r="BF1207" s="2" t="s">
        <v>272</v>
      </c>
      <c r="BG1207" s="2" t="s">
        <v>272</v>
      </c>
      <c r="BH1207" s="2" t="s">
        <v>272</v>
      </c>
      <c r="BI1207" s="2" t="s">
        <v>272</v>
      </c>
      <c r="BJ1207" s="2" t="s">
        <v>272</v>
      </c>
      <c r="BK1207" s="2" t="s">
        <v>272</v>
      </c>
      <c r="BL1207" s="2" t="s">
        <v>272</v>
      </c>
      <c r="BM1207" s="2" t="s">
        <v>272</v>
      </c>
      <c r="BN1207" s="2" t="s">
        <v>272</v>
      </c>
      <c r="BO1207" s="2" t="s">
        <v>272</v>
      </c>
    </row>
    <row r="1208" spans="2:67" ht="28.9" outlineLevel="1">
      <c r="B1208" s="36"/>
      <c r="C1208" s="13" t="s">
        <v>1294</v>
      </c>
      <c r="D1208" s="10" t="s">
        <v>1516</v>
      </c>
      <c r="E1208" s="10" t="s">
        <v>1517</v>
      </c>
      <c r="F1208" s="11" t="s">
        <v>1518</v>
      </c>
      <c r="G1208" s="11"/>
      <c r="H1208" s="11"/>
      <c r="I1208" s="11"/>
      <c r="J1208" s="11"/>
      <c r="K1208" s="11"/>
      <c r="L1208" s="11"/>
      <c r="M1208" s="11"/>
      <c r="N1208" s="10"/>
      <c r="O1208" s="10"/>
      <c r="P1208" s="10"/>
      <c r="Q1208" s="10"/>
      <c r="R1208" s="10"/>
      <c r="S1208" s="10" t="s">
        <v>53</v>
      </c>
      <c r="T1208" s="10"/>
      <c r="U1208" s="10" t="s">
        <v>49</v>
      </c>
      <c r="V1208" s="10" t="s">
        <v>49</v>
      </c>
      <c r="W1208" s="10" t="s">
        <v>50</v>
      </c>
      <c r="X1208" s="11" t="str">
        <f t="shared" si="634"/>
        <v>N</v>
      </c>
      <c r="Y1208" s="11"/>
      <c r="Z1208" s="11">
        <f t="shared" si="646"/>
        <v>0</v>
      </c>
      <c r="AA1208" s="11" t="str">
        <f t="shared" si="628"/>
        <v>N</v>
      </c>
      <c r="AB1208" s="11"/>
      <c r="AC1208" s="11">
        <f t="shared" si="629"/>
        <v>0</v>
      </c>
      <c r="AD1208" s="10" t="str">
        <f t="shared" ref="AD1208:AD1215" si="647">REPT(0,BA1208)</f>
        <v/>
      </c>
      <c r="AE1208" s="10" t="str">
        <f t="shared" ref="AE1208:AE1215" si="648">REPT(0,BA1208)</f>
        <v/>
      </c>
      <c r="AF1208" s="11"/>
      <c r="AG1208" s="10"/>
      <c r="AH1208" s="10"/>
      <c r="AI1208" s="11">
        <f t="shared" ref="AI1208:AI1214" si="649">AI1209+Y1209</f>
        <v>655</v>
      </c>
      <c r="AJ1208" s="11" t="str">
        <f t="shared" ref="AJ1208:AJ1215" si="650">IF(Y1208&gt;1,"MTP[" &amp; AI1208-1+Y1208&amp; ":" &amp; AI1208 &amp; "]",(IF(Y1208&gt;0,"MTP[" &amp; AI1208 &amp; "]","")))</f>
        <v/>
      </c>
      <c r="AK1208" s="11">
        <f t="shared" ref="AK1208:AK1214" si="651">AK1209+Y1209</f>
        <v>655</v>
      </c>
      <c r="AL1208" s="11" t="str">
        <f t="shared" ref="AL1208:AL1215" si="652">IF(AND(V1208="Y", Y1208&gt;1),"MTP[" &amp; AK1208-1+Y1208&amp; ":" &amp; AK1208 &amp; "]",(IF(AND(V1208="Y", Y1208&gt;0),"MTP[" &amp; AK1208 &amp; "]","")))</f>
        <v/>
      </c>
      <c r="AM1208" s="11">
        <f t="shared" ref="AM1208:AM1214" si="653">AM1209+AB1209</f>
        <v>143</v>
      </c>
      <c r="AN1208" s="11" t="str">
        <f t="shared" ref="AN1208:AN1215" si="654">IF(AB1208&gt;1,"OTP[" &amp; AM1208-1+AB1208&amp; ":" &amp; AM1208 &amp; "]",(IF(AB1208&gt;0,"OTP[" &amp; AM1208 &amp; "]","")))</f>
        <v/>
      </c>
      <c r="AO1208" s="11">
        <f t="shared" ref="AO1208:AO1214" si="655">AO1209+AB1209</f>
        <v>143</v>
      </c>
      <c r="AP1208" s="11" t="str">
        <f t="shared" ref="AP1208:AP1215" si="656">IF(AND(V1208="Y", AB1208&gt;1),"OTP[" &amp; AO1208-1+AB1208&amp; ":" &amp; AO1208 &amp; "]",(IF(AND(V1208="Y", AB1208&gt;0),"OTP[" &amp; AO1208 &amp; "]","")))</f>
        <v/>
      </c>
      <c r="AQ1208" s="11"/>
      <c r="AR1208" s="11">
        <f t="shared" si="630"/>
        <v>0</v>
      </c>
      <c r="AS1208" s="11"/>
      <c r="AT1208" s="9"/>
      <c r="AU1208" t="str">
        <f t="shared" si="631"/>
        <v>RW</v>
      </c>
      <c r="AV1208" s="7">
        <f>SUM(Z$7:Z1208)/2</f>
        <v>656</v>
      </c>
      <c r="AW1208" s="7">
        <f>SUM(AC$7:AC1208)/2</f>
        <v>144</v>
      </c>
      <c r="BF1208" s="2" t="s">
        <v>1299</v>
      </c>
      <c r="BG1208" s="2" t="s">
        <v>1299</v>
      </c>
      <c r="BH1208" s="2" t="s">
        <v>1299</v>
      </c>
      <c r="BI1208" s="2" t="s">
        <v>1299</v>
      </c>
      <c r="BJ1208" s="2" t="s">
        <v>1299</v>
      </c>
      <c r="BK1208" s="2" t="s">
        <v>1299</v>
      </c>
      <c r="BL1208" s="2" t="s">
        <v>1299</v>
      </c>
      <c r="BM1208" s="2" t="s">
        <v>1299</v>
      </c>
      <c r="BN1208" s="2" t="s">
        <v>1299</v>
      </c>
      <c r="BO1208" s="2" t="s">
        <v>1299</v>
      </c>
    </row>
    <row r="1209" spans="2:67" ht="28.9" outlineLevel="1">
      <c r="B1209" s="36"/>
      <c r="C1209" s="13" t="s">
        <v>1294</v>
      </c>
      <c r="D1209" s="10" t="s">
        <v>1516</v>
      </c>
      <c r="E1209" s="10" t="s">
        <v>1517</v>
      </c>
      <c r="F1209" s="11" t="s">
        <v>1518</v>
      </c>
      <c r="G1209" s="11"/>
      <c r="H1209" s="11"/>
      <c r="I1209" s="11"/>
      <c r="J1209" s="11"/>
      <c r="K1209" s="11"/>
      <c r="L1209" s="11"/>
      <c r="M1209" s="11"/>
      <c r="N1209" s="10"/>
      <c r="O1209" s="10"/>
      <c r="P1209" s="10"/>
      <c r="Q1209" s="10"/>
      <c r="R1209" s="10"/>
      <c r="S1209" s="10" t="s">
        <v>53</v>
      </c>
      <c r="T1209" s="10"/>
      <c r="U1209" s="10" t="s">
        <v>49</v>
      </c>
      <c r="V1209" s="10" t="s">
        <v>49</v>
      </c>
      <c r="W1209" s="10" t="s">
        <v>50</v>
      </c>
      <c r="X1209" s="11" t="str">
        <f t="shared" si="634"/>
        <v>N</v>
      </c>
      <c r="Y1209" s="11"/>
      <c r="Z1209" s="11">
        <f t="shared" si="646"/>
        <v>0</v>
      </c>
      <c r="AA1209" s="11" t="str">
        <f t="shared" si="628"/>
        <v>N</v>
      </c>
      <c r="AB1209" s="11"/>
      <c r="AC1209" s="11">
        <f t="shared" si="629"/>
        <v>0</v>
      </c>
      <c r="AD1209" s="10" t="str">
        <f t="shared" si="647"/>
        <v/>
      </c>
      <c r="AE1209" s="10" t="str">
        <f t="shared" si="648"/>
        <v/>
      </c>
      <c r="AF1209" s="11"/>
      <c r="AG1209" s="10"/>
      <c r="AH1209" s="10"/>
      <c r="AI1209" s="11">
        <f t="shared" si="649"/>
        <v>655</v>
      </c>
      <c r="AJ1209" s="11" t="str">
        <f t="shared" si="650"/>
        <v/>
      </c>
      <c r="AK1209" s="11">
        <f t="shared" si="651"/>
        <v>655</v>
      </c>
      <c r="AL1209" s="11" t="str">
        <f t="shared" si="652"/>
        <v/>
      </c>
      <c r="AM1209" s="11">
        <f t="shared" si="653"/>
        <v>143</v>
      </c>
      <c r="AN1209" s="11" t="str">
        <f t="shared" si="654"/>
        <v/>
      </c>
      <c r="AO1209" s="11">
        <f t="shared" si="655"/>
        <v>143</v>
      </c>
      <c r="AP1209" s="11" t="str">
        <f t="shared" si="656"/>
        <v/>
      </c>
      <c r="AQ1209" s="11"/>
      <c r="AR1209" s="11">
        <f t="shared" si="630"/>
        <v>0</v>
      </c>
      <c r="AS1209" s="11"/>
      <c r="AT1209" s="9"/>
      <c r="AU1209" t="str">
        <f t="shared" si="631"/>
        <v>RW</v>
      </c>
      <c r="AV1209" s="7">
        <f>SUM(Z$7:Z1209)/2</f>
        <v>656</v>
      </c>
      <c r="AW1209" s="7">
        <f>SUM(AC$7:AC1209)/2</f>
        <v>144</v>
      </c>
      <c r="BF1209" s="2" t="s">
        <v>1299</v>
      </c>
      <c r="BG1209" s="2" t="s">
        <v>1299</v>
      </c>
      <c r="BH1209" s="2" t="s">
        <v>1299</v>
      </c>
      <c r="BI1209" s="2" t="s">
        <v>1299</v>
      </c>
      <c r="BJ1209" s="2" t="s">
        <v>1299</v>
      </c>
      <c r="BK1209" s="2" t="s">
        <v>1299</v>
      </c>
      <c r="BL1209" s="2" t="s">
        <v>1299</v>
      </c>
      <c r="BM1209" s="2" t="s">
        <v>1299</v>
      </c>
      <c r="BN1209" s="2" t="s">
        <v>1299</v>
      </c>
      <c r="BO1209" s="2" t="s">
        <v>1299</v>
      </c>
    </row>
    <row r="1210" spans="2:67" ht="28.9" outlineLevel="1">
      <c r="B1210" s="36"/>
      <c r="C1210" s="13" t="s">
        <v>1294</v>
      </c>
      <c r="D1210" s="10" t="s">
        <v>1516</v>
      </c>
      <c r="E1210" s="10" t="s">
        <v>1517</v>
      </c>
      <c r="F1210" s="11" t="s">
        <v>1518</v>
      </c>
      <c r="G1210" s="11"/>
      <c r="H1210" s="11"/>
      <c r="I1210" s="11"/>
      <c r="J1210" s="11"/>
      <c r="K1210" s="11"/>
      <c r="L1210" s="11"/>
      <c r="M1210" s="11"/>
      <c r="N1210" s="10"/>
      <c r="O1210" s="10"/>
      <c r="P1210" s="10"/>
      <c r="Q1210" s="10"/>
      <c r="R1210" s="10"/>
      <c r="S1210" s="10" t="s">
        <v>53</v>
      </c>
      <c r="T1210" s="10"/>
      <c r="U1210" s="10" t="s">
        <v>49</v>
      </c>
      <c r="V1210" s="10" t="s">
        <v>49</v>
      </c>
      <c r="W1210" s="10" t="s">
        <v>50</v>
      </c>
      <c r="X1210" s="11" t="str">
        <f t="shared" si="634"/>
        <v>N</v>
      </c>
      <c r="Y1210" s="11"/>
      <c r="Z1210" s="11">
        <f t="shared" si="646"/>
        <v>0</v>
      </c>
      <c r="AA1210" s="11" t="str">
        <f t="shared" si="628"/>
        <v>N</v>
      </c>
      <c r="AB1210" s="11"/>
      <c r="AC1210" s="11">
        <f t="shared" si="629"/>
        <v>0</v>
      </c>
      <c r="AD1210" s="10" t="str">
        <f t="shared" si="647"/>
        <v/>
      </c>
      <c r="AE1210" s="10" t="str">
        <f t="shared" si="648"/>
        <v/>
      </c>
      <c r="AF1210" s="11"/>
      <c r="AG1210" s="10"/>
      <c r="AH1210" s="10"/>
      <c r="AI1210" s="11">
        <f t="shared" si="649"/>
        <v>655</v>
      </c>
      <c r="AJ1210" s="11" t="str">
        <f t="shared" si="650"/>
        <v/>
      </c>
      <c r="AK1210" s="11">
        <f t="shared" si="651"/>
        <v>655</v>
      </c>
      <c r="AL1210" s="11" t="str">
        <f t="shared" si="652"/>
        <v/>
      </c>
      <c r="AM1210" s="11">
        <f t="shared" si="653"/>
        <v>143</v>
      </c>
      <c r="AN1210" s="11" t="str">
        <f t="shared" si="654"/>
        <v/>
      </c>
      <c r="AO1210" s="11">
        <f t="shared" si="655"/>
        <v>143</v>
      </c>
      <c r="AP1210" s="11" t="str">
        <f t="shared" si="656"/>
        <v/>
      </c>
      <c r="AQ1210" s="11"/>
      <c r="AR1210" s="11">
        <f t="shared" si="630"/>
        <v>0</v>
      </c>
      <c r="AS1210" s="11"/>
      <c r="AT1210" s="9"/>
      <c r="AU1210" t="str">
        <f t="shared" si="631"/>
        <v>RW</v>
      </c>
      <c r="AV1210" s="7">
        <f>SUM(Z$7:Z1210)/2</f>
        <v>656</v>
      </c>
      <c r="AW1210" s="7">
        <f>SUM(AC$7:AC1210)/2</f>
        <v>144</v>
      </c>
      <c r="BF1210" s="2" t="s">
        <v>1299</v>
      </c>
      <c r="BG1210" s="2" t="s">
        <v>1299</v>
      </c>
      <c r="BH1210" s="2" t="s">
        <v>1299</v>
      </c>
      <c r="BI1210" s="2" t="s">
        <v>1299</v>
      </c>
      <c r="BJ1210" s="2" t="s">
        <v>1299</v>
      </c>
      <c r="BK1210" s="2" t="s">
        <v>1299</v>
      </c>
      <c r="BL1210" s="2" t="s">
        <v>1299</v>
      </c>
      <c r="BM1210" s="2" t="s">
        <v>1299</v>
      </c>
      <c r="BN1210" s="2" t="s">
        <v>1299</v>
      </c>
      <c r="BO1210" s="2" t="s">
        <v>1299</v>
      </c>
    </row>
    <row r="1211" spans="2:67" ht="28.9" outlineLevel="1">
      <c r="B1211" s="36"/>
      <c r="C1211" s="13" t="s">
        <v>1294</v>
      </c>
      <c r="D1211" s="10" t="s">
        <v>1516</v>
      </c>
      <c r="E1211" s="10" t="s">
        <v>1517</v>
      </c>
      <c r="F1211" s="11" t="s">
        <v>1518</v>
      </c>
      <c r="G1211" s="11"/>
      <c r="H1211" s="11"/>
      <c r="I1211" s="11"/>
      <c r="J1211" s="11"/>
      <c r="K1211" s="11"/>
      <c r="L1211" s="11"/>
      <c r="M1211" s="11"/>
      <c r="N1211" s="10"/>
      <c r="O1211" s="10"/>
      <c r="P1211" s="10"/>
      <c r="Q1211" s="10"/>
      <c r="R1211" s="10"/>
      <c r="S1211" s="10" t="s">
        <v>53</v>
      </c>
      <c r="T1211" s="10"/>
      <c r="U1211" s="10" t="s">
        <v>49</v>
      </c>
      <c r="V1211" s="10" t="s">
        <v>49</v>
      </c>
      <c r="W1211" s="10" t="s">
        <v>50</v>
      </c>
      <c r="X1211" s="11" t="str">
        <f t="shared" si="634"/>
        <v>N</v>
      </c>
      <c r="Y1211" s="11"/>
      <c r="Z1211" s="11">
        <f t="shared" si="646"/>
        <v>0</v>
      </c>
      <c r="AA1211" s="11" t="str">
        <f t="shared" si="628"/>
        <v>N</v>
      </c>
      <c r="AB1211" s="11"/>
      <c r="AC1211" s="11">
        <f t="shared" si="629"/>
        <v>0</v>
      </c>
      <c r="AD1211" s="10" t="str">
        <f t="shared" si="647"/>
        <v/>
      </c>
      <c r="AE1211" s="10" t="str">
        <f t="shared" si="648"/>
        <v/>
      </c>
      <c r="AF1211" s="11"/>
      <c r="AG1211" s="10"/>
      <c r="AH1211" s="10"/>
      <c r="AI1211" s="11">
        <f t="shared" si="649"/>
        <v>655</v>
      </c>
      <c r="AJ1211" s="11" t="str">
        <f t="shared" si="650"/>
        <v/>
      </c>
      <c r="AK1211" s="11">
        <f t="shared" si="651"/>
        <v>655</v>
      </c>
      <c r="AL1211" s="11" t="str">
        <f t="shared" si="652"/>
        <v/>
      </c>
      <c r="AM1211" s="11">
        <f t="shared" si="653"/>
        <v>143</v>
      </c>
      <c r="AN1211" s="11" t="str">
        <f t="shared" si="654"/>
        <v/>
      </c>
      <c r="AO1211" s="11">
        <f t="shared" si="655"/>
        <v>143</v>
      </c>
      <c r="AP1211" s="11" t="str">
        <f t="shared" si="656"/>
        <v/>
      </c>
      <c r="AQ1211" s="11"/>
      <c r="AR1211" s="11">
        <f t="shared" si="630"/>
        <v>0</v>
      </c>
      <c r="AS1211" s="11"/>
      <c r="AT1211" s="9"/>
      <c r="AU1211" t="str">
        <f t="shared" si="631"/>
        <v>RW</v>
      </c>
      <c r="AV1211" s="7">
        <f>SUM(Z$7:Z1211)/2</f>
        <v>656</v>
      </c>
      <c r="AW1211" s="7">
        <f>SUM(AC$7:AC1211)/2</f>
        <v>144</v>
      </c>
      <c r="BF1211" s="2" t="s">
        <v>1299</v>
      </c>
      <c r="BG1211" s="2" t="s">
        <v>1299</v>
      </c>
      <c r="BH1211" s="2" t="s">
        <v>1299</v>
      </c>
      <c r="BI1211" s="2" t="s">
        <v>1299</v>
      </c>
      <c r="BJ1211" s="2" t="s">
        <v>1299</v>
      </c>
      <c r="BK1211" s="2" t="s">
        <v>1299</v>
      </c>
      <c r="BL1211" s="2" t="s">
        <v>1299</v>
      </c>
      <c r="BM1211" s="2" t="s">
        <v>1299</v>
      </c>
      <c r="BN1211" s="2" t="s">
        <v>1299</v>
      </c>
      <c r="BO1211" s="2" t="s">
        <v>1299</v>
      </c>
    </row>
    <row r="1212" spans="2:67" ht="28.9" outlineLevel="1">
      <c r="B1212" s="36"/>
      <c r="C1212" s="13" t="s">
        <v>1294</v>
      </c>
      <c r="D1212" s="10" t="s">
        <v>1516</v>
      </c>
      <c r="E1212" s="10" t="s">
        <v>1517</v>
      </c>
      <c r="F1212" s="11" t="s">
        <v>1518</v>
      </c>
      <c r="G1212" s="11" t="str">
        <f>IF(BA1212&gt;1, F1212 &amp; "[" &amp; BB1212-1+BA1212&amp; ":" &amp; BB1212 &amp; "]",(IF(BA1212&gt;0,F1212 &amp; "[" &amp; BB1212 &amp; "]","")))</f>
        <v>MFR_SPECIFIC_C6[7:6]</v>
      </c>
      <c r="H1212" s="11"/>
      <c r="I1212" s="11"/>
      <c r="J1212" s="11"/>
      <c r="K1212" s="11"/>
      <c r="L1212" s="11"/>
      <c r="M1212" s="11"/>
      <c r="N1212" s="10"/>
      <c r="O1212" s="10"/>
      <c r="P1212" s="10"/>
      <c r="Q1212" s="10"/>
      <c r="R1212" s="10"/>
      <c r="S1212" s="10" t="s">
        <v>53</v>
      </c>
      <c r="T1212" s="10"/>
      <c r="U1212" s="10" t="s">
        <v>49</v>
      </c>
      <c r="V1212" s="10" t="s">
        <v>49</v>
      </c>
      <c r="W1212" s="10" t="s">
        <v>50</v>
      </c>
      <c r="X1212" s="11" t="str">
        <f t="shared" si="634"/>
        <v>N</v>
      </c>
      <c r="Y1212" s="11"/>
      <c r="Z1212" s="11">
        <f t="shared" si="646"/>
        <v>0</v>
      </c>
      <c r="AA1212" s="11" t="str">
        <f t="shared" si="628"/>
        <v>N</v>
      </c>
      <c r="AB1212" s="11"/>
      <c r="AC1212" s="11">
        <f t="shared" si="629"/>
        <v>0</v>
      </c>
      <c r="AD1212" s="10" t="str">
        <f t="shared" si="647"/>
        <v>00</v>
      </c>
      <c r="AE1212" s="10" t="str">
        <f t="shared" si="648"/>
        <v>00</v>
      </c>
      <c r="AF1212" s="11"/>
      <c r="AG1212" s="10"/>
      <c r="AH1212" s="10"/>
      <c r="AI1212" s="11">
        <f t="shared" si="649"/>
        <v>655</v>
      </c>
      <c r="AJ1212" s="11" t="str">
        <f t="shared" si="650"/>
        <v/>
      </c>
      <c r="AK1212" s="11">
        <f t="shared" si="651"/>
        <v>655</v>
      </c>
      <c r="AL1212" s="11" t="str">
        <f t="shared" si="652"/>
        <v/>
      </c>
      <c r="AM1212" s="11">
        <f t="shared" si="653"/>
        <v>143</v>
      </c>
      <c r="AN1212" s="11" t="str">
        <f t="shared" si="654"/>
        <v/>
      </c>
      <c r="AO1212" s="11">
        <f t="shared" si="655"/>
        <v>143</v>
      </c>
      <c r="AP1212" s="11" t="str">
        <f t="shared" si="656"/>
        <v/>
      </c>
      <c r="AQ1212" s="11"/>
      <c r="AR1212" s="11">
        <f t="shared" si="630"/>
        <v>0</v>
      </c>
      <c r="AS1212" s="11"/>
      <c r="AT1212" s="9"/>
      <c r="AU1212" t="str">
        <f t="shared" si="631"/>
        <v>RW</v>
      </c>
      <c r="AV1212" s="7">
        <f>SUM(Z$7:Z1212)/2</f>
        <v>656</v>
      </c>
      <c r="AW1212" s="7">
        <f>SUM(AC$7:AC1212)/2</f>
        <v>144</v>
      </c>
      <c r="BA1212" s="7">
        <v>2</v>
      </c>
      <c r="BB1212" s="7">
        <f t="shared" ref="BB1212:BB1215" si="657">BB1213+BA1213</f>
        <v>6</v>
      </c>
      <c r="BF1212" s="2" t="s">
        <v>51</v>
      </c>
      <c r="BG1212" s="2" t="s">
        <v>51</v>
      </c>
      <c r="BH1212" s="2" t="s">
        <v>51</v>
      </c>
      <c r="BI1212" s="2" t="s">
        <v>51</v>
      </c>
      <c r="BJ1212" s="2" t="s">
        <v>51</v>
      </c>
      <c r="BK1212" s="2" t="s">
        <v>51</v>
      </c>
      <c r="BL1212" s="2" t="s">
        <v>51</v>
      </c>
      <c r="BM1212" s="2" t="s">
        <v>51</v>
      </c>
      <c r="BN1212" s="2" t="s">
        <v>51</v>
      </c>
      <c r="BO1212" s="2" t="s">
        <v>51</v>
      </c>
    </row>
    <row r="1213" spans="2:67" ht="28.9" outlineLevel="1">
      <c r="B1213" s="36"/>
      <c r="C1213" s="13" t="s">
        <v>1294</v>
      </c>
      <c r="D1213" s="10" t="s">
        <v>1516</v>
      </c>
      <c r="E1213" s="10" t="s">
        <v>1517</v>
      </c>
      <c r="F1213" s="11" t="s">
        <v>1518</v>
      </c>
      <c r="G1213" s="11" t="str">
        <f>IF(BA1213&gt;1, F1213 &amp; "[" &amp; BB1213-1+BA1213&amp; ":" &amp; BB1213 &amp; "]",(IF(BA1213&gt;0,F1213 &amp; "[" &amp; BB1213 &amp; "]","")))</f>
        <v>MFR_SPECIFIC_C6[5]</v>
      </c>
      <c r="H1213" s="11" t="s">
        <v>1520</v>
      </c>
      <c r="I1213" s="11"/>
      <c r="J1213" s="11"/>
      <c r="K1213" s="11"/>
      <c r="L1213" s="11"/>
      <c r="M1213" s="11"/>
      <c r="N1213" s="10"/>
      <c r="O1213" s="10"/>
      <c r="P1213" s="10"/>
      <c r="Q1213" s="10"/>
      <c r="R1213" s="10"/>
      <c r="S1213" s="10" t="s">
        <v>53</v>
      </c>
      <c r="T1213" s="10"/>
      <c r="U1213" s="10" t="s">
        <v>49</v>
      </c>
      <c r="V1213" s="10" t="s">
        <v>49</v>
      </c>
      <c r="W1213" s="10" t="s">
        <v>50</v>
      </c>
      <c r="X1213" s="11" t="str">
        <f t="shared" si="634"/>
        <v>N</v>
      </c>
      <c r="Y1213" s="11"/>
      <c r="Z1213" s="11">
        <f t="shared" si="646"/>
        <v>0</v>
      </c>
      <c r="AA1213" s="11" t="str">
        <f t="shared" si="628"/>
        <v>N</v>
      </c>
      <c r="AB1213" s="11"/>
      <c r="AC1213" s="11">
        <f t="shared" si="629"/>
        <v>0</v>
      </c>
      <c r="AD1213" s="10" t="str">
        <f t="shared" si="647"/>
        <v>0</v>
      </c>
      <c r="AE1213" s="10" t="str">
        <f t="shared" si="648"/>
        <v>0</v>
      </c>
      <c r="AF1213" s="11"/>
      <c r="AG1213" s="10"/>
      <c r="AH1213" s="10"/>
      <c r="AI1213" s="11">
        <f t="shared" si="649"/>
        <v>655</v>
      </c>
      <c r="AJ1213" s="11" t="str">
        <f t="shared" si="650"/>
        <v/>
      </c>
      <c r="AK1213" s="11">
        <f t="shared" si="651"/>
        <v>655</v>
      </c>
      <c r="AL1213" s="11" t="str">
        <f t="shared" si="652"/>
        <v/>
      </c>
      <c r="AM1213" s="11">
        <f t="shared" si="653"/>
        <v>143</v>
      </c>
      <c r="AN1213" s="11" t="str">
        <f t="shared" si="654"/>
        <v/>
      </c>
      <c r="AO1213" s="11">
        <f t="shared" si="655"/>
        <v>143</v>
      </c>
      <c r="AP1213" s="11" t="str">
        <f t="shared" si="656"/>
        <v/>
      </c>
      <c r="AQ1213" s="11"/>
      <c r="AR1213" s="11">
        <f t="shared" si="630"/>
        <v>0</v>
      </c>
      <c r="AS1213" s="11"/>
      <c r="AT1213" s="9"/>
      <c r="AU1213" t="str">
        <f t="shared" si="631"/>
        <v>RW</v>
      </c>
      <c r="AV1213" s="7">
        <f>SUM(Z$7:Z1213)/2</f>
        <v>656</v>
      </c>
      <c r="AW1213" s="7">
        <f>SUM(AC$7:AC1213)/2</f>
        <v>144</v>
      </c>
      <c r="BA1213" s="7">
        <v>1</v>
      </c>
      <c r="BB1213" s="7">
        <f t="shared" si="657"/>
        <v>5</v>
      </c>
      <c r="BF1213" s="2" t="s">
        <v>1304</v>
      </c>
      <c r="BG1213" s="2" t="s">
        <v>1304</v>
      </c>
      <c r="BH1213" s="2" t="s">
        <v>1304</v>
      </c>
      <c r="BI1213" s="2" t="s">
        <v>1304</v>
      </c>
      <c r="BJ1213" s="2" t="s">
        <v>1304</v>
      </c>
      <c r="BK1213" s="2" t="s">
        <v>1304</v>
      </c>
      <c r="BL1213" s="2" t="s">
        <v>1304</v>
      </c>
      <c r="BM1213" s="2" t="s">
        <v>1304</v>
      </c>
      <c r="BN1213" s="2" t="s">
        <v>1304</v>
      </c>
      <c r="BO1213" s="2" t="s">
        <v>1304</v>
      </c>
    </row>
    <row r="1214" spans="2:67" ht="28.9" outlineLevel="1">
      <c r="B1214" s="36"/>
      <c r="C1214" s="13" t="s">
        <v>1294</v>
      </c>
      <c r="D1214" s="10" t="s">
        <v>1516</v>
      </c>
      <c r="E1214" s="10" t="s">
        <v>1517</v>
      </c>
      <c r="F1214" s="11" t="s">
        <v>1518</v>
      </c>
      <c r="G1214" s="11" t="str">
        <f>IF(BA1214&gt;1, F1214 &amp; "[" &amp; BB1214-1+BA1214&amp; ":" &amp; BB1214 &amp; "]",(IF(BA1214&gt;0,F1214 &amp; "[" &amp; BB1214 &amp; "]","")))</f>
        <v>MFR_SPECIFIC_C6[4]</v>
      </c>
      <c r="H1214" s="11" t="s">
        <v>1521</v>
      </c>
      <c r="I1214" s="11"/>
      <c r="J1214" s="11"/>
      <c r="K1214" s="11"/>
      <c r="L1214" s="11"/>
      <c r="M1214" s="11"/>
      <c r="N1214" s="10" t="s">
        <v>1522</v>
      </c>
      <c r="O1214" s="10"/>
      <c r="P1214" s="10"/>
      <c r="Q1214" s="10"/>
      <c r="R1214" s="10"/>
      <c r="S1214" s="10" t="s">
        <v>53</v>
      </c>
      <c r="T1214" s="10"/>
      <c r="U1214" s="10" t="s">
        <v>49</v>
      </c>
      <c r="V1214" s="10" t="s">
        <v>49</v>
      </c>
      <c r="W1214" s="10" t="s">
        <v>50</v>
      </c>
      <c r="X1214" s="11" t="str">
        <f t="shared" si="634"/>
        <v>N</v>
      </c>
      <c r="Y1214" s="11"/>
      <c r="Z1214" s="11">
        <f t="shared" si="646"/>
        <v>0</v>
      </c>
      <c r="AA1214" s="11" t="str">
        <f t="shared" si="628"/>
        <v>N</v>
      </c>
      <c r="AB1214" s="11"/>
      <c r="AC1214" s="11">
        <f t="shared" si="629"/>
        <v>0</v>
      </c>
      <c r="AD1214" s="10" t="str">
        <f t="shared" si="647"/>
        <v>0</v>
      </c>
      <c r="AE1214" s="10" t="str">
        <f t="shared" si="648"/>
        <v>0</v>
      </c>
      <c r="AF1214" s="11"/>
      <c r="AG1214" s="10"/>
      <c r="AH1214" s="10"/>
      <c r="AI1214" s="11">
        <f t="shared" si="649"/>
        <v>655</v>
      </c>
      <c r="AJ1214" s="11" t="str">
        <f t="shared" si="650"/>
        <v/>
      </c>
      <c r="AK1214" s="11">
        <f t="shared" si="651"/>
        <v>655</v>
      </c>
      <c r="AL1214" s="11" t="str">
        <f t="shared" si="652"/>
        <v/>
      </c>
      <c r="AM1214" s="11">
        <f t="shared" si="653"/>
        <v>143</v>
      </c>
      <c r="AN1214" s="11" t="str">
        <f t="shared" si="654"/>
        <v/>
      </c>
      <c r="AO1214" s="11">
        <f t="shared" si="655"/>
        <v>143</v>
      </c>
      <c r="AP1214" s="11" t="str">
        <f t="shared" si="656"/>
        <v/>
      </c>
      <c r="AQ1214" s="11"/>
      <c r="AR1214" s="11">
        <f t="shared" si="630"/>
        <v>0</v>
      </c>
      <c r="AS1214" s="11"/>
      <c r="AT1214" s="9"/>
      <c r="AU1214" t="str">
        <f t="shared" si="631"/>
        <v>RW</v>
      </c>
      <c r="AV1214" s="7">
        <f>SUM(Z$7:Z1214)/2</f>
        <v>656</v>
      </c>
      <c r="AW1214" s="7">
        <f>SUM(AC$7:AC1214)/2</f>
        <v>144</v>
      </c>
      <c r="BA1214" s="7">
        <v>1</v>
      </c>
      <c r="BB1214" s="7">
        <f t="shared" si="657"/>
        <v>4</v>
      </c>
      <c r="BF1214" s="2" t="s">
        <v>1304</v>
      </c>
      <c r="BG1214" s="2" t="s">
        <v>1304</v>
      </c>
      <c r="BH1214" s="2" t="s">
        <v>1304</v>
      </c>
      <c r="BI1214" s="2" t="s">
        <v>1304</v>
      </c>
      <c r="BJ1214" s="2" t="s">
        <v>1304</v>
      </c>
      <c r="BK1214" s="2" t="s">
        <v>1304</v>
      </c>
      <c r="BL1214" s="2" t="s">
        <v>1304</v>
      </c>
      <c r="BM1214" s="2" t="s">
        <v>1304</v>
      </c>
      <c r="BN1214" s="2" t="s">
        <v>1304</v>
      </c>
      <c r="BO1214" s="2" t="s">
        <v>1304</v>
      </c>
    </row>
    <row r="1215" spans="2:67" ht="28.9" outlineLevel="1">
      <c r="B1215" s="36"/>
      <c r="C1215" s="13" t="s">
        <v>1294</v>
      </c>
      <c r="D1215" s="10" t="s">
        <v>1516</v>
      </c>
      <c r="E1215" s="10" t="s">
        <v>1517</v>
      </c>
      <c r="F1215" s="11" t="s">
        <v>1518</v>
      </c>
      <c r="G1215" s="11" t="str">
        <f>IF(BA1215&gt;1, F1215 &amp; "[" &amp; BB1215-1+BA1215&amp; ":" &amp; BB1215 &amp; "]",(IF(BA1215&gt;0,F1215 &amp; "[" &amp; BB1215 &amp; "]","")))</f>
        <v>MFR_SPECIFIC_C6[3:0]</v>
      </c>
      <c r="H1215" s="11" t="s">
        <v>1523</v>
      </c>
      <c r="I1215" s="11"/>
      <c r="J1215" s="11"/>
      <c r="K1215" s="11"/>
      <c r="L1215" s="11"/>
      <c r="M1215" s="11"/>
      <c r="N1215" s="10" t="s">
        <v>1522</v>
      </c>
      <c r="O1215" s="10"/>
      <c r="P1215" s="10"/>
      <c r="Q1215" s="10"/>
      <c r="R1215" s="10"/>
      <c r="S1215" s="10" t="s">
        <v>53</v>
      </c>
      <c r="T1215" s="10"/>
      <c r="U1215" s="10" t="s">
        <v>49</v>
      </c>
      <c r="V1215" s="10" t="s">
        <v>49</v>
      </c>
      <c r="W1215" s="10" t="s">
        <v>50</v>
      </c>
      <c r="X1215" s="11" t="str">
        <f t="shared" si="634"/>
        <v>N</v>
      </c>
      <c r="Y1215" s="11"/>
      <c r="Z1215" s="11">
        <f t="shared" si="646"/>
        <v>0</v>
      </c>
      <c r="AA1215" s="11" t="str">
        <f t="shared" si="628"/>
        <v>N</v>
      </c>
      <c r="AB1215" s="11"/>
      <c r="AC1215" s="11">
        <f t="shared" si="629"/>
        <v>0</v>
      </c>
      <c r="AD1215" s="10" t="str">
        <f t="shared" si="647"/>
        <v>0000</v>
      </c>
      <c r="AE1215" s="10" t="str">
        <f t="shared" si="648"/>
        <v>0000</v>
      </c>
      <c r="AF1215" s="11"/>
      <c r="AG1215" s="10"/>
      <c r="AH1215" s="10"/>
      <c r="AI1215" s="11">
        <f>IF(Y1215&gt;0,AK1118,AK1118- 1)</f>
        <v>655</v>
      </c>
      <c r="AJ1215" s="11" t="str">
        <f t="shared" si="650"/>
        <v/>
      </c>
      <c r="AK1215" s="11">
        <f>IF(AND(V1215="Y", Y1215&gt;0),AI1207,AI1207- 1)</f>
        <v>655</v>
      </c>
      <c r="AL1215" s="11" t="str">
        <f t="shared" si="652"/>
        <v/>
      </c>
      <c r="AM1215" s="11">
        <f>IF(AB1215&gt;0,AO1118,AO1118- 1)</f>
        <v>143</v>
      </c>
      <c r="AN1215" s="11" t="str">
        <f t="shared" si="654"/>
        <v/>
      </c>
      <c r="AO1215" s="11">
        <f>IF(AND(V1215="Y", AB1215&gt;0),AM1207,AM1207- 1)</f>
        <v>143</v>
      </c>
      <c r="AP1215" s="11" t="str">
        <f t="shared" si="656"/>
        <v/>
      </c>
      <c r="AQ1215" s="11"/>
      <c r="AR1215" s="11">
        <f t="shared" si="630"/>
        <v>0</v>
      </c>
      <c r="AS1215" s="11"/>
      <c r="AT1215" s="9"/>
      <c r="AU1215" t="str">
        <f t="shared" si="631"/>
        <v>RW</v>
      </c>
      <c r="AV1215" s="7">
        <f>SUM(Z$7:Z1215)/2</f>
        <v>656</v>
      </c>
      <c r="AW1215" s="7">
        <f>SUM(AC$7:AC1215)/2</f>
        <v>144</v>
      </c>
      <c r="BA1215" s="7">
        <v>4</v>
      </c>
      <c r="BB1215" s="7">
        <f t="shared" si="657"/>
        <v>0</v>
      </c>
      <c r="BF1215" s="2" t="s">
        <v>521</v>
      </c>
      <c r="BG1215" s="2" t="s">
        <v>521</v>
      </c>
      <c r="BH1215" s="2" t="s">
        <v>521</v>
      </c>
      <c r="BI1215" s="2" t="s">
        <v>521</v>
      </c>
      <c r="BJ1215" s="2" t="s">
        <v>521</v>
      </c>
      <c r="BK1215" s="2" t="s">
        <v>521</v>
      </c>
      <c r="BL1215" s="2" t="s">
        <v>521</v>
      </c>
      <c r="BM1215" s="2" t="s">
        <v>521</v>
      </c>
      <c r="BN1215" s="2" t="s">
        <v>521</v>
      </c>
      <c r="BO1215" s="2" t="s">
        <v>521</v>
      </c>
    </row>
    <row r="1216" spans="2:67" ht="28.9" hidden="1">
      <c r="B1216" s="36"/>
      <c r="C1216" s="13" t="s">
        <v>1294</v>
      </c>
      <c r="D1216" s="10" t="s">
        <v>1524</v>
      </c>
      <c r="E1216" s="10" t="s">
        <v>1525</v>
      </c>
      <c r="F1216" s="11" t="s">
        <v>1526</v>
      </c>
      <c r="G1216" s="11"/>
      <c r="H1216" s="11"/>
      <c r="I1216" s="11"/>
      <c r="J1216" s="11"/>
      <c r="K1216" s="11"/>
      <c r="L1216" s="11"/>
      <c r="M1216" s="11"/>
      <c r="N1216" s="10"/>
      <c r="O1216" s="10"/>
      <c r="P1216" s="10"/>
      <c r="Q1216" s="10" t="str">
        <f>IF(T1216&gt;2,"Block Write",IF(T1216=1,"Write Byte","Write Word"))</f>
        <v>Block Write</v>
      </c>
      <c r="R1216" s="10" t="str">
        <f>IF(T1216&gt;2,"Block Read",IF(T1216=1,"Read Byte","Read Word"))</f>
        <v>Block Read</v>
      </c>
      <c r="S1216" s="10" t="str">
        <f t="shared" si="591"/>
        <v>RW</v>
      </c>
      <c r="T1216" s="10">
        <v>4</v>
      </c>
      <c r="U1216" s="10" t="s">
        <v>50</v>
      </c>
      <c r="V1216" s="10" t="s">
        <v>49</v>
      </c>
      <c r="W1216" s="10" t="s">
        <v>50</v>
      </c>
      <c r="X1216" s="11" t="str">
        <f t="shared" si="634"/>
        <v>N</v>
      </c>
      <c r="Y1216" s="11"/>
      <c r="Z1216" s="11">
        <f t="shared" si="646"/>
        <v>0</v>
      </c>
      <c r="AA1216" s="11" t="str">
        <f t="shared" si="628"/>
        <v>N</v>
      </c>
      <c r="AB1216" s="11"/>
      <c r="AC1216" s="11">
        <f t="shared" si="629"/>
        <v>0</v>
      </c>
      <c r="AD1216" s="10"/>
      <c r="AE1216" s="10"/>
      <c r="AF1216" s="11"/>
      <c r="AG1216" s="10"/>
      <c r="AH1216" s="10"/>
      <c r="AI1216" s="11">
        <f>AK1207+Y1216</f>
        <v>656</v>
      </c>
      <c r="AJ1216" s="11"/>
      <c r="AK1216" s="11">
        <f t="shared" si="592"/>
        <v>656</v>
      </c>
      <c r="AL1216" s="11"/>
      <c r="AM1216" s="11">
        <f>AO1207+AB1216</f>
        <v>144</v>
      </c>
      <c r="AN1216" s="11"/>
      <c r="AO1216" s="11">
        <f t="shared" si="593"/>
        <v>144</v>
      </c>
      <c r="AP1216" s="11"/>
      <c r="AQ1216" s="11">
        <f>IF(AND(U1216="Y",S1216="RW"),T1216*8,0)</f>
        <v>0</v>
      </c>
      <c r="AR1216" s="11">
        <f t="shared" si="630"/>
        <v>0</v>
      </c>
      <c r="AS1216" s="11"/>
      <c r="AT1216" s="9" t="s">
        <v>1527</v>
      </c>
      <c r="AU1216" t="str">
        <f t="shared" si="631"/>
        <v>RW</v>
      </c>
      <c r="AV1216" s="7">
        <f>SUM(Z$7:Z1216)/2</f>
        <v>656</v>
      </c>
      <c r="AW1216" s="7">
        <f>SUM(AC$7:AC1216)/2</f>
        <v>144</v>
      </c>
    </row>
    <row r="1217" spans="2:67" ht="100.9">
      <c r="B1217" s="36"/>
      <c r="C1217" s="13" t="s">
        <v>1294</v>
      </c>
      <c r="D1217" s="10" t="s">
        <v>1528</v>
      </c>
      <c r="E1217" s="10" t="s">
        <v>1529</v>
      </c>
      <c r="F1217" s="11" t="s">
        <v>1530</v>
      </c>
      <c r="G1217" s="11"/>
      <c r="H1217" s="11"/>
      <c r="I1217" s="11"/>
      <c r="J1217" s="11"/>
      <c r="K1217" s="11"/>
      <c r="L1217" s="11"/>
      <c r="M1217" s="11"/>
      <c r="N1217" s="10"/>
      <c r="O1217" s="10"/>
      <c r="P1217" s="10"/>
      <c r="Q1217" s="10" t="str">
        <f>IF(T1217&gt;2,"Block Write",IF(T1217=1,"Write Byte","Write Word"))</f>
        <v>Block Write</v>
      </c>
      <c r="R1217" s="10" t="str">
        <f>IF(T1217&gt;2,"Block Read",IF(T1217=1,"Read Byte","Read Word"))</f>
        <v>Block Read</v>
      </c>
      <c r="S1217" s="10" t="str">
        <f t="shared" si="591"/>
        <v>RW</v>
      </c>
      <c r="T1217" s="10">
        <v>8</v>
      </c>
      <c r="U1217" s="10" t="s">
        <v>49</v>
      </c>
      <c r="V1217" s="10" t="s">
        <v>50</v>
      </c>
      <c r="W1217" s="10" t="s">
        <v>50</v>
      </c>
      <c r="X1217" s="11" t="str">
        <f t="shared" si="634"/>
        <v>N</v>
      </c>
      <c r="Y1217" s="11"/>
      <c r="Z1217" s="11">
        <f t="shared" si="646"/>
        <v>0</v>
      </c>
      <c r="AA1217" s="11" t="str">
        <f t="shared" si="628"/>
        <v>Y</v>
      </c>
      <c r="AB1217" s="11">
        <f>SUM(AB1221:AB1234)</f>
        <v>64</v>
      </c>
      <c r="AC1217" s="11">
        <f t="shared" si="629"/>
        <v>64</v>
      </c>
      <c r="AD1217" s="10" t="str">
        <f>(AD1218 &amp; AD1219 &amp; AD1220 &amp; AD1221 &amp; AD1222 &amp; AD1223 &amp; AD1224 &amp; AD1225) &amp; (AD1226 &amp; AD1227 &amp; AD1228 &amp; AD1229 &amp; AD1230 &amp; AD1231 &amp; AD1232 &amp; AD1233 &amp; AD1234)</f>
        <v>0000000000000000010010000010100000100000000000000001000000000000</v>
      </c>
      <c r="AE1217" s="10" t="str">
        <f>(AE1218 &amp; AE1219 &amp; AE1220 &amp; AE1221 &amp; AE1222 &amp; AE1223 &amp; AE1224 &amp; AE1225) &amp; (AE1226 &amp; AE1227 &amp; AE1228 &amp; AE1229 &amp; AE1230 &amp; AE1231 &amp; AE1232 &amp; AE1233 &amp; AE1234)</f>
        <v>0000000000000000010010000010100000100000000000000001000000000000</v>
      </c>
      <c r="AF1217" s="11"/>
      <c r="AG1217" s="10"/>
      <c r="AH1217" s="10"/>
      <c r="AI1217" s="11">
        <f t="shared" si="595"/>
        <v>656</v>
      </c>
      <c r="AJ1217" s="11"/>
      <c r="AK1217" s="11">
        <f t="shared" si="592"/>
        <v>656</v>
      </c>
      <c r="AL1217" s="11"/>
      <c r="AM1217" s="11">
        <f t="shared" si="594"/>
        <v>208</v>
      </c>
      <c r="AN1217" s="11"/>
      <c r="AO1217" s="11">
        <f t="shared" ref="AO1217:AO1226" si="658">IF(AND(X1217="Y", AD1217&gt;0),AO1218+AB1218,AO1218)</f>
        <v>208</v>
      </c>
      <c r="AP1217" s="11"/>
      <c r="AQ1217" s="11">
        <f t="shared" si="581"/>
        <v>64</v>
      </c>
      <c r="AR1217" s="11">
        <f t="shared" si="630"/>
        <v>64</v>
      </c>
      <c r="AS1217" s="11"/>
      <c r="AT1217" s="9" t="s">
        <v>20</v>
      </c>
      <c r="AU1217" t="str">
        <f t="shared" si="631"/>
        <v>RW</v>
      </c>
      <c r="AV1217" s="7">
        <f>SUM(Z$7:Z1217)/2</f>
        <v>656</v>
      </c>
      <c r="AW1217" s="7">
        <f>SUM(AC$7:AC1217)/2</f>
        <v>176</v>
      </c>
      <c r="BF1217" s="2" t="s">
        <v>1531</v>
      </c>
      <c r="BG1217" s="2" t="s">
        <v>1531</v>
      </c>
      <c r="BH1217" s="2" t="s">
        <v>1531</v>
      </c>
      <c r="BI1217" s="2" t="s">
        <v>1531</v>
      </c>
      <c r="BJ1217" s="2" t="s">
        <v>1531</v>
      </c>
      <c r="BK1217" s="2" t="s">
        <v>1531</v>
      </c>
      <c r="BL1217" s="2" t="s">
        <v>1531</v>
      </c>
      <c r="BM1217" s="2" t="s">
        <v>1531</v>
      </c>
      <c r="BN1217" s="2" t="s">
        <v>1531</v>
      </c>
      <c r="BO1217" s="2" t="s">
        <v>1531</v>
      </c>
    </row>
    <row r="1218" spans="2:67" ht="28.9" outlineLevel="1">
      <c r="B1218" s="36"/>
      <c r="C1218" s="13" t="s">
        <v>1294</v>
      </c>
      <c r="D1218" s="10" t="s">
        <v>1528</v>
      </c>
      <c r="E1218" s="10" t="s">
        <v>1529</v>
      </c>
      <c r="F1218" s="11" t="s">
        <v>1530</v>
      </c>
      <c r="G1218" s="11"/>
      <c r="H1218" s="11"/>
      <c r="I1218" s="11"/>
      <c r="J1218" s="11"/>
      <c r="K1218" s="11"/>
      <c r="L1218" s="11"/>
      <c r="M1218" s="11"/>
      <c r="N1218" s="10"/>
      <c r="O1218" s="10"/>
      <c r="P1218" s="10"/>
      <c r="Q1218" s="10"/>
      <c r="R1218" s="10"/>
      <c r="S1218" s="10" t="s">
        <v>53</v>
      </c>
      <c r="T1218" s="10"/>
      <c r="U1218" s="10" t="s">
        <v>49</v>
      </c>
      <c r="V1218" s="10" t="s">
        <v>50</v>
      </c>
      <c r="W1218" s="10" t="s">
        <v>50</v>
      </c>
      <c r="X1218" s="11" t="str">
        <f t="shared" si="634"/>
        <v>N</v>
      </c>
      <c r="Y1218" s="11"/>
      <c r="Z1218" s="11">
        <f t="shared" si="646"/>
        <v>0</v>
      </c>
      <c r="AA1218" s="11" t="str">
        <f t="shared" si="628"/>
        <v>N</v>
      </c>
      <c r="AB1218" s="11"/>
      <c r="AC1218" s="11">
        <f t="shared" si="629"/>
        <v>0</v>
      </c>
      <c r="AD1218" s="10" t="str">
        <f t="shared" ref="AD1218:AD1234" si="659">REPT(0,BA1218)</f>
        <v/>
      </c>
      <c r="AE1218" s="10" t="str">
        <f t="shared" ref="AE1218:AE1234" si="660">REPT(0,BA1218)</f>
        <v/>
      </c>
      <c r="AF1218" s="11"/>
      <c r="AG1218" s="10"/>
      <c r="AH1218" s="10"/>
      <c r="AI1218" s="11">
        <f t="shared" ref="AI1218:AI1231" si="661">AI1219+Y1219</f>
        <v>655</v>
      </c>
      <c r="AJ1218" s="11" t="str">
        <f t="shared" ref="AJ1218:AJ1234" si="662">IF(Y1218&gt;1,"MTP[" &amp; AI1218-1+Y1218&amp; ":" &amp; AI1218 &amp; "]",(IF(Y1218&gt;0,"MTP[" &amp; AI1218 &amp; "]","")))</f>
        <v/>
      </c>
      <c r="AK1218" s="11">
        <f t="shared" ref="AK1218:AK1231" si="663">AK1219+Y1219</f>
        <v>655</v>
      </c>
      <c r="AL1218" s="11" t="str">
        <f t="shared" ref="AL1218:AL1234" si="664">IF(AND(V1218="Y", Y1218&gt;1),"MTP[" &amp; AK1218-1+Y1218&amp; ":" &amp; AK1218 &amp; "]",(IF(AND(V1218="Y", Y1218&gt;0),"MTP[" &amp; AK1218 &amp; "]","")))</f>
        <v/>
      </c>
      <c r="AM1218" s="11">
        <f t="shared" ref="AM1218:AM1225" si="665">AM1219+AB1219</f>
        <v>208</v>
      </c>
      <c r="AN1218" s="11" t="str">
        <f t="shared" ref="AN1218:AN1234" si="666">IF(AB1218&gt;1,"OTP[" &amp; AM1218-1+AB1218&amp; ":" &amp; AM1218 &amp; "]",(IF(AB1218&gt;0,"OTP[" &amp; AM1218 &amp; "]","")))</f>
        <v/>
      </c>
      <c r="AO1218" s="11">
        <f t="shared" si="658"/>
        <v>208</v>
      </c>
      <c r="AP1218" s="11" t="str">
        <f t="shared" ref="AP1218:AP1234" si="667">IF(AND(V1218="Y", AB1218&gt;1),"OTP[" &amp; AO1218-1+AB1218&amp; ":" &amp; AO1218 &amp; "]",(IF(AND(V1218="Y", AB1218&gt;0),"OTP[" &amp; AO1218 &amp; "]","")))</f>
        <v/>
      </c>
      <c r="AQ1218" s="11"/>
      <c r="AR1218" s="11">
        <f t="shared" si="630"/>
        <v>0</v>
      </c>
      <c r="AS1218" s="11"/>
      <c r="AT1218" s="9"/>
      <c r="AU1218" t="str">
        <f t="shared" si="631"/>
        <v>RW</v>
      </c>
      <c r="AV1218" s="7">
        <f>SUM(Z$7:Z1218)/2</f>
        <v>656</v>
      </c>
      <c r="AW1218" s="7">
        <f>SUM(AC$7:AC1218)/2</f>
        <v>176</v>
      </c>
      <c r="BF1218" s="2" t="s">
        <v>1299</v>
      </c>
      <c r="BG1218" s="2" t="s">
        <v>1299</v>
      </c>
      <c r="BH1218" s="2" t="s">
        <v>1299</v>
      </c>
      <c r="BI1218" s="2" t="s">
        <v>1299</v>
      </c>
      <c r="BJ1218" s="2" t="s">
        <v>1299</v>
      </c>
      <c r="BK1218" s="2" t="s">
        <v>1299</v>
      </c>
      <c r="BL1218" s="2" t="s">
        <v>1299</v>
      </c>
      <c r="BM1218" s="2" t="s">
        <v>1299</v>
      </c>
      <c r="BN1218" s="2" t="s">
        <v>1299</v>
      </c>
      <c r="BO1218" s="2" t="s">
        <v>1299</v>
      </c>
    </row>
    <row r="1219" spans="2:67" ht="28.9" outlineLevel="1">
      <c r="B1219" s="36"/>
      <c r="C1219" s="13" t="s">
        <v>1294</v>
      </c>
      <c r="D1219" s="10" t="s">
        <v>1528</v>
      </c>
      <c r="E1219" s="10" t="s">
        <v>1529</v>
      </c>
      <c r="F1219" s="11" t="s">
        <v>1530</v>
      </c>
      <c r="G1219" s="11"/>
      <c r="H1219" s="11"/>
      <c r="I1219" s="11"/>
      <c r="J1219" s="11"/>
      <c r="K1219" s="11"/>
      <c r="L1219" s="11"/>
      <c r="M1219" s="11"/>
      <c r="N1219" s="10"/>
      <c r="O1219" s="10"/>
      <c r="P1219" s="10"/>
      <c r="Q1219" s="10"/>
      <c r="R1219" s="10"/>
      <c r="S1219" s="10" t="s">
        <v>53</v>
      </c>
      <c r="T1219" s="10"/>
      <c r="U1219" s="10" t="s">
        <v>49</v>
      </c>
      <c r="V1219" s="10" t="s">
        <v>50</v>
      </c>
      <c r="W1219" s="10" t="s">
        <v>50</v>
      </c>
      <c r="X1219" s="11" t="str">
        <f t="shared" si="634"/>
        <v>N</v>
      </c>
      <c r="Y1219" s="11"/>
      <c r="Z1219" s="11">
        <f t="shared" si="646"/>
        <v>0</v>
      </c>
      <c r="AA1219" s="11" t="str">
        <f t="shared" si="628"/>
        <v>N</v>
      </c>
      <c r="AB1219" s="11"/>
      <c r="AC1219" s="11">
        <f t="shared" si="629"/>
        <v>0</v>
      </c>
      <c r="AD1219" s="10" t="str">
        <f t="shared" si="659"/>
        <v/>
      </c>
      <c r="AE1219" s="10" t="str">
        <f t="shared" si="660"/>
        <v/>
      </c>
      <c r="AF1219" s="11"/>
      <c r="AG1219" s="10"/>
      <c r="AH1219" s="10"/>
      <c r="AI1219" s="11">
        <f t="shared" si="661"/>
        <v>655</v>
      </c>
      <c r="AJ1219" s="11" t="str">
        <f t="shared" si="662"/>
        <v/>
      </c>
      <c r="AK1219" s="11">
        <f t="shared" si="663"/>
        <v>655</v>
      </c>
      <c r="AL1219" s="11" t="str">
        <f t="shared" si="664"/>
        <v/>
      </c>
      <c r="AM1219" s="11">
        <f t="shared" si="665"/>
        <v>208</v>
      </c>
      <c r="AN1219" s="11" t="str">
        <f t="shared" si="666"/>
        <v/>
      </c>
      <c r="AO1219" s="11">
        <f t="shared" si="658"/>
        <v>208</v>
      </c>
      <c r="AP1219" s="11" t="str">
        <f t="shared" si="667"/>
        <v/>
      </c>
      <c r="AQ1219" s="11"/>
      <c r="AR1219" s="11">
        <f t="shared" si="630"/>
        <v>0</v>
      </c>
      <c r="AS1219" s="11"/>
      <c r="AT1219" s="9"/>
      <c r="AU1219" t="str">
        <f t="shared" si="631"/>
        <v>RW</v>
      </c>
      <c r="AV1219" s="7">
        <f>SUM(Z$7:Z1219)/2</f>
        <v>656</v>
      </c>
      <c r="AW1219" s="7">
        <f>SUM(AC$7:AC1219)/2</f>
        <v>176</v>
      </c>
      <c r="BF1219" s="2" t="s">
        <v>1299</v>
      </c>
      <c r="BG1219" s="2" t="s">
        <v>1299</v>
      </c>
      <c r="BH1219" s="2" t="s">
        <v>1299</v>
      </c>
      <c r="BI1219" s="2" t="s">
        <v>1299</v>
      </c>
      <c r="BJ1219" s="2" t="s">
        <v>1299</v>
      </c>
      <c r="BK1219" s="2" t="s">
        <v>1299</v>
      </c>
      <c r="BL1219" s="2" t="s">
        <v>1299</v>
      </c>
      <c r="BM1219" s="2" t="s">
        <v>1299</v>
      </c>
      <c r="BN1219" s="2" t="s">
        <v>1299</v>
      </c>
      <c r="BO1219" s="2" t="s">
        <v>1299</v>
      </c>
    </row>
    <row r="1220" spans="2:67" ht="28.9" outlineLevel="1">
      <c r="B1220" s="36"/>
      <c r="C1220" s="13" t="s">
        <v>1294</v>
      </c>
      <c r="D1220" s="10" t="s">
        <v>1528</v>
      </c>
      <c r="E1220" s="10" t="s">
        <v>1529</v>
      </c>
      <c r="F1220" s="11" t="s">
        <v>1530</v>
      </c>
      <c r="G1220" s="11"/>
      <c r="H1220" s="11"/>
      <c r="I1220" s="11"/>
      <c r="J1220" s="11"/>
      <c r="K1220" s="11"/>
      <c r="L1220" s="11"/>
      <c r="M1220" s="11"/>
      <c r="N1220" s="10"/>
      <c r="O1220" s="10"/>
      <c r="P1220" s="10"/>
      <c r="Q1220" s="10"/>
      <c r="R1220" s="10"/>
      <c r="S1220" s="10" t="s">
        <v>53</v>
      </c>
      <c r="T1220" s="10"/>
      <c r="U1220" s="10" t="s">
        <v>49</v>
      </c>
      <c r="V1220" s="10" t="s">
        <v>50</v>
      </c>
      <c r="W1220" s="10" t="s">
        <v>50</v>
      </c>
      <c r="X1220" s="11" t="str">
        <f t="shared" si="634"/>
        <v>N</v>
      </c>
      <c r="Y1220" s="11"/>
      <c r="Z1220" s="11">
        <f t="shared" si="646"/>
        <v>0</v>
      </c>
      <c r="AA1220" s="11" t="str">
        <f t="shared" si="628"/>
        <v>N</v>
      </c>
      <c r="AB1220" s="11"/>
      <c r="AC1220" s="11">
        <f t="shared" si="629"/>
        <v>0</v>
      </c>
      <c r="AD1220" s="10" t="str">
        <f t="shared" si="659"/>
        <v/>
      </c>
      <c r="AE1220" s="10" t="str">
        <f t="shared" si="660"/>
        <v/>
      </c>
      <c r="AF1220" s="11"/>
      <c r="AG1220" s="10"/>
      <c r="AH1220" s="10"/>
      <c r="AI1220" s="11">
        <f t="shared" si="661"/>
        <v>655</v>
      </c>
      <c r="AJ1220" s="11" t="str">
        <f t="shared" si="662"/>
        <v/>
      </c>
      <c r="AK1220" s="11">
        <f t="shared" si="663"/>
        <v>655</v>
      </c>
      <c r="AL1220" s="11" t="str">
        <f t="shared" si="664"/>
        <v/>
      </c>
      <c r="AM1220" s="11">
        <f t="shared" si="665"/>
        <v>208</v>
      </c>
      <c r="AN1220" s="11" t="str">
        <f t="shared" si="666"/>
        <v/>
      </c>
      <c r="AO1220" s="11">
        <f t="shared" si="658"/>
        <v>208</v>
      </c>
      <c r="AP1220" s="11" t="str">
        <f t="shared" si="667"/>
        <v/>
      </c>
      <c r="AQ1220" s="11"/>
      <c r="AR1220" s="11">
        <f t="shared" si="630"/>
        <v>0</v>
      </c>
      <c r="AS1220" s="11"/>
      <c r="AT1220" s="9"/>
      <c r="AU1220" t="str">
        <f t="shared" si="631"/>
        <v>RW</v>
      </c>
      <c r="AV1220" s="7">
        <f>SUM(Z$7:Z1220)/2</f>
        <v>656</v>
      </c>
      <c r="AW1220" s="7">
        <f>SUM(AC$7:AC1220)/2</f>
        <v>176</v>
      </c>
      <c r="BF1220" s="2" t="s">
        <v>1299</v>
      </c>
      <c r="BG1220" s="2" t="s">
        <v>1299</v>
      </c>
      <c r="BH1220" s="2" t="s">
        <v>1299</v>
      </c>
      <c r="BI1220" s="2" t="s">
        <v>1299</v>
      </c>
      <c r="BJ1220" s="2" t="s">
        <v>1299</v>
      </c>
      <c r="BK1220" s="2" t="s">
        <v>1299</v>
      </c>
      <c r="BL1220" s="2" t="s">
        <v>1299</v>
      </c>
      <c r="BM1220" s="2" t="s">
        <v>1299</v>
      </c>
      <c r="BN1220" s="2" t="s">
        <v>1299</v>
      </c>
      <c r="BO1220" s="2" t="s">
        <v>1299</v>
      </c>
    </row>
    <row r="1221" spans="2:67" ht="28.9" outlineLevel="1">
      <c r="B1221" s="36"/>
      <c r="C1221" s="13" t="s">
        <v>1294</v>
      </c>
      <c r="D1221" s="10" t="s">
        <v>1528</v>
      </c>
      <c r="E1221" s="10" t="s">
        <v>1529</v>
      </c>
      <c r="F1221" s="11" t="s">
        <v>1530</v>
      </c>
      <c r="G1221" s="11"/>
      <c r="H1221" s="11"/>
      <c r="I1221" s="11"/>
      <c r="J1221" s="11"/>
      <c r="K1221" s="11"/>
      <c r="L1221" s="11"/>
      <c r="M1221" s="11"/>
      <c r="N1221" s="10"/>
      <c r="O1221" s="10"/>
      <c r="P1221" s="10"/>
      <c r="Q1221" s="10"/>
      <c r="R1221" s="10"/>
      <c r="S1221" s="10" t="s">
        <v>53</v>
      </c>
      <c r="T1221" s="10"/>
      <c r="U1221" s="10" t="s">
        <v>49</v>
      </c>
      <c r="V1221" s="10" t="s">
        <v>50</v>
      </c>
      <c r="W1221" s="10" t="s">
        <v>50</v>
      </c>
      <c r="X1221" s="11" t="str">
        <f t="shared" si="634"/>
        <v>N</v>
      </c>
      <c r="Y1221" s="11"/>
      <c r="Z1221" s="11">
        <f t="shared" si="646"/>
        <v>0</v>
      </c>
      <c r="AA1221" s="11" t="str">
        <f t="shared" si="628"/>
        <v>N</v>
      </c>
      <c r="AB1221" s="11"/>
      <c r="AC1221" s="11">
        <f t="shared" si="629"/>
        <v>0</v>
      </c>
      <c r="AD1221" s="10" t="str">
        <f t="shared" si="659"/>
        <v/>
      </c>
      <c r="AE1221" s="10" t="str">
        <f t="shared" si="660"/>
        <v/>
      </c>
      <c r="AF1221" s="11"/>
      <c r="AG1221" s="10"/>
      <c r="AH1221" s="10"/>
      <c r="AI1221" s="11">
        <f t="shared" si="661"/>
        <v>655</v>
      </c>
      <c r="AJ1221" s="11" t="str">
        <f t="shared" si="662"/>
        <v/>
      </c>
      <c r="AK1221" s="11">
        <f t="shared" si="663"/>
        <v>655</v>
      </c>
      <c r="AL1221" s="11" t="str">
        <f t="shared" si="664"/>
        <v/>
      </c>
      <c r="AM1221" s="11">
        <f t="shared" si="665"/>
        <v>208</v>
      </c>
      <c r="AN1221" s="11" t="str">
        <f t="shared" si="666"/>
        <v/>
      </c>
      <c r="AO1221" s="11">
        <f t="shared" si="658"/>
        <v>208</v>
      </c>
      <c r="AP1221" s="11" t="str">
        <f t="shared" si="667"/>
        <v/>
      </c>
      <c r="AQ1221" s="11"/>
      <c r="AR1221" s="11">
        <f t="shared" si="630"/>
        <v>0</v>
      </c>
      <c r="AS1221" s="11"/>
      <c r="AT1221" s="9"/>
      <c r="AU1221" t="str">
        <f t="shared" si="631"/>
        <v>RW</v>
      </c>
      <c r="AV1221" s="7">
        <f>SUM(Z$7:Z1221)/2</f>
        <v>656</v>
      </c>
      <c r="AW1221" s="7">
        <f>SUM(AC$7:AC1221)/2</f>
        <v>176</v>
      </c>
      <c r="BF1221" s="2" t="s">
        <v>1299</v>
      </c>
      <c r="BG1221" s="2" t="s">
        <v>1299</v>
      </c>
      <c r="BH1221" s="2" t="s">
        <v>1299</v>
      </c>
      <c r="BI1221" s="2" t="s">
        <v>1299</v>
      </c>
      <c r="BJ1221" s="2" t="s">
        <v>1299</v>
      </c>
      <c r="BK1221" s="2" t="s">
        <v>1299</v>
      </c>
      <c r="BL1221" s="2" t="s">
        <v>1299</v>
      </c>
      <c r="BM1221" s="2" t="s">
        <v>1299</v>
      </c>
      <c r="BN1221" s="2" t="s">
        <v>1299</v>
      </c>
      <c r="BO1221" s="2" t="s">
        <v>1299</v>
      </c>
    </row>
    <row r="1222" spans="2:67" ht="28.9" outlineLevel="1">
      <c r="B1222" s="36"/>
      <c r="C1222" s="13" t="s">
        <v>1294</v>
      </c>
      <c r="D1222" s="10" t="s">
        <v>1528</v>
      </c>
      <c r="E1222" s="10" t="s">
        <v>1529</v>
      </c>
      <c r="F1222" s="11" t="s">
        <v>1530</v>
      </c>
      <c r="G1222" s="11"/>
      <c r="H1222" s="11"/>
      <c r="I1222" s="11"/>
      <c r="J1222" s="11"/>
      <c r="K1222" s="11"/>
      <c r="L1222" s="11"/>
      <c r="M1222" s="11"/>
      <c r="N1222" s="10"/>
      <c r="O1222" s="10"/>
      <c r="P1222" s="10"/>
      <c r="Q1222" s="10"/>
      <c r="R1222" s="10"/>
      <c r="S1222" s="10" t="s">
        <v>53</v>
      </c>
      <c r="T1222" s="10"/>
      <c r="U1222" s="10" t="s">
        <v>49</v>
      </c>
      <c r="V1222" s="10" t="s">
        <v>50</v>
      </c>
      <c r="W1222" s="10" t="s">
        <v>50</v>
      </c>
      <c r="X1222" s="11" t="str">
        <f t="shared" si="634"/>
        <v>N</v>
      </c>
      <c r="Y1222" s="11"/>
      <c r="Z1222" s="11">
        <f t="shared" si="646"/>
        <v>0</v>
      </c>
      <c r="AA1222" s="11" t="str">
        <f t="shared" si="628"/>
        <v>N</v>
      </c>
      <c r="AB1222" s="11"/>
      <c r="AC1222" s="11">
        <f t="shared" si="629"/>
        <v>0</v>
      </c>
      <c r="AD1222" s="10" t="str">
        <f t="shared" si="659"/>
        <v/>
      </c>
      <c r="AE1222" s="10" t="str">
        <f t="shared" si="660"/>
        <v/>
      </c>
      <c r="AF1222" s="11"/>
      <c r="AG1222" s="10"/>
      <c r="AH1222" s="10"/>
      <c r="AI1222" s="11">
        <f t="shared" si="661"/>
        <v>655</v>
      </c>
      <c r="AJ1222" s="11" t="str">
        <f t="shared" si="662"/>
        <v/>
      </c>
      <c r="AK1222" s="11">
        <f t="shared" si="663"/>
        <v>655</v>
      </c>
      <c r="AL1222" s="11" t="str">
        <f t="shared" si="664"/>
        <v/>
      </c>
      <c r="AM1222" s="11">
        <f t="shared" si="665"/>
        <v>208</v>
      </c>
      <c r="AN1222" s="11" t="str">
        <f t="shared" si="666"/>
        <v/>
      </c>
      <c r="AO1222" s="11">
        <f t="shared" si="658"/>
        <v>208</v>
      </c>
      <c r="AP1222" s="11" t="str">
        <f t="shared" si="667"/>
        <v/>
      </c>
      <c r="AQ1222" s="11"/>
      <c r="AR1222" s="11">
        <f t="shared" si="630"/>
        <v>0</v>
      </c>
      <c r="AS1222" s="11"/>
      <c r="AT1222" s="9"/>
      <c r="AU1222" t="str">
        <f t="shared" si="631"/>
        <v>RW</v>
      </c>
      <c r="AV1222" s="7">
        <f>SUM(Z$7:Z1222)/2</f>
        <v>656</v>
      </c>
      <c r="AW1222" s="7">
        <f>SUM(AC$7:AC1222)/2</f>
        <v>176</v>
      </c>
      <c r="BF1222" s="2" t="s">
        <v>1299</v>
      </c>
      <c r="BG1222" s="2" t="s">
        <v>1299</v>
      </c>
      <c r="BH1222" s="2" t="s">
        <v>1299</v>
      </c>
      <c r="BI1222" s="2" t="s">
        <v>1299</v>
      </c>
      <c r="BJ1222" s="2" t="s">
        <v>1299</v>
      </c>
      <c r="BK1222" s="2" t="s">
        <v>1299</v>
      </c>
      <c r="BL1222" s="2" t="s">
        <v>1299</v>
      </c>
      <c r="BM1222" s="2" t="s">
        <v>1299</v>
      </c>
      <c r="BN1222" s="2" t="s">
        <v>1299</v>
      </c>
      <c r="BO1222" s="2" t="s">
        <v>1299</v>
      </c>
    </row>
    <row r="1223" spans="2:67" ht="28.9" outlineLevel="1">
      <c r="B1223" s="36"/>
      <c r="C1223" s="13" t="s">
        <v>1294</v>
      </c>
      <c r="D1223" s="10" t="s">
        <v>1528</v>
      </c>
      <c r="E1223" s="10" t="s">
        <v>1529</v>
      </c>
      <c r="F1223" s="11" t="s">
        <v>1530</v>
      </c>
      <c r="G1223" s="11" t="str">
        <f t="shared" ref="G1223:G1234" si="668">IF(BA1223&gt;1, F1223 &amp; "[" &amp; BB1223-1+BA1223&amp; ":" &amp; BB1223 &amp; "]",(IF(BA1223&gt;0,F1223 &amp; "[" &amp; BB1223 &amp; "]","")))</f>
        <v>MFR_SPECIFIC_C8[63:56]</v>
      </c>
      <c r="H1223" s="11"/>
      <c r="I1223" s="11"/>
      <c r="J1223" s="11"/>
      <c r="K1223" s="11"/>
      <c r="L1223" s="11"/>
      <c r="M1223" s="11"/>
      <c r="N1223" s="10"/>
      <c r="O1223" s="10"/>
      <c r="P1223" s="10"/>
      <c r="Q1223" s="10"/>
      <c r="R1223" s="10"/>
      <c r="S1223" s="10" t="s">
        <v>53</v>
      </c>
      <c r="T1223" s="10"/>
      <c r="U1223" s="10" t="s">
        <v>49</v>
      </c>
      <c r="V1223" s="10" t="s">
        <v>50</v>
      </c>
      <c r="W1223" s="10" t="s">
        <v>50</v>
      </c>
      <c r="X1223" s="11" t="str">
        <f t="shared" si="634"/>
        <v>N</v>
      </c>
      <c r="Y1223" s="11"/>
      <c r="Z1223" s="11">
        <f t="shared" si="646"/>
        <v>0</v>
      </c>
      <c r="AA1223" s="11" t="str">
        <f t="shared" si="628"/>
        <v>Y</v>
      </c>
      <c r="AB1223" s="11">
        <v>8</v>
      </c>
      <c r="AC1223" s="11">
        <f t="shared" si="629"/>
        <v>8</v>
      </c>
      <c r="AD1223" s="10" t="str">
        <f t="shared" si="659"/>
        <v>00000000</v>
      </c>
      <c r="AE1223" s="10" t="str">
        <f t="shared" si="660"/>
        <v>00000000</v>
      </c>
      <c r="AF1223" s="11"/>
      <c r="AG1223" s="10"/>
      <c r="AH1223" s="10"/>
      <c r="AI1223" s="11">
        <f t="shared" si="661"/>
        <v>655</v>
      </c>
      <c r="AJ1223" s="11" t="str">
        <f t="shared" si="662"/>
        <v/>
      </c>
      <c r="AK1223" s="11">
        <f t="shared" si="663"/>
        <v>655</v>
      </c>
      <c r="AL1223" s="11" t="str">
        <f t="shared" si="664"/>
        <v/>
      </c>
      <c r="AM1223" s="11">
        <f t="shared" si="665"/>
        <v>200</v>
      </c>
      <c r="AN1223" s="11" t="str">
        <f t="shared" si="666"/>
        <v>OTP[207:200]</v>
      </c>
      <c r="AO1223" s="11">
        <f t="shared" si="658"/>
        <v>208</v>
      </c>
      <c r="AP1223" s="11" t="str">
        <f t="shared" si="667"/>
        <v/>
      </c>
      <c r="AQ1223" s="11"/>
      <c r="AR1223" s="11">
        <f t="shared" si="630"/>
        <v>0</v>
      </c>
      <c r="AS1223" s="11"/>
      <c r="AT1223" s="9"/>
      <c r="AU1223" t="str">
        <f t="shared" si="631"/>
        <v>RW</v>
      </c>
      <c r="AV1223" s="7">
        <f>SUM(Z$7:Z1223)/2</f>
        <v>656</v>
      </c>
      <c r="AW1223" s="7">
        <f>SUM(AC$7:AC1223)/2</f>
        <v>180</v>
      </c>
      <c r="BA1223" s="7">
        <v>8</v>
      </c>
      <c r="BB1223" s="7">
        <f t="shared" ref="BB1223:BB1231" si="669">BB1224+BA1224</f>
        <v>56</v>
      </c>
      <c r="BF1223" s="2" t="s">
        <v>272</v>
      </c>
      <c r="BG1223" s="2" t="s">
        <v>272</v>
      </c>
      <c r="BH1223" s="2" t="s">
        <v>272</v>
      </c>
      <c r="BI1223" s="2" t="s">
        <v>272</v>
      </c>
      <c r="BJ1223" s="2" t="s">
        <v>272</v>
      </c>
      <c r="BK1223" s="2" t="s">
        <v>272</v>
      </c>
      <c r="BL1223" s="2" t="s">
        <v>272</v>
      </c>
      <c r="BM1223" s="2" t="s">
        <v>272</v>
      </c>
      <c r="BN1223" s="2" t="s">
        <v>272</v>
      </c>
      <c r="BO1223" s="2" t="s">
        <v>272</v>
      </c>
    </row>
    <row r="1224" spans="2:67" ht="28.9" outlineLevel="1">
      <c r="B1224" s="36"/>
      <c r="C1224" s="13" t="s">
        <v>1294</v>
      </c>
      <c r="D1224" s="10" t="s">
        <v>1528</v>
      </c>
      <c r="E1224" s="10" t="s">
        <v>1529</v>
      </c>
      <c r="F1224" s="11" t="s">
        <v>1530</v>
      </c>
      <c r="G1224" s="11" t="str">
        <f t="shared" si="668"/>
        <v>MFR_SPECIFIC_C8[55:48]</v>
      </c>
      <c r="H1224" s="11" t="s">
        <v>1532</v>
      </c>
      <c r="I1224" s="11"/>
      <c r="J1224" s="11"/>
      <c r="K1224" s="11"/>
      <c r="L1224" s="11"/>
      <c r="M1224" s="11"/>
      <c r="N1224" s="10" t="s">
        <v>1533</v>
      </c>
      <c r="O1224" s="10" t="s">
        <v>1534</v>
      </c>
      <c r="P1224" s="10"/>
      <c r="Q1224" s="10"/>
      <c r="R1224" s="10"/>
      <c r="S1224" s="10" t="s">
        <v>53</v>
      </c>
      <c r="T1224" s="10"/>
      <c r="U1224" s="10" t="s">
        <v>49</v>
      </c>
      <c r="V1224" s="10" t="s">
        <v>50</v>
      </c>
      <c r="W1224" s="10" t="s">
        <v>50</v>
      </c>
      <c r="X1224" s="11" t="str">
        <f t="shared" si="634"/>
        <v>N</v>
      </c>
      <c r="Y1224" s="11"/>
      <c r="Z1224" s="11">
        <f t="shared" si="646"/>
        <v>0</v>
      </c>
      <c r="AA1224" s="11" t="str">
        <f t="shared" si="628"/>
        <v>Y</v>
      </c>
      <c r="AB1224" s="11">
        <v>8</v>
      </c>
      <c r="AC1224" s="11">
        <f t="shared" si="629"/>
        <v>8</v>
      </c>
      <c r="AD1224" s="10" t="str">
        <f t="shared" si="659"/>
        <v>00000000</v>
      </c>
      <c r="AE1224" s="10" t="str">
        <f t="shared" si="660"/>
        <v>00000000</v>
      </c>
      <c r="AF1224" s="11"/>
      <c r="AG1224" s="10"/>
      <c r="AH1224" s="10"/>
      <c r="AI1224" s="11">
        <f t="shared" si="661"/>
        <v>655</v>
      </c>
      <c r="AJ1224" s="11" t="str">
        <f t="shared" si="662"/>
        <v/>
      </c>
      <c r="AK1224" s="11">
        <f t="shared" si="663"/>
        <v>655</v>
      </c>
      <c r="AL1224" s="11" t="str">
        <f t="shared" si="664"/>
        <v/>
      </c>
      <c r="AM1224" s="11">
        <f t="shared" si="665"/>
        <v>192</v>
      </c>
      <c r="AN1224" s="11" t="str">
        <f t="shared" si="666"/>
        <v>OTP[199:192]</v>
      </c>
      <c r="AO1224" s="11">
        <f t="shared" si="658"/>
        <v>208</v>
      </c>
      <c r="AP1224" s="11" t="str">
        <f t="shared" si="667"/>
        <v/>
      </c>
      <c r="AQ1224" s="11"/>
      <c r="AR1224" s="11">
        <f t="shared" si="630"/>
        <v>0</v>
      </c>
      <c r="AS1224" s="11"/>
      <c r="AT1224" s="9"/>
      <c r="AU1224" t="str">
        <f t="shared" si="631"/>
        <v>RW</v>
      </c>
      <c r="AV1224" s="7">
        <f>SUM(Z$7:Z1224)/2</f>
        <v>656</v>
      </c>
      <c r="AW1224" s="7">
        <f>SUM(AC$7:AC1224)/2</f>
        <v>184</v>
      </c>
      <c r="BA1224" s="7">
        <v>8</v>
      </c>
      <c r="BB1224" s="7">
        <f t="shared" si="669"/>
        <v>48</v>
      </c>
      <c r="BF1224" s="2" t="str">
        <f>DEC2BIN(73,8)</f>
        <v>01001001</v>
      </c>
      <c r="BG1224" s="2" t="str">
        <f t="shared" ref="BG1224:BO1224" si="670">DEC2BIN(73,8)</f>
        <v>01001001</v>
      </c>
      <c r="BH1224" s="2" t="str">
        <f>DEC2BIN(73,8)</f>
        <v>01001001</v>
      </c>
      <c r="BI1224" s="2" t="str">
        <f t="shared" si="670"/>
        <v>01001001</v>
      </c>
      <c r="BJ1224" s="2" t="str">
        <f t="shared" si="670"/>
        <v>01001001</v>
      </c>
      <c r="BK1224" s="2" t="str">
        <f t="shared" si="670"/>
        <v>01001001</v>
      </c>
      <c r="BL1224" s="2" t="str">
        <f t="shared" si="670"/>
        <v>01001001</v>
      </c>
      <c r="BM1224" s="2" t="str">
        <f t="shared" si="670"/>
        <v>01001001</v>
      </c>
      <c r="BN1224" s="2" t="str">
        <f t="shared" si="670"/>
        <v>01001001</v>
      </c>
      <c r="BO1224" s="2" t="str">
        <f t="shared" si="670"/>
        <v>01001001</v>
      </c>
    </row>
    <row r="1225" spans="2:67" ht="43.15" outlineLevel="1">
      <c r="B1225" s="36"/>
      <c r="C1225" s="13" t="s">
        <v>1294</v>
      </c>
      <c r="D1225" s="10" t="s">
        <v>1528</v>
      </c>
      <c r="E1225" s="10" t="s">
        <v>1529</v>
      </c>
      <c r="F1225" s="11" t="s">
        <v>1530</v>
      </c>
      <c r="G1225" s="11" t="str">
        <f t="shared" si="668"/>
        <v>MFR_SPECIFIC_C8[47:46]</v>
      </c>
      <c r="H1225" s="11" t="s">
        <v>1535</v>
      </c>
      <c r="I1225" s="11"/>
      <c r="J1225" s="11"/>
      <c r="K1225" s="11"/>
      <c r="L1225" s="11"/>
      <c r="M1225" s="11"/>
      <c r="N1225" s="10" t="s">
        <v>1536</v>
      </c>
      <c r="O1225" s="10" t="s">
        <v>1537</v>
      </c>
      <c r="P1225" s="10"/>
      <c r="Q1225" s="10"/>
      <c r="R1225" s="10"/>
      <c r="S1225" s="10" t="s">
        <v>53</v>
      </c>
      <c r="T1225" s="10"/>
      <c r="U1225" s="10" t="s">
        <v>49</v>
      </c>
      <c r="V1225" s="10" t="s">
        <v>50</v>
      </c>
      <c r="W1225" s="10" t="s">
        <v>50</v>
      </c>
      <c r="X1225" s="11" t="str">
        <f t="shared" si="634"/>
        <v>N</v>
      </c>
      <c r="Y1225" s="11"/>
      <c r="Z1225" s="11">
        <f t="shared" si="646"/>
        <v>0</v>
      </c>
      <c r="AA1225" s="11" t="str">
        <f t="shared" si="628"/>
        <v>Y</v>
      </c>
      <c r="AB1225" s="11">
        <v>2</v>
      </c>
      <c r="AC1225" s="11">
        <f t="shared" si="629"/>
        <v>2</v>
      </c>
      <c r="AD1225" s="20" t="s">
        <v>1313</v>
      </c>
      <c r="AE1225" s="20" t="s">
        <v>1313</v>
      </c>
      <c r="AF1225" s="11"/>
      <c r="AG1225" s="10"/>
      <c r="AH1225" s="10"/>
      <c r="AI1225" s="11">
        <f t="shared" si="661"/>
        <v>655</v>
      </c>
      <c r="AJ1225" s="11" t="str">
        <f t="shared" si="662"/>
        <v/>
      </c>
      <c r="AK1225" s="11">
        <f t="shared" si="663"/>
        <v>655</v>
      </c>
      <c r="AL1225" s="11" t="str">
        <f t="shared" si="664"/>
        <v/>
      </c>
      <c r="AM1225" s="11">
        <f t="shared" si="665"/>
        <v>190</v>
      </c>
      <c r="AN1225" s="11" t="str">
        <f t="shared" si="666"/>
        <v>OTP[191:190]</v>
      </c>
      <c r="AO1225" s="11">
        <f t="shared" si="658"/>
        <v>208</v>
      </c>
      <c r="AP1225" s="11" t="str">
        <f t="shared" si="667"/>
        <v/>
      </c>
      <c r="AQ1225" s="11"/>
      <c r="AR1225" s="11">
        <f t="shared" si="630"/>
        <v>0</v>
      </c>
      <c r="AS1225" s="11"/>
      <c r="AT1225" s="9"/>
      <c r="AU1225" t="str">
        <f t="shared" si="631"/>
        <v>RW</v>
      </c>
      <c r="AV1225" s="7">
        <f>SUM(Z$7:Z1225)/2</f>
        <v>656</v>
      </c>
      <c r="AW1225" s="7">
        <f>SUM(AC$7:AC1225)/2</f>
        <v>185</v>
      </c>
      <c r="BA1225" s="7">
        <v>2</v>
      </c>
      <c r="BB1225" s="7">
        <f t="shared" si="669"/>
        <v>46</v>
      </c>
      <c r="BF1225" s="2" t="s">
        <v>1313</v>
      </c>
      <c r="BG1225" s="2" t="s">
        <v>1313</v>
      </c>
      <c r="BH1225" s="2" t="s">
        <v>1313</v>
      </c>
      <c r="BI1225" s="2" t="s">
        <v>1313</v>
      </c>
      <c r="BJ1225" s="2" t="s">
        <v>1313</v>
      </c>
      <c r="BK1225" s="2" t="s">
        <v>1313</v>
      </c>
      <c r="BL1225" s="2" t="s">
        <v>1313</v>
      </c>
      <c r="BM1225" s="2" t="s">
        <v>1313</v>
      </c>
      <c r="BN1225" s="2" t="s">
        <v>1313</v>
      </c>
      <c r="BO1225" s="2" t="s">
        <v>1313</v>
      </c>
    </row>
    <row r="1226" spans="2:67" ht="28.9" outlineLevel="1">
      <c r="B1226" s="36"/>
      <c r="C1226" s="13" t="s">
        <v>1294</v>
      </c>
      <c r="D1226" s="10" t="s">
        <v>1528</v>
      </c>
      <c r="E1226" s="10" t="s">
        <v>1529</v>
      </c>
      <c r="F1226" s="11" t="s">
        <v>1530</v>
      </c>
      <c r="G1226" s="11" t="str">
        <f t="shared" si="668"/>
        <v>MFR_SPECIFIC_C8[45]</v>
      </c>
      <c r="H1226" s="11" t="s">
        <v>1538</v>
      </c>
      <c r="I1226" s="11"/>
      <c r="J1226" s="11"/>
      <c r="K1226" s="11"/>
      <c r="L1226" s="11"/>
      <c r="M1226" s="11"/>
      <c r="N1226" s="10" t="s">
        <v>74</v>
      </c>
      <c r="O1226" s="10" t="s">
        <v>1539</v>
      </c>
      <c r="P1226" s="10"/>
      <c r="Q1226" s="10"/>
      <c r="R1226" s="10"/>
      <c r="S1226" s="10" t="s">
        <v>53</v>
      </c>
      <c r="T1226" s="10"/>
      <c r="U1226" s="10" t="s">
        <v>49</v>
      </c>
      <c r="V1226" s="10" t="s">
        <v>50</v>
      </c>
      <c r="W1226" s="10" t="s">
        <v>50</v>
      </c>
      <c r="X1226" s="11" t="str">
        <f t="shared" si="634"/>
        <v>N</v>
      </c>
      <c r="Y1226" s="11"/>
      <c r="Z1226" s="11">
        <f t="shared" si="646"/>
        <v>0</v>
      </c>
      <c r="AA1226" s="11" t="str">
        <f t="shared" si="628"/>
        <v>Y</v>
      </c>
      <c r="AB1226" s="11">
        <v>1</v>
      </c>
      <c r="AC1226" s="11">
        <f t="shared" si="629"/>
        <v>1</v>
      </c>
      <c r="AD1226" s="10" t="str">
        <f t="shared" si="659"/>
        <v>0</v>
      </c>
      <c r="AE1226" s="10" t="str">
        <f t="shared" si="660"/>
        <v>0</v>
      </c>
      <c r="AF1226" s="11"/>
      <c r="AG1226" s="10"/>
      <c r="AH1226" s="10"/>
      <c r="AI1226" s="11">
        <f t="shared" si="661"/>
        <v>655</v>
      </c>
      <c r="AJ1226" s="11" t="str">
        <f t="shared" si="662"/>
        <v/>
      </c>
      <c r="AK1226" s="11">
        <f t="shared" si="663"/>
        <v>655</v>
      </c>
      <c r="AL1226" s="11" t="str">
        <f t="shared" si="664"/>
        <v/>
      </c>
      <c r="AM1226" s="11">
        <f t="shared" ref="AM1226:AM1233" si="671">AM1227+AB1227</f>
        <v>189</v>
      </c>
      <c r="AN1226" s="11" t="str">
        <f t="shared" si="666"/>
        <v>OTP[189]</v>
      </c>
      <c r="AO1226" s="11">
        <f t="shared" si="658"/>
        <v>208</v>
      </c>
      <c r="AP1226" s="11" t="str">
        <f t="shared" si="667"/>
        <v/>
      </c>
      <c r="AQ1226" s="11"/>
      <c r="AR1226" s="11">
        <f t="shared" si="630"/>
        <v>0</v>
      </c>
      <c r="AS1226" s="11"/>
      <c r="AT1226" s="9"/>
      <c r="AU1226" t="str">
        <f t="shared" si="631"/>
        <v>RW</v>
      </c>
      <c r="AV1226" s="7">
        <f>SUM(Z$7:Z1226)/2</f>
        <v>656</v>
      </c>
      <c r="AW1226" s="7">
        <f>SUM(AC$7:AC1226)/2</f>
        <v>185.5</v>
      </c>
      <c r="BA1226" s="7">
        <v>1</v>
      </c>
      <c r="BB1226" s="7">
        <f t="shared" si="669"/>
        <v>45</v>
      </c>
      <c r="BF1226" s="2" t="s">
        <v>1304</v>
      </c>
      <c r="BG1226" s="2" t="s">
        <v>1304</v>
      </c>
      <c r="BH1226" s="2" t="s">
        <v>1304</v>
      </c>
      <c r="BI1226" s="2" t="s">
        <v>1304</v>
      </c>
      <c r="BJ1226" s="2" t="s">
        <v>1304</v>
      </c>
      <c r="BK1226" s="2" t="s">
        <v>1304</v>
      </c>
      <c r="BL1226" s="2" t="s">
        <v>1304</v>
      </c>
      <c r="BM1226" s="2" t="s">
        <v>1304</v>
      </c>
      <c r="BN1226" s="2" t="s">
        <v>1304</v>
      </c>
      <c r="BO1226" s="2" t="s">
        <v>1304</v>
      </c>
    </row>
    <row r="1227" spans="2:67" ht="28.9" customHeight="1" outlineLevel="1">
      <c r="B1227" s="36"/>
      <c r="C1227" s="13" t="s">
        <v>1294</v>
      </c>
      <c r="D1227" s="10" t="s">
        <v>1528</v>
      </c>
      <c r="E1227" s="10" t="s">
        <v>1529</v>
      </c>
      <c r="F1227" s="11" t="s">
        <v>1530</v>
      </c>
      <c r="G1227" s="11" t="str">
        <f>IF(BA1227&gt;1, F1227 &amp; "[" &amp; BB1227-1+BA1227&amp; ":" &amp; BB1227 &amp; "]",(IF(BA1227&gt;0,F1227 &amp; "[" &amp; BB1227 &amp; "]","")))</f>
        <v>MFR_SPECIFIC_C8[44:37]</v>
      </c>
      <c r="H1227" s="10" t="s">
        <v>1540</v>
      </c>
      <c r="I1227" s="10"/>
      <c r="J1227" s="10"/>
      <c r="K1227" s="10"/>
      <c r="L1227" s="10"/>
      <c r="M1227" s="10"/>
      <c r="N1227" s="10" t="s">
        <v>1541</v>
      </c>
      <c r="O1227" t="s">
        <v>1542</v>
      </c>
      <c r="P1227" s="10"/>
      <c r="Q1227" s="10"/>
      <c r="R1227" s="10"/>
      <c r="S1227" s="10" t="s">
        <v>53</v>
      </c>
      <c r="T1227" s="10"/>
      <c r="U1227" s="10" t="s">
        <v>49</v>
      </c>
      <c r="V1227" s="10" t="s">
        <v>50</v>
      </c>
      <c r="W1227" s="10" t="s">
        <v>50</v>
      </c>
      <c r="X1227" s="11" t="str">
        <f t="shared" si="634"/>
        <v>N</v>
      </c>
      <c r="Y1227" s="11"/>
      <c r="Z1227" s="11">
        <f t="shared" si="646"/>
        <v>0</v>
      </c>
      <c r="AA1227" s="11" t="str">
        <f t="shared" si="628"/>
        <v>Y</v>
      </c>
      <c r="AB1227" s="11">
        <v>8</v>
      </c>
      <c r="AC1227" s="11">
        <f t="shared" si="629"/>
        <v>8</v>
      </c>
      <c r="AD1227" s="59" t="s">
        <v>1543</v>
      </c>
      <c r="AE1227" s="59" t="s">
        <v>1543</v>
      </c>
      <c r="AF1227" s="11"/>
      <c r="AG1227" s="10"/>
      <c r="AH1227" s="10"/>
      <c r="AI1227" s="11">
        <f t="shared" si="661"/>
        <v>655</v>
      </c>
      <c r="AJ1227" s="11" t="str">
        <f t="shared" si="662"/>
        <v/>
      </c>
      <c r="AK1227" s="11">
        <f t="shared" si="663"/>
        <v>655</v>
      </c>
      <c r="AL1227" s="11" t="str">
        <f t="shared" si="664"/>
        <v/>
      </c>
      <c r="AM1227" s="11">
        <f t="shared" si="671"/>
        <v>181</v>
      </c>
      <c r="AN1227" s="11" t="str">
        <f t="shared" si="666"/>
        <v>OTP[188:181]</v>
      </c>
      <c r="AO1227" s="11">
        <f t="shared" ref="AO1227:AO1231" si="672">IF(AND(X1227="Y", AD1227&gt;0),AO1228+AB1228,AO1228)</f>
        <v>208</v>
      </c>
      <c r="AP1227" s="11" t="str">
        <f t="shared" si="667"/>
        <v/>
      </c>
      <c r="AQ1227" s="11"/>
      <c r="AR1227" s="11">
        <f t="shared" si="630"/>
        <v>0</v>
      </c>
      <c r="AS1227" s="11"/>
      <c r="AT1227" s="9"/>
      <c r="AU1227" t="str">
        <f t="shared" si="631"/>
        <v>RW</v>
      </c>
      <c r="AV1227" s="7">
        <f>SUM(Z$7:Z1227)/2</f>
        <v>656</v>
      </c>
      <c r="AW1227" s="7">
        <f>SUM(AC$7:AC1227)/2</f>
        <v>189.5</v>
      </c>
      <c r="BA1227" s="7">
        <v>8</v>
      </c>
      <c r="BB1227" s="7">
        <f t="shared" si="669"/>
        <v>37</v>
      </c>
      <c r="BF1227" s="59" t="s">
        <v>1543</v>
      </c>
      <c r="BG1227" s="59" t="s">
        <v>1543</v>
      </c>
      <c r="BH1227" s="59" t="s">
        <v>1543</v>
      </c>
      <c r="BI1227" s="59" t="s">
        <v>1543</v>
      </c>
      <c r="BJ1227" s="59" t="s">
        <v>1543</v>
      </c>
      <c r="BK1227" s="59" t="s">
        <v>1543</v>
      </c>
      <c r="BL1227" s="59" t="s">
        <v>1543</v>
      </c>
      <c r="BM1227" s="59" t="s">
        <v>1543</v>
      </c>
      <c r="BN1227" s="59" t="s">
        <v>1543</v>
      </c>
      <c r="BO1227" s="59" t="s">
        <v>1543</v>
      </c>
    </row>
    <row r="1228" spans="2:67" ht="28.9" customHeight="1" outlineLevel="1">
      <c r="B1228" s="36"/>
      <c r="C1228" s="13" t="s">
        <v>1294</v>
      </c>
      <c r="D1228" s="10" t="s">
        <v>1528</v>
      </c>
      <c r="E1228" s="10" t="s">
        <v>1529</v>
      </c>
      <c r="F1228" s="11" t="s">
        <v>1530</v>
      </c>
      <c r="G1228" s="11" t="str">
        <f t="shared" si="668"/>
        <v>MFR_SPECIFIC_C8[36:29]</v>
      </c>
      <c r="H1228" s="10" t="s">
        <v>1544</v>
      </c>
      <c r="I1228" s="10"/>
      <c r="J1228" s="10"/>
      <c r="K1228" s="10"/>
      <c r="L1228" s="10"/>
      <c r="M1228" s="10"/>
      <c r="N1228" s="10" t="s">
        <v>1545</v>
      </c>
      <c r="O1228" t="s">
        <v>1546</v>
      </c>
      <c r="P1228" s="10"/>
      <c r="Q1228" s="10"/>
      <c r="R1228" s="10"/>
      <c r="S1228" s="10" t="s">
        <v>53</v>
      </c>
      <c r="T1228" s="10"/>
      <c r="U1228" s="10" t="s">
        <v>49</v>
      </c>
      <c r="V1228" s="10" t="s">
        <v>50</v>
      </c>
      <c r="W1228" s="10" t="s">
        <v>50</v>
      </c>
      <c r="X1228" s="11" t="str">
        <f t="shared" si="634"/>
        <v>N</v>
      </c>
      <c r="Y1228" s="11"/>
      <c r="Z1228" s="11">
        <f t="shared" si="646"/>
        <v>0</v>
      </c>
      <c r="AA1228" s="11" t="str">
        <f t="shared" si="628"/>
        <v>Y</v>
      </c>
      <c r="AB1228" s="11">
        <v>8</v>
      </c>
      <c r="AC1228" s="11">
        <f t="shared" si="629"/>
        <v>8</v>
      </c>
      <c r="AD1228" s="59" t="s">
        <v>1543</v>
      </c>
      <c r="AE1228" s="59" t="s">
        <v>1543</v>
      </c>
      <c r="AF1228" s="11"/>
      <c r="AG1228" s="10"/>
      <c r="AH1228" s="10"/>
      <c r="AI1228" s="11">
        <f t="shared" si="661"/>
        <v>655</v>
      </c>
      <c r="AJ1228" s="11" t="str">
        <f t="shared" si="662"/>
        <v/>
      </c>
      <c r="AK1228" s="11">
        <f t="shared" si="663"/>
        <v>655</v>
      </c>
      <c r="AL1228" s="11" t="str">
        <f t="shared" si="664"/>
        <v/>
      </c>
      <c r="AM1228" s="11">
        <f t="shared" si="671"/>
        <v>173</v>
      </c>
      <c r="AN1228" s="11" t="str">
        <f t="shared" si="666"/>
        <v>OTP[180:173]</v>
      </c>
      <c r="AO1228" s="11">
        <f t="shared" si="672"/>
        <v>208</v>
      </c>
      <c r="AP1228" s="11" t="str">
        <f t="shared" si="667"/>
        <v/>
      </c>
      <c r="AQ1228" s="11"/>
      <c r="AR1228" s="11">
        <f t="shared" si="630"/>
        <v>0</v>
      </c>
      <c r="AS1228" s="11"/>
      <c r="AT1228" s="9"/>
      <c r="AU1228" t="str">
        <f t="shared" si="631"/>
        <v>RW</v>
      </c>
      <c r="AV1228" s="7">
        <f>SUM(Z$7:Z1228)/2</f>
        <v>656</v>
      </c>
      <c r="AW1228" s="7">
        <f>SUM(AC$7:AC1228)/2</f>
        <v>193.5</v>
      </c>
      <c r="BA1228" s="7">
        <v>8</v>
      </c>
      <c r="BB1228" s="7">
        <f t="shared" si="669"/>
        <v>29</v>
      </c>
      <c r="BF1228" s="59" t="s">
        <v>1543</v>
      </c>
      <c r="BG1228" s="59" t="s">
        <v>1543</v>
      </c>
      <c r="BH1228" s="59" t="s">
        <v>1543</v>
      </c>
      <c r="BI1228" s="59" t="s">
        <v>1543</v>
      </c>
      <c r="BJ1228" s="59" t="s">
        <v>1543</v>
      </c>
      <c r="BK1228" s="59" t="s">
        <v>1543</v>
      </c>
      <c r="BL1228" s="59" t="s">
        <v>1543</v>
      </c>
      <c r="BM1228" s="59" t="s">
        <v>1543</v>
      </c>
      <c r="BN1228" s="59" t="s">
        <v>1543</v>
      </c>
      <c r="BO1228" s="59" t="s">
        <v>1543</v>
      </c>
    </row>
    <row r="1229" spans="2:67" ht="146.25" customHeight="1" outlineLevel="1">
      <c r="B1229" s="36"/>
      <c r="C1229" s="13" t="s">
        <v>1294</v>
      </c>
      <c r="D1229" s="10" t="s">
        <v>1528</v>
      </c>
      <c r="E1229" s="10" t="s">
        <v>1529</v>
      </c>
      <c r="F1229" s="11" t="s">
        <v>1530</v>
      </c>
      <c r="G1229" s="11" t="str">
        <f t="shared" si="668"/>
        <v>MFR_SPECIFIC_C8[28:21]</v>
      </c>
      <c r="H1229" s="10" t="s">
        <v>1547</v>
      </c>
      <c r="I1229" s="10"/>
      <c r="J1229" s="10"/>
      <c r="K1229" s="10"/>
      <c r="L1229" s="10"/>
      <c r="M1229" s="10"/>
      <c r="N1229" s="10" t="s">
        <v>1548</v>
      </c>
      <c r="O1229" t="s">
        <v>1549</v>
      </c>
      <c r="P1229" s="10"/>
      <c r="Q1229" s="10"/>
      <c r="R1229" s="10"/>
      <c r="S1229" s="10" t="s">
        <v>53</v>
      </c>
      <c r="T1229" s="10"/>
      <c r="U1229" s="10" t="s">
        <v>49</v>
      </c>
      <c r="V1229" s="10" t="s">
        <v>50</v>
      </c>
      <c r="W1229" s="10" t="s">
        <v>50</v>
      </c>
      <c r="X1229" s="11" t="str">
        <f t="shared" si="634"/>
        <v>N</v>
      </c>
      <c r="Y1229" s="11"/>
      <c r="Z1229" s="11">
        <f t="shared" si="646"/>
        <v>0</v>
      </c>
      <c r="AA1229" s="11" t="str">
        <f t="shared" si="628"/>
        <v>Y</v>
      </c>
      <c r="AB1229" s="11">
        <v>8</v>
      </c>
      <c r="AC1229" s="11">
        <f t="shared" si="629"/>
        <v>8</v>
      </c>
      <c r="AD1229" s="60" t="str">
        <f t="shared" si="659"/>
        <v>00000000</v>
      </c>
      <c r="AE1229" s="60" t="str">
        <f t="shared" si="660"/>
        <v>00000000</v>
      </c>
      <c r="AF1229" s="11"/>
      <c r="AG1229" s="10"/>
      <c r="AH1229" s="10"/>
      <c r="AI1229" s="11">
        <f t="shared" si="661"/>
        <v>655</v>
      </c>
      <c r="AJ1229" s="11" t="str">
        <f t="shared" si="662"/>
        <v/>
      </c>
      <c r="AK1229" s="11">
        <f t="shared" si="663"/>
        <v>655</v>
      </c>
      <c r="AL1229" s="11" t="str">
        <f t="shared" si="664"/>
        <v/>
      </c>
      <c r="AM1229" s="11">
        <f t="shared" si="671"/>
        <v>165</v>
      </c>
      <c r="AN1229" s="11" t="str">
        <f t="shared" si="666"/>
        <v>OTP[172:165]</v>
      </c>
      <c r="AO1229" s="11">
        <f t="shared" si="672"/>
        <v>208</v>
      </c>
      <c r="AP1229" s="11" t="str">
        <f t="shared" si="667"/>
        <v/>
      </c>
      <c r="AQ1229" s="11"/>
      <c r="AR1229" s="11">
        <f t="shared" si="630"/>
        <v>0</v>
      </c>
      <c r="AS1229" s="11"/>
      <c r="AT1229" s="9"/>
      <c r="AU1229" t="str">
        <f t="shared" si="631"/>
        <v>RW</v>
      </c>
      <c r="AV1229" s="7">
        <f>SUM(Z$7:Z1229)/2</f>
        <v>656</v>
      </c>
      <c r="AW1229" s="7">
        <f>SUM(AC$7:AC1229)/2</f>
        <v>197.5</v>
      </c>
      <c r="BA1229" s="7">
        <v>8</v>
      </c>
      <c r="BB1229" s="7">
        <f t="shared" si="669"/>
        <v>21</v>
      </c>
      <c r="BF1229" s="2" t="s">
        <v>272</v>
      </c>
      <c r="BG1229" s="2" t="s">
        <v>272</v>
      </c>
      <c r="BH1229" s="2" t="s">
        <v>272</v>
      </c>
      <c r="BI1229" s="2" t="s">
        <v>272</v>
      </c>
      <c r="BJ1229" s="2" t="s">
        <v>272</v>
      </c>
      <c r="BK1229" s="2" t="s">
        <v>272</v>
      </c>
      <c r="BL1229" s="2" t="s">
        <v>272</v>
      </c>
      <c r="BM1229" s="2" t="s">
        <v>272</v>
      </c>
      <c r="BN1229" s="2" t="s">
        <v>272</v>
      </c>
      <c r="BO1229" s="2" t="s">
        <v>272</v>
      </c>
    </row>
    <row r="1230" spans="2:67" ht="28.9" customHeight="1" outlineLevel="1">
      <c r="B1230" s="36"/>
      <c r="C1230" s="13" t="s">
        <v>1294</v>
      </c>
      <c r="D1230" s="10" t="s">
        <v>1528</v>
      </c>
      <c r="E1230" s="10" t="s">
        <v>1529</v>
      </c>
      <c r="F1230" s="11" t="s">
        <v>1530</v>
      </c>
      <c r="G1230" s="11" t="str">
        <f t="shared" si="668"/>
        <v>MFR_SPECIFIC_C8[20:13]</v>
      </c>
      <c r="H1230" s="10" t="s">
        <v>1550</v>
      </c>
      <c r="I1230" s="10"/>
      <c r="J1230" s="10"/>
      <c r="K1230" s="10"/>
      <c r="L1230" s="10"/>
      <c r="M1230" s="10"/>
      <c r="N1230" s="10" t="s">
        <v>1551</v>
      </c>
      <c r="O1230" t="s">
        <v>1552</v>
      </c>
      <c r="P1230" s="10"/>
      <c r="Q1230" s="10"/>
      <c r="R1230" s="10"/>
      <c r="S1230" s="10" t="s">
        <v>53</v>
      </c>
      <c r="T1230" s="10"/>
      <c r="U1230" s="10" t="s">
        <v>49</v>
      </c>
      <c r="V1230" s="10" t="s">
        <v>50</v>
      </c>
      <c r="W1230" s="10" t="s">
        <v>50</v>
      </c>
      <c r="X1230" s="11" t="str">
        <f t="shared" si="634"/>
        <v>N</v>
      </c>
      <c r="Y1230" s="11"/>
      <c r="Z1230" s="11">
        <f t="shared" si="646"/>
        <v>0</v>
      </c>
      <c r="AA1230" s="11" t="str">
        <f t="shared" ref="AA1230:AA1295" si="673">IF(AB1230&gt;0,"Y","N")</f>
        <v>Y</v>
      </c>
      <c r="AB1230" s="11">
        <v>8</v>
      </c>
      <c r="AC1230" s="11">
        <f t="shared" ref="AC1230:AC1295" si="674">IF(V1230="N",AB1230,AB1230*$T$1)</f>
        <v>8</v>
      </c>
      <c r="AD1230" s="60" t="str">
        <f t="shared" si="659"/>
        <v>00000000</v>
      </c>
      <c r="AE1230" s="60" t="str">
        <f t="shared" si="660"/>
        <v>00000000</v>
      </c>
      <c r="AF1230" s="11"/>
      <c r="AG1230" s="10"/>
      <c r="AH1230" s="10"/>
      <c r="AI1230" s="11">
        <f t="shared" si="661"/>
        <v>655</v>
      </c>
      <c r="AJ1230" s="11" t="str">
        <f t="shared" si="662"/>
        <v/>
      </c>
      <c r="AK1230" s="11">
        <f t="shared" si="663"/>
        <v>655</v>
      </c>
      <c r="AL1230" s="11" t="str">
        <f t="shared" si="664"/>
        <v/>
      </c>
      <c r="AM1230" s="11">
        <f t="shared" si="671"/>
        <v>157</v>
      </c>
      <c r="AN1230" s="11" t="str">
        <f t="shared" si="666"/>
        <v>OTP[164:157]</v>
      </c>
      <c r="AO1230" s="11">
        <f t="shared" si="672"/>
        <v>208</v>
      </c>
      <c r="AP1230" s="11" t="str">
        <f t="shared" si="667"/>
        <v/>
      </c>
      <c r="AQ1230" s="11"/>
      <c r="AR1230" s="11">
        <f t="shared" ref="AR1230:AR1295" si="675">IF(V1230="N",AQ1230,AQ1230*$T$1)</f>
        <v>0</v>
      </c>
      <c r="AS1230" s="11"/>
      <c r="AT1230" s="9"/>
      <c r="AU1230" t="str">
        <f t="shared" si="631"/>
        <v>RW</v>
      </c>
      <c r="AV1230" s="7">
        <f>SUM(Z$7:Z1230)/2</f>
        <v>656</v>
      </c>
      <c r="AW1230" s="7">
        <f>SUM(AC$7:AC1230)/2</f>
        <v>201.5</v>
      </c>
      <c r="BA1230" s="11">
        <v>8</v>
      </c>
      <c r="BB1230" s="7">
        <f t="shared" si="669"/>
        <v>13</v>
      </c>
      <c r="BF1230" s="2" t="s">
        <v>272</v>
      </c>
      <c r="BG1230" s="2" t="s">
        <v>272</v>
      </c>
      <c r="BH1230" s="2" t="s">
        <v>272</v>
      </c>
      <c r="BI1230" s="2" t="s">
        <v>272</v>
      </c>
      <c r="BJ1230" s="2" t="s">
        <v>272</v>
      </c>
      <c r="BK1230" s="2" t="s">
        <v>272</v>
      </c>
      <c r="BL1230" s="2" t="s">
        <v>272</v>
      </c>
      <c r="BM1230" s="2" t="s">
        <v>272</v>
      </c>
      <c r="BN1230" s="2" t="s">
        <v>272</v>
      </c>
      <c r="BO1230" s="2" t="s">
        <v>272</v>
      </c>
    </row>
    <row r="1231" spans="2:67" ht="28.9" outlineLevel="1">
      <c r="B1231" s="36"/>
      <c r="C1231" s="13" t="s">
        <v>1294</v>
      </c>
      <c r="D1231" s="10" t="s">
        <v>1528</v>
      </c>
      <c r="E1231" s="10" t="s">
        <v>1529</v>
      </c>
      <c r="F1231" s="11" t="s">
        <v>1530</v>
      </c>
      <c r="G1231" s="11" t="str">
        <f t="shared" si="668"/>
        <v>MFR_SPECIFIC_C8[12]</v>
      </c>
      <c r="H1231" s="10" t="s">
        <v>1553</v>
      </c>
      <c r="I1231" s="10"/>
      <c r="J1231" s="10"/>
      <c r="K1231" s="10"/>
      <c r="L1231" s="10"/>
      <c r="M1231" s="10"/>
      <c r="N1231" s="10" t="s">
        <v>1554</v>
      </c>
      <c r="O1231" s="10" t="s">
        <v>1555</v>
      </c>
      <c r="P1231" s="10"/>
      <c r="Q1231" s="10"/>
      <c r="R1231" s="10"/>
      <c r="S1231" s="10" t="s">
        <v>53</v>
      </c>
      <c r="T1231" s="10"/>
      <c r="U1231" s="10" t="s">
        <v>49</v>
      </c>
      <c r="V1231" s="10" t="s">
        <v>50</v>
      </c>
      <c r="W1231" s="10" t="s">
        <v>50</v>
      </c>
      <c r="X1231" s="11" t="str">
        <f t="shared" si="634"/>
        <v>N</v>
      </c>
      <c r="Y1231" s="11"/>
      <c r="Z1231" s="11">
        <f t="shared" si="646"/>
        <v>0</v>
      </c>
      <c r="AA1231" s="11" t="str">
        <f t="shared" si="673"/>
        <v>Y</v>
      </c>
      <c r="AB1231" s="11">
        <v>1</v>
      </c>
      <c r="AC1231" s="11">
        <f t="shared" si="674"/>
        <v>1</v>
      </c>
      <c r="AD1231" s="10">
        <v>1</v>
      </c>
      <c r="AE1231" s="10">
        <v>1</v>
      </c>
      <c r="AF1231" s="11"/>
      <c r="AG1231" s="10"/>
      <c r="AH1231" s="10"/>
      <c r="AI1231" s="11">
        <f t="shared" si="661"/>
        <v>655</v>
      </c>
      <c r="AJ1231" s="11" t="str">
        <f t="shared" si="662"/>
        <v/>
      </c>
      <c r="AK1231" s="11">
        <f t="shared" si="663"/>
        <v>655</v>
      </c>
      <c r="AL1231" s="11" t="str">
        <f t="shared" si="664"/>
        <v/>
      </c>
      <c r="AM1231" s="11">
        <f t="shared" si="671"/>
        <v>156</v>
      </c>
      <c r="AN1231" s="11" t="str">
        <f t="shared" si="666"/>
        <v>OTP[156]</v>
      </c>
      <c r="AO1231" s="11">
        <f t="shared" si="672"/>
        <v>208</v>
      </c>
      <c r="AP1231" s="11" t="str">
        <f t="shared" si="667"/>
        <v/>
      </c>
      <c r="AQ1231" s="11"/>
      <c r="AR1231" s="11">
        <f t="shared" si="675"/>
        <v>0</v>
      </c>
      <c r="AS1231" s="11"/>
      <c r="AT1231" s="9"/>
      <c r="AU1231" t="str">
        <f t="shared" si="631"/>
        <v>RW</v>
      </c>
      <c r="AV1231" s="7">
        <f>SUM(Z$7:Z1231)/2</f>
        <v>656</v>
      </c>
      <c r="AW1231" s="7">
        <f>SUM(AC$7:AC1231)/2</f>
        <v>202</v>
      </c>
      <c r="BA1231" s="11">
        <v>1</v>
      </c>
      <c r="BB1231" s="7">
        <f t="shared" si="669"/>
        <v>12</v>
      </c>
      <c r="BF1231" s="2">
        <v>1</v>
      </c>
      <c r="BG1231" s="2">
        <v>1</v>
      </c>
      <c r="BH1231" s="2">
        <v>1</v>
      </c>
      <c r="BI1231" s="2">
        <v>1</v>
      </c>
      <c r="BJ1231" s="2">
        <v>1</v>
      </c>
      <c r="BK1231" s="2">
        <v>1</v>
      </c>
      <c r="BL1231" s="2">
        <v>1</v>
      </c>
      <c r="BM1231" s="2">
        <v>1</v>
      </c>
      <c r="BN1231" s="2">
        <v>1</v>
      </c>
      <c r="BO1231" s="2">
        <v>1</v>
      </c>
    </row>
    <row r="1232" spans="2:67" ht="28.9" outlineLevel="1">
      <c r="B1232" s="36"/>
      <c r="C1232" s="13" t="s">
        <v>1294</v>
      </c>
      <c r="D1232" s="10" t="s">
        <v>1528</v>
      </c>
      <c r="E1232" s="10" t="s">
        <v>1529</v>
      </c>
      <c r="F1232" s="11" t="s">
        <v>1530</v>
      </c>
      <c r="G1232" s="11" t="str">
        <f t="shared" si="668"/>
        <v>MFR_SPECIFIC_C8[11:5]</v>
      </c>
      <c r="H1232" s="10" t="s">
        <v>1556</v>
      </c>
      <c r="I1232" s="10"/>
      <c r="J1232" s="10"/>
      <c r="K1232" s="10"/>
      <c r="L1232" s="10"/>
      <c r="M1232" s="10"/>
      <c r="N1232" s="10" t="s">
        <v>1557</v>
      </c>
      <c r="O1232" s="7" t="s">
        <v>1558</v>
      </c>
      <c r="P1232" s="10"/>
      <c r="Q1232" s="10"/>
      <c r="R1232" s="10"/>
      <c r="S1232" s="10" t="s">
        <v>53</v>
      </c>
      <c r="T1232" s="10"/>
      <c r="U1232" s="10" t="s">
        <v>49</v>
      </c>
      <c r="V1232" s="10" t="s">
        <v>50</v>
      </c>
      <c r="W1232" s="10" t="s">
        <v>50</v>
      </c>
      <c r="X1232" s="11" t="str">
        <f t="shared" si="634"/>
        <v>N</v>
      </c>
      <c r="Y1232" s="11"/>
      <c r="Z1232" s="11">
        <f t="shared" si="646"/>
        <v>0</v>
      </c>
      <c r="AA1232" s="11" t="str">
        <f t="shared" si="673"/>
        <v>Y</v>
      </c>
      <c r="AB1232" s="11">
        <v>7</v>
      </c>
      <c r="AC1232" s="11">
        <f t="shared" si="674"/>
        <v>7</v>
      </c>
      <c r="AD1232" s="10" t="str">
        <f t="shared" si="659"/>
        <v>0000000</v>
      </c>
      <c r="AE1232" s="10" t="str">
        <f t="shared" si="660"/>
        <v>0000000</v>
      </c>
      <c r="AF1232" s="11"/>
      <c r="AG1232" s="10"/>
      <c r="AH1232" s="10"/>
      <c r="AI1232" s="11">
        <f>AI1234+Y1234</f>
        <v>655</v>
      </c>
      <c r="AJ1232" s="11" t="str">
        <f t="shared" si="662"/>
        <v/>
      </c>
      <c r="AK1232" s="11">
        <f>AK1234+Y1234</f>
        <v>655</v>
      </c>
      <c r="AL1232" s="11" t="str">
        <f t="shared" si="664"/>
        <v/>
      </c>
      <c r="AM1232" s="11">
        <f t="shared" si="671"/>
        <v>149</v>
      </c>
      <c r="AN1232" s="11" t="str">
        <f t="shared" si="666"/>
        <v>OTP[155:149]</v>
      </c>
      <c r="AO1232" s="11">
        <f>IF(AND(X1232="Y", AD1232&gt;0),AO1234+AB1234,AO1234)</f>
        <v>208</v>
      </c>
      <c r="AP1232" s="11" t="str">
        <f t="shared" si="667"/>
        <v/>
      </c>
      <c r="AQ1232" s="11"/>
      <c r="AR1232" s="11">
        <f t="shared" si="675"/>
        <v>0</v>
      </c>
      <c r="AS1232" s="11"/>
      <c r="AT1232" s="9"/>
      <c r="AU1232" t="str">
        <f t="shared" si="631"/>
        <v>RW</v>
      </c>
      <c r="AV1232" s="7">
        <f>SUM(Z$7:Z1232)/2</f>
        <v>656</v>
      </c>
      <c r="AW1232" s="7">
        <f>SUM(AC$7:AC1232)/2</f>
        <v>205.5</v>
      </c>
      <c r="BA1232" s="11">
        <v>7</v>
      </c>
      <c r="BB1232" s="7">
        <f>BB1233+BA1233</f>
        <v>5</v>
      </c>
      <c r="BF1232" s="2" t="str">
        <f>DEC2BIN(73,7)</f>
        <v>1001001</v>
      </c>
      <c r="BG1232" s="2" t="str">
        <f t="shared" ref="BG1232:BO1232" si="676">DEC2BIN(73,7)</f>
        <v>1001001</v>
      </c>
      <c r="BH1232" s="2" t="str">
        <f>DEC2BIN(73,7)</f>
        <v>1001001</v>
      </c>
      <c r="BI1232" s="2" t="str">
        <f t="shared" si="676"/>
        <v>1001001</v>
      </c>
      <c r="BJ1232" s="2" t="str">
        <f t="shared" si="676"/>
        <v>1001001</v>
      </c>
      <c r="BK1232" s="2" t="str">
        <f t="shared" si="676"/>
        <v>1001001</v>
      </c>
      <c r="BL1232" s="2" t="str">
        <f t="shared" si="676"/>
        <v>1001001</v>
      </c>
      <c r="BM1232" s="2" t="str">
        <f t="shared" si="676"/>
        <v>1001001</v>
      </c>
      <c r="BN1232" s="2" t="str">
        <f t="shared" si="676"/>
        <v>1001001</v>
      </c>
      <c r="BO1232" s="2" t="str">
        <f t="shared" si="676"/>
        <v>1001001</v>
      </c>
    </row>
    <row r="1233" spans="2:67" ht="28.9" outlineLevel="1">
      <c r="B1233" s="36"/>
      <c r="C1233" s="13" t="s">
        <v>1294</v>
      </c>
      <c r="D1233" s="10" t="s">
        <v>1528</v>
      </c>
      <c r="E1233" s="10" t="s">
        <v>1529</v>
      </c>
      <c r="F1233" s="11" t="s">
        <v>1530</v>
      </c>
      <c r="G1233" s="11" t="str">
        <f>IF(BA1233&gt;1, F1233 &amp; "[" &amp; BB1233-1+BA1233&amp; ":" &amp; BB1233 &amp; "]",(IF(BA1233&gt;0,F1233 &amp; "[" &amp; BB1233 &amp; "]","")))</f>
        <v>MFR_SPECIFIC_C8[4:2]</v>
      </c>
      <c r="H1233" s="10"/>
      <c r="I1233" s="2"/>
      <c r="J1233" s="2"/>
      <c r="K1233" s="2"/>
      <c r="L1233" s="2"/>
      <c r="M1233" s="2"/>
      <c r="N1233" s="2"/>
      <c r="O1233" s="7"/>
      <c r="P1233" s="10"/>
      <c r="Q1233" s="10"/>
      <c r="R1233" s="10"/>
      <c r="S1233" s="10" t="s">
        <v>53</v>
      </c>
      <c r="T1233" s="10"/>
      <c r="U1233" s="10" t="s">
        <v>49</v>
      </c>
      <c r="V1233" s="10" t="s">
        <v>50</v>
      </c>
      <c r="W1233" s="10" t="s">
        <v>50</v>
      </c>
      <c r="X1233" s="11" t="str">
        <f>IF(Y1233&gt;0,"Y","N")</f>
        <v>N</v>
      </c>
      <c r="Y1233" s="11"/>
      <c r="Z1233" s="11">
        <f>IF(V1233="N",Y1233,Y1233*$T$1)</f>
        <v>0</v>
      </c>
      <c r="AA1233" s="11" t="str">
        <f>IF(AB1233&gt;0,"Y","N")</f>
        <v>Y</v>
      </c>
      <c r="AB1233" s="11">
        <v>3</v>
      </c>
      <c r="AC1233" s="11">
        <f>IF(V1233="N",AB1233,AB1233*$T$1)</f>
        <v>3</v>
      </c>
      <c r="AD1233" s="10" t="str">
        <f>REPT(0,BA1233)</f>
        <v>000</v>
      </c>
      <c r="AE1233" s="10" t="str">
        <f>REPT(0,BA1233)</f>
        <v>000</v>
      </c>
      <c r="AF1233" s="11"/>
      <c r="AG1233" s="10"/>
      <c r="AH1233" s="10"/>
      <c r="AI1233" s="11">
        <f>IF(Y1233&gt;0,AK1206,AK1206- 1)</f>
        <v>567</v>
      </c>
      <c r="AJ1233" s="11" t="str">
        <f>IF(Y1233&gt;1,"MTP[" &amp; AI1233-1+Y1233&amp; ":" &amp; AI1233 &amp; "]",(IF(Y1233&gt;0,"MTP[" &amp; AI1233 &amp; "]","")))</f>
        <v/>
      </c>
      <c r="AK1233" s="11">
        <f>IF(AND(V1233="Y", Y1233&gt;0),AI1216,AI1216- 1)</f>
        <v>655</v>
      </c>
      <c r="AL1233" s="11" t="str">
        <f>IF(AND(V1233="Y", Y1233&gt;1),"MTP[" &amp; AK1233-1+Y1233&amp; ":" &amp; AK1233 &amp; "]",(IF(AND(V1233="Y", Y1233&gt;0),"MTP[" &amp; AK1233 &amp; "]","")))</f>
        <v/>
      </c>
      <c r="AM1233" s="11">
        <f t="shared" si="671"/>
        <v>146</v>
      </c>
      <c r="AN1233" s="11" t="str">
        <f>IF(AB1233&gt;1,"OTP[" &amp; AM1233-1+AB1233&amp; ":" &amp; AM1233 &amp; "]",(IF(AB1233&gt;0,"OTP[" &amp; AM1233 &amp; "]","")))</f>
        <v>OTP[148:146]</v>
      </c>
      <c r="AO1233" s="11">
        <f>IF(AND(V1233="Y", AB1233&gt;0),AM1216,AM1216)</f>
        <v>144</v>
      </c>
      <c r="AP1233" s="11" t="str">
        <f>IF(AND(V1233="Y", AB1233&gt;1),"OTP[" &amp; AO1233-1+AB1233&amp; ":" &amp; AO1233 &amp; "]",(IF(AND(V1233="Y", AB1233&gt;0),"OTP[" &amp; AO1233 &amp; "]","")))</f>
        <v/>
      </c>
      <c r="AQ1233" s="11"/>
      <c r="AR1233" s="11">
        <f>IF(V1233="N",AQ1233,AQ1233*$T$1)</f>
        <v>0</v>
      </c>
      <c r="AS1233" s="11"/>
      <c r="AT1233" s="9"/>
      <c r="AU1233" t="str">
        <f>S1233</f>
        <v>RW</v>
      </c>
      <c r="AV1233" s="7">
        <f>SUM(Z$7:Z1233)/2</f>
        <v>656</v>
      </c>
      <c r="AW1233" s="7">
        <f>SUM(AC$7:AC1233)/2</f>
        <v>207</v>
      </c>
      <c r="BA1233" s="11">
        <v>3</v>
      </c>
      <c r="BB1233" s="7">
        <f>BB1234+BA1234</f>
        <v>2</v>
      </c>
      <c r="BF1233" s="10" t="s">
        <v>135</v>
      </c>
      <c r="BG1233" s="10" t="s">
        <v>135</v>
      </c>
      <c r="BH1233" s="10" t="s">
        <v>135</v>
      </c>
      <c r="BI1233" s="10" t="s">
        <v>135</v>
      </c>
      <c r="BJ1233" s="10" t="s">
        <v>135</v>
      </c>
      <c r="BK1233" s="10" t="s">
        <v>135</v>
      </c>
      <c r="BL1233" s="10" t="s">
        <v>135</v>
      </c>
      <c r="BM1233" s="10" t="s">
        <v>135</v>
      </c>
      <c r="BN1233" s="10" t="s">
        <v>135</v>
      </c>
      <c r="BO1233" s="10" t="s">
        <v>135</v>
      </c>
    </row>
    <row r="1234" spans="2:67" ht="43.15" outlineLevel="1">
      <c r="B1234" s="36"/>
      <c r="C1234" s="13" t="s">
        <v>1294</v>
      </c>
      <c r="D1234" s="10" t="s">
        <v>1528</v>
      </c>
      <c r="E1234" s="10" t="s">
        <v>1529</v>
      </c>
      <c r="F1234" s="11" t="s">
        <v>1530</v>
      </c>
      <c r="G1234" s="11" t="str">
        <f t="shared" si="668"/>
        <v>MFR_SPECIFIC_C8[1:0]</v>
      </c>
      <c r="H1234" s="10" t="s">
        <v>1559</v>
      </c>
      <c r="I1234" s="2"/>
      <c r="J1234" s="2"/>
      <c r="K1234" s="2"/>
      <c r="L1234" s="2"/>
      <c r="M1234" s="2"/>
      <c r="N1234" s="2" t="s">
        <v>1560</v>
      </c>
      <c r="O1234" s="7" t="s">
        <v>1561</v>
      </c>
      <c r="P1234" s="10"/>
      <c r="Q1234" s="10"/>
      <c r="R1234" s="10"/>
      <c r="S1234" s="10" t="s">
        <v>53</v>
      </c>
      <c r="T1234" s="10"/>
      <c r="U1234" s="10" t="s">
        <v>49</v>
      </c>
      <c r="V1234" s="10" t="s">
        <v>50</v>
      </c>
      <c r="W1234" s="10" t="s">
        <v>50</v>
      </c>
      <c r="X1234" s="11" t="str">
        <f t="shared" si="634"/>
        <v>N</v>
      </c>
      <c r="Y1234" s="11"/>
      <c r="Z1234" s="11">
        <f t="shared" si="646"/>
        <v>0</v>
      </c>
      <c r="AA1234" s="11" t="str">
        <f t="shared" si="673"/>
        <v>Y</v>
      </c>
      <c r="AB1234" s="11">
        <v>2</v>
      </c>
      <c r="AC1234" s="11">
        <f t="shared" si="674"/>
        <v>2</v>
      </c>
      <c r="AD1234" s="10" t="str">
        <f t="shared" si="659"/>
        <v>00</v>
      </c>
      <c r="AE1234" s="10" t="str">
        <f t="shared" si="660"/>
        <v>00</v>
      </c>
      <c r="AF1234" s="11"/>
      <c r="AG1234" s="10"/>
      <c r="AH1234" s="10"/>
      <c r="AI1234" s="11">
        <f>IF(Y1234&gt;0,AK1207,AK1207- 1)</f>
        <v>655</v>
      </c>
      <c r="AJ1234" s="11" t="str">
        <f t="shared" si="662"/>
        <v/>
      </c>
      <c r="AK1234" s="11">
        <f>IF(AND(V1234="Y", Y1234&gt;0),AI1217,AI1217- 1)</f>
        <v>655</v>
      </c>
      <c r="AL1234" s="11" t="str">
        <f t="shared" si="664"/>
        <v/>
      </c>
      <c r="AM1234" s="11">
        <f>IF(AB1234&gt;0,AO1207,AO1207- 1)</f>
        <v>144</v>
      </c>
      <c r="AN1234" s="11" t="str">
        <f t="shared" si="666"/>
        <v>OTP[145:144]</v>
      </c>
      <c r="AO1234" s="11">
        <f>IF(AND(V1234="Y", AB1234&gt;0),AM1217,AM1217)</f>
        <v>208</v>
      </c>
      <c r="AP1234" s="11" t="str">
        <f t="shared" si="667"/>
        <v/>
      </c>
      <c r="AQ1234" s="11"/>
      <c r="AR1234" s="11">
        <f t="shared" si="675"/>
        <v>0</v>
      </c>
      <c r="AS1234" s="11"/>
      <c r="AT1234" s="9"/>
      <c r="AU1234" t="str">
        <f t="shared" si="631"/>
        <v>RW</v>
      </c>
      <c r="AV1234" s="7">
        <f>SUM(Z$7:Z1234)/2</f>
        <v>656</v>
      </c>
      <c r="AW1234" s="7">
        <f>SUM(AC$7:AC1234)/2</f>
        <v>208</v>
      </c>
      <c r="BA1234" s="11">
        <v>2</v>
      </c>
      <c r="BB1234" s="7">
        <f>BB1235+BA1235</f>
        <v>0</v>
      </c>
      <c r="BF1234" s="10" t="s">
        <v>51</v>
      </c>
      <c r="BG1234" s="10" t="s">
        <v>51</v>
      </c>
      <c r="BH1234" s="10" t="s">
        <v>51</v>
      </c>
      <c r="BI1234" s="10" t="s">
        <v>51</v>
      </c>
      <c r="BJ1234" s="10" t="s">
        <v>51</v>
      </c>
      <c r="BK1234" s="10" t="s">
        <v>51</v>
      </c>
      <c r="BL1234" s="10" t="s">
        <v>51</v>
      </c>
      <c r="BM1234" s="10" t="s">
        <v>51</v>
      </c>
      <c r="BN1234" s="10" t="s">
        <v>51</v>
      </c>
      <c r="BO1234" s="10" t="s">
        <v>51</v>
      </c>
    </row>
    <row r="1235" spans="2:67" ht="129.6">
      <c r="B1235" s="36"/>
      <c r="C1235" s="13" t="s">
        <v>1294</v>
      </c>
      <c r="D1235" s="10" t="s">
        <v>1562</v>
      </c>
      <c r="E1235" s="10" t="s">
        <v>1563</v>
      </c>
      <c r="F1235" s="11" t="s">
        <v>1564</v>
      </c>
      <c r="G1235" s="11"/>
      <c r="H1235" s="11"/>
      <c r="I1235" s="11"/>
      <c r="J1235" s="11"/>
      <c r="K1235" s="11"/>
      <c r="L1235" s="11"/>
      <c r="M1235" s="11"/>
      <c r="N1235" s="10"/>
      <c r="O1235" s="10"/>
      <c r="P1235" s="10"/>
      <c r="Q1235" s="10" t="str">
        <f>IF(T1235&gt;2,"Block Write",IF(T1235=1,"Write Byte","Write Word"))</f>
        <v>Block Write</v>
      </c>
      <c r="R1235" s="10" t="str">
        <f>IF(T1235&gt;2,"Block Read",IF(T1235=1,"Read Byte","Read Word"))</f>
        <v>Block Read</v>
      </c>
      <c r="S1235" s="10" t="str">
        <f t="shared" si="591"/>
        <v>RW</v>
      </c>
      <c r="T1235" s="10">
        <v>11</v>
      </c>
      <c r="U1235" s="10" t="s">
        <v>49</v>
      </c>
      <c r="V1235" s="10" t="s">
        <v>50</v>
      </c>
      <c r="W1235" s="10" t="s">
        <v>50</v>
      </c>
      <c r="X1235" s="11" t="str">
        <f t="shared" si="634"/>
        <v>Y</v>
      </c>
      <c r="Y1235" s="11">
        <f>SUM(Y1267:Y1300)</f>
        <v>88</v>
      </c>
      <c r="Z1235" s="11">
        <f t="shared" si="646"/>
        <v>88</v>
      </c>
      <c r="AA1235" s="11" t="str">
        <f t="shared" si="673"/>
        <v>N</v>
      </c>
      <c r="AB1235" s="11"/>
      <c r="AC1235" s="11">
        <f t="shared" si="674"/>
        <v>0</v>
      </c>
      <c r="AD1235" s="10" t="str">
        <f>(AD1236 &amp; AD1237 &amp; AD1238 &amp; AD1239 &amp; AD1240 &amp; AD1241 &amp; AD1242 &amp; AD1243) &amp; (AD1244 &amp; AD1245 &amp; AD1246 &amp; AD1247 &amp; AD1248 &amp; AD1249 &amp; AD1250 &amp; AD1251) &amp; (AD1252 &amp; AD1253 &amp; AD1254 &amp; AD1255 &amp; AD1256 &amp; AD1257 &amp; AD1258 &amp; AD1259) &amp; (AD1260 &amp; AD1261 &amp; AD1262 &amp; AD1263 &amp; AD1264 &amp; AD1265 &amp; AD1266 &amp; AD1267) &amp; (AD1268 &amp; AD1269 &amp; AD1270 &amp; AD1271 &amp; AD1272 &amp; AD1273 &amp; AD1274 &amp; AD1275) &amp; (AD1276 &amp; AD1277 &amp; AD1278 &amp; AD1279 &amp; AD1280 &amp; AD1281 &amp; AD1282 &amp; AD1283) &amp; (AD1284 &amp; AD1285 &amp; AD1286 &amp; AD1287 &amp; AD1288 &amp; AD1289 &amp; AD1290 &amp; AD1291 &amp; AD1292) &amp; (AD1293 &amp; AD1294 &amp; AD1295 &amp; AD1296 &amp; AD1297 &amp; AD1298 &amp; AD1299 &amp; AD1300)</f>
        <v>0000000000000000000000000000000000000000000000000000000000000000000000000000000000000000</v>
      </c>
      <c r="AE1235" s="10" t="str">
        <f>(AE1236 &amp; AE1237 &amp; AE1238 &amp; AE1239 &amp; AE1240 &amp; AE1241 &amp; AE1242 &amp; AE1243) &amp; (AE1244 &amp; AE1245 &amp; AE1246 &amp; AE1247 &amp; AE1248 &amp; AE1249 &amp; AE1250 &amp; AE1251) &amp; (AE1252 &amp; AE1253 &amp; AE1254 &amp; AE1255 &amp; AE1256 &amp; AE1257 &amp; AE1258 &amp; AE1259) &amp; (AE1260 &amp; AE1261 &amp; AE1262 &amp; AE1263 &amp; AE1264 &amp; AE1265 &amp; AE1266 &amp; AE1267) &amp; (AE1268 &amp; AE1269 &amp; AE1270 &amp; AE1271 &amp; AE1272 &amp; AE1273 &amp; AE1274 &amp; AE1275) &amp; (AE1276 &amp; AE1277 &amp; AE1278 &amp; AE1279 &amp; AE1280 &amp; AE1281 &amp; AE1282 &amp; AE1283) &amp; (AE1284 &amp; AE1285 &amp; AE1286 &amp; AE1287 &amp; AE1288 &amp; AE1289 &amp; AE1290 &amp; AE1291 &amp; AE1292) &amp; (AE1293 &amp; AE1294 &amp; AE1295 &amp; AE1296 &amp; AE1297 &amp; AE1298 &amp; AE1299 &amp; AE1300)</f>
        <v>0000000000000000000000000000000000000000000000000000000000000000000000000000000000000000</v>
      </c>
      <c r="AF1235" s="11"/>
      <c r="AG1235" s="10"/>
      <c r="AH1235" s="10"/>
      <c r="AI1235" s="11">
        <f>AK1217+Y1235</f>
        <v>744</v>
      </c>
      <c r="AJ1235" s="11"/>
      <c r="AK1235" s="11">
        <f t="shared" si="592"/>
        <v>744</v>
      </c>
      <c r="AL1235" s="11"/>
      <c r="AM1235" s="11">
        <f>AO1217+AB1235</f>
        <v>208</v>
      </c>
      <c r="AN1235" s="11"/>
      <c r="AO1235" s="11">
        <f t="shared" si="593"/>
        <v>208</v>
      </c>
      <c r="AP1235" s="11"/>
      <c r="AQ1235" s="11">
        <f t="shared" si="581"/>
        <v>88</v>
      </c>
      <c r="AR1235" s="11">
        <f t="shared" si="675"/>
        <v>88</v>
      </c>
      <c r="AS1235" s="11"/>
      <c r="AT1235" s="9" t="s">
        <v>18</v>
      </c>
      <c r="AU1235" t="str">
        <f t="shared" ref="AU1235:AU1299" si="677">S1235</f>
        <v>RW</v>
      </c>
      <c r="AV1235" s="7">
        <f>SUM(Z$7:Z1235)/2</f>
        <v>700</v>
      </c>
      <c r="AW1235" s="7">
        <f>SUM(AC$7:AC1235)/2</f>
        <v>208</v>
      </c>
      <c r="BF1235" s="2" t="s">
        <v>1565</v>
      </c>
      <c r="BG1235" s="2" t="s">
        <v>1565</v>
      </c>
      <c r="BH1235" s="2" t="s">
        <v>1565</v>
      </c>
      <c r="BI1235" s="2" t="s">
        <v>1565</v>
      </c>
      <c r="BJ1235" s="2" t="s">
        <v>1565</v>
      </c>
      <c r="BK1235" s="2" t="s">
        <v>1565</v>
      </c>
      <c r="BL1235" s="2" t="s">
        <v>1565</v>
      </c>
      <c r="BM1235" s="2" t="s">
        <v>1565</v>
      </c>
      <c r="BN1235" s="2" t="s">
        <v>1565</v>
      </c>
      <c r="BO1235" s="2" t="s">
        <v>1565</v>
      </c>
    </row>
    <row r="1236" spans="2:67" ht="28.9" outlineLevel="1">
      <c r="B1236" s="36"/>
      <c r="C1236" s="13" t="s">
        <v>1294</v>
      </c>
      <c r="D1236" s="10" t="s">
        <v>1562</v>
      </c>
      <c r="E1236" s="10" t="s">
        <v>1563</v>
      </c>
      <c r="F1236" s="11" t="s">
        <v>1564</v>
      </c>
      <c r="G1236" s="11"/>
      <c r="H1236" s="11"/>
      <c r="I1236" s="11"/>
      <c r="J1236" s="11"/>
      <c r="K1236" s="11"/>
      <c r="L1236" s="11"/>
      <c r="M1236" s="11"/>
      <c r="N1236" s="10"/>
      <c r="O1236" s="10"/>
      <c r="P1236" s="10"/>
      <c r="Q1236" s="10"/>
      <c r="R1236" s="10"/>
      <c r="S1236" s="10" t="s">
        <v>53</v>
      </c>
      <c r="T1236" s="10"/>
      <c r="U1236" s="10" t="s">
        <v>49</v>
      </c>
      <c r="V1236" s="10" t="s">
        <v>50</v>
      </c>
      <c r="W1236" s="10" t="s">
        <v>50</v>
      </c>
      <c r="X1236" s="11" t="str">
        <f t="shared" si="634"/>
        <v>N</v>
      </c>
      <c r="Y1236" s="11"/>
      <c r="Z1236" s="11">
        <f t="shared" si="646"/>
        <v>0</v>
      </c>
      <c r="AA1236" s="11" t="str">
        <f t="shared" si="673"/>
        <v>N</v>
      </c>
      <c r="AB1236" s="11"/>
      <c r="AC1236" s="11">
        <f t="shared" si="674"/>
        <v>0</v>
      </c>
      <c r="AD1236" s="10" t="str">
        <f t="shared" ref="AD1236:AD1300" si="678">REPT(0,BA1236)</f>
        <v/>
      </c>
      <c r="AE1236" s="10" t="str">
        <f t="shared" ref="AE1236:AE1300" si="679">REPT(0,BA1236)</f>
        <v/>
      </c>
      <c r="AF1236" s="11"/>
      <c r="AG1236" s="10"/>
      <c r="AH1236" s="10"/>
      <c r="AI1236" s="11">
        <f t="shared" ref="AI1236:AI1299" si="680">AI1237+Y1237</f>
        <v>744</v>
      </c>
      <c r="AJ1236" s="11" t="str">
        <f t="shared" ref="AJ1236:AJ1300" si="681">IF(Y1236&gt;1,"MTP[" &amp; AI1236-1+Y1236&amp; ":" &amp; AI1236 &amp; "]",(IF(Y1236&gt;0,"MTP[" &amp; AI1236 &amp; "]","")))</f>
        <v/>
      </c>
      <c r="AK1236" s="11">
        <f t="shared" ref="AK1236:AK1299" si="682">AK1237+Y1237</f>
        <v>831</v>
      </c>
      <c r="AL1236" s="11" t="str">
        <f t="shared" ref="AL1236:AL1300" si="683">IF(AND(V1236="Y", Y1236&gt;1),"MTP[" &amp; AK1236-1+Y1236&amp; ":" &amp; AK1236 &amp; "]",(IF(AND(V1236="Y", Y1236&gt;0),"MTP[" &amp; AK1236 &amp; "]","")))</f>
        <v/>
      </c>
      <c r="AM1236" s="11">
        <f t="shared" ref="AM1236:AM1299" si="684">AM1237+AB1237</f>
        <v>207</v>
      </c>
      <c r="AN1236" s="11" t="str">
        <f t="shared" ref="AN1236:AN1300" si="685">IF(AB1236&gt;1,"OTP[" &amp; AM1236-1+AB1236&amp; ":" &amp; AM1236 &amp; "]",(IF(AB1236&gt;0,"OTP[" &amp; AM1236 &amp; "]","")))</f>
        <v/>
      </c>
      <c r="AO1236" s="11">
        <f t="shared" ref="AO1236:AO1299" si="686">AO1237+AB1237</f>
        <v>207</v>
      </c>
      <c r="AP1236" s="11" t="str">
        <f t="shared" ref="AP1236:AP1300" si="687">IF(AND(V1236="Y", AB1236&gt;1),"OTP[" &amp; AO1236-1+AB1236&amp; ":" &amp; AO1236 &amp; "]",(IF(AND(V1236="Y", AB1236&gt;0),"OTP[" &amp; AO1236 &amp; "]","")))</f>
        <v/>
      </c>
      <c r="AQ1236" s="11"/>
      <c r="AR1236" s="11">
        <f t="shared" si="675"/>
        <v>0</v>
      </c>
      <c r="AS1236" s="11"/>
      <c r="AT1236" s="9"/>
      <c r="AU1236" t="str">
        <f t="shared" si="677"/>
        <v>RW</v>
      </c>
      <c r="AV1236" s="7">
        <f>SUM(Z$7:Z1236)/2</f>
        <v>700</v>
      </c>
      <c r="AW1236" s="7">
        <f>SUM(AC$7:AC1236)/2</f>
        <v>208</v>
      </c>
      <c r="BF1236" s="2" t="s">
        <v>1299</v>
      </c>
      <c r="BG1236" s="2" t="s">
        <v>1299</v>
      </c>
      <c r="BH1236" s="2" t="s">
        <v>1299</v>
      </c>
      <c r="BI1236" s="2" t="s">
        <v>1299</v>
      </c>
      <c r="BJ1236" s="2" t="s">
        <v>1299</v>
      </c>
      <c r="BK1236" s="2" t="s">
        <v>1299</v>
      </c>
      <c r="BL1236" s="2" t="s">
        <v>1299</v>
      </c>
      <c r="BM1236" s="2" t="s">
        <v>1299</v>
      </c>
      <c r="BN1236" s="2" t="s">
        <v>1299</v>
      </c>
      <c r="BO1236" s="2" t="s">
        <v>1299</v>
      </c>
    </row>
    <row r="1237" spans="2:67" ht="28.9" outlineLevel="1">
      <c r="B1237" s="36"/>
      <c r="C1237" s="13" t="s">
        <v>1294</v>
      </c>
      <c r="D1237" s="10" t="s">
        <v>1562</v>
      </c>
      <c r="E1237" s="10" t="s">
        <v>1563</v>
      </c>
      <c r="F1237" s="11" t="s">
        <v>1564</v>
      </c>
      <c r="G1237" s="11"/>
      <c r="H1237" s="11"/>
      <c r="I1237" s="11"/>
      <c r="J1237" s="11"/>
      <c r="K1237" s="11"/>
      <c r="L1237" s="11"/>
      <c r="M1237" s="11"/>
      <c r="N1237" s="10"/>
      <c r="O1237" s="10"/>
      <c r="P1237" s="10"/>
      <c r="Q1237" s="10"/>
      <c r="R1237" s="10"/>
      <c r="S1237" s="10" t="s">
        <v>53</v>
      </c>
      <c r="T1237" s="10"/>
      <c r="U1237" s="10" t="s">
        <v>49</v>
      </c>
      <c r="V1237" s="10" t="s">
        <v>50</v>
      </c>
      <c r="W1237" s="10" t="s">
        <v>50</v>
      </c>
      <c r="X1237" s="11" t="str">
        <f t="shared" si="634"/>
        <v>N</v>
      </c>
      <c r="Y1237" s="11"/>
      <c r="Z1237" s="11">
        <f t="shared" si="646"/>
        <v>0</v>
      </c>
      <c r="AA1237" s="11" t="str">
        <f t="shared" si="673"/>
        <v>N</v>
      </c>
      <c r="AB1237" s="11"/>
      <c r="AC1237" s="11">
        <f t="shared" si="674"/>
        <v>0</v>
      </c>
      <c r="AD1237" s="10" t="str">
        <f t="shared" si="678"/>
        <v/>
      </c>
      <c r="AE1237" s="10" t="str">
        <f t="shared" si="679"/>
        <v/>
      </c>
      <c r="AF1237" s="11"/>
      <c r="AG1237" s="10"/>
      <c r="AH1237" s="10"/>
      <c r="AI1237" s="11">
        <f t="shared" si="680"/>
        <v>744</v>
      </c>
      <c r="AJ1237" s="11" t="str">
        <f t="shared" si="681"/>
        <v/>
      </c>
      <c r="AK1237" s="11">
        <f t="shared" si="682"/>
        <v>831</v>
      </c>
      <c r="AL1237" s="11" t="str">
        <f t="shared" si="683"/>
        <v/>
      </c>
      <c r="AM1237" s="11">
        <f t="shared" si="684"/>
        <v>207</v>
      </c>
      <c r="AN1237" s="11" t="str">
        <f t="shared" si="685"/>
        <v/>
      </c>
      <c r="AO1237" s="11">
        <f t="shared" si="686"/>
        <v>207</v>
      </c>
      <c r="AP1237" s="11" t="str">
        <f t="shared" si="687"/>
        <v/>
      </c>
      <c r="AQ1237" s="11"/>
      <c r="AR1237" s="11">
        <f t="shared" si="675"/>
        <v>0</v>
      </c>
      <c r="AS1237" s="11"/>
      <c r="AT1237" s="9"/>
      <c r="AU1237" t="str">
        <f t="shared" si="677"/>
        <v>RW</v>
      </c>
      <c r="AV1237" s="7">
        <f>SUM(Z$7:Z1237)/2</f>
        <v>700</v>
      </c>
      <c r="AW1237" s="7">
        <f>SUM(AC$7:AC1237)/2</f>
        <v>208</v>
      </c>
      <c r="BF1237" s="2" t="s">
        <v>1299</v>
      </c>
      <c r="BG1237" s="2" t="s">
        <v>1299</v>
      </c>
      <c r="BH1237" s="2" t="s">
        <v>1299</v>
      </c>
      <c r="BI1237" s="2" t="s">
        <v>1299</v>
      </c>
      <c r="BJ1237" s="2" t="s">
        <v>1299</v>
      </c>
      <c r="BK1237" s="2" t="s">
        <v>1299</v>
      </c>
      <c r="BL1237" s="2" t="s">
        <v>1299</v>
      </c>
      <c r="BM1237" s="2" t="s">
        <v>1299</v>
      </c>
      <c r="BN1237" s="2" t="s">
        <v>1299</v>
      </c>
      <c r="BO1237" s="2" t="s">
        <v>1299</v>
      </c>
    </row>
    <row r="1238" spans="2:67" ht="28.9" outlineLevel="1">
      <c r="B1238" s="36"/>
      <c r="C1238" s="13" t="s">
        <v>1294</v>
      </c>
      <c r="D1238" s="10" t="s">
        <v>1562</v>
      </c>
      <c r="E1238" s="10" t="s">
        <v>1563</v>
      </c>
      <c r="F1238" s="11" t="s">
        <v>1564</v>
      </c>
      <c r="G1238" s="11"/>
      <c r="H1238" s="11"/>
      <c r="I1238" s="11"/>
      <c r="J1238" s="11"/>
      <c r="K1238" s="11"/>
      <c r="L1238" s="11"/>
      <c r="M1238" s="11"/>
      <c r="N1238" s="10"/>
      <c r="O1238" s="10"/>
      <c r="P1238" s="10"/>
      <c r="Q1238" s="10"/>
      <c r="R1238" s="10"/>
      <c r="S1238" s="10" t="s">
        <v>53</v>
      </c>
      <c r="T1238" s="10"/>
      <c r="U1238" s="10" t="s">
        <v>49</v>
      </c>
      <c r="V1238" s="10" t="s">
        <v>50</v>
      </c>
      <c r="W1238" s="10" t="s">
        <v>50</v>
      </c>
      <c r="X1238" s="11" t="str">
        <f t="shared" si="634"/>
        <v>N</v>
      </c>
      <c r="Y1238" s="11"/>
      <c r="Z1238" s="11">
        <f t="shared" si="646"/>
        <v>0</v>
      </c>
      <c r="AA1238" s="11" t="str">
        <f t="shared" si="673"/>
        <v>N</v>
      </c>
      <c r="AB1238" s="11"/>
      <c r="AC1238" s="11">
        <f t="shared" si="674"/>
        <v>0</v>
      </c>
      <c r="AD1238" s="10" t="str">
        <f t="shared" si="678"/>
        <v/>
      </c>
      <c r="AE1238" s="10" t="str">
        <f t="shared" si="679"/>
        <v/>
      </c>
      <c r="AF1238" s="11"/>
      <c r="AG1238" s="10"/>
      <c r="AH1238" s="10"/>
      <c r="AI1238" s="11">
        <f t="shared" si="680"/>
        <v>744</v>
      </c>
      <c r="AJ1238" s="11" t="str">
        <f t="shared" si="681"/>
        <v/>
      </c>
      <c r="AK1238" s="11">
        <f t="shared" si="682"/>
        <v>831</v>
      </c>
      <c r="AL1238" s="11" t="str">
        <f t="shared" si="683"/>
        <v/>
      </c>
      <c r="AM1238" s="11">
        <f t="shared" si="684"/>
        <v>207</v>
      </c>
      <c r="AN1238" s="11" t="str">
        <f t="shared" si="685"/>
        <v/>
      </c>
      <c r="AO1238" s="11">
        <f t="shared" si="686"/>
        <v>207</v>
      </c>
      <c r="AP1238" s="11" t="str">
        <f t="shared" si="687"/>
        <v/>
      </c>
      <c r="AQ1238" s="11"/>
      <c r="AR1238" s="11">
        <f t="shared" si="675"/>
        <v>0</v>
      </c>
      <c r="AS1238" s="11"/>
      <c r="AT1238" s="9"/>
      <c r="AU1238" t="str">
        <f t="shared" si="677"/>
        <v>RW</v>
      </c>
      <c r="AV1238" s="7">
        <f>SUM(Z$7:Z1238)/2</f>
        <v>700</v>
      </c>
      <c r="AW1238" s="7">
        <f>SUM(AC$7:AC1238)/2</f>
        <v>208</v>
      </c>
      <c r="BF1238" s="2" t="s">
        <v>1299</v>
      </c>
      <c r="BG1238" s="2" t="s">
        <v>1299</v>
      </c>
      <c r="BH1238" s="2" t="s">
        <v>1299</v>
      </c>
      <c r="BI1238" s="2" t="s">
        <v>1299</v>
      </c>
      <c r="BJ1238" s="2" t="s">
        <v>1299</v>
      </c>
      <c r="BK1238" s="2" t="s">
        <v>1299</v>
      </c>
      <c r="BL1238" s="2" t="s">
        <v>1299</v>
      </c>
      <c r="BM1238" s="2" t="s">
        <v>1299</v>
      </c>
      <c r="BN1238" s="2" t="s">
        <v>1299</v>
      </c>
      <c r="BO1238" s="2" t="s">
        <v>1299</v>
      </c>
    </row>
    <row r="1239" spans="2:67" ht="28.9" outlineLevel="1">
      <c r="B1239" s="36"/>
      <c r="C1239" s="13" t="s">
        <v>1294</v>
      </c>
      <c r="D1239" s="10" t="s">
        <v>1562</v>
      </c>
      <c r="E1239" s="10" t="s">
        <v>1563</v>
      </c>
      <c r="F1239" s="11" t="s">
        <v>1564</v>
      </c>
      <c r="G1239" s="11"/>
      <c r="H1239" s="11"/>
      <c r="I1239" s="11"/>
      <c r="J1239" s="11"/>
      <c r="K1239" s="11"/>
      <c r="L1239" s="11"/>
      <c r="M1239" s="11"/>
      <c r="N1239" s="10"/>
      <c r="O1239" s="10"/>
      <c r="P1239" s="10"/>
      <c r="Q1239" s="10"/>
      <c r="R1239" s="10"/>
      <c r="S1239" s="10" t="s">
        <v>53</v>
      </c>
      <c r="T1239" s="10"/>
      <c r="U1239" s="10" t="s">
        <v>49</v>
      </c>
      <c r="V1239" s="10" t="s">
        <v>50</v>
      </c>
      <c r="W1239" s="10" t="s">
        <v>50</v>
      </c>
      <c r="X1239" s="11" t="str">
        <f t="shared" si="634"/>
        <v>N</v>
      </c>
      <c r="Y1239" s="11"/>
      <c r="Z1239" s="11">
        <f t="shared" si="646"/>
        <v>0</v>
      </c>
      <c r="AA1239" s="11" t="str">
        <f t="shared" si="673"/>
        <v>N</v>
      </c>
      <c r="AB1239" s="11"/>
      <c r="AC1239" s="11">
        <f t="shared" si="674"/>
        <v>0</v>
      </c>
      <c r="AD1239" s="10" t="str">
        <f t="shared" si="678"/>
        <v/>
      </c>
      <c r="AE1239" s="10" t="str">
        <f t="shared" si="679"/>
        <v/>
      </c>
      <c r="AF1239" s="11"/>
      <c r="AG1239" s="10"/>
      <c r="AH1239" s="10"/>
      <c r="AI1239" s="11">
        <f t="shared" si="680"/>
        <v>744</v>
      </c>
      <c r="AJ1239" s="11" t="str">
        <f t="shared" si="681"/>
        <v/>
      </c>
      <c r="AK1239" s="11">
        <f t="shared" si="682"/>
        <v>831</v>
      </c>
      <c r="AL1239" s="11" t="str">
        <f t="shared" si="683"/>
        <v/>
      </c>
      <c r="AM1239" s="11">
        <f t="shared" si="684"/>
        <v>207</v>
      </c>
      <c r="AN1239" s="11" t="str">
        <f t="shared" si="685"/>
        <v/>
      </c>
      <c r="AO1239" s="11">
        <f t="shared" si="686"/>
        <v>207</v>
      </c>
      <c r="AP1239" s="11" t="str">
        <f t="shared" si="687"/>
        <v/>
      </c>
      <c r="AQ1239" s="11"/>
      <c r="AR1239" s="11">
        <f t="shared" si="675"/>
        <v>0</v>
      </c>
      <c r="AS1239" s="11"/>
      <c r="AT1239" s="9"/>
      <c r="AU1239" t="str">
        <f t="shared" si="677"/>
        <v>RW</v>
      </c>
      <c r="AV1239" s="7">
        <f>SUM(Z$7:Z1239)/2</f>
        <v>700</v>
      </c>
      <c r="AW1239" s="7">
        <f>SUM(AC$7:AC1239)/2</f>
        <v>208</v>
      </c>
      <c r="BF1239" s="2" t="s">
        <v>1299</v>
      </c>
      <c r="BG1239" s="2" t="s">
        <v>1299</v>
      </c>
      <c r="BH1239" s="2" t="s">
        <v>1299</v>
      </c>
      <c r="BI1239" s="2" t="s">
        <v>1299</v>
      </c>
      <c r="BJ1239" s="2" t="s">
        <v>1299</v>
      </c>
      <c r="BK1239" s="2" t="s">
        <v>1299</v>
      </c>
      <c r="BL1239" s="2" t="s">
        <v>1299</v>
      </c>
      <c r="BM1239" s="2" t="s">
        <v>1299</v>
      </c>
      <c r="BN1239" s="2" t="s">
        <v>1299</v>
      </c>
      <c r="BO1239" s="2" t="s">
        <v>1299</v>
      </c>
    </row>
    <row r="1240" spans="2:67" ht="28.9" outlineLevel="1">
      <c r="B1240" s="36"/>
      <c r="C1240" s="13" t="s">
        <v>1294</v>
      </c>
      <c r="D1240" s="10" t="s">
        <v>1562</v>
      </c>
      <c r="E1240" s="10" t="s">
        <v>1563</v>
      </c>
      <c r="F1240" s="11" t="s">
        <v>1564</v>
      </c>
      <c r="G1240" s="11"/>
      <c r="H1240" s="11"/>
      <c r="I1240" s="11"/>
      <c r="J1240" s="11"/>
      <c r="K1240" s="11"/>
      <c r="L1240" s="11"/>
      <c r="M1240" s="11"/>
      <c r="N1240" s="10"/>
      <c r="O1240" s="10"/>
      <c r="P1240" s="10"/>
      <c r="Q1240" s="10"/>
      <c r="R1240" s="10"/>
      <c r="S1240" s="10" t="s">
        <v>53</v>
      </c>
      <c r="T1240" s="10"/>
      <c r="U1240" s="10" t="s">
        <v>49</v>
      </c>
      <c r="V1240" s="10" t="s">
        <v>50</v>
      </c>
      <c r="W1240" s="10" t="s">
        <v>50</v>
      </c>
      <c r="X1240" s="11" t="str">
        <f t="shared" ref="X1240:X1304" si="688">IF(Y1240&gt;0,"Y","N")</f>
        <v>N</v>
      </c>
      <c r="Y1240" s="11"/>
      <c r="Z1240" s="11">
        <f t="shared" si="646"/>
        <v>0</v>
      </c>
      <c r="AA1240" s="11" t="str">
        <f t="shared" si="673"/>
        <v>N</v>
      </c>
      <c r="AB1240" s="11"/>
      <c r="AC1240" s="11">
        <f t="shared" si="674"/>
        <v>0</v>
      </c>
      <c r="AD1240" s="10" t="str">
        <f t="shared" si="678"/>
        <v/>
      </c>
      <c r="AE1240" s="10" t="str">
        <f t="shared" si="679"/>
        <v/>
      </c>
      <c r="AF1240" s="11"/>
      <c r="AG1240" s="10"/>
      <c r="AH1240" s="10"/>
      <c r="AI1240" s="11">
        <f t="shared" si="680"/>
        <v>744</v>
      </c>
      <c r="AJ1240" s="11" t="str">
        <f t="shared" si="681"/>
        <v/>
      </c>
      <c r="AK1240" s="11">
        <f t="shared" si="682"/>
        <v>831</v>
      </c>
      <c r="AL1240" s="11" t="str">
        <f t="shared" si="683"/>
        <v/>
      </c>
      <c r="AM1240" s="11">
        <f t="shared" si="684"/>
        <v>207</v>
      </c>
      <c r="AN1240" s="11" t="str">
        <f t="shared" si="685"/>
        <v/>
      </c>
      <c r="AO1240" s="11">
        <f t="shared" si="686"/>
        <v>207</v>
      </c>
      <c r="AP1240" s="11" t="str">
        <f t="shared" si="687"/>
        <v/>
      </c>
      <c r="AQ1240" s="11"/>
      <c r="AR1240" s="11">
        <f t="shared" si="675"/>
        <v>0</v>
      </c>
      <c r="AS1240" s="11"/>
      <c r="AT1240" s="9"/>
      <c r="AU1240" t="str">
        <f t="shared" si="677"/>
        <v>RW</v>
      </c>
      <c r="AV1240" s="7">
        <f>SUM(Z$7:Z1240)/2</f>
        <v>700</v>
      </c>
      <c r="AW1240" s="7">
        <f>SUM(AC$7:AC1240)/2</f>
        <v>208</v>
      </c>
      <c r="BF1240" s="2" t="s">
        <v>1299</v>
      </c>
      <c r="BG1240" s="2" t="s">
        <v>1299</v>
      </c>
      <c r="BH1240" s="2" t="s">
        <v>1299</v>
      </c>
      <c r="BI1240" s="2" t="s">
        <v>1299</v>
      </c>
      <c r="BJ1240" s="2" t="s">
        <v>1299</v>
      </c>
      <c r="BK1240" s="2" t="s">
        <v>1299</v>
      </c>
      <c r="BL1240" s="2" t="s">
        <v>1299</v>
      </c>
      <c r="BM1240" s="2" t="s">
        <v>1299</v>
      </c>
      <c r="BN1240" s="2" t="s">
        <v>1299</v>
      </c>
      <c r="BO1240" s="2" t="s">
        <v>1299</v>
      </c>
    </row>
    <row r="1241" spans="2:67" ht="28.9" outlineLevel="1">
      <c r="B1241" s="36"/>
      <c r="C1241" s="13" t="s">
        <v>1294</v>
      </c>
      <c r="D1241" s="10" t="s">
        <v>1562</v>
      </c>
      <c r="E1241" s="10" t="s">
        <v>1563</v>
      </c>
      <c r="F1241" s="11" t="s">
        <v>1564</v>
      </c>
      <c r="G1241" s="11"/>
      <c r="H1241" s="11"/>
      <c r="I1241" s="11"/>
      <c r="J1241" s="11"/>
      <c r="K1241" s="11"/>
      <c r="L1241" s="11"/>
      <c r="M1241" s="11"/>
      <c r="N1241" s="10"/>
      <c r="O1241" s="10"/>
      <c r="P1241" s="10"/>
      <c r="Q1241" s="10"/>
      <c r="R1241" s="10"/>
      <c r="S1241" s="10" t="s">
        <v>53</v>
      </c>
      <c r="T1241" s="10"/>
      <c r="U1241" s="10" t="s">
        <v>49</v>
      </c>
      <c r="V1241" s="10" t="s">
        <v>50</v>
      </c>
      <c r="W1241" s="10" t="s">
        <v>50</v>
      </c>
      <c r="X1241" s="11" t="str">
        <f t="shared" si="688"/>
        <v>N</v>
      </c>
      <c r="Y1241" s="11"/>
      <c r="Z1241" s="11">
        <f t="shared" si="646"/>
        <v>0</v>
      </c>
      <c r="AA1241" s="11" t="str">
        <f t="shared" si="673"/>
        <v>N</v>
      </c>
      <c r="AB1241" s="11"/>
      <c r="AC1241" s="11">
        <f t="shared" si="674"/>
        <v>0</v>
      </c>
      <c r="AD1241" s="10" t="str">
        <f t="shared" si="678"/>
        <v/>
      </c>
      <c r="AE1241" s="10" t="str">
        <f t="shared" si="679"/>
        <v/>
      </c>
      <c r="AF1241" s="11"/>
      <c r="AG1241" s="10"/>
      <c r="AH1241" s="10"/>
      <c r="AI1241" s="11">
        <f t="shared" si="680"/>
        <v>744</v>
      </c>
      <c r="AJ1241" s="11" t="str">
        <f t="shared" si="681"/>
        <v/>
      </c>
      <c r="AK1241" s="11">
        <f t="shared" si="682"/>
        <v>831</v>
      </c>
      <c r="AL1241" s="11" t="str">
        <f t="shared" si="683"/>
        <v/>
      </c>
      <c r="AM1241" s="11">
        <f t="shared" si="684"/>
        <v>207</v>
      </c>
      <c r="AN1241" s="11" t="str">
        <f t="shared" si="685"/>
        <v/>
      </c>
      <c r="AO1241" s="11">
        <f t="shared" si="686"/>
        <v>207</v>
      </c>
      <c r="AP1241" s="11" t="str">
        <f t="shared" si="687"/>
        <v/>
      </c>
      <c r="AQ1241" s="11"/>
      <c r="AR1241" s="11">
        <f t="shared" si="675"/>
        <v>0</v>
      </c>
      <c r="AS1241" s="11"/>
      <c r="AT1241" s="9"/>
      <c r="AU1241" t="str">
        <f t="shared" si="677"/>
        <v>RW</v>
      </c>
      <c r="AV1241" s="7">
        <f>SUM(Z$7:Z1241)/2</f>
        <v>700</v>
      </c>
      <c r="AW1241" s="7">
        <f>SUM(AC$7:AC1241)/2</f>
        <v>208</v>
      </c>
      <c r="BF1241" s="2" t="s">
        <v>1299</v>
      </c>
      <c r="BG1241" s="2" t="s">
        <v>1299</v>
      </c>
      <c r="BH1241" s="2" t="s">
        <v>1299</v>
      </c>
      <c r="BI1241" s="2" t="s">
        <v>1299</v>
      </c>
      <c r="BJ1241" s="2" t="s">
        <v>1299</v>
      </c>
      <c r="BK1241" s="2" t="s">
        <v>1299</v>
      </c>
      <c r="BL1241" s="2" t="s">
        <v>1299</v>
      </c>
      <c r="BM1241" s="2" t="s">
        <v>1299</v>
      </c>
      <c r="BN1241" s="2" t="s">
        <v>1299</v>
      </c>
      <c r="BO1241" s="2" t="s">
        <v>1299</v>
      </c>
    </row>
    <row r="1242" spans="2:67" ht="28.9" outlineLevel="1">
      <c r="B1242" s="36"/>
      <c r="C1242" s="13" t="s">
        <v>1294</v>
      </c>
      <c r="D1242" s="10" t="s">
        <v>1562</v>
      </c>
      <c r="E1242" s="10" t="s">
        <v>1563</v>
      </c>
      <c r="F1242" s="11" t="s">
        <v>1564</v>
      </c>
      <c r="G1242" s="11"/>
      <c r="H1242" s="11"/>
      <c r="I1242" s="11"/>
      <c r="J1242" s="11"/>
      <c r="K1242" s="11"/>
      <c r="L1242" s="11"/>
      <c r="M1242" s="11"/>
      <c r="N1242" s="10"/>
      <c r="O1242" s="10"/>
      <c r="P1242" s="10"/>
      <c r="Q1242" s="10"/>
      <c r="R1242" s="10"/>
      <c r="S1242" s="10" t="s">
        <v>53</v>
      </c>
      <c r="T1242" s="10"/>
      <c r="U1242" s="10" t="s">
        <v>49</v>
      </c>
      <c r="V1242" s="10" t="s">
        <v>50</v>
      </c>
      <c r="W1242" s="10" t="s">
        <v>50</v>
      </c>
      <c r="X1242" s="11" t="str">
        <f t="shared" si="688"/>
        <v>N</v>
      </c>
      <c r="Y1242" s="11"/>
      <c r="Z1242" s="11">
        <f t="shared" si="646"/>
        <v>0</v>
      </c>
      <c r="AA1242" s="11" t="str">
        <f t="shared" si="673"/>
        <v>N</v>
      </c>
      <c r="AB1242" s="11"/>
      <c r="AC1242" s="11">
        <f t="shared" si="674"/>
        <v>0</v>
      </c>
      <c r="AD1242" s="10" t="str">
        <f t="shared" si="678"/>
        <v/>
      </c>
      <c r="AE1242" s="10" t="str">
        <f t="shared" si="679"/>
        <v/>
      </c>
      <c r="AF1242" s="11"/>
      <c r="AG1242" s="10"/>
      <c r="AH1242" s="10"/>
      <c r="AI1242" s="11">
        <f t="shared" si="680"/>
        <v>744</v>
      </c>
      <c r="AJ1242" s="11" t="str">
        <f t="shared" si="681"/>
        <v/>
      </c>
      <c r="AK1242" s="11">
        <f t="shared" si="682"/>
        <v>831</v>
      </c>
      <c r="AL1242" s="11" t="str">
        <f t="shared" si="683"/>
        <v/>
      </c>
      <c r="AM1242" s="11">
        <f t="shared" si="684"/>
        <v>207</v>
      </c>
      <c r="AN1242" s="11" t="str">
        <f t="shared" si="685"/>
        <v/>
      </c>
      <c r="AO1242" s="11">
        <f t="shared" si="686"/>
        <v>207</v>
      </c>
      <c r="AP1242" s="11" t="str">
        <f t="shared" si="687"/>
        <v/>
      </c>
      <c r="AQ1242" s="11"/>
      <c r="AR1242" s="11">
        <f t="shared" si="675"/>
        <v>0</v>
      </c>
      <c r="AS1242" s="11"/>
      <c r="AT1242" s="9"/>
      <c r="AU1242" t="str">
        <f t="shared" si="677"/>
        <v>RW</v>
      </c>
      <c r="AV1242" s="7">
        <f>SUM(Z$7:Z1242)/2</f>
        <v>700</v>
      </c>
      <c r="AW1242" s="7">
        <f>SUM(AC$7:AC1242)/2</f>
        <v>208</v>
      </c>
      <c r="BF1242" s="2" t="s">
        <v>1299</v>
      </c>
      <c r="BG1242" s="2" t="s">
        <v>1299</v>
      </c>
      <c r="BH1242" s="2" t="s">
        <v>1299</v>
      </c>
      <c r="BI1242" s="2" t="s">
        <v>1299</v>
      </c>
      <c r="BJ1242" s="2" t="s">
        <v>1299</v>
      </c>
      <c r="BK1242" s="2" t="s">
        <v>1299</v>
      </c>
      <c r="BL1242" s="2" t="s">
        <v>1299</v>
      </c>
      <c r="BM1242" s="2" t="s">
        <v>1299</v>
      </c>
      <c r="BN1242" s="2" t="s">
        <v>1299</v>
      </c>
      <c r="BO1242" s="2" t="s">
        <v>1299</v>
      </c>
    </row>
    <row r="1243" spans="2:67" ht="28.9" outlineLevel="1">
      <c r="B1243" s="36"/>
      <c r="C1243" s="13" t="s">
        <v>1294</v>
      </c>
      <c r="D1243" s="10" t="s">
        <v>1562</v>
      </c>
      <c r="E1243" s="10" t="s">
        <v>1563</v>
      </c>
      <c r="F1243" s="11" t="s">
        <v>1564</v>
      </c>
      <c r="G1243" s="11"/>
      <c r="H1243" s="11"/>
      <c r="I1243" s="11"/>
      <c r="J1243" s="11"/>
      <c r="K1243" s="11"/>
      <c r="L1243" s="11"/>
      <c r="M1243" s="11"/>
      <c r="N1243" s="10"/>
      <c r="O1243" s="10"/>
      <c r="P1243" s="10"/>
      <c r="Q1243" s="10"/>
      <c r="R1243" s="10"/>
      <c r="S1243" s="10" t="s">
        <v>53</v>
      </c>
      <c r="T1243" s="10"/>
      <c r="U1243" s="10" t="s">
        <v>49</v>
      </c>
      <c r="V1243" s="10" t="s">
        <v>50</v>
      </c>
      <c r="W1243" s="10" t="s">
        <v>50</v>
      </c>
      <c r="X1243" s="11" t="str">
        <f t="shared" si="688"/>
        <v>N</v>
      </c>
      <c r="Y1243" s="11"/>
      <c r="Z1243" s="11">
        <f t="shared" si="646"/>
        <v>0</v>
      </c>
      <c r="AA1243" s="11" t="str">
        <f t="shared" si="673"/>
        <v>N</v>
      </c>
      <c r="AB1243" s="11"/>
      <c r="AC1243" s="11">
        <f t="shared" si="674"/>
        <v>0</v>
      </c>
      <c r="AD1243" s="10" t="str">
        <f t="shared" si="678"/>
        <v/>
      </c>
      <c r="AE1243" s="10" t="str">
        <f t="shared" si="679"/>
        <v/>
      </c>
      <c r="AF1243" s="11"/>
      <c r="AG1243" s="10"/>
      <c r="AH1243" s="10"/>
      <c r="AI1243" s="11">
        <f t="shared" si="680"/>
        <v>744</v>
      </c>
      <c r="AJ1243" s="11" t="str">
        <f t="shared" si="681"/>
        <v/>
      </c>
      <c r="AK1243" s="11">
        <f t="shared" si="682"/>
        <v>831</v>
      </c>
      <c r="AL1243" s="11" t="str">
        <f t="shared" si="683"/>
        <v/>
      </c>
      <c r="AM1243" s="11">
        <f t="shared" si="684"/>
        <v>207</v>
      </c>
      <c r="AN1243" s="11" t="str">
        <f t="shared" si="685"/>
        <v/>
      </c>
      <c r="AO1243" s="11">
        <f t="shared" si="686"/>
        <v>207</v>
      </c>
      <c r="AP1243" s="11" t="str">
        <f t="shared" si="687"/>
        <v/>
      </c>
      <c r="AQ1243" s="11"/>
      <c r="AR1243" s="11">
        <f t="shared" si="675"/>
        <v>0</v>
      </c>
      <c r="AS1243" s="11"/>
      <c r="AT1243" s="9"/>
      <c r="AU1243" t="str">
        <f t="shared" si="677"/>
        <v>RW</v>
      </c>
      <c r="AV1243" s="7">
        <f>SUM(Z$7:Z1243)/2</f>
        <v>700</v>
      </c>
      <c r="AW1243" s="7">
        <f>SUM(AC$7:AC1243)/2</f>
        <v>208</v>
      </c>
      <c r="BF1243" s="2" t="s">
        <v>1299</v>
      </c>
      <c r="BG1243" s="2" t="s">
        <v>1299</v>
      </c>
      <c r="BH1243" s="2" t="s">
        <v>1299</v>
      </c>
      <c r="BI1243" s="2" t="s">
        <v>1299</v>
      </c>
      <c r="BJ1243" s="2" t="s">
        <v>1299</v>
      </c>
      <c r="BK1243" s="2" t="s">
        <v>1299</v>
      </c>
      <c r="BL1243" s="2" t="s">
        <v>1299</v>
      </c>
      <c r="BM1243" s="2" t="s">
        <v>1299</v>
      </c>
      <c r="BN1243" s="2" t="s">
        <v>1299</v>
      </c>
      <c r="BO1243" s="2" t="s">
        <v>1299</v>
      </c>
    </row>
    <row r="1244" spans="2:67" ht="28.9" outlineLevel="1">
      <c r="B1244" s="36"/>
      <c r="C1244" s="13" t="s">
        <v>1294</v>
      </c>
      <c r="D1244" s="10" t="s">
        <v>1562</v>
      </c>
      <c r="E1244" s="10" t="s">
        <v>1563</v>
      </c>
      <c r="F1244" s="11" t="s">
        <v>1564</v>
      </c>
      <c r="G1244" s="11"/>
      <c r="H1244" s="11"/>
      <c r="I1244" s="11"/>
      <c r="J1244" s="11"/>
      <c r="K1244" s="11"/>
      <c r="L1244" s="11"/>
      <c r="M1244" s="11"/>
      <c r="N1244" s="10"/>
      <c r="O1244" s="10"/>
      <c r="P1244" s="10"/>
      <c r="Q1244" s="10"/>
      <c r="R1244" s="10"/>
      <c r="S1244" s="10" t="s">
        <v>53</v>
      </c>
      <c r="T1244" s="10"/>
      <c r="U1244" s="10" t="s">
        <v>49</v>
      </c>
      <c r="V1244" s="10" t="s">
        <v>50</v>
      </c>
      <c r="W1244" s="10" t="s">
        <v>50</v>
      </c>
      <c r="X1244" s="11" t="str">
        <f t="shared" si="688"/>
        <v>N</v>
      </c>
      <c r="Y1244" s="11"/>
      <c r="Z1244" s="11">
        <f t="shared" si="646"/>
        <v>0</v>
      </c>
      <c r="AA1244" s="11" t="str">
        <f t="shared" si="673"/>
        <v>N</v>
      </c>
      <c r="AB1244" s="11"/>
      <c r="AC1244" s="11">
        <f t="shared" si="674"/>
        <v>0</v>
      </c>
      <c r="AD1244" s="10" t="str">
        <f t="shared" si="678"/>
        <v/>
      </c>
      <c r="AE1244" s="10" t="str">
        <f t="shared" si="679"/>
        <v/>
      </c>
      <c r="AF1244" s="11"/>
      <c r="AG1244" s="10"/>
      <c r="AH1244" s="10"/>
      <c r="AI1244" s="11">
        <f t="shared" si="680"/>
        <v>744</v>
      </c>
      <c r="AJ1244" s="11" t="str">
        <f t="shared" si="681"/>
        <v/>
      </c>
      <c r="AK1244" s="11">
        <f t="shared" si="682"/>
        <v>831</v>
      </c>
      <c r="AL1244" s="11" t="str">
        <f t="shared" si="683"/>
        <v/>
      </c>
      <c r="AM1244" s="11">
        <f t="shared" si="684"/>
        <v>207</v>
      </c>
      <c r="AN1244" s="11" t="str">
        <f t="shared" si="685"/>
        <v/>
      </c>
      <c r="AO1244" s="11">
        <f t="shared" si="686"/>
        <v>207</v>
      </c>
      <c r="AP1244" s="11" t="str">
        <f t="shared" si="687"/>
        <v/>
      </c>
      <c r="AQ1244" s="11"/>
      <c r="AR1244" s="11">
        <f t="shared" si="675"/>
        <v>0</v>
      </c>
      <c r="AS1244" s="11"/>
      <c r="AT1244" s="9"/>
      <c r="AU1244" t="str">
        <f t="shared" si="677"/>
        <v>RW</v>
      </c>
      <c r="AV1244" s="7">
        <f>SUM(Z$7:Z1244)/2</f>
        <v>700</v>
      </c>
      <c r="AW1244" s="7">
        <f>SUM(AC$7:AC1244)/2</f>
        <v>208</v>
      </c>
      <c r="BF1244" s="2" t="s">
        <v>1299</v>
      </c>
      <c r="BG1244" s="2" t="s">
        <v>1299</v>
      </c>
      <c r="BH1244" s="2" t="s">
        <v>1299</v>
      </c>
      <c r="BI1244" s="2" t="s">
        <v>1299</v>
      </c>
      <c r="BJ1244" s="2" t="s">
        <v>1299</v>
      </c>
      <c r="BK1244" s="2" t="s">
        <v>1299</v>
      </c>
      <c r="BL1244" s="2" t="s">
        <v>1299</v>
      </c>
      <c r="BM1244" s="2" t="s">
        <v>1299</v>
      </c>
      <c r="BN1244" s="2" t="s">
        <v>1299</v>
      </c>
      <c r="BO1244" s="2" t="s">
        <v>1299</v>
      </c>
    </row>
    <row r="1245" spans="2:67" ht="28.9" outlineLevel="1">
      <c r="B1245" s="36"/>
      <c r="C1245" s="13" t="s">
        <v>1294</v>
      </c>
      <c r="D1245" s="10" t="s">
        <v>1562</v>
      </c>
      <c r="E1245" s="10" t="s">
        <v>1563</v>
      </c>
      <c r="F1245" s="11" t="s">
        <v>1564</v>
      </c>
      <c r="G1245" s="11"/>
      <c r="H1245" s="11"/>
      <c r="I1245" s="11"/>
      <c r="J1245" s="11"/>
      <c r="K1245" s="11"/>
      <c r="L1245" s="11"/>
      <c r="M1245" s="11"/>
      <c r="N1245" s="10"/>
      <c r="O1245" s="10"/>
      <c r="P1245" s="10"/>
      <c r="Q1245" s="10"/>
      <c r="R1245" s="10"/>
      <c r="S1245" s="10" t="s">
        <v>53</v>
      </c>
      <c r="T1245" s="10"/>
      <c r="U1245" s="10" t="s">
        <v>49</v>
      </c>
      <c r="V1245" s="10" t="s">
        <v>50</v>
      </c>
      <c r="W1245" s="10" t="s">
        <v>50</v>
      </c>
      <c r="X1245" s="11" t="str">
        <f t="shared" si="688"/>
        <v>N</v>
      </c>
      <c r="Y1245" s="11"/>
      <c r="Z1245" s="11">
        <f t="shared" si="646"/>
        <v>0</v>
      </c>
      <c r="AA1245" s="11" t="str">
        <f t="shared" si="673"/>
        <v>N</v>
      </c>
      <c r="AB1245" s="11"/>
      <c r="AC1245" s="11">
        <f t="shared" si="674"/>
        <v>0</v>
      </c>
      <c r="AD1245" s="10" t="str">
        <f t="shared" si="678"/>
        <v/>
      </c>
      <c r="AE1245" s="10" t="str">
        <f t="shared" si="679"/>
        <v/>
      </c>
      <c r="AF1245" s="11"/>
      <c r="AG1245" s="10"/>
      <c r="AH1245" s="10"/>
      <c r="AI1245" s="11">
        <f t="shared" si="680"/>
        <v>744</v>
      </c>
      <c r="AJ1245" s="11" t="str">
        <f t="shared" si="681"/>
        <v/>
      </c>
      <c r="AK1245" s="11">
        <f t="shared" si="682"/>
        <v>831</v>
      </c>
      <c r="AL1245" s="11" t="str">
        <f t="shared" si="683"/>
        <v/>
      </c>
      <c r="AM1245" s="11">
        <f t="shared" si="684"/>
        <v>207</v>
      </c>
      <c r="AN1245" s="11" t="str">
        <f t="shared" si="685"/>
        <v/>
      </c>
      <c r="AO1245" s="11">
        <f t="shared" si="686"/>
        <v>207</v>
      </c>
      <c r="AP1245" s="11" t="str">
        <f t="shared" si="687"/>
        <v/>
      </c>
      <c r="AQ1245" s="11"/>
      <c r="AR1245" s="11">
        <f t="shared" si="675"/>
        <v>0</v>
      </c>
      <c r="AS1245" s="11"/>
      <c r="AT1245" s="9"/>
      <c r="AU1245" t="str">
        <f t="shared" si="677"/>
        <v>RW</v>
      </c>
      <c r="AV1245" s="7">
        <f>SUM(Z$7:Z1245)/2</f>
        <v>700</v>
      </c>
      <c r="AW1245" s="7">
        <f>SUM(AC$7:AC1245)/2</f>
        <v>208</v>
      </c>
      <c r="BF1245" s="2" t="s">
        <v>1299</v>
      </c>
      <c r="BG1245" s="2" t="s">
        <v>1299</v>
      </c>
      <c r="BH1245" s="2" t="s">
        <v>1299</v>
      </c>
      <c r="BI1245" s="2" t="s">
        <v>1299</v>
      </c>
      <c r="BJ1245" s="2" t="s">
        <v>1299</v>
      </c>
      <c r="BK1245" s="2" t="s">
        <v>1299</v>
      </c>
      <c r="BL1245" s="2" t="s">
        <v>1299</v>
      </c>
      <c r="BM1245" s="2" t="s">
        <v>1299</v>
      </c>
      <c r="BN1245" s="2" t="s">
        <v>1299</v>
      </c>
      <c r="BO1245" s="2" t="s">
        <v>1299</v>
      </c>
    </row>
    <row r="1246" spans="2:67" ht="28.9" outlineLevel="1">
      <c r="B1246" s="36"/>
      <c r="C1246" s="13" t="s">
        <v>1294</v>
      </c>
      <c r="D1246" s="10" t="s">
        <v>1562</v>
      </c>
      <c r="E1246" s="10" t="s">
        <v>1563</v>
      </c>
      <c r="F1246" s="11" t="s">
        <v>1564</v>
      </c>
      <c r="G1246" s="11"/>
      <c r="H1246" s="11"/>
      <c r="I1246" s="11"/>
      <c r="J1246" s="11"/>
      <c r="K1246" s="11"/>
      <c r="L1246" s="11"/>
      <c r="M1246" s="11"/>
      <c r="N1246" s="10"/>
      <c r="O1246" s="10"/>
      <c r="P1246" s="10"/>
      <c r="Q1246" s="10"/>
      <c r="R1246" s="10"/>
      <c r="S1246" s="10" t="s">
        <v>53</v>
      </c>
      <c r="T1246" s="10"/>
      <c r="U1246" s="10" t="s">
        <v>49</v>
      </c>
      <c r="V1246" s="10" t="s">
        <v>50</v>
      </c>
      <c r="W1246" s="10" t="s">
        <v>50</v>
      </c>
      <c r="X1246" s="11" t="str">
        <f t="shared" si="688"/>
        <v>N</v>
      </c>
      <c r="Y1246" s="11"/>
      <c r="Z1246" s="11">
        <f t="shared" si="646"/>
        <v>0</v>
      </c>
      <c r="AA1246" s="11" t="str">
        <f t="shared" si="673"/>
        <v>N</v>
      </c>
      <c r="AB1246" s="11"/>
      <c r="AC1246" s="11">
        <f t="shared" si="674"/>
        <v>0</v>
      </c>
      <c r="AD1246" s="10" t="str">
        <f t="shared" si="678"/>
        <v/>
      </c>
      <c r="AE1246" s="10" t="str">
        <f t="shared" si="679"/>
        <v/>
      </c>
      <c r="AF1246" s="11"/>
      <c r="AG1246" s="10"/>
      <c r="AH1246" s="10"/>
      <c r="AI1246" s="11">
        <f t="shared" si="680"/>
        <v>744</v>
      </c>
      <c r="AJ1246" s="11" t="str">
        <f t="shared" si="681"/>
        <v/>
      </c>
      <c r="AK1246" s="11">
        <f t="shared" si="682"/>
        <v>831</v>
      </c>
      <c r="AL1246" s="11" t="str">
        <f t="shared" si="683"/>
        <v/>
      </c>
      <c r="AM1246" s="11">
        <f t="shared" si="684"/>
        <v>207</v>
      </c>
      <c r="AN1246" s="11" t="str">
        <f t="shared" si="685"/>
        <v/>
      </c>
      <c r="AO1246" s="11">
        <f t="shared" si="686"/>
        <v>207</v>
      </c>
      <c r="AP1246" s="11" t="str">
        <f t="shared" si="687"/>
        <v/>
      </c>
      <c r="AQ1246" s="11"/>
      <c r="AR1246" s="11">
        <f t="shared" si="675"/>
        <v>0</v>
      </c>
      <c r="AS1246" s="11"/>
      <c r="AT1246" s="9"/>
      <c r="AU1246" t="str">
        <f t="shared" si="677"/>
        <v>RW</v>
      </c>
      <c r="AV1246" s="7">
        <f>SUM(Z$7:Z1246)/2</f>
        <v>700</v>
      </c>
      <c r="AW1246" s="7">
        <f>SUM(AC$7:AC1246)/2</f>
        <v>208</v>
      </c>
      <c r="BF1246" s="2" t="s">
        <v>1299</v>
      </c>
      <c r="BG1246" s="2" t="s">
        <v>1299</v>
      </c>
      <c r="BH1246" s="2" t="s">
        <v>1299</v>
      </c>
      <c r="BI1246" s="2" t="s">
        <v>1299</v>
      </c>
      <c r="BJ1246" s="2" t="s">
        <v>1299</v>
      </c>
      <c r="BK1246" s="2" t="s">
        <v>1299</v>
      </c>
      <c r="BL1246" s="2" t="s">
        <v>1299</v>
      </c>
      <c r="BM1246" s="2" t="s">
        <v>1299</v>
      </c>
      <c r="BN1246" s="2" t="s">
        <v>1299</v>
      </c>
      <c r="BO1246" s="2" t="s">
        <v>1299</v>
      </c>
    </row>
    <row r="1247" spans="2:67" ht="28.9" outlineLevel="1">
      <c r="B1247" s="36"/>
      <c r="C1247" s="13" t="s">
        <v>1294</v>
      </c>
      <c r="D1247" s="10" t="s">
        <v>1562</v>
      </c>
      <c r="E1247" s="10" t="s">
        <v>1563</v>
      </c>
      <c r="F1247" s="11" t="s">
        <v>1564</v>
      </c>
      <c r="G1247" s="11"/>
      <c r="H1247" s="11"/>
      <c r="I1247" s="11"/>
      <c r="J1247" s="11"/>
      <c r="K1247" s="11"/>
      <c r="L1247" s="11"/>
      <c r="M1247" s="11"/>
      <c r="N1247" s="10"/>
      <c r="O1247" s="10"/>
      <c r="P1247" s="10"/>
      <c r="Q1247" s="10"/>
      <c r="R1247" s="10"/>
      <c r="S1247" s="10" t="s">
        <v>53</v>
      </c>
      <c r="T1247" s="10"/>
      <c r="U1247" s="10" t="s">
        <v>49</v>
      </c>
      <c r="V1247" s="10" t="s">
        <v>50</v>
      </c>
      <c r="W1247" s="10" t="s">
        <v>50</v>
      </c>
      <c r="X1247" s="11" t="str">
        <f t="shared" si="688"/>
        <v>N</v>
      </c>
      <c r="Y1247" s="11"/>
      <c r="Z1247" s="11">
        <f t="shared" si="646"/>
        <v>0</v>
      </c>
      <c r="AA1247" s="11" t="str">
        <f t="shared" si="673"/>
        <v>N</v>
      </c>
      <c r="AB1247" s="11"/>
      <c r="AC1247" s="11">
        <f t="shared" si="674"/>
        <v>0</v>
      </c>
      <c r="AD1247" s="10" t="str">
        <f t="shared" si="678"/>
        <v/>
      </c>
      <c r="AE1247" s="10" t="str">
        <f t="shared" si="679"/>
        <v/>
      </c>
      <c r="AF1247" s="11"/>
      <c r="AG1247" s="10"/>
      <c r="AH1247" s="10"/>
      <c r="AI1247" s="11">
        <f t="shared" si="680"/>
        <v>744</v>
      </c>
      <c r="AJ1247" s="11" t="str">
        <f t="shared" si="681"/>
        <v/>
      </c>
      <c r="AK1247" s="11">
        <f t="shared" si="682"/>
        <v>831</v>
      </c>
      <c r="AL1247" s="11" t="str">
        <f t="shared" si="683"/>
        <v/>
      </c>
      <c r="AM1247" s="11">
        <f t="shared" si="684"/>
        <v>207</v>
      </c>
      <c r="AN1247" s="11" t="str">
        <f t="shared" si="685"/>
        <v/>
      </c>
      <c r="AO1247" s="11">
        <f t="shared" si="686"/>
        <v>207</v>
      </c>
      <c r="AP1247" s="11" t="str">
        <f t="shared" si="687"/>
        <v/>
      </c>
      <c r="AQ1247" s="11"/>
      <c r="AR1247" s="11">
        <f t="shared" si="675"/>
        <v>0</v>
      </c>
      <c r="AS1247" s="11"/>
      <c r="AT1247" s="9"/>
      <c r="AU1247" t="str">
        <f t="shared" si="677"/>
        <v>RW</v>
      </c>
      <c r="AV1247" s="7">
        <f>SUM(Z$7:Z1247)/2</f>
        <v>700</v>
      </c>
      <c r="AW1247" s="7">
        <f>SUM(AC$7:AC1247)/2</f>
        <v>208</v>
      </c>
      <c r="BF1247" s="2" t="s">
        <v>1299</v>
      </c>
      <c r="BG1247" s="2" t="s">
        <v>1299</v>
      </c>
      <c r="BH1247" s="2" t="s">
        <v>1299</v>
      </c>
      <c r="BI1247" s="2" t="s">
        <v>1299</v>
      </c>
      <c r="BJ1247" s="2" t="s">
        <v>1299</v>
      </c>
      <c r="BK1247" s="2" t="s">
        <v>1299</v>
      </c>
      <c r="BL1247" s="2" t="s">
        <v>1299</v>
      </c>
      <c r="BM1247" s="2" t="s">
        <v>1299</v>
      </c>
      <c r="BN1247" s="2" t="s">
        <v>1299</v>
      </c>
      <c r="BO1247" s="2" t="s">
        <v>1299</v>
      </c>
    </row>
    <row r="1248" spans="2:67" ht="28.9" outlineLevel="1">
      <c r="B1248" s="36"/>
      <c r="C1248" s="13" t="s">
        <v>1294</v>
      </c>
      <c r="D1248" s="10" t="s">
        <v>1562</v>
      </c>
      <c r="E1248" s="10" t="s">
        <v>1563</v>
      </c>
      <c r="F1248" s="11" t="s">
        <v>1564</v>
      </c>
      <c r="G1248" s="11"/>
      <c r="H1248" s="11"/>
      <c r="I1248" s="11"/>
      <c r="J1248" s="11"/>
      <c r="K1248" s="11"/>
      <c r="L1248" s="11"/>
      <c r="M1248" s="11"/>
      <c r="N1248" s="10"/>
      <c r="O1248" s="10"/>
      <c r="P1248" s="10"/>
      <c r="Q1248" s="10"/>
      <c r="R1248" s="10"/>
      <c r="S1248" s="10" t="s">
        <v>53</v>
      </c>
      <c r="T1248" s="10"/>
      <c r="U1248" s="10" t="s">
        <v>49</v>
      </c>
      <c r="V1248" s="10" t="s">
        <v>50</v>
      </c>
      <c r="W1248" s="10" t="s">
        <v>50</v>
      </c>
      <c r="X1248" s="11" t="str">
        <f t="shared" si="688"/>
        <v>N</v>
      </c>
      <c r="Y1248" s="11"/>
      <c r="Z1248" s="11">
        <f t="shared" si="646"/>
        <v>0</v>
      </c>
      <c r="AA1248" s="11" t="str">
        <f t="shared" si="673"/>
        <v>N</v>
      </c>
      <c r="AB1248" s="11"/>
      <c r="AC1248" s="11">
        <f t="shared" si="674"/>
        <v>0</v>
      </c>
      <c r="AD1248" s="10" t="str">
        <f t="shared" si="678"/>
        <v/>
      </c>
      <c r="AE1248" s="10" t="str">
        <f t="shared" si="679"/>
        <v/>
      </c>
      <c r="AF1248" s="11"/>
      <c r="AG1248" s="10"/>
      <c r="AH1248" s="10"/>
      <c r="AI1248" s="11">
        <f t="shared" si="680"/>
        <v>744</v>
      </c>
      <c r="AJ1248" s="11" t="str">
        <f t="shared" si="681"/>
        <v/>
      </c>
      <c r="AK1248" s="11">
        <f t="shared" si="682"/>
        <v>831</v>
      </c>
      <c r="AL1248" s="11" t="str">
        <f t="shared" si="683"/>
        <v/>
      </c>
      <c r="AM1248" s="11">
        <f t="shared" si="684"/>
        <v>207</v>
      </c>
      <c r="AN1248" s="11" t="str">
        <f t="shared" si="685"/>
        <v/>
      </c>
      <c r="AO1248" s="11">
        <f t="shared" si="686"/>
        <v>207</v>
      </c>
      <c r="AP1248" s="11" t="str">
        <f t="shared" si="687"/>
        <v/>
      </c>
      <c r="AQ1248" s="11"/>
      <c r="AR1248" s="11">
        <f t="shared" si="675"/>
        <v>0</v>
      </c>
      <c r="AS1248" s="11"/>
      <c r="AT1248" s="9"/>
      <c r="AU1248" t="str">
        <f t="shared" si="677"/>
        <v>RW</v>
      </c>
      <c r="AV1248" s="7">
        <f>SUM(Z$7:Z1248)/2</f>
        <v>700</v>
      </c>
      <c r="AW1248" s="7">
        <f>SUM(AC$7:AC1248)/2</f>
        <v>208</v>
      </c>
      <c r="BF1248" s="2" t="s">
        <v>1299</v>
      </c>
      <c r="BG1248" s="2" t="s">
        <v>1299</v>
      </c>
      <c r="BH1248" s="2" t="s">
        <v>1299</v>
      </c>
      <c r="BI1248" s="2" t="s">
        <v>1299</v>
      </c>
      <c r="BJ1248" s="2" t="s">
        <v>1299</v>
      </c>
      <c r="BK1248" s="2" t="s">
        <v>1299</v>
      </c>
      <c r="BL1248" s="2" t="s">
        <v>1299</v>
      </c>
      <c r="BM1248" s="2" t="s">
        <v>1299</v>
      </c>
      <c r="BN1248" s="2" t="s">
        <v>1299</v>
      </c>
      <c r="BO1248" s="2" t="s">
        <v>1299</v>
      </c>
    </row>
    <row r="1249" spans="2:67" ht="28.9" outlineLevel="1">
      <c r="B1249" s="36"/>
      <c r="C1249" s="13" t="s">
        <v>1294</v>
      </c>
      <c r="D1249" s="10" t="s">
        <v>1562</v>
      </c>
      <c r="E1249" s="10" t="s">
        <v>1563</v>
      </c>
      <c r="F1249" s="11" t="s">
        <v>1564</v>
      </c>
      <c r="G1249" s="11"/>
      <c r="H1249" s="11"/>
      <c r="I1249" s="11"/>
      <c r="J1249" s="11"/>
      <c r="K1249" s="11"/>
      <c r="L1249" s="11"/>
      <c r="M1249" s="11"/>
      <c r="N1249" s="10"/>
      <c r="O1249" s="10"/>
      <c r="P1249" s="10"/>
      <c r="Q1249" s="10"/>
      <c r="R1249" s="10"/>
      <c r="S1249" s="10" t="s">
        <v>53</v>
      </c>
      <c r="T1249" s="10"/>
      <c r="U1249" s="10" t="s">
        <v>49</v>
      </c>
      <c r="V1249" s="10" t="s">
        <v>50</v>
      </c>
      <c r="W1249" s="10" t="s">
        <v>50</v>
      </c>
      <c r="X1249" s="11" t="str">
        <f t="shared" si="688"/>
        <v>N</v>
      </c>
      <c r="Y1249" s="11"/>
      <c r="Z1249" s="11">
        <f t="shared" si="646"/>
        <v>0</v>
      </c>
      <c r="AA1249" s="11" t="str">
        <f t="shared" si="673"/>
        <v>N</v>
      </c>
      <c r="AB1249" s="11"/>
      <c r="AC1249" s="11">
        <f t="shared" si="674"/>
        <v>0</v>
      </c>
      <c r="AD1249" s="10" t="str">
        <f t="shared" si="678"/>
        <v/>
      </c>
      <c r="AE1249" s="10" t="str">
        <f t="shared" si="679"/>
        <v/>
      </c>
      <c r="AF1249" s="11"/>
      <c r="AG1249" s="10"/>
      <c r="AH1249" s="10"/>
      <c r="AI1249" s="11">
        <f t="shared" si="680"/>
        <v>744</v>
      </c>
      <c r="AJ1249" s="11" t="str">
        <f t="shared" si="681"/>
        <v/>
      </c>
      <c r="AK1249" s="11">
        <f t="shared" si="682"/>
        <v>831</v>
      </c>
      <c r="AL1249" s="11" t="str">
        <f t="shared" si="683"/>
        <v/>
      </c>
      <c r="AM1249" s="11">
        <f t="shared" si="684"/>
        <v>207</v>
      </c>
      <c r="AN1249" s="11" t="str">
        <f t="shared" si="685"/>
        <v/>
      </c>
      <c r="AO1249" s="11">
        <f t="shared" si="686"/>
        <v>207</v>
      </c>
      <c r="AP1249" s="11" t="str">
        <f t="shared" si="687"/>
        <v/>
      </c>
      <c r="AQ1249" s="11"/>
      <c r="AR1249" s="11">
        <f t="shared" si="675"/>
        <v>0</v>
      </c>
      <c r="AS1249" s="11"/>
      <c r="AT1249" s="9"/>
      <c r="AU1249" t="str">
        <f t="shared" si="677"/>
        <v>RW</v>
      </c>
      <c r="AV1249" s="7">
        <f>SUM(Z$7:Z1249)/2</f>
        <v>700</v>
      </c>
      <c r="AW1249" s="7">
        <f>SUM(AC$7:AC1249)/2</f>
        <v>208</v>
      </c>
      <c r="BF1249" s="2" t="s">
        <v>1299</v>
      </c>
      <c r="BG1249" s="2" t="s">
        <v>1299</v>
      </c>
      <c r="BH1249" s="2" t="s">
        <v>1299</v>
      </c>
      <c r="BI1249" s="2" t="s">
        <v>1299</v>
      </c>
      <c r="BJ1249" s="2" t="s">
        <v>1299</v>
      </c>
      <c r="BK1249" s="2" t="s">
        <v>1299</v>
      </c>
      <c r="BL1249" s="2" t="s">
        <v>1299</v>
      </c>
      <c r="BM1249" s="2" t="s">
        <v>1299</v>
      </c>
      <c r="BN1249" s="2" t="s">
        <v>1299</v>
      </c>
      <c r="BO1249" s="2" t="s">
        <v>1299</v>
      </c>
    </row>
    <row r="1250" spans="2:67" ht="28.9" outlineLevel="1">
      <c r="B1250" s="36"/>
      <c r="C1250" s="13" t="s">
        <v>1294</v>
      </c>
      <c r="D1250" s="10" t="s">
        <v>1562</v>
      </c>
      <c r="E1250" s="10" t="s">
        <v>1563</v>
      </c>
      <c r="F1250" s="11" t="s">
        <v>1564</v>
      </c>
      <c r="G1250" s="11"/>
      <c r="H1250" s="11"/>
      <c r="I1250" s="11"/>
      <c r="J1250" s="11"/>
      <c r="K1250" s="11"/>
      <c r="L1250" s="11"/>
      <c r="M1250" s="11"/>
      <c r="N1250" s="10"/>
      <c r="O1250" s="10"/>
      <c r="P1250" s="10"/>
      <c r="Q1250" s="10"/>
      <c r="R1250" s="10"/>
      <c r="S1250" s="10" t="s">
        <v>53</v>
      </c>
      <c r="T1250" s="10"/>
      <c r="U1250" s="10" t="s">
        <v>49</v>
      </c>
      <c r="V1250" s="10" t="s">
        <v>50</v>
      </c>
      <c r="W1250" s="10" t="s">
        <v>50</v>
      </c>
      <c r="X1250" s="11" t="str">
        <f t="shared" si="688"/>
        <v>N</v>
      </c>
      <c r="Y1250" s="11"/>
      <c r="Z1250" s="11">
        <f t="shared" si="646"/>
        <v>0</v>
      </c>
      <c r="AA1250" s="11" t="str">
        <f t="shared" si="673"/>
        <v>N</v>
      </c>
      <c r="AB1250" s="11"/>
      <c r="AC1250" s="11">
        <f t="shared" si="674"/>
        <v>0</v>
      </c>
      <c r="AD1250" s="10" t="str">
        <f t="shared" si="678"/>
        <v/>
      </c>
      <c r="AE1250" s="10" t="str">
        <f t="shared" si="679"/>
        <v/>
      </c>
      <c r="AF1250" s="11"/>
      <c r="AG1250" s="10"/>
      <c r="AH1250" s="10"/>
      <c r="AI1250" s="11">
        <f t="shared" si="680"/>
        <v>744</v>
      </c>
      <c r="AJ1250" s="11" t="str">
        <f t="shared" si="681"/>
        <v/>
      </c>
      <c r="AK1250" s="11">
        <f t="shared" si="682"/>
        <v>831</v>
      </c>
      <c r="AL1250" s="11" t="str">
        <f t="shared" si="683"/>
        <v/>
      </c>
      <c r="AM1250" s="11">
        <f t="shared" si="684"/>
        <v>207</v>
      </c>
      <c r="AN1250" s="11" t="str">
        <f t="shared" si="685"/>
        <v/>
      </c>
      <c r="AO1250" s="11">
        <f t="shared" si="686"/>
        <v>207</v>
      </c>
      <c r="AP1250" s="11" t="str">
        <f t="shared" si="687"/>
        <v/>
      </c>
      <c r="AQ1250" s="11"/>
      <c r="AR1250" s="11">
        <f t="shared" si="675"/>
        <v>0</v>
      </c>
      <c r="AS1250" s="11"/>
      <c r="AT1250" s="9"/>
      <c r="AU1250" t="str">
        <f t="shared" si="677"/>
        <v>RW</v>
      </c>
      <c r="AV1250" s="7">
        <f>SUM(Z$7:Z1250)/2</f>
        <v>700</v>
      </c>
      <c r="AW1250" s="7">
        <f>SUM(AC$7:AC1250)/2</f>
        <v>208</v>
      </c>
      <c r="BF1250" s="2" t="s">
        <v>1299</v>
      </c>
      <c r="BG1250" s="2" t="s">
        <v>1299</v>
      </c>
      <c r="BH1250" s="2" t="s">
        <v>1299</v>
      </c>
      <c r="BI1250" s="2" t="s">
        <v>1299</v>
      </c>
      <c r="BJ1250" s="2" t="s">
        <v>1299</v>
      </c>
      <c r="BK1250" s="2" t="s">
        <v>1299</v>
      </c>
      <c r="BL1250" s="2" t="s">
        <v>1299</v>
      </c>
      <c r="BM1250" s="2" t="s">
        <v>1299</v>
      </c>
      <c r="BN1250" s="2" t="s">
        <v>1299</v>
      </c>
      <c r="BO1250" s="2" t="s">
        <v>1299</v>
      </c>
    </row>
    <row r="1251" spans="2:67" ht="28.9" outlineLevel="1">
      <c r="B1251" s="36"/>
      <c r="C1251" s="13" t="s">
        <v>1294</v>
      </c>
      <c r="D1251" s="10" t="s">
        <v>1562</v>
      </c>
      <c r="E1251" s="10" t="s">
        <v>1563</v>
      </c>
      <c r="F1251" s="11" t="s">
        <v>1564</v>
      </c>
      <c r="G1251" s="11"/>
      <c r="H1251" s="11"/>
      <c r="I1251" s="11"/>
      <c r="J1251" s="11"/>
      <c r="K1251" s="11"/>
      <c r="L1251" s="11"/>
      <c r="M1251" s="11"/>
      <c r="N1251" s="10"/>
      <c r="O1251" s="10"/>
      <c r="P1251" s="10"/>
      <c r="Q1251" s="10"/>
      <c r="R1251" s="10"/>
      <c r="S1251" s="10" t="s">
        <v>53</v>
      </c>
      <c r="T1251" s="10"/>
      <c r="U1251" s="10" t="s">
        <v>49</v>
      </c>
      <c r="V1251" s="10" t="s">
        <v>50</v>
      </c>
      <c r="W1251" s="10" t="s">
        <v>50</v>
      </c>
      <c r="X1251" s="11" t="str">
        <f t="shared" si="688"/>
        <v>N</v>
      </c>
      <c r="Y1251" s="11"/>
      <c r="Z1251" s="11">
        <f t="shared" si="646"/>
        <v>0</v>
      </c>
      <c r="AA1251" s="11" t="str">
        <f t="shared" si="673"/>
        <v>N</v>
      </c>
      <c r="AB1251" s="11"/>
      <c r="AC1251" s="11">
        <f t="shared" si="674"/>
        <v>0</v>
      </c>
      <c r="AD1251" s="10" t="str">
        <f t="shared" si="678"/>
        <v/>
      </c>
      <c r="AE1251" s="10" t="str">
        <f t="shared" si="679"/>
        <v/>
      </c>
      <c r="AF1251" s="11"/>
      <c r="AG1251" s="10"/>
      <c r="AH1251" s="10"/>
      <c r="AI1251" s="11">
        <f t="shared" si="680"/>
        <v>744</v>
      </c>
      <c r="AJ1251" s="11" t="str">
        <f t="shared" si="681"/>
        <v/>
      </c>
      <c r="AK1251" s="11">
        <f t="shared" si="682"/>
        <v>831</v>
      </c>
      <c r="AL1251" s="11" t="str">
        <f t="shared" si="683"/>
        <v/>
      </c>
      <c r="AM1251" s="11">
        <f t="shared" si="684"/>
        <v>207</v>
      </c>
      <c r="AN1251" s="11" t="str">
        <f t="shared" si="685"/>
        <v/>
      </c>
      <c r="AO1251" s="11">
        <f t="shared" si="686"/>
        <v>207</v>
      </c>
      <c r="AP1251" s="11" t="str">
        <f t="shared" si="687"/>
        <v/>
      </c>
      <c r="AQ1251" s="11"/>
      <c r="AR1251" s="11">
        <f t="shared" si="675"/>
        <v>0</v>
      </c>
      <c r="AS1251" s="11"/>
      <c r="AT1251" s="9"/>
      <c r="AU1251" t="str">
        <f t="shared" si="677"/>
        <v>RW</v>
      </c>
      <c r="AV1251" s="7">
        <f>SUM(Z$7:Z1251)/2</f>
        <v>700</v>
      </c>
      <c r="AW1251" s="7">
        <f>SUM(AC$7:AC1251)/2</f>
        <v>208</v>
      </c>
      <c r="BF1251" s="2" t="s">
        <v>1299</v>
      </c>
      <c r="BG1251" s="2" t="s">
        <v>1299</v>
      </c>
      <c r="BH1251" s="2" t="s">
        <v>1299</v>
      </c>
      <c r="BI1251" s="2" t="s">
        <v>1299</v>
      </c>
      <c r="BJ1251" s="2" t="s">
        <v>1299</v>
      </c>
      <c r="BK1251" s="2" t="s">
        <v>1299</v>
      </c>
      <c r="BL1251" s="2" t="s">
        <v>1299</v>
      </c>
      <c r="BM1251" s="2" t="s">
        <v>1299</v>
      </c>
      <c r="BN1251" s="2" t="s">
        <v>1299</v>
      </c>
      <c r="BO1251" s="2" t="s">
        <v>1299</v>
      </c>
    </row>
    <row r="1252" spans="2:67" ht="28.9" outlineLevel="1">
      <c r="B1252" s="36"/>
      <c r="C1252" s="13" t="s">
        <v>1294</v>
      </c>
      <c r="D1252" s="10" t="s">
        <v>1562</v>
      </c>
      <c r="E1252" s="10" t="s">
        <v>1563</v>
      </c>
      <c r="F1252" s="11" t="s">
        <v>1564</v>
      </c>
      <c r="G1252" s="11"/>
      <c r="H1252" s="11"/>
      <c r="I1252" s="11"/>
      <c r="J1252" s="11"/>
      <c r="K1252" s="11"/>
      <c r="L1252" s="11"/>
      <c r="M1252" s="11"/>
      <c r="N1252" s="10"/>
      <c r="O1252" s="10"/>
      <c r="P1252" s="10"/>
      <c r="Q1252" s="10"/>
      <c r="R1252" s="10"/>
      <c r="S1252" s="10" t="s">
        <v>53</v>
      </c>
      <c r="T1252" s="10"/>
      <c r="U1252" s="10" t="s">
        <v>49</v>
      </c>
      <c r="V1252" s="10" t="s">
        <v>50</v>
      </c>
      <c r="W1252" s="10" t="s">
        <v>50</v>
      </c>
      <c r="X1252" s="11" t="str">
        <f t="shared" si="688"/>
        <v>N</v>
      </c>
      <c r="Y1252" s="11"/>
      <c r="Z1252" s="11">
        <f t="shared" ref="Z1252:Z1316" si="689">IF(V1252="N",Y1252,Y1252*$T$1)</f>
        <v>0</v>
      </c>
      <c r="AA1252" s="11" t="str">
        <f t="shared" si="673"/>
        <v>N</v>
      </c>
      <c r="AB1252" s="11"/>
      <c r="AC1252" s="11">
        <f t="shared" si="674"/>
        <v>0</v>
      </c>
      <c r="AD1252" s="10" t="str">
        <f t="shared" si="678"/>
        <v/>
      </c>
      <c r="AE1252" s="10" t="str">
        <f t="shared" si="679"/>
        <v/>
      </c>
      <c r="AF1252" s="11"/>
      <c r="AG1252" s="10"/>
      <c r="AH1252" s="10"/>
      <c r="AI1252" s="11">
        <f t="shared" si="680"/>
        <v>744</v>
      </c>
      <c r="AJ1252" s="11" t="str">
        <f t="shared" si="681"/>
        <v/>
      </c>
      <c r="AK1252" s="11">
        <f t="shared" si="682"/>
        <v>831</v>
      </c>
      <c r="AL1252" s="11" t="str">
        <f t="shared" si="683"/>
        <v/>
      </c>
      <c r="AM1252" s="11">
        <f t="shared" si="684"/>
        <v>207</v>
      </c>
      <c r="AN1252" s="11" t="str">
        <f t="shared" si="685"/>
        <v/>
      </c>
      <c r="AO1252" s="11">
        <f t="shared" si="686"/>
        <v>207</v>
      </c>
      <c r="AP1252" s="11" t="str">
        <f t="shared" si="687"/>
        <v/>
      </c>
      <c r="AQ1252" s="11"/>
      <c r="AR1252" s="11">
        <f t="shared" si="675"/>
        <v>0</v>
      </c>
      <c r="AS1252" s="11"/>
      <c r="AT1252" s="9"/>
      <c r="AU1252" t="str">
        <f t="shared" si="677"/>
        <v>RW</v>
      </c>
      <c r="AV1252" s="7">
        <f>SUM(Z$7:Z1252)/2</f>
        <v>700</v>
      </c>
      <c r="AW1252" s="7">
        <f>SUM(AC$7:AC1252)/2</f>
        <v>208</v>
      </c>
      <c r="BF1252" s="2" t="s">
        <v>1299</v>
      </c>
      <c r="BG1252" s="2" t="s">
        <v>1299</v>
      </c>
      <c r="BH1252" s="2" t="s">
        <v>1299</v>
      </c>
      <c r="BI1252" s="2" t="s">
        <v>1299</v>
      </c>
      <c r="BJ1252" s="2" t="s">
        <v>1299</v>
      </c>
      <c r="BK1252" s="2" t="s">
        <v>1299</v>
      </c>
      <c r="BL1252" s="2" t="s">
        <v>1299</v>
      </c>
      <c r="BM1252" s="2" t="s">
        <v>1299</v>
      </c>
      <c r="BN1252" s="2" t="s">
        <v>1299</v>
      </c>
      <c r="BO1252" s="2" t="s">
        <v>1299</v>
      </c>
    </row>
    <row r="1253" spans="2:67" ht="28.9" outlineLevel="1">
      <c r="B1253" s="36"/>
      <c r="C1253" s="13" t="s">
        <v>1294</v>
      </c>
      <c r="D1253" s="10" t="s">
        <v>1562</v>
      </c>
      <c r="E1253" s="10" t="s">
        <v>1563</v>
      </c>
      <c r="F1253" s="11" t="s">
        <v>1564</v>
      </c>
      <c r="G1253" s="11"/>
      <c r="H1253" s="11"/>
      <c r="I1253" s="11"/>
      <c r="J1253" s="11"/>
      <c r="K1253" s="11"/>
      <c r="L1253" s="11"/>
      <c r="M1253" s="11"/>
      <c r="N1253" s="10"/>
      <c r="O1253" s="10"/>
      <c r="P1253" s="10"/>
      <c r="Q1253" s="10"/>
      <c r="R1253" s="10"/>
      <c r="S1253" s="10" t="s">
        <v>53</v>
      </c>
      <c r="T1253" s="10"/>
      <c r="U1253" s="10" t="s">
        <v>49</v>
      </c>
      <c r="V1253" s="10" t="s">
        <v>50</v>
      </c>
      <c r="W1253" s="10" t="s">
        <v>50</v>
      </c>
      <c r="X1253" s="11" t="str">
        <f t="shared" si="688"/>
        <v>N</v>
      </c>
      <c r="Y1253" s="11"/>
      <c r="Z1253" s="11">
        <f t="shared" si="689"/>
        <v>0</v>
      </c>
      <c r="AA1253" s="11" t="str">
        <f t="shared" si="673"/>
        <v>N</v>
      </c>
      <c r="AB1253" s="11"/>
      <c r="AC1253" s="11">
        <f t="shared" si="674"/>
        <v>0</v>
      </c>
      <c r="AD1253" s="10" t="str">
        <f t="shared" si="678"/>
        <v/>
      </c>
      <c r="AE1253" s="10" t="str">
        <f t="shared" si="679"/>
        <v/>
      </c>
      <c r="AF1253" s="11"/>
      <c r="AG1253" s="10"/>
      <c r="AH1253" s="10"/>
      <c r="AI1253" s="11">
        <f t="shared" si="680"/>
        <v>744</v>
      </c>
      <c r="AJ1253" s="11" t="str">
        <f t="shared" si="681"/>
        <v/>
      </c>
      <c r="AK1253" s="11">
        <f t="shared" si="682"/>
        <v>831</v>
      </c>
      <c r="AL1253" s="11" t="str">
        <f t="shared" si="683"/>
        <v/>
      </c>
      <c r="AM1253" s="11">
        <f t="shared" si="684"/>
        <v>207</v>
      </c>
      <c r="AN1253" s="11" t="str">
        <f t="shared" si="685"/>
        <v/>
      </c>
      <c r="AO1253" s="11">
        <f t="shared" si="686"/>
        <v>207</v>
      </c>
      <c r="AP1253" s="11" t="str">
        <f t="shared" si="687"/>
        <v/>
      </c>
      <c r="AQ1253" s="11"/>
      <c r="AR1253" s="11">
        <f t="shared" si="675"/>
        <v>0</v>
      </c>
      <c r="AS1253" s="11"/>
      <c r="AT1253" s="9"/>
      <c r="AU1253" t="str">
        <f t="shared" si="677"/>
        <v>RW</v>
      </c>
      <c r="AV1253" s="7">
        <f>SUM(Z$7:Z1253)/2</f>
        <v>700</v>
      </c>
      <c r="AW1253" s="7">
        <f>SUM(AC$7:AC1253)/2</f>
        <v>208</v>
      </c>
      <c r="BF1253" s="2" t="s">
        <v>1299</v>
      </c>
      <c r="BG1253" s="2" t="s">
        <v>1299</v>
      </c>
      <c r="BH1253" s="2" t="s">
        <v>1299</v>
      </c>
      <c r="BI1253" s="2" t="s">
        <v>1299</v>
      </c>
      <c r="BJ1253" s="2" t="s">
        <v>1299</v>
      </c>
      <c r="BK1253" s="2" t="s">
        <v>1299</v>
      </c>
      <c r="BL1253" s="2" t="s">
        <v>1299</v>
      </c>
      <c r="BM1253" s="2" t="s">
        <v>1299</v>
      </c>
      <c r="BN1253" s="2" t="s">
        <v>1299</v>
      </c>
      <c r="BO1253" s="2" t="s">
        <v>1299</v>
      </c>
    </row>
    <row r="1254" spans="2:67" ht="28.9" outlineLevel="1">
      <c r="B1254" s="36"/>
      <c r="C1254" s="13" t="s">
        <v>1294</v>
      </c>
      <c r="D1254" s="10" t="s">
        <v>1562</v>
      </c>
      <c r="E1254" s="10" t="s">
        <v>1563</v>
      </c>
      <c r="F1254" s="11" t="s">
        <v>1564</v>
      </c>
      <c r="G1254" s="11"/>
      <c r="H1254" s="11"/>
      <c r="I1254" s="11"/>
      <c r="J1254" s="11"/>
      <c r="K1254" s="11"/>
      <c r="L1254" s="11"/>
      <c r="M1254" s="11"/>
      <c r="N1254" s="10"/>
      <c r="O1254" s="10"/>
      <c r="P1254" s="10"/>
      <c r="Q1254" s="10"/>
      <c r="R1254" s="10"/>
      <c r="S1254" s="10" t="s">
        <v>53</v>
      </c>
      <c r="T1254" s="10"/>
      <c r="U1254" s="10" t="s">
        <v>49</v>
      </c>
      <c r="V1254" s="10" t="s">
        <v>50</v>
      </c>
      <c r="W1254" s="10" t="s">
        <v>50</v>
      </c>
      <c r="X1254" s="11" t="str">
        <f t="shared" si="688"/>
        <v>N</v>
      </c>
      <c r="Y1254" s="11"/>
      <c r="Z1254" s="11">
        <f t="shared" si="689"/>
        <v>0</v>
      </c>
      <c r="AA1254" s="11" t="str">
        <f t="shared" si="673"/>
        <v>N</v>
      </c>
      <c r="AB1254" s="11"/>
      <c r="AC1254" s="11">
        <f t="shared" si="674"/>
        <v>0</v>
      </c>
      <c r="AD1254" s="10" t="str">
        <f t="shared" si="678"/>
        <v/>
      </c>
      <c r="AE1254" s="10" t="str">
        <f t="shared" si="679"/>
        <v/>
      </c>
      <c r="AF1254" s="11"/>
      <c r="AG1254" s="10"/>
      <c r="AH1254" s="10"/>
      <c r="AI1254" s="11">
        <f t="shared" si="680"/>
        <v>744</v>
      </c>
      <c r="AJ1254" s="11" t="str">
        <f t="shared" si="681"/>
        <v/>
      </c>
      <c r="AK1254" s="11">
        <f t="shared" si="682"/>
        <v>831</v>
      </c>
      <c r="AL1254" s="11" t="str">
        <f t="shared" si="683"/>
        <v/>
      </c>
      <c r="AM1254" s="11">
        <f t="shared" si="684"/>
        <v>207</v>
      </c>
      <c r="AN1254" s="11" t="str">
        <f t="shared" si="685"/>
        <v/>
      </c>
      <c r="AO1254" s="11">
        <f t="shared" si="686"/>
        <v>207</v>
      </c>
      <c r="AP1254" s="11" t="str">
        <f t="shared" si="687"/>
        <v/>
      </c>
      <c r="AQ1254" s="11"/>
      <c r="AR1254" s="11">
        <f t="shared" si="675"/>
        <v>0</v>
      </c>
      <c r="AS1254" s="11"/>
      <c r="AT1254" s="9"/>
      <c r="AU1254" t="str">
        <f t="shared" si="677"/>
        <v>RW</v>
      </c>
      <c r="AV1254" s="7">
        <f>SUM(Z$7:Z1254)/2</f>
        <v>700</v>
      </c>
      <c r="AW1254" s="7">
        <f>SUM(AC$7:AC1254)/2</f>
        <v>208</v>
      </c>
      <c r="BF1254" s="2" t="s">
        <v>1299</v>
      </c>
      <c r="BG1254" s="2" t="s">
        <v>1299</v>
      </c>
      <c r="BH1254" s="2" t="s">
        <v>1299</v>
      </c>
      <c r="BI1254" s="2" t="s">
        <v>1299</v>
      </c>
      <c r="BJ1254" s="2" t="s">
        <v>1299</v>
      </c>
      <c r="BK1254" s="2" t="s">
        <v>1299</v>
      </c>
      <c r="BL1254" s="2" t="s">
        <v>1299</v>
      </c>
      <c r="BM1254" s="2" t="s">
        <v>1299</v>
      </c>
      <c r="BN1254" s="2" t="s">
        <v>1299</v>
      </c>
      <c r="BO1254" s="2" t="s">
        <v>1299</v>
      </c>
    </row>
    <row r="1255" spans="2:67" ht="28.9" outlineLevel="1">
      <c r="B1255" s="36"/>
      <c r="C1255" s="13" t="s">
        <v>1294</v>
      </c>
      <c r="D1255" s="10" t="s">
        <v>1562</v>
      </c>
      <c r="E1255" s="10" t="s">
        <v>1563</v>
      </c>
      <c r="F1255" s="11" t="s">
        <v>1564</v>
      </c>
      <c r="G1255" s="11"/>
      <c r="H1255" s="11"/>
      <c r="I1255" s="11"/>
      <c r="J1255" s="11"/>
      <c r="K1255" s="11"/>
      <c r="L1255" s="11"/>
      <c r="M1255" s="11"/>
      <c r="N1255" s="10"/>
      <c r="O1255" s="10"/>
      <c r="P1255" s="10"/>
      <c r="Q1255" s="10"/>
      <c r="R1255" s="10"/>
      <c r="S1255" s="10" t="s">
        <v>53</v>
      </c>
      <c r="T1255" s="10"/>
      <c r="U1255" s="10" t="s">
        <v>49</v>
      </c>
      <c r="V1255" s="10" t="s">
        <v>50</v>
      </c>
      <c r="W1255" s="10" t="s">
        <v>50</v>
      </c>
      <c r="X1255" s="11" t="str">
        <f t="shared" si="688"/>
        <v>N</v>
      </c>
      <c r="Y1255" s="11"/>
      <c r="Z1255" s="11">
        <f t="shared" si="689"/>
        <v>0</v>
      </c>
      <c r="AA1255" s="11" t="str">
        <f t="shared" si="673"/>
        <v>N</v>
      </c>
      <c r="AB1255" s="11"/>
      <c r="AC1255" s="11">
        <f t="shared" si="674"/>
        <v>0</v>
      </c>
      <c r="AD1255" s="10" t="str">
        <f t="shared" si="678"/>
        <v/>
      </c>
      <c r="AE1255" s="10" t="str">
        <f t="shared" si="679"/>
        <v/>
      </c>
      <c r="AF1255" s="11"/>
      <c r="AG1255" s="10"/>
      <c r="AH1255" s="10"/>
      <c r="AI1255" s="11">
        <f t="shared" si="680"/>
        <v>744</v>
      </c>
      <c r="AJ1255" s="11" t="str">
        <f t="shared" si="681"/>
        <v/>
      </c>
      <c r="AK1255" s="11">
        <f t="shared" si="682"/>
        <v>831</v>
      </c>
      <c r="AL1255" s="11" t="str">
        <f t="shared" si="683"/>
        <v/>
      </c>
      <c r="AM1255" s="11">
        <f t="shared" si="684"/>
        <v>207</v>
      </c>
      <c r="AN1255" s="11" t="str">
        <f t="shared" si="685"/>
        <v/>
      </c>
      <c r="AO1255" s="11">
        <f t="shared" si="686"/>
        <v>207</v>
      </c>
      <c r="AP1255" s="11" t="str">
        <f t="shared" si="687"/>
        <v/>
      </c>
      <c r="AQ1255" s="11"/>
      <c r="AR1255" s="11">
        <f t="shared" si="675"/>
        <v>0</v>
      </c>
      <c r="AS1255" s="11"/>
      <c r="AT1255" s="9"/>
      <c r="AU1255" t="str">
        <f t="shared" si="677"/>
        <v>RW</v>
      </c>
      <c r="AV1255" s="7">
        <f>SUM(Z$7:Z1255)/2</f>
        <v>700</v>
      </c>
      <c r="AW1255" s="7">
        <f>SUM(AC$7:AC1255)/2</f>
        <v>208</v>
      </c>
      <c r="BF1255" s="2" t="s">
        <v>1299</v>
      </c>
      <c r="BG1255" s="2" t="s">
        <v>1299</v>
      </c>
      <c r="BH1255" s="2" t="s">
        <v>1299</v>
      </c>
      <c r="BI1255" s="2" t="s">
        <v>1299</v>
      </c>
      <c r="BJ1255" s="2" t="s">
        <v>1299</v>
      </c>
      <c r="BK1255" s="2" t="s">
        <v>1299</v>
      </c>
      <c r="BL1255" s="2" t="s">
        <v>1299</v>
      </c>
      <c r="BM1255" s="2" t="s">
        <v>1299</v>
      </c>
      <c r="BN1255" s="2" t="s">
        <v>1299</v>
      </c>
      <c r="BO1255" s="2" t="s">
        <v>1299</v>
      </c>
    </row>
    <row r="1256" spans="2:67" ht="28.9" outlineLevel="1">
      <c r="B1256" s="36"/>
      <c r="C1256" s="13" t="s">
        <v>1294</v>
      </c>
      <c r="D1256" s="10" t="s">
        <v>1562</v>
      </c>
      <c r="E1256" s="10" t="s">
        <v>1563</v>
      </c>
      <c r="F1256" s="11" t="s">
        <v>1564</v>
      </c>
      <c r="G1256" s="11"/>
      <c r="H1256" s="11"/>
      <c r="I1256" s="11"/>
      <c r="J1256" s="11"/>
      <c r="K1256" s="11"/>
      <c r="L1256" s="11"/>
      <c r="M1256" s="11"/>
      <c r="N1256" s="10"/>
      <c r="O1256" s="10"/>
      <c r="P1256" s="10"/>
      <c r="Q1256" s="10"/>
      <c r="R1256" s="10"/>
      <c r="S1256" s="10" t="s">
        <v>53</v>
      </c>
      <c r="T1256" s="10"/>
      <c r="U1256" s="10" t="s">
        <v>49</v>
      </c>
      <c r="V1256" s="10" t="s">
        <v>50</v>
      </c>
      <c r="W1256" s="10" t="s">
        <v>50</v>
      </c>
      <c r="X1256" s="11" t="str">
        <f t="shared" si="688"/>
        <v>N</v>
      </c>
      <c r="Y1256" s="11"/>
      <c r="Z1256" s="11">
        <f t="shared" si="689"/>
        <v>0</v>
      </c>
      <c r="AA1256" s="11" t="str">
        <f t="shared" si="673"/>
        <v>N</v>
      </c>
      <c r="AB1256" s="11"/>
      <c r="AC1256" s="11">
        <f t="shared" si="674"/>
        <v>0</v>
      </c>
      <c r="AD1256" s="10" t="str">
        <f t="shared" si="678"/>
        <v/>
      </c>
      <c r="AE1256" s="10" t="str">
        <f t="shared" si="679"/>
        <v/>
      </c>
      <c r="AF1256" s="11"/>
      <c r="AG1256" s="10"/>
      <c r="AH1256" s="10"/>
      <c r="AI1256" s="11">
        <f t="shared" si="680"/>
        <v>744</v>
      </c>
      <c r="AJ1256" s="11" t="str">
        <f t="shared" si="681"/>
        <v/>
      </c>
      <c r="AK1256" s="11">
        <f t="shared" si="682"/>
        <v>831</v>
      </c>
      <c r="AL1256" s="11" t="str">
        <f t="shared" si="683"/>
        <v/>
      </c>
      <c r="AM1256" s="11">
        <f t="shared" si="684"/>
        <v>207</v>
      </c>
      <c r="AN1256" s="11" t="str">
        <f t="shared" si="685"/>
        <v/>
      </c>
      <c r="AO1256" s="11">
        <f t="shared" si="686"/>
        <v>207</v>
      </c>
      <c r="AP1256" s="11" t="str">
        <f t="shared" si="687"/>
        <v/>
      </c>
      <c r="AQ1256" s="11"/>
      <c r="AR1256" s="11">
        <f t="shared" si="675"/>
        <v>0</v>
      </c>
      <c r="AS1256" s="11"/>
      <c r="AT1256" s="9"/>
      <c r="AU1256" t="str">
        <f t="shared" si="677"/>
        <v>RW</v>
      </c>
      <c r="AV1256" s="7">
        <f>SUM(Z$7:Z1256)/2</f>
        <v>700</v>
      </c>
      <c r="AW1256" s="7">
        <f>SUM(AC$7:AC1256)/2</f>
        <v>208</v>
      </c>
      <c r="BF1256" s="2" t="s">
        <v>1299</v>
      </c>
      <c r="BG1256" s="2" t="s">
        <v>1299</v>
      </c>
      <c r="BH1256" s="2" t="s">
        <v>1299</v>
      </c>
      <c r="BI1256" s="2" t="s">
        <v>1299</v>
      </c>
      <c r="BJ1256" s="2" t="s">
        <v>1299</v>
      </c>
      <c r="BK1256" s="2" t="s">
        <v>1299</v>
      </c>
      <c r="BL1256" s="2" t="s">
        <v>1299</v>
      </c>
      <c r="BM1256" s="2" t="s">
        <v>1299</v>
      </c>
      <c r="BN1256" s="2" t="s">
        <v>1299</v>
      </c>
      <c r="BO1256" s="2" t="s">
        <v>1299</v>
      </c>
    </row>
    <row r="1257" spans="2:67" ht="28.9" outlineLevel="1">
      <c r="B1257" s="36"/>
      <c r="C1257" s="13" t="s">
        <v>1294</v>
      </c>
      <c r="D1257" s="10" t="s">
        <v>1562</v>
      </c>
      <c r="E1257" s="10" t="s">
        <v>1563</v>
      </c>
      <c r="F1257" s="11" t="s">
        <v>1564</v>
      </c>
      <c r="G1257" s="11"/>
      <c r="H1257" s="11"/>
      <c r="I1257" s="11"/>
      <c r="J1257" s="11"/>
      <c r="K1257" s="11"/>
      <c r="L1257" s="11"/>
      <c r="M1257" s="11"/>
      <c r="N1257" s="10"/>
      <c r="O1257" s="10"/>
      <c r="P1257" s="10"/>
      <c r="Q1257" s="10"/>
      <c r="R1257" s="10"/>
      <c r="S1257" s="10" t="s">
        <v>53</v>
      </c>
      <c r="T1257" s="10"/>
      <c r="U1257" s="10" t="s">
        <v>49</v>
      </c>
      <c r="V1257" s="10" t="s">
        <v>50</v>
      </c>
      <c r="W1257" s="10" t="s">
        <v>50</v>
      </c>
      <c r="X1257" s="11" t="str">
        <f t="shared" si="688"/>
        <v>N</v>
      </c>
      <c r="Y1257" s="11"/>
      <c r="Z1257" s="11">
        <f t="shared" si="689"/>
        <v>0</v>
      </c>
      <c r="AA1257" s="11" t="str">
        <f t="shared" si="673"/>
        <v>N</v>
      </c>
      <c r="AB1257" s="11"/>
      <c r="AC1257" s="11">
        <f t="shared" si="674"/>
        <v>0</v>
      </c>
      <c r="AD1257" s="10" t="str">
        <f t="shared" si="678"/>
        <v/>
      </c>
      <c r="AE1257" s="10" t="str">
        <f t="shared" si="679"/>
        <v/>
      </c>
      <c r="AF1257" s="11"/>
      <c r="AG1257" s="10"/>
      <c r="AH1257" s="10"/>
      <c r="AI1257" s="11">
        <f t="shared" si="680"/>
        <v>744</v>
      </c>
      <c r="AJ1257" s="11" t="str">
        <f t="shared" si="681"/>
        <v/>
      </c>
      <c r="AK1257" s="11">
        <f t="shared" si="682"/>
        <v>831</v>
      </c>
      <c r="AL1257" s="11" t="str">
        <f t="shared" si="683"/>
        <v/>
      </c>
      <c r="AM1257" s="11">
        <f t="shared" si="684"/>
        <v>207</v>
      </c>
      <c r="AN1257" s="11" t="str">
        <f t="shared" si="685"/>
        <v/>
      </c>
      <c r="AO1257" s="11">
        <f t="shared" si="686"/>
        <v>207</v>
      </c>
      <c r="AP1257" s="11" t="str">
        <f t="shared" si="687"/>
        <v/>
      </c>
      <c r="AQ1257" s="11"/>
      <c r="AR1257" s="11">
        <f t="shared" si="675"/>
        <v>0</v>
      </c>
      <c r="AS1257" s="11"/>
      <c r="AT1257" s="9"/>
      <c r="AU1257" t="str">
        <f t="shared" si="677"/>
        <v>RW</v>
      </c>
      <c r="AV1257" s="7">
        <f>SUM(Z$7:Z1257)/2</f>
        <v>700</v>
      </c>
      <c r="AW1257" s="7">
        <f>SUM(AC$7:AC1257)/2</f>
        <v>208</v>
      </c>
      <c r="BF1257" s="2" t="s">
        <v>1299</v>
      </c>
      <c r="BG1257" s="2" t="s">
        <v>1299</v>
      </c>
      <c r="BH1257" s="2" t="s">
        <v>1299</v>
      </c>
      <c r="BI1257" s="2" t="s">
        <v>1299</v>
      </c>
      <c r="BJ1257" s="2" t="s">
        <v>1299</v>
      </c>
      <c r="BK1257" s="2" t="s">
        <v>1299</v>
      </c>
      <c r="BL1257" s="2" t="s">
        <v>1299</v>
      </c>
      <c r="BM1257" s="2" t="s">
        <v>1299</v>
      </c>
      <c r="BN1257" s="2" t="s">
        <v>1299</v>
      </c>
      <c r="BO1257" s="2" t="s">
        <v>1299</v>
      </c>
    </row>
    <row r="1258" spans="2:67" ht="28.9" outlineLevel="1">
      <c r="B1258" s="36"/>
      <c r="C1258" s="13" t="s">
        <v>1294</v>
      </c>
      <c r="D1258" s="10" t="s">
        <v>1562</v>
      </c>
      <c r="E1258" s="10" t="s">
        <v>1563</v>
      </c>
      <c r="F1258" s="11" t="s">
        <v>1564</v>
      </c>
      <c r="G1258" s="11"/>
      <c r="H1258" s="11"/>
      <c r="I1258" s="11"/>
      <c r="J1258" s="11"/>
      <c r="K1258" s="11"/>
      <c r="L1258" s="11"/>
      <c r="M1258" s="11"/>
      <c r="N1258" s="10"/>
      <c r="O1258" s="10"/>
      <c r="P1258" s="10"/>
      <c r="Q1258" s="10"/>
      <c r="R1258" s="10"/>
      <c r="S1258" s="10" t="s">
        <v>53</v>
      </c>
      <c r="T1258" s="10"/>
      <c r="U1258" s="10" t="s">
        <v>49</v>
      </c>
      <c r="V1258" s="10" t="s">
        <v>50</v>
      </c>
      <c r="W1258" s="10" t="s">
        <v>50</v>
      </c>
      <c r="X1258" s="11" t="str">
        <f t="shared" si="688"/>
        <v>N</v>
      </c>
      <c r="Y1258" s="11"/>
      <c r="Z1258" s="11">
        <f t="shared" si="689"/>
        <v>0</v>
      </c>
      <c r="AA1258" s="11" t="str">
        <f t="shared" si="673"/>
        <v>N</v>
      </c>
      <c r="AB1258" s="11"/>
      <c r="AC1258" s="11">
        <f t="shared" si="674"/>
        <v>0</v>
      </c>
      <c r="AD1258" s="10" t="str">
        <f t="shared" si="678"/>
        <v/>
      </c>
      <c r="AE1258" s="10" t="str">
        <f t="shared" si="679"/>
        <v/>
      </c>
      <c r="AF1258" s="11"/>
      <c r="AG1258" s="10"/>
      <c r="AH1258" s="10"/>
      <c r="AI1258" s="11">
        <f t="shared" si="680"/>
        <v>744</v>
      </c>
      <c r="AJ1258" s="11" t="str">
        <f t="shared" si="681"/>
        <v/>
      </c>
      <c r="AK1258" s="11">
        <f t="shared" si="682"/>
        <v>831</v>
      </c>
      <c r="AL1258" s="11" t="str">
        <f t="shared" si="683"/>
        <v/>
      </c>
      <c r="AM1258" s="11">
        <f t="shared" si="684"/>
        <v>207</v>
      </c>
      <c r="AN1258" s="11" t="str">
        <f t="shared" si="685"/>
        <v/>
      </c>
      <c r="AO1258" s="11">
        <f t="shared" si="686"/>
        <v>207</v>
      </c>
      <c r="AP1258" s="11" t="str">
        <f t="shared" si="687"/>
        <v/>
      </c>
      <c r="AQ1258" s="11"/>
      <c r="AR1258" s="11">
        <f t="shared" si="675"/>
        <v>0</v>
      </c>
      <c r="AS1258" s="11"/>
      <c r="AT1258" s="9"/>
      <c r="AU1258" t="str">
        <f t="shared" si="677"/>
        <v>RW</v>
      </c>
      <c r="AV1258" s="7">
        <f>SUM(Z$7:Z1258)/2</f>
        <v>700</v>
      </c>
      <c r="AW1258" s="7">
        <f>SUM(AC$7:AC1258)/2</f>
        <v>208</v>
      </c>
      <c r="BF1258" s="2" t="s">
        <v>1299</v>
      </c>
      <c r="BG1258" s="2" t="s">
        <v>1299</v>
      </c>
      <c r="BH1258" s="2" t="s">
        <v>1299</v>
      </c>
      <c r="BI1258" s="2" t="s">
        <v>1299</v>
      </c>
      <c r="BJ1258" s="2" t="s">
        <v>1299</v>
      </c>
      <c r="BK1258" s="2" t="s">
        <v>1299</v>
      </c>
      <c r="BL1258" s="2" t="s">
        <v>1299</v>
      </c>
      <c r="BM1258" s="2" t="s">
        <v>1299</v>
      </c>
      <c r="BN1258" s="2" t="s">
        <v>1299</v>
      </c>
      <c r="BO1258" s="2" t="s">
        <v>1299</v>
      </c>
    </row>
    <row r="1259" spans="2:67" ht="28.9" outlineLevel="1">
      <c r="B1259" s="36"/>
      <c r="C1259" s="13" t="s">
        <v>1294</v>
      </c>
      <c r="D1259" s="10" t="s">
        <v>1562</v>
      </c>
      <c r="E1259" s="10" t="s">
        <v>1563</v>
      </c>
      <c r="F1259" s="11" t="s">
        <v>1564</v>
      </c>
      <c r="G1259" s="11"/>
      <c r="H1259" s="11"/>
      <c r="I1259" s="11"/>
      <c r="J1259" s="11"/>
      <c r="K1259" s="11"/>
      <c r="L1259" s="11"/>
      <c r="M1259" s="11"/>
      <c r="N1259" s="10"/>
      <c r="O1259" s="10"/>
      <c r="P1259" s="10"/>
      <c r="Q1259" s="10"/>
      <c r="R1259" s="10"/>
      <c r="S1259" s="10" t="s">
        <v>53</v>
      </c>
      <c r="T1259" s="10"/>
      <c r="U1259" s="10" t="s">
        <v>49</v>
      </c>
      <c r="V1259" s="10" t="s">
        <v>50</v>
      </c>
      <c r="W1259" s="10" t="s">
        <v>50</v>
      </c>
      <c r="X1259" s="11" t="str">
        <f t="shared" si="688"/>
        <v>N</v>
      </c>
      <c r="Y1259" s="11"/>
      <c r="Z1259" s="11">
        <f t="shared" si="689"/>
        <v>0</v>
      </c>
      <c r="AA1259" s="11" t="str">
        <f t="shared" si="673"/>
        <v>N</v>
      </c>
      <c r="AB1259" s="11"/>
      <c r="AC1259" s="11">
        <f t="shared" si="674"/>
        <v>0</v>
      </c>
      <c r="AD1259" s="10" t="str">
        <f t="shared" si="678"/>
        <v/>
      </c>
      <c r="AE1259" s="10" t="str">
        <f t="shared" si="679"/>
        <v/>
      </c>
      <c r="AF1259" s="11"/>
      <c r="AG1259" s="10"/>
      <c r="AH1259" s="10"/>
      <c r="AI1259" s="11">
        <f t="shared" si="680"/>
        <v>744</v>
      </c>
      <c r="AJ1259" s="11" t="str">
        <f t="shared" si="681"/>
        <v/>
      </c>
      <c r="AK1259" s="11">
        <f t="shared" si="682"/>
        <v>831</v>
      </c>
      <c r="AL1259" s="11" t="str">
        <f t="shared" si="683"/>
        <v/>
      </c>
      <c r="AM1259" s="11">
        <f t="shared" si="684"/>
        <v>207</v>
      </c>
      <c r="AN1259" s="11" t="str">
        <f t="shared" si="685"/>
        <v/>
      </c>
      <c r="AO1259" s="11">
        <f t="shared" si="686"/>
        <v>207</v>
      </c>
      <c r="AP1259" s="11" t="str">
        <f t="shared" si="687"/>
        <v/>
      </c>
      <c r="AQ1259" s="11"/>
      <c r="AR1259" s="11">
        <f t="shared" si="675"/>
        <v>0</v>
      </c>
      <c r="AS1259" s="11"/>
      <c r="AT1259" s="9"/>
      <c r="AU1259" t="str">
        <f t="shared" si="677"/>
        <v>RW</v>
      </c>
      <c r="AV1259" s="7">
        <f>SUM(Z$7:Z1259)/2</f>
        <v>700</v>
      </c>
      <c r="AW1259" s="7">
        <f>SUM(AC$7:AC1259)/2</f>
        <v>208</v>
      </c>
      <c r="BF1259" s="2" t="s">
        <v>1299</v>
      </c>
      <c r="BG1259" s="2" t="s">
        <v>1299</v>
      </c>
      <c r="BH1259" s="2" t="s">
        <v>1299</v>
      </c>
      <c r="BI1259" s="2" t="s">
        <v>1299</v>
      </c>
      <c r="BJ1259" s="2" t="s">
        <v>1299</v>
      </c>
      <c r="BK1259" s="2" t="s">
        <v>1299</v>
      </c>
      <c r="BL1259" s="2" t="s">
        <v>1299</v>
      </c>
      <c r="BM1259" s="2" t="s">
        <v>1299</v>
      </c>
      <c r="BN1259" s="2" t="s">
        <v>1299</v>
      </c>
      <c r="BO1259" s="2" t="s">
        <v>1299</v>
      </c>
    </row>
    <row r="1260" spans="2:67" ht="28.9" outlineLevel="1">
      <c r="B1260" s="36"/>
      <c r="C1260" s="13" t="s">
        <v>1294</v>
      </c>
      <c r="D1260" s="10" t="s">
        <v>1562</v>
      </c>
      <c r="E1260" s="10" t="s">
        <v>1563</v>
      </c>
      <c r="F1260" s="11" t="s">
        <v>1564</v>
      </c>
      <c r="G1260" s="11"/>
      <c r="H1260" s="11"/>
      <c r="I1260" s="11"/>
      <c r="J1260" s="11"/>
      <c r="K1260" s="11"/>
      <c r="L1260" s="11"/>
      <c r="M1260" s="11"/>
      <c r="N1260" s="10"/>
      <c r="O1260" s="10"/>
      <c r="P1260" s="10"/>
      <c r="Q1260" s="10"/>
      <c r="R1260" s="10"/>
      <c r="S1260" s="10" t="s">
        <v>53</v>
      </c>
      <c r="T1260" s="10"/>
      <c r="U1260" s="10" t="s">
        <v>49</v>
      </c>
      <c r="V1260" s="10" t="s">
        <v>50</v>
      </c>
      <c r="W1260" s="10" t="s">
        <v>50</v>
      </c>
      <c r="X1260" s="11" t="str">
        <f t="shared" si="688"/>
        <v>N</v>
      </c>
      <c r="Y1260" s="11"/>
      <c r="Z1260" s="11">
        <f t="shared" si="689"/>
        <v>0</v>
      </c>
      <c r="AA1260" s="11" t="str">
        <f t="shared" si="673"/>
        <v>N</v>
      </c>
      <c r="AB1260" s="11"/>
      <c r="AC1260" s="11">
        <f t="shared" si="674"/>
        <v>0</v>
      </c>
      <c r="AD1260" s="10" t="str">
        <f t="shared" si="678"/>
        <v/>
      </c>
      <c r="AE1260" s="10" t="str">
        <f t="shared" si="679"/>
        <v/>
      </c>
      <c r="AF1260" s="11"/>
      <c r="AG1260" s="10"/>
      <c r="AH1260" s="10"/>
      <c r="AI1260" s="11">
        <f t="shared" si="680"/>
        <v>744</v>
      </c>
      <c r="AJ1260" s="11" t="str">
        <f t="shared" si="681"/>
        <v/>
      </c>
      <c r="AK1260" s="11">
        <f t="shared" si="682"/>
        <v>831</v>
      </c>
      <c r="AL1260" s="11" t="str">
        <f t="shared" si="683"/>
        <v/>
      </c>
      <c r="AM1260" s="11">
        <f t="shared" si="684"/>
        <v>207</v>
      </c>
      <c r="AN1260" s="11" t="str">
        <f t="shared" si="685"/>
        <v/>
      </c>
      <c r="AO1260" s="11">
        <f t="shared" si="686"/>
        <v>207</v>
      </c>
      <c r="AP1260" s="11" t="str">
        <f t="shared" si="687"/>
        <v/>
      </c>
      <c r="AQ1260" s="11"/>
      <c r="AR1260" s="11">
        <f t="shared" si="675"/>
        <v>0</v>
      </c>
      <c r="AS1260" s="11"/>
      <c r="AT1260" s="9"/>
      <c r="AU1260" t="str">
        <f t="shared" si="677"/>
        <v>RW</v>
      </c>
      <c r="AV1260" s="7">
        <f>SUM(Z$7:Z1260)/2</f>
        <v>700</v>
      </c>
      <c r="AW1260" s="7">
        <f>SUM(AC$7:AC1260)/2</f>
        <v>208</v>
      </c>
      <c r="BF1260" s="2" t="s">
        <v>1299</v>
      </c>
      <c r="BG1260" s="2" t="s">
        <v>1299</v>
      </c>
      <c r="BH1260" s="2" t="s">
        <v>1299</v>
      </c>
      <c r="BI1260" s="2" t="s">
        <v>1299</v>
      </c>
      <c r="BJ1260" s="2" t="s">
        <v>1299</v>
      </c>
      <c r="BK1260" s="2" t="s">
        <v>1299</v>
      </c>
      <c r="BL1260" s="2" t="s">
        <v>1299</v>
      </c>
      <c r="BM1260" s="2" t="s">
        <v>1299</v>
      </c>
      <c r="BN1260" s="2" t="s">
        <v>1299</v>
      </c>
      <c r="BO1260" s="2" t="s">
        <v>1299</v>
      </c>
    </row>
    <row r="1261" spans="2:67" ht="28.9" outlineLevel="1">
      <c r="B1261" s="36"/>
      <c r="C1261" s="13" t="s">
        <v>1294</v>
      </c>
      <c r="D1261" s="10" t="s">
        <v>1562</v>
      </c>
      <c r="E1261" s="10" t="s">
        <v>1563</v>
      </c>
      <c r="F1261" s="11" t="s">
        <v>1564</v>
      </c>
      <c r="G1261" s="11"/>
      <c r="H1261" s="11"/>
      <c r="I1261" s="11"/>
      <c r="J1261" s="11"/>
      <c r="K1261" s="11"/>
      <c r="L1261" s="11"/>
      <c r="M1261" s="11"/>
      <c r="N1261" s="10"/>
      <c r="O1261" s="10"/>
      <c r="P1261" s="10"/>
      <c r="Q1261" s="10"/>
      <c r="R1261" s="10"/>
      <c r="S1261" s="10" t="s">
        <v>53</v>
      </c>
      <c r="T1261" s="10"/>
      <c r="U1261" s="10" t="s">
        <v>49</v>
      </c>
      <c r="V1261" s="10" t="s">
        <v>50</v>
      </c>
      <c r="W1261" s="10" t="s">
        <v>50</v>
      </c>
      <c r="X1261" s="11" t="str">
        <f t="shared" si="688"/>
        <v>N</v>
      </c>
      <c r="Y1261" s="11"/>
      <c r="Z1261" s="11">
        <f t="shared" si="689"/>
        <v>0</v>
      </c>
      <c r="AA1261" s="11" t="str">
        <f t="shared" si="673"/>
        <v>N</v>
      </c>
      <c r="AB1261" s="11"/>
      <c r="AC1261" s="11">
        <f t="shared" si="674"/>
        <v>0</v>
      </c>
      <c r="AD1261" s="10" t="str">
        <f t="shared" si="678"/>
        <v/>
      </c>
      <c r="AE1261" s="10" t="str">
        <f t="shared" si="679"/>
        <v/>
      </c>
      <c r="AF1261" s="11"/>
      <c r="AG1261" s="10"/>
      <c r="AH1261" s="10"/>
      <c r="AI1261" s="11">
        <f t="shared" si="680"/>
        <v>744</v>
      </c>
      <c r="AJ1261" s="11" t="str">
        <f t="shared" si="681"/>
        <v/>
      </c>
      <c r="AK1261" s="11">
        <f t="shared" si="682"/>
        <v>831</v>
      </c>
      <c r="AL1261" s="11" t="str">
        <f t="shared" si="683"/>
        <v/>
      </c>
      <c r="AM1261" s="11">
        <f t="shared" si="684"/>
        <v>207</v>
      </c>
      <c r="AN1261" s="11" t="str">
        <f t="shared" si="685"/>
        <v/>
      </c>
      <c r="AO1261" s="11">
        <f t="shared" si="686"/>
        <v>207</v>
      </c>
      <c r="AP1261" s="11" t="str">
        <f t="shared" si="687"/>
        <v/>
      </c>
      <c r="AQ1261" s="11"/>
      <c r="AR1261" s="11">
        <f t="shared" si="675"/>
        <v>0</v>
      </c>
      <c r="AS1261" s="11"/>
      <c r="AT1261" s="9"/>
      <c r="AU1261" t="str">
        <f t="shared" si="677"/>
        <v>RW</v>
      </c>
      <c r="AV1261" s="7">
        <f>SUM(Z$7:Z1261)/2</f>
        <v>700</v>
      </c>
      <c r="AW1261" s="7">
        <f>SUM(AC$7:AC1261)/2</f>
        <v>208</v>
      </c>
      <c r="BF1261" s="2" t="s">
        <v>1299</v>
      </c>
      <c r="BG1261" s="2" t="s">
        <v>1299</v>
      </c>
      <c r="BH1261" s="2" t="s">
        <v>1299</v>
      </c>
      <c r="BI1261" s="2" t="s">
        <v>1299</v>
      </c>
      <c r="BJ1261" s="2" t="s">
        <v>1299</v>
      </c>
      <c r="BK1261" s="2" t="s">
        <v>1299</v>
      </c>
      <c r="BL1261" s="2" t="s">
        <v>1299</v>
      </c>
      <c r="BM1261" s="2" t="s">
        <v>1299</v>
      </c>
      <c r="BN1261" s="2" t="s">
        <v>1299</v>
      </c>
      <c r="BO1261" s="2" t="s">
        <v>1299</v>
      </c>
    </row>
    <row r="1262" spans="2:67" ht="28.9" outlineLevel="1">
      <c r="B1262" s="36"/>
      <c r="C1262" s="13" t="s">
        <v>1294</v>
      </c>
      <c r="D1262" s="10" t="s">
        <v>1562</v>
      </c>
      <c r="E1262" s="10" t="s">
        <v>1563</v>
      </c>
      <c r="F1262" s="11" t="s">
        <v>1564</v>
      </c>
      <c r="G1262" s="11"/>
      <c r="H1262" s="11"/>
      <c r="I1262" s="11"/>
      <c r="J1262" s="11"/>
      <c r="K1262" s="11"/>
      <c r="L1262" s="11"/>
      <c r="M1262" s="11"/>
      <c r="N1262" s="10"/>
      <c r="O1262" s="10"/>
      <c r="P1262" s="10"/>
      <c r="Q1262" s="10"/>
      <c r="R1262" s="10"/>
      <c r="S1262" s="10" t="s">
        <v>53</v>
      </c>
      <c r="T1262" s="10"/>
      <c r="U1262" s="10" t="s">
        <v>49</v>
      </c>
      <c r="V1262" s="10" t="s">
        <v>50</v>
      </c>
      <c r="W1262" s="10" t="s">
        <v>50</v>
      </c>
      <c r="X1262" s="11" t="str">
        <f t="shared" si="688"/>
        <v>N</v>
      </c>
      <c r="Y1262" s="11"/>
      <c r="Z1262" s="11">
        <f t="shared" si="689"/>
        <v>0</v>
      </c>
      <c r="AA1262" s="11" t="str">
        <f t="shared" si="673"/>
        <v>N</v>
      </c>
      <c r="AB1262" s="11"/>
      <c r="AC1262" s="11">
        <f t="shared" si="674"/>
        <v>0</v>
      </c>
      <c r="AD1262" s="10" t="str">
        <f t="shared" si="678"/>
        <v/>
      </c>
      <c r="AE1262" s="10" t="str">
        <f t="shared" si="679"/>
        <v/>
      </c>
      <c r="AF1262" s="11"/>
      <c r="AG1262" s="10"/>
      <c r="AH1262" s="10"/>
      <c r="AI1262" s="11">
        <f t="shared" si="680"/>
        <v>744</v>
      </c>
      <c r="AJ1262" s="11" t="str">
        <f t="shared" si="681"/>
        <v/>
      </c>
      <c r="AK1262" s="11">
        <f t="shared" si="682"/>
        <v>831</v>
      </c>
      <c r="AL1262" s="11" t="str">
        <f t="shared" si="683"/>
        <v/>
      </c>
      <c r="AM1262" s="11">
        <f t="shared" si="684"/>
        <v>207</v>
      </c>
      <c r="AN1262" s="11" t="str">
        <f t="shared" si="685"/>
        <v/>
      </c>
      <c r="AO1262" s="11">
        <f t="shared" si="686"/>
        <v>207</v>
      </c>
      <c r="AP1262" s="11" t="str">
        <f t="shared" si="687"/>
        <v/>
      </c>
      <c r="AQ1262" s="11"/>
      <c r="AR1262" s="11">
        <f t="shared" si="675"/>
        <v>0</v>
      </c>
      <c r="AS1262" s="11"/>
      <c r="AT1262" s="9"/>
      <c r="AU1262" t="str">
        <f t="shared" si="677"/>
        <v>RW</v>
      </c>
      <c r="AV1262" s="7">
        <f>SUM(Z$7:Z1262)/2</f>
        <v>700</v>
      </c>
      <c r="AW1262" s="7">
        <f>SUM(AC$7:AC1262)/2</f>
        <v>208</v>
      </c>
      <c r="BF1262" s="2" t="s">
        <v>1299</v>
      </c>
      <c r="BG1262" s="2" t="s">
        <v>1299</v>
      </c>
      <c r="BH1262" s="2" t="s">
        <v>1299</v>
      </c>
      <c r="BI1262" s="2" t="s">
        <v>1299</v>
      </c>
      <c r="BJ1262" s="2" t="s">
        <v>1299</v>
      </c>
      <c r="BK1262" s="2" t="s">
        <v>1299</v>
      </c>
      <c r="BL1262" s="2" t="s">
        <v>1299</v>
      </c>
      <c r="BM1262" s="2" t="s">
        <v>1299</v>
      </c>
      <c r="BN1262" s="2" t="s">
        <v>1299</v>
      </c>
      <c r="BO1262" s="2" t="s">
        <v>1299</v>
      </c>
    </row>
    <row r="1263" spans="2:67" ht="28.9" outlineLevel="1">
      <c r="B1263" s="36"/>
      <c r="C1263" s="13" t="s">
        <v>1294</v>
      </c>
      <c r="D1263" s="10" t="s">
        <v>1562</v>
      </c>
      <c r="E1263" s="10" t="s">
        <v>1563</v>
      </c>
      <c r="F1263" s="11" t="s">
        <v>1564</v>
      </c>
      <c r="G1263" s="11"/>
      <c r="H1263" s="11"/>
      <c r="I1263" s="11"/>
      <c r="J1263" s="11"/>
      <c r="K1263" s="11"/>
      <c r="L1263" s="11"/>
      <c r="M1263" s="11"/>
      <c r="N1263" s="10"/>
      <c r="O1263" s="10"/>
      <c r="P1263" s="10"/>
      <c r="Q1263" s="10"/>
      <c r="R1263" s="10"/>
      <c r="S1263" s="10" t="s">
        <v>53</v>
      </c>
      <c r="T1263" s="10"/>
      <c r="U1263" s="10" t="s">
        <v>49</v>
      </c>
      <c r="V1263" s="10" t="s">
        <v>50</v>
      </c>
      <c r="W1263" s="10" t="s">
        <v>50</v>
      </c>
      <c r="X1263" s="11" t="str">
        <f t="shared" si="688"/>
        <v>N</v>
      </c>
      <c r="Y1263" s="11"/>
      <c r="Z1263" s="11">
        <f t="shared" si="689"/>
        <v>0</v>
      </c>
      <c r="AA1263" s="11" t="str">
        <f t="shared" si="673"/>
        <v>N</v>
      </c>
      <c r="AB1263" s="11"/>
      <c r="AC1263" s="11">
        <f t="shared" si="674"/>
        <v>0</v>
      </c>
      <c r="AD1263" s="10" t="str">
        <f t="shared" si="678"/>
        <v/>
      </c>
      <c r="AE1263" s="10" t="str">
        <f t="shared" si="679"/>
        <v/>
      </c>
      <c r="AF1263" s="11"/>
      <c r="AG1263" s="10"/>
      <c r="AH1263" s="10"/>
      <c r="AI1263" s="11">
        <f t="shared" si="680"/>
        <v>744</v>
      </c>
      <c r="AJ1263" s="11" t="str">
        <f t="shared" si="681"/>
        <v/>
      </c>
      <c r="AK1263" s="11">
        <f t="shared" si="682"/>
        <v>831</v>
      </c>
      <c r="AL1263" s="11" t="str">
        <f t="shared" si="683"/>
        <v/>
      </c>
      <c r="AM1263" s="11">
        <f t="shared" si="684"/>
        <v>207</v>
      </c>
      <c r="AN1263" s="11" t="str">
        <f t="shared" si="685"/>
        <v/>
      </c>
      <c r="AO1263" s="11">
        <f t="shared" si="686"/>
        <v>207</v>
      </c>
      <c r="AP1263" s="11" t="str">
        <f t="shared" si="687"/>
        <v/>
      </c>
      <c r="AQ1263" s="11"/>
      <c r="AR1263" s="11">
        <f t="shared" si="675"/>
        <v>0</v>
      </c>
      <c r="AS1263" s="11"/>
      <c r="AT1263" s="9"/>
      <c r="AU1263" t="str">
        <f t="shared" si="677"/>
        <v>RW</v>
      </c>
      <c r="AV1263" s="7">
        <f>SUM(Z$7:Z1263)/2</f>
        <v>700</v>
      </c>
      <c r="AW1263" s="7">
        <f>SUM(AC$7:AC1263)/2</f>
        <v>208</v>
      </c>
      <c r="BF1263" s="2" t="s">
        <v>1299</v>
      </c>
      <c r="BG1263" s="2" t="s">
        <v>1299</v>
      </c>
      <c r="BH1263" s="2" t="s">
        <v>1299</v>
      </c>
      <c r="BI1263" s="2" t="s">
        <v>1299</v>
      </c>
      <c r="BJ1263" s="2" t="s">
        <v>1299</v>
      </c>
      <c r="BK1263" s="2" t="s">
        <v>1299</v>
      </c>
      <c r="BL1263" s="2" t="s">
        <v>1299</v>
      </c>
      <c r="BM1263" s="2" t="s">
        <v>1299</v>
      </c>
      <c r="BN1263" s="2" t="s">
        <v>1299</v>
      </c>
      <c r="BO1263" s="2" t="s">
        <v>1299</v>
      </c>
    </row>
    <row r="1264" spans="2:67" ht="28.9" outlineLevel="1">
      <c r="B1264" s="36"/>
      <c r="C1264" s="13" t="s">
        <v>1294</v>
      </c>
      <c r="D1264" s="10" t="s">
        <v>1562</v>
      </c>
      <c r="E1264" s="10" t="s">
        <v>1563</v>
      </c>
      <c r="F1264" s="11" t="s">
        <v>1564</v>
      </c>
      <c r="G1264" s="11"/>
      <c r="H1264" s="11"/>
      <c r="I1264" s="11"/>
      <c r="J1264" s="11"/>
      <c r="K1264" s="11"/>
      <c r="L1264" s="11"/>
      <c r="M1264" s="11"/>
      <c r="N1264" s="10"/>
      <c r="O1264" s="10"/>
      <c r="P1264" s="10"/>
      <c r="Q1264" s="10"/>
      <c r="R1264" s="10"/>
      <c r="S1264" s="10" t="s">
        <v>53</v>
      </c>
      <c r="T1264" s="10"/>
      <c r="U1264" s="10" t="s">
        <v>49</v>
      </c>
      <c r="V1264" s="10" t="s">
        <v>50</v>
      </c>
      <c r="W1264" s="10" t="s">
        <v>50</v>
      </c>
      <c r="X1264" s="11" t="str">
        <f t="shared" si="688"/>
        <v>N</v>
      </c>
      <c r="Y1264" s="11"/>
      <c r="Z1264" s="11">
        <f t="shared" si="689"/>
        <v>0</v>
      </c>
      <c r="AA1264" s="11" t="str">
        <f t="shared" si="673"/>
        <v>N</v>
      </c>
      <c r="AB1264" s="11"/>
      <c r="AC1264" s="11">
        <f t="shared" si="674"/>
        <v>0</v>
      </c>
      <c r="AD1264" s="10" t="str">
        <f t="shared" si="678"/>
        <v/>
      </c>
      <c r="AE1264" s="10" t="str">
        <f t="shared" si="679"/>
        <v/>
      </c>
      <c r="AF1264" s="11"/>
      <c r="AG1264" s="10"/>
      <c r="AH1264" s="10"/>
      <c r="AI1264" s="11">
        <f t="shared" si="680"/>
        <v>744</v>
      </c>
      <c r="AJ1264" s="11" t="str">
        <f t="shared" si="681"/>
        <v/>
      </c>
      <c r="AK1264" s="11">
        <f t="shared" si="682"/>
        <v>831</v>
      </c>
      <c r="AL1264" s="11" t="str">
        <f t="shared" si="683"/>
        <v/>
      </c>
      <c r="AM1264" s="11">
        <f t="shared" si="684"/>
        <v>207</v>
      </c>
      <c r="AN1264" s="11" t="str">
        <f t="shared" si="685"/>
        <v/>
      </c>
      <c r="AO1264" s="11">
        <f t="shared" si="686"/>
        <v>207</v>
      </c>
      <c r="AP1264" s="11" t="str">
        <f t="shared" si="687"/>
        <v/>
      </c>
      <c r="AQ1264" s="11"/>
      <c r="AR1264" s="11">
        <f t="shared" si="675"/>
        <v>0</v>
      </c>
      <c r="AS1264" s="11"/>
      <c r="AT1264" s="9"/>
      <c r="AU1264" t="str">
        <f t="shared" si="677"/>
        <v>RW</v>
      </c>
      <c r="AV1264" s="7">
        <f>SUM(Z$7:Z1264)/2</f>
        <v>700</v>
      </c>
      <c r="AW1264" s="7">
        <f>SUM(AC$7:AC1264)/2</f>
        <v>208</v>
      </c>
      <c r="BF1264" s="2" t="s">
        <v>1299</v>
      </c>
      <c r="BG1264" s="2" t="s">
        <v>1299</v>
      </c>
      <c r="BH1264" s="2" t="s">
        <v>1299</v>
      </c>
      <c r="BI1264" s="2" t="s">
        <v>1299</v>
      </c>
      <c r="BJ1264" s="2" t="s">
        <v>1299</v>
      </c>
      <c r="BK1264" s="2" t="s">
        <v>1299</v>
      </c>
      <c r="BL1264" s="2" t="s">
        <v>1299</v>
      </c>
      <c r="BM1264" s="2" t="s">
        <v>1299</v>
      </c>
      <c r="BN1264" s="2" t="s">
        <v>1299</v>
      </c>
      <c r="BO1264" s="2" t="s">
        <v>1299</v>
      </c>
    </row>
    <row r="1265" spans="2:67" ht="28.9" outlineLevel="1">
      <c r="B1265" s="36"/>
      <c r="C1265" s="13" t="s">
        <v>1294</v>
      </c>
      <c r="D1265" s="10" t="s">
        <v>1562</v>
      </c>
      <c r="E1265" s="10" t="s">
        <v>1563</v>
      </c>
      <c r="F1265" s="11" t="s">
        <v>1564</v>
      </c>
      <c r="G1265" s="11"/>
      <c r="H1265" s="11"/>
      <c r="I1265" s="11"/>
      <c r="J1265" s="11"/>
      <c r="K1265" s="11"/>
      <c r="L1265" s="11"/>
      <c r="M1265" s="11"/>
      <c r="N1265" s="10"/>
      <c r="O1265" s="10"/>
      <c r="P1265" s="10"/>
      <c r="Q1265" s="10"/>
      <c r="R1265" s="10"/>
      <c r="S1265" s="10" t="s">
        <v>53</v>
      </c>
      <c r="T1265" s="10"/>
      <c r="U1265" s="10" t="s">
        <v>49</v>
      </c>
      <c r="V1265" s="10" t="s">
        <v>50</v>
      </c>
      <c r="W1265" s="10" t="s">
        <v>50</v>
      </c>
      <c r="X1265" s="11" t="str">
        <f t="shared" si="688"/>
        <v>N</v>
      </c>
      <c r="Y1265" s="11"/>
      <c r="Z1265" s="11">
        <f t="shared" si="689"/>
        <v>0</v>
      </c>
      <c r="AA1265" s="11" t="str">
        <f t="shared" si="673"/>
        <v>N</v>
      </c>
      <c r="AB1265" s="11"/>
      <c r="AC1265" s="11">
        <f t="shared" si="674"/>
        <v>0</v>
      </c>
      <c r="AD1265" s="10" t="str">
        <f t="shared" si="678"/>
        <v/>
      </c>
      <c r="AE1265" s="10" t="str">
        <f t="shared" si="679"/>
        <v/>
      </c>
      <c r="AF1265" s="11"/>
      <c r="AG1265" s="10"/>
      <c r="AH1265" s="10"/>
      <c r="AI1265" s="11">
        <f t="shared" si="680"/>
        <v>744</v>
      </c>
      <c r="AJ1265" s="11" t="str">
        <f t="shared" si="681"/>
        <v/>
      </c>
      <c r="AK1265" s="11">
        <f t="shared" si="682"/>
        <v>831</v>
      </c>
      <c r="AL1265" s="11" t="str">
        <f t="shared" si="683"/>
        <v/>
      </c>
      <c r="AM1265" s="11">
        <f t="shared" si="684"/>
        <v>207</v>
      </c>
      <c r="AN1265" s="11" t="str">
        <f t="shared" si="685"/>
        <v/>
      </c>
      <c r="AO1265" s="11">
        <f t="shared" si="686"/>
        <v>207</v>
      </c>
      <c r="AP1265" s="11" t="str">
        <f t="shared" si="687"/>
        <v/>
      </c>
      <c r="AQ1265" s="11"/>
      <c r="AR1265" s="11">
        <f t="shared" si="675"/>
        <v>0</v>
      </c>
      <c r="AS1265" s="11"/>
      <c r="AT1265" s="9"/>
      <c r="AU1265" t="str">
        <f t="shared" si="677"/>
        <v>RW</v>
      </c>
      <c r="AV1265" s="7">
        <f>SUM(Z$7:Z1265)/2</f>
        <v>700</v>
      </c>
      <c r="AW1265" s="7">
        <f>SUM(AC$7:AC1265)/2</f>
        <v>208</v>
      </c>
      <c r="BF1265" s="2" t="s">
        <v>1299</v>
      </c>
      <c r="BG1265" s="2" t="s">
        <v>1299</v>
      </c>
      <c r="BH1265" s="2" t="s">
        <v>1299</v>
      </c>
      <c r="BI1265" s="2" t="s">
        <v>1299</v>
      </c>
      <c r="BJ1265" s="2" t="s">
        <v>1299</v>
      </c>
      <c r="BK1265" s="2" t="s">
        <v>1299</v>
      </c>
      <c r="BL1265" s="2" t="s">
        <v>1299</v>
      </c>
      <c r="BM1265" s="2" t="s">
        <v>1299</v>
      </c>
      <c r="BN1265" s="2" t="s">
        <v>1299</v>
      </c>
      <c r="BO1265" s="2" t="s">
        <v>1299</v>
      </c>
    </row>
    <row r="1266" spans="2:67" ht="28.9" outlineLevel="1">
      <c r="B1266" s="36"/>
      <c r="C1266" s="13" t="s">
        <v>1294</v>
      </c>
      <c r="D1266" s="10" t="s">
        <v>1562</v>
      </c>
      <c r="E1266" s="10" t="s">
        <v>1563</v>
      </c>
      <c r="F1266" s="11" t="s">
        <v>1564</v>
      </c>
      <c r="G1266" s="11"/>
      <c r="H1266" s="11"/>
      <c r="I1266" s="11"/>
      <c r="J1266" s="11"/>
      <c r="K1266" s="11"/>
      <c r="L1266" s="11"/>
      <c r="M1266" s="11"/>
      <c r="N1266" s="10"/>
      <c r="O1266" s="10"/>
      <c r="P1266" s="10"/>
      <c r="Q1266" s="10"/>
      <c r="R1266" s="10"/>
      <c r="S1266" s="10" t="s">
        <v>53</v>
      </c>
      <c r="T1266" s="10"/>
      <c r="U1266" s="10" t="s">
        <v>49</v>
      </c>
      <c r="V1266" s="10" t="s">
        <v>50</v>
      </c>
      <c r="W1266" s="10" t="s">
        <v>50</v>
      </c>
      <c r="X1266" s="11" t="str">
        <f t="shared" si="688"/>
        <v>N</v>
      </c>
      <c r="Y1266" s="11"/>
      <c r="Z1266" s="11">
        <f t="shared" si="689"/>
        <v>0</v>
      </c>
      <c r="AA1266" s="11" t="str">
        <f t="shared" si="673"/>
        <v>N</v>
      </c>
      <c r="AB1266" s="11"/>
      <c r="AC1266" s="11">
        <f t="shared" si="674"/>
        <v>0</v>
      </c>
      <c r="AD1266" s="10" t="str">
        <f t="shared" si="678"/>
        <v/>
      </c>
      <c r="AE1266" s="10" t="str">
        <f t="shared" si="679"/>
        <v/>
      </c>
      <c r="AF1266" s="11"/>
      <c r="AG1266" s="10"/>
      <c r="AH1266" s="10"/>
      <c r="AI1266" s="11">
        <f t="shared" si="680"/>
        <v>744</v>
      </c>
      <c r="AJ1266" s="11" t="str">
        <f t="shared" si="681"/>
        <v/>
      </c>
      <c r="AK1266" s="11">
        <f t="shared" si="682"/>
        <v>831</v>
      </c>
      <c r="AL1266" s="11" t="str">
        <f t="shared" si="683"/>
        <v/>
      </c>
      <c r="AM1266" s="11">
        <f t="shared" si="684"/>
        <v>207</v>
      </c>
      <c r="AN1266" s="11" t="str">
        <f t="shared" si="685"/>
        <v/>
      </c>
      <c r="AO1266" s="11">
        <f t="shared" si="686"/>
        <v>207</v>
      </c>
      <c r="AP1266" s="11" t="str">
        <f t="shared" si="687"/>
        <v/>
      </c>
      <c r="AQ1266" s="11"/>
      <c r="AR1266" s="11">
        <f t="shared" si="675"/>
        <v>0</v>
      </c>
      <c r="AS1266" s="11"/>
      <c r="AT1266" s="9"/>
      <c r="AU1266" t="str">
        <f t="shared" si="677"/>
        <v>RW</v>
      </c>
      <c r="AV1266" s="7">
        <f>SUM(Z$7:Z1266)/2</f>
        <v>700</v>
      </c>
      <c r="AW1266" s="7">
        <f>SUM(AC$7:AC1266)/2</f>
        <v>208</v>
      </c>
      <c r="BF1266" s="2" t="s">
        <v>1299</v>
      </c>
      <c r="BG1266" s="2" t="s">
        <v>1299</v>
      </c>
      <c r="BH1266" s="2" t="s">
        <v>1299</v>
      </c>
      <c r="BI1266" s="2" t="s">
        <v>1299</v>
      </c>
      <c r="BJ1266" s="2" t="s">
        <v>1299</v>
      </c>
      <c r="BK1266" s="2" t="s">
        <v>1299</v>
      </c>
      <c r="BL1266" s="2" t="s">
        <v>1299</v>
      </c>
      <c r="BM1266" s="2" t="s">
        <v>1299</v>
      </c>
      <c r="BN1266" s="2" t="s">
        <v>1299</v>
      </c>
      <c r="BO1266" s="2" t="s">
        <v>1299</v>
      </c>
    </row>
    <row r="1267" spans="2:67" ht="28.9" outlineLevel="1">
      <c r="B1267" s="36"/>
      <c r="C1267" s="13" t="s">
        <v>1294</v>
      </c>
      <c r="D1267" s="10" t="s">
        <v>1562</v>
      </c>
      <c r="E1267" s="10" t="s">
        <v>1563</v>
      </c>
      <c r="F1267" s="11" t="s">
        <v>1564</v>
      </c>
      <c r="G1267" s="11" t="str">
        <f t="shared" ref="G1267:G1285" si="690">IF(BA1267&gt;1, F1267 &amp; "[" &amp; BB1267-1+BA1267&amp; ":" &amp; BB1267 &amp; "]",(IF(BA1267&gt;0,F1267 &amp; "[" &amp; BB1267 &amp; "]","")))</f>
        <v/>
      </c>
      <c r="H1267" s="11"/>
      <c r="I1267" s="11"/>
      <c r="J1267" s="11"/>
      <c r="K1267" s="11"/>
      <c r="L1267" s="11"/>
      <c r="M1267" s="11"/>
      <c r="N1267" s="10"/>
      <c r="O1267" s="10"/>
      <c r="P1267" s="10"/>
      <c r="Q1267" s="10"/>
      <c r="R1267" s="10"/>
      <c r="S1267" s="10" t="s">
        <v>53</v>
      </c>
      <c r="T1267" s="10"/>
      <c r="U1267" s="10" t="s">
        <v>49</v>
      </c>
      <c r="V1267" s="10" t="s">
        <v>50</v>
      </c>
      <c r="W1267" s="10" t="s">
        <v>50</v>
      </c>
      <c r="X1267" s="11" t="str">
        <f t="shared" si="688"/>
        <v>N</v>
      </c>
      <c r="Y1267" s="11"/>
      <c r="Z1267" s="11">
        <f t="shared" si="689"/>
        <v>0</v>
      </c>
      <c r="AA1267" s="11" t="str">
        <f t="shared" si="673"/>
        <v>N</v>
      </c>
      <c r="AB1267" s="11"/>
      <c r="AC1267" s="11">
        <f t="shared" si="674"/>
        <v>0</v>
      </c>
      <c r="AD1267" s="10" t="str">
        <f t="shared" si="678"/>
        <v/>
      </c>
      <c r="AE1267" s="10" t="str">
        <f t="shared" si="679"/>
        <v/>
      </c>
      <c r="AF1267" s="11"/>
      <c r="AG1267" s="10"/>
      <c r="AH1267" s="10"/>
      <c r="AI1267" s="11">
        <f t="shared" si="680"/>
        <v>744</v>
      </c>
      <c r="AJ1267" s="11" t="str">
        <f t="shared" si="681"/>
        <v/>
      </c>
      <c r="AK1267" s="11">
        <f t="shared" si="682"/>
        <v>831</v>
      </c>
      <c r="AL1267" s="11" t="str">
        <f t="shared" si="683"/>
        <v/>
      </c>
      <c r="AM1267" s="11">
        <f t="shared" si="684"/>
        <v>207</v>
      </c>
      <c r="AN1267" s="11" t="str">
        <f t="shared" si="685"/>
        <v/>
      </c>
      <c r="AO1267" s="11">
        <f t="shared" si="686"/>
        <v>207</v>
      </c>
      <c r="AP1267" s="11" t="str">
        <f t="shared" si="687"/>
        <v/>
      </c>
      <c r="AQ1267" s="11"/>
      <c r="AR1267" s="11">
        <f t="shared" si="675"/>
        <v>0</v>
      </c>
      <c r="AS1267" s="11"/>
      <c r="AT1267" s="9"/>
      <c r="AU1267" t="str">
        <f t="shared" si="677"/>
        <v>RW</v>
      </c>
      <c r="AV1267" s="7">
        <f>SUM(Z$7:Z1267)/2</f>
        <v>700</v>
      </c>
      <c r="AW1267" s="7">
        <f>SUM(AC$7:AC1267)/2</f>
        <v>208</v>
      </c>
      <c r="BF1267" s="2" t="s">
        <v>1299</v>
      </c>
      <c r="BG1267" s="2" t="s">
        <v>1299</v>
      </c>
      <c r="BH1267" s="2" t="s">
        <v>1299</v>
      </c>
      <c r="BI1267" s="2" t="s">
        <v>1299</v>
      </c>
      <c r="BJ1267" s="2" t="s">
        <v>1299</v>
      </c>
      <c r="BK1267" s="2" t="s">
        <v>1299</v>
      </c>
      <c r="BL1267" s="2" t="s">
        <v>1299</v>
      </c>
      <c r="BM1267" s="2" t="s">
        <v>1299</v>
      </c>
      <c r="BN1267" s="2" t="s">
        <v>1299</v>
      </c>
      <c r="BO1267" s="2" t="s">
        <v>1299</v>
      </c>
    </row>
    <row r="1268" spans="2:67" ht="28.9" outlineLevel="1">
      <c r="B1268" s="36"/>
      <c r="C1268" s="13" t="s">
        <v>1294</v>
      </c>
      <c r="D1268" s="10" t="s">
        <v>1562</v>
      </c>
      <c r="E1268" s="10" t="s">
        <v>1563</v>
      </c>
      <c r="F1268" s="11" t="s">
        <v>1564</v>
      </c>
      <c r="G1268" s="11" t="str">
        <f t="shared" si="690"/>
        <v/>
      </c>
      <c r="H1268" s="11"/>
      <c r="I1268" s="11"/>
      <c r="J1268" s="11"/>
      <c r="K1268" s="11"/>
      <c r="L1268" s="11"/>
      <c r="M1268" s="11"/>
      <c r="N1268" s="10"/>
      <c r="O1268" s="10"/>
      <c r="P1268" s="10"/>
      <c r="Q1268" s="10"/>
      <c r="R1268" s="10"/>
      <c r="S1268" s="10" t="s">
        <v>53</v>
      </c>
      <c r="T1268" s="10"/>
      <c r="U1268" s="10" t="s">
        <v>49</v>
      </c>
      <c r="V1268" s="10" t="s">
        <v>50</v>
      </c>
      <c r="W1268" s="10" t="s">
        <v>50</v>
      </c>
      <c r="X1268" s="11" t="str">
        <f t="shared" si="688"/>
        <v>N</v>
      </c>
      <c r="Y1268" s="11"/>
      <c r="Z1268" s="11">
        <f t="shared" si="689"/>
        <v>0</v>
      </c>
      <c r="AA1268" s="11" t="str">
        <f t="shared" si="673"/>
        <v>N</v>
      </c>
      <c r="AB1268" s="11"/>
      <c r="AC1268" s="11">
        <f t="shared" si="674"/>
        <v>0</v>
      </c>
      <c r="AD1268" s="10" t="str">
        <f t="shared" si="678"/>
        <v/>
      </c>
      <c r="AE1268" s="10" t="str">
        <f t="shared" si="679"/>
        <v/>
      </c>
      <c r="AF1268" s="11"/>
      <c r="AG1268" s="10"/>
      <c r="AH1268" s="10"/>
      <c r="AI1268" s="11">
        <f t="shared" si="680"/>
        <v>744</v>
      </c>
      <c r="AJ1268" s="11" t="str">
        <f t="shared" si="681"/>
        <v/>
      </c>
      <c r="AK1268" s="11">
        <f t="shared" si="682"/>
        <v>831</v>
      </c>
      <c r="AL1268" s="11" t="str">
        <f t="shared" si="683"/>
        <v/>
      </c>
      <c r="AM1268" s="11">
        <f t="shared" si="684"/>
        <v>207</v>
      </c>
      <c r="AN1268" s="11" t="str">
        <f t="shared" si="685"/>
        <v/>
      </c>
      <c r="AO1268" s="11">
        <f t="shared" si="686"/>
        <v>207</v>
      </c>
      <c r="AP1268" s="11" t="str">
        <f t="shared" si="687"/>
        <v/>
      </c>
      <c r="AQ1268" s="11"/>
      <c r="AR1268" s="11">
        <f t="shared" si="675"/>
        <v>0</v>
      </c>
      <c r="AS1268" s="11"/>
      <c r="AT1268" s="9"/>
      <c r="AU1268" t="str">
        <f t="shared" si="677"/>
        <v>RW</v>
      </c>
      <c r="AV1268" s="7">
        <f>SUM(Z$7:Z1268)/2</f>
        <v>700</v>
      </c>
      <c r="AW1268" s="7">
        <f>SUM(AC$7:AC1268)/2</f>
        <v>208</v>
      </c>
      <c r="BF1268" s="2" t="s">
        <v>1299</v>
      </c>
      <c r="BG1268" s="2" t="s">
        <v>1299</v>
      </c>
      <c r="BH1268" s="2" t="s">
        <v>1299</v>
      </c>
      <c r="BI1268" s="2" t="s">
        <v>1299</v>
      </c>
      <c r="BJ1268" s="2" t="s">
        <v>1299</v>
      </c>
      <c r="BK1268" s="2" t="s">
        <v>1299</v>
      </c>
      <c r="BL1268" s="2" t="s">
        <v>1299</v>
      </c>
      <c r="BM1268" s="2" t="s">
        <v>1299</v>
      </c>
      <c r="BN1268" s="2" t="s">
        <v>1299</v>
      </c>
      <c r="BO1268" s="2" t="s">
        <v>1299</v>
      </c>
    </row>
    <row r="1269" spans="2:67" ht="28.9" outlineLevel="1">
      <c r="B1269" s="36"/>
      <c r="C1269" s="13" t="s">
        <v>1294</v>
      </c>
      <c r="D1269" s="10" t="s">
        <v>1562</v>
      </c>
      <c r="E1269" s="10" t="s">
        <v>1563</v>
      </c>
      <c r="F1269" s="11" t="s">
        <v>1564</v>
      </c>
      <c r="G1269" s="11" t="str">
        <f t="shared" si="690"/>
        <v/>
      </c>
      <c r="H1269" s="11"/>
      <c r="I1269" s="11"/>
      <c r="J1269" s="11"/>
      <c r="K1269" s="11"/>
      <c r="L1269" s="11"/>
      <c r="M1269" s="11"/>
      <c r="N1269" s="10"/>
      <c r="O1269" s="10"/>
      <c r="P1269" s="10"/>
      <c r="Q1269" s="10"/>
      <c r="R1269" s="10"/>
      <c r="S1269" s="10" t="s">
        <v>53</v>
      </c>
      <c r="T1269" s="10"/>
      <c r="U1269" s="10" t="s">
        <v>49</v>
      </c>
      <c r="V1269" s="10" t="s">
        <v>50</v>
      </c>
      <c r="W1269" s="10" t="s">
        <v>50</v>
      </c>
      <c r="X1269" s="11" t="str">
        <f t="shared" si="688"/>
        <v>N</v>
      </c>
      <c r="Y1269" s="11"/>
      <c r="Z1269" s="11">
        <f t="shared" si="689"/>
        <v>0</v>
      </c>
      <c r="AA1269" s="11" t="str">
        <f t="shared" si="673"/>
        <v>N</v>
      </c>
      <c r="AB1269" s="11"/>
      <c r="AC1269" s="11">
        <f t="shared" si="674"/>
        <v>0</v>
      </c>
      <c r="AD1269" s="10" t="str">
        <f t="shared" si="678"/>
        <v/>
      </c>
      <c r="AE1269" s="10" t="str">
        <f t="shared" si="679"/>
        <v/>
      </c>
      <c r="AF1269" s="11"/>
      <c r="AG1269" s="10"/>
      <c r="AH1269" s="10"/>
      <c r="AI1269" s="11">
        <f t="shared" si="680"/>
        <v>744</v>
      </c>
      <c r="AJ1269" s="11" t="str">
        <f t="shared" si="681"/>
        <v/>
      </c>
      <c r="AK1269" s="11">
        <f t="shared" si="682"/>
        <v>831</v>
      </c>
      <c r="AL1269" s="11" t="str">
        <f t="shared" si="683"/>
        <v/>
      </c>
      <c r="AM1269" s="11">
        <f t="shared" si="684"/>
        <v>207</v>
      </c>
      <c r="AN1269" s="11" t="str">
        <f t="shared" si="685"/>
        <v/>
      </c>
      <c r="AO1269" s="11">
        <f t="shared" si="686"/>
        <v>207</v>
      </c>
      <c r="AP1269" s="11" t="str">
        <f t="shared" si="687"/>
        <v/>
      </c>
      <c r="AQ1269" s="11"/>
      <c r="AR1269" s="11">
        <f t="shared" si="675"/>
        <v>0</v>
      </c>
      <c r="AS1269" s="11"/>
      <c r="AT1269" s="9"/>
      <c r="AU1269" t="str">
        <f t="shared" si="677"/>
        <v>RW</v>
      </c>
      <c r="AV1269" s="7">
        <f>SUM(Z$7:Z1269)/2</f>
        <v>700</v>
      </c>
      <c r="AW1269" s="7">
        <f>SUM(AC$7:AC1269)/2</f>
        <v>208</v>
      </c>
      <c r="BB1269" s="7">
        <f t="shared" ref="BB1269:BB1282" si="691">BB1270+BA1270</f>
        <v>85</v>
      </c>
      <c r="BF1269" s="2" t="s">
        <v>1299</v>
      </c>
      <c r="BG1269" s="2" t="s">
        <v>1299</v>
      </c>
      <c r="BH1269" s="2" t="s">
        <v>1299</v>
      </c>
      <c r="BI1269" s="2" t="s">
        <v>1299</v>
      </c>
      <c r="BJ1269" s="2" t="s">
        <v>1299</v>
      </c>
      <c r="BK1269" s="2" t="s">
        <v>1299</v>
      </c>
      <c r="BL1269" s="2" t="s">
        <v>1299</v>
      </c>
      <c r="BM1269" s="2" t="s">
        <v>1299</v>
      </c>
      <c r="BN1269" s="2" t="s">
        <v>1299</v>
      </c>
      <c r="BO1269" s="2" t="s">
        <v>1299</v>
      </c>
    </row>
    <row r="1270" spans="2:67" ht="28.9" outlineLevel="1">
      <c r="B1270" s="36"/>
      <c r="C1270" s="13" t="s">
        <v>1294</v>
      </c>
      <c r="D1270" s="10" t="s">
        <v>1562</v>
      </c>
      <c r="E1270" s="10" t="s">
        <v>1563</v>
      </c>
      <c r="F1270" s="11" t="s">
        <v>1564</v>
      </c>
      <c r="G1270" s="11" t="str">
        <f t="shared" si="690"/>
        <v/>
      </c>
      <c r="H1270" s="11"/>
      <c r="I1270" s="11"/>
      <c r="J1270" s="11"/>
      <c r="K1270" s="11"/>
      <c r="L1270" s="11"/>
      <c r="M1270" s="11"/>
      <c r="N1270" s="10"/>
      <c r="O1270" s="10"/>
      <c r="P1270" s="10"/>
      <c r="Q1270" s="10"/>
      <c r="R1270" s="10"/>
      <c r="S1270" s="10" t="s">
        <v>53</v>
      </c>
      <c r="T1270" s="10"/>
      <c r="U1270" s="10" t="s">
        <v>49</v>
      </c>
      <c r="V1270" s="10" t="s">
        <v>50</v>
      </c>
      <c r="W1270" s="10" t="s">
        <v>50</v>
      </c>
      <c r="X1270" s="11" t="str">
        <f t="shared" si="688"/>
        <v>N</v>
      </c>
      <c r="Y1270" s="11"/>
      <c r="Z1270" s="11">
        <f t="shared" si="689"/>
        <v>0</v>
      </c>
      <c r="AA1270" s="11" t="str">
        <f t="shared" si="673"/>
        <v>N</v>
      </c>
      <c r="AB1270" s="11"/>
      <c r="AC1270" s="11">
        <f t="shared" si="674"/>
        <v>0</v>
      </c>
      <c r="AD1270" s="10" t="str">
        <f t="shared" si="678"/>
        <v/>
      </c>
      <c r="AE1270" s="10" t="str">
        <f t="shared" si="679"/>
        <v/>
      </c>
      <c r="AF1270" s="11"/>
      <c r="AG1270" s="10"/>
      <c r="AH1270" s="10"/>
      <c r="AI1270" s="11">
        <f t="shared" si="680"/>
        <v>744</v>
      </c>
      <c r="AJ1270" s="11" t="str">
        <f t="shared" si="681"/>
        <v/>
      </c>
      <c r="AK1270" s="11">
        <f t="shared" si="682"/>
        <v>831</v>
      </c>
      <c r="AL1270" s="11" t="str">
        <f t="shared" si="683"/>
        <v/>
      </c>
      <c r="AM1270" s="11">
        <f t="shared" si="684"/>
        <v>207</v>
      </c>
      <c r="AN1270" s="11" t="str">
        <f t="shared" si="685"/>
        <v/>
      </c>
      <c r="AO1270" s="11">
        <f t="shared" si="686"/>
        <v>207</v>
      </c>
      <c r="AP1270" s="11" t="str">
        <f t="shared" si="687"/>
        <v/>
      </c>
      <c r="AQ1270" s="11"/>
      <c r="AR1270" s="11">
        <f t="shared" si="675"/>
        <v>0</v>
      </c>
      <c r="AS1270" s="11"/>
      <c r="AT1270" s="9"/>
      <c r="AU1270" t="str">
        <f t="shared" si="677"/>
        <v>RW</v>
      </c>
      <c r="AV1270" s="7">
        <f>SUM(Z$7:Z1270)/2</f>
        <v>700</v>
      </c>
      <c r="AW1270" s="7">
        <f>SUM(AC$7:AC1270)/2</f>
        <v>208</v>
      </c>
      <c r="BB1270" s="7">
        <f t="shared" si="691"/>
        <v>85</v>
      </c>
      <c r="BF1270" s="2" t="s">
        <v>1299</v>
      </c>
      <c r="BG1270" s="2" t="s">
        <v>1299</v>
      </c>
      <c r="BH1270" s="2" t="s">
        <v>1299</v>
      </c>
      <c r="BI1270" s="2" t="s">
        <v>1299</v>
      </c>
      <c r="BJ1270" s="2" t="s">
        <v>1299</v>
      </c>
      <c r="BK1270" s="2" t="s">
        <v>1299</v>
      </c>
      <c r="BL1270" s="2" t="s">
        <v>1299</v>
      </c>
      <c r="BM1270" s="2" t="s">
        <v>1299</v>
      </c>
      <c r="BN1270" s="2" t="s">
        <v>1299</v>
      </c>
      <c r="BO1270" s="2" t="s">
        <v>1299</v>
      </c>
    </row>
    <row r="1271" spans="2:67" ht="28.9" outlineLevel="1">
      <c r="B1271" s="36"/>
      <c r="C1271" s="13" t="s">
        <v>1294</v>
      </c>
      <c r="D1271" s="10" t="s">
        <v>1562</v>
      </c>
      <c r="E1271" s="10" t="s">
        <v>1563</v>
      </c>
      <c r="F1271" s="11" t="s">
        <v>1564</v>
      </c>
      <c r="G1271" s="11" t="str">
        <f t="shared" si="690"/>
        <v/>
      </c>
      <c r="H1271" s="11"/>
      <c r="I1271" s="11"/>
      <c r="J1271" s="11"/>
      <c r="K1271" s="11"/>
      <c r="L1271" s="11"/>
      <c r="M1271" s="11"/>
      <c r="N1271" s="10"/>
      <c r="O1271" s="10"/>
      <c r="P1271" s="10"/>
      <c r="Q1271" s="10"/>
      <c r="R1271" s="10"/>
      <c r="S1271" s="10" t="s">
        <v>53</v>
      </c>
      <c r="T1271" s="10"/>
      <c r="U1271" s="10" t="s">
        <v>49</v>
      </c>
      <c r="V1271" s="10" t="s">
        <v>50</v>
      </c>
      <c r="W1271" s="10" t="s">
        <v>50</v>
      </c>
      <c r="X1271" s="11" t="str">
        <f t="shared" si="688"/>
        <v>N</v>
      </c>
      <c r="Y1271" s="11"/>
      <c r="Z1271" s="11">
        <f t="shared" si="689"/>
        <v>0</v>
      </c>
      <c r="AA1271" s="11" t="str">
        <f t="shared" si="673"/>
        <v>N</v>
      </c>
      <c r="AB1271" s="11"/>
      <c r="AC1271" s="11">
        <f t="shared" si="674"/>
        <v>0</v>
      </c>
      <c r="AD1271" s="10" t="str">
        <f t="shared" si="678"/>
        <v/>
      </c>
      <c r="AE1271" s="10" t="str">
        <f t="shared" si="679"/>
        <v/>
      </c>
      <c r="AF1271" s="11"/>
      <c r="AG1271" s="10"/>
      <c r="AH1271" s="10"/>
      <c r="AI1271" s="11">
        <f t="shared" si="680"/>
        <v>744</v>
      </c>
      <c r="AJ1271" s="11" t="str">
        <f t="shared" si="681"/>
        <v/>
      </c>
      <c r="AK1271" s="11">
        <f t="shared" si="682"/>
        <v>831</v>
      </c>
      <c r="AL1271" s="11" t="str">
        <f t="shared" si="683"/>
        <v/>
      </c>
      <c r="AM1271" s="11">
        <f t="shared" si="684"/>
        <v>207</v>
      </c>
      <c r="AN1271" s="11" t="str">
        <f t="shared" si="685"/>
        <v/>
      </c>
      <c r="AO1271" s="11">
        <f t="shared" si="686"/>
        <v>207</v>
      </c>
      <c r="AP1271" s="11" t="str">
        <f t="shared" si="687"/>
        <v/>
      </c>
      <c r="AQ1271" s="11"/>
      <c r="AR1271" s="11">
        <f t="shared" si="675"/>
        <v>0</v>
      </c>
      <c r="AS1271" s="11"/>
      <c r="AT1271" s="9"/>
      <c r="AU1271" t="str">
        <f t="shared" si="677"/>
        <v>RW</v>
      </c>
      <c r="AV1271" s="7">
        <f>SUM(Z$7:Z1271)/2</f>
        <v>700</v>
      </c>
      <c r="AW1271" s="7">
        <f>SUM(AC$7:AC1271)/2</f>
        <v>208</v>
      </c>
      <c r="BB1271" s="7">
        <f t="shared" si="691"/>
        <v>85</v>
      </c>
      <c r="BF1271" s="2" t="s">
        <v>1299</v>
      </c>
      <c r="BG1271" s="2" t="s">
        <v>1299</v>
      </c>
      <c r="BH1271" s="2" t="s">
        <v>1299</v>
      </c>
      <c r="BI1271" s="2" t="s">
        <v>1299</v>
      </c>
      <c r="BJ1271" s="2" t="s">
        <v>1299</v>
      </c>
      <c r="BK1271" s="2" t="s">
        <v>1299</v>
      </c>
      <c r="BL1271" s="2" t="s">
        <v>1299</v>
      </c>
      <c r="BM1271" s="2" t="s">
        <v>1299</v>
      </c>
      <c r="BN1271" s="2" t="s">
        <v>1299</v>
      </c>
      <c r="BO1271" s="2" t="s">
        <v>1299</v>
      </c>
    </row>
    <row r="1272" spans="2:67" ht="28.9" outlineLevel="1">
      <c r="B1272" s="36"/>
      <c r="C1272" s="13" t="s">
        <v>1294</v>
      </c>
      <c r="D1272" s="10" t="s">
        <v>1562</v>
      </c>
      <c r="E1272" s="10" t="s">
        <v>1563</v>
      </c>
      <c r="F1272" s="11" t="s">
        <v>1564</v>
      </c>
      <c r="G1272" s="11" t="str">
        <f t="shared" si="690"/>
        <v/>
      </c>
      <c r="H1272" s="11"/>
      <c r="I1272" s="11"/>
      <c r="J1272" s="11"/>
      <c r="K1272" s="11"/>
      <c r="L1272" s="11"/>
      <c r="M1272" s="11"/>
      <c r="N1272" s="10"/>
      <c r="O1272" s="10"/>
      <c r="P1272" s="10"/>
      <c r="Q1272" s="10"/>
      <c r="R1272" s="10"/>
      <c r="S1272" s="10" t="s">
        <v>53</v>
      </c>
      <c r="T1272" s="10"/>
      <c r="U1272" s="10" t="s">
        <v>49</v>
      </c>
      <c r="V1272" s="10" t="s">
        <v>50</v>
      </c>
      <c r="W1272" s="10" t="s">
        <v>50</v>
      </c>
      <c r="X1272" s="11" t="str">
        <f t="shared" si="688"/>
        <v>N</v>
      </c>
      <c r="Y1272" s="11"/>
      <c r="Z1272" s="11">
        <f t="shared" si="689"/>
        <v>0</v>
      </c>
      <c r="AA1272" s="11" t="str">
        <f t="shared" si="673"/>
        <v>N</v>
      </c>
      <c r="AB1272" s="11"/>
      <c r="AC1272" s="11">
        <f t="shared" si="674"/>
        <v>0</v>
      </c>
      <c r="AD1272" s="10" t="str">
        <f t="shared" si="678"/>
        <v/>
      </c>
      <c r="AE1272" s="10" t="str">
        <f t="shared" si="679"/>
        <v/>
      </c>
      <c r="AF1272" s="11"/>
      <c r="AG1272" s="10"/>
      <c r="AH1272" s="10"/>
      <c r="AI1272" s="11">
        <f t="shared" si="680"/>
        <v>744</v>
      </c>
      <c r="AJ1272" s="11" t="str">
        <f t="shared" si="681"/>
        <v/>
      </c>
      <c r="AK1272" s="11">
        <f t="shared" si="682"/>
        <v>831</v>
      </c>
      <c r="AL1272" s="11" t="str">
        <f t="shared" si="683"/>
        <v/>
      </c>
      <c r="AM1272" s="11">
        <f t="shared" si="684"/>
        <v>207</v>
      </c>
      <c r="AN1272" s="11" t="str">
        <f t="shared" si="685"/>
        <v/>
      </c>
      <c r="AO1272" s="11">
        <f t="shared" si="686"/>
        <v>207</v>
      </c>
      <c r="AP1272" s="11" t="str">
        <f t="shared" si="687"/>
        <v/>
      </c>
      <c r="AQ1272" s="11"/>
      <c r="AR1272" s="11">
        <f t="shared" si="675"/>
        <v>0</v>
      </c>
      <c r="AS1272" s="11"/>
      <c r="AT1272" s="9"/>
      <c r="AU1272" t="str">
        <f t="shared" si="677"/>
        <v>RW</v>
      </c>
      <c r="AV1272" s="7">
        <f>SUM(Z$7:Z1272)/2</f>
        <v>700</v>
      </c>
      <c r="AW1272" s="7">
        <f>SUM(AC$7:AC1272)/2</f>
        <v>208</v>
      </c>
      <c r="BB1272" s="7">
        <f t="shared" si="691"/>
        <v>85</v>
      </c>
      <c r="BF1272" s="2" t="s">
        <v>1299</v>
      </c>
      <c r="BG1272" s="2" t="s">
        <v>1299</v>
      </c>
      <c r="BH1272" s="2" t="s">
        <v>1299</v>
      </c>
      <c r="BI1272" s="2" t="s">
        <v>1299</v>
      </c>
      <c r="BJ1272" s="2" t="s">
        <v>1299</v>
      </c>
      <c r="BK1272" s="2" t="s">
        <v>1299</v>
      </c>
      <c r="BL1272" s="2" t="s">
        <v>1299</v>
      </c>
      <c r="BM1272" s="2" t="s">
        <v>1299</v>
      </c>
      <c r="BN1272" s="2" t="s">
        <v>1299</v>
      </c>
      <c r="BO1272" s="2" t="s">
        <v>1299</v>
      </c>
    </row>
    <row r="1273" spans="2:67" ht="28.9" outlineLevel="1">
      <c r="B1273" s="36"/>
      <c r="C1273" s="13" t="s">
        <v>1294</v>
      </c>
      <c r="D1273" s="10" t="s">
        <v>1562</v>
      </c>
      <c r="E1273" s="10" t="s">
        <v>1563</v>
      </c>
      <c r="F1273" s="11" t="s">
        <v>1564</v>
      </c>
      <c r="G1273" s="11" t="str">
        <f t="shared" si="690"/>
        <v/>
      </c>
      <c r="H1273" s="11"/>
      <c r="I1273" s="11"/>
      <c r="J1273" s="11"/>
      <c r="K1273" s="11"/>
      <c r="L1273" s="11"/>
      <c r="M1273" s="11"/>
      <c r="N1273" s="10"/>
      <c r="O1273" s="10"/>
      <c r="P1273" s="10"/>
      <c r="Q1273" s="10"/>
      <c r="R1273" s="10"/>
      <c r="S1273" s="10" t="s">
        <v>53</v>
      </c>
      <c r="T1273" s="10"/>
      <c r="U1273" s="10" t="s">
        <v>49</v>
      </c>
      <c r="V1273" s="10" t="s">
        <v>50</v>
      </c>
      <c r="W1273" s="10" t="s">
        <v>50</v>
      </c>
      <c r="X1273" s="11" t="str">
        <f t="shared" si="688"/>
        <v>N</v>
      </c>
      <c r="Y1273" s="11"/>
      <c r="Z1273" s="11">
        <f t="shared" si="689"/>
        <v>0</v>
      </c>
      <c r="AA1273" s="11" t="str">
        <f t="shared" si="673"/>
        <v>N</v>
      </c>
      <c r="AB1273" s="11"/>
      <c r="AC1273" s="11">
        <f t="shared" si="674"/>
        <v>0</v>
      </c>
      <c r="AD1273" s="10" t="str">
        <f t="shared" si="678"/>
        <v/>
      </c>
      <c r="AE1273" s="10" t="str">
        <f t="shared" si="679"/>
        <v/>
      </c>
      <c r="AF1273" s="11"/>
      <c r="AG1273" s="10"/>
      <c r="AH1273" s="10"/>
      <c r="AI1273" s="11">
        <f t="shared" si="680"/>
        <v>744</v>
      </c>
      <c r="AJ1273" s="11" t="str">
        <f t="shared" si="681"/>
        <v/>
      </c>
      <c r="AK1273" s="11">
        <f t="shared" si="682"/>
        <v>831</v>
      </c>
      <c r="AL1273" s="11" t="str">
        <f t="shared" si="683"/>
        <v/>
      </c>
      <c r="AM1273" s="11">
        <f t="shared" si="684"/>
        <v>207</v>
      </c>
      <c r="AN1273" s="11" t="str">
        <f t="shared" si="685"/>
        <v/>
      </c>
      <c r="AO1273" s="11">
        <f t="shared" si="686"/>
        <v>207</v>
      </c>
      <c r="AP1273" s="11" t="str">
        <f t="shared" si="687"/>
        <v/>
      </c>
      <c r="AQ1273" s="11"/>
      <c r="AR1273" s="11">
        <f t="shared" si="675"/>
        <v>0</v>
      </c>
      <c r="AS1273" s="11"/>
      <c r="AT1273" s="9"/>
      <c r="AU1273" t="str">
        <f t="shared" si="677"/>
        <v>RW</v>
      </c>
      <c r="AV1273" s="7">
        <f>SUM(Z$7:Z1273)/2</f>
        <v>700</v>
      </c>
      <c r="AW1273" s="7">
        <f>SUM(AC$7:AC1273)/2</f>
        <v>208</v>
      </c>
      <c r="BB1273" s="7">
        <f t="shared" si="691"/>
        <v>85</v>
      </c>
      <c r="BF1273" s="2" t="s">
        <v>1299</v>
      </c>
      <c r="BG1273" s="2" t="s">
        <v>1299</v>
      </c>
      <c r="BH1273" s="2" t="s">
        <v>1299</v>
      </c>
      <c r="BI1273" s="2" t="s">
        <v>1299</v>
      </c>
      <c r="BJ1273" s="2" t="s">
        <v>1299</v>
      </c>
      <c r="BK1273" s="2" t="s">
        <v>1299</v>
      </c>
      <c r="BL1273" s="2" t="s">
        <v>1299</v>
      </c>
      <c r="BM1273" s="2" t="s">
        <v>1299</v>
      </c>
      <c r="BN1273" s="2" t="s">
        <v>1299</v>
      </c>
      <c r="BO1273" s="2" t="s">
        <v>1299</v>
      </c>
    </row>
    <row r="1274" spans="2:67" ht="28.9" outlineLevel="1">
      <c r="B1274" s="36"/>
      <c r="C1274" s="13" t="s">
        <v>1294</v>
      </c>
      <c r="D1274" s="10" t="s">
        <v>1562</v>
      </c>
      <c r="E1274" s="10" t="s">
        <v>1563</v>
      </c>
      <c r="F1274" s="11" t="s">
        <v>1564</v>
      </c>
      <c r="G1274" s="11" t="str">
        <f t="shared" si="690"/>
        <v>MFR_SPECIFIC_C9[84:83]</v>
      </c>
      <c r="H1274" s="11"/>
      <c r="I1274" s="11"/>
      <c r="J1274" s="11"/>
      <c r="K1274" s="11"/>
      <c r="L1274" s="11"/>
      <c r="M1274" s="11"/>
      <c r="N1274" s="10"/>
      <c r="O1274" s="10"/>
      <c r="P1274" s="10"/>
      <c r="Q1274" s="10"/>
      <c r="R1274" s="10"/>
      <c r="S1274" s="10" t="s">
        <v>53</v>
      </c>
      <c r="T1274" s="10"/>
      <c r="U1274" s="10" t="s">
        <v>49</v>
      </c>
      <c r="V1274" s="10" t="s">
        <v>50</v>
      </c>
      <c r="W1274" s="10" t="s">
        <v>50</v>
      </c>
      <c r="X1274" s="11" t="str">
        <f t="shared" si="688"/>
        <v>Y</v>
      </c>
      <c r="Y1274" s="11">
        <v>2</v>
      </c>
      <c r="Z1274" s="11">
        <f t="shared" si="689"/>
        <v>2</v>
      </c>
      <c r="AA1274" s="11" t="str">
        <f t="shared" si="673"/>
        <v>N</v>
      </c>
      <c r="AB1274" s="11"/>
      <c r="AC1274" s="11">
        <f t="shared" si="674"/>
        <v>0</v>
      </c>
      <c r="AD1274" s="10" t="str">
        <f t="shared" si="678"/>
        <v>00</v>
      </c>
      <c r="AE1274" s="10" t="str">
        <f t="shared" si="679"/>
        <v>00</v>
      </c>
      <c r="AF1274" s="11"/>
      <c r="AG1274" s="10"/>
      <c r="AH1274" s="10"/>
      <c r="AI1274" s="11">
        <f t="shared" si="680"/>
        <v>742</v>
      </c>
      <c r="AJ1274" s="11" t="str">
        <f t="shared" si="681"/>
        <v>MTP[743:742]</v>
      </c>
      <c r="AK1274" s="11">
        <f t="shared" si="682"/>
        <v>829</v>
      </c>
      <c r="AL1274" s="11" t="str">
        <f t="shared" si="683"/>
        <v/>
      </c>
      <c r="AM1274" s="11">
        <f t="shared" si="684"/>
        <v>207</v>
      </c>
      <c r="AN1274" s="11" t="str">
        <f t="shared" si="685"/>
        <v/>
      </c>
      <c r="AO1274" s="11">
        <f t="shared" si="686"/>
        <v>207</v>
      </c>
      <c r="AP1274" s="11" t="str">
        <f t="shared" si="687"/>
        <v/>
      </c>
      <c r="AQ1274" s="11"/>
      <c r="AR1274" s="11">
        <f t="shared" si="675"/>
        <v>0</v>
      </c>
      <c r="AS1274" s="11"/>
      <c r="AT1274" s="9"/>
      <c r="AU1274" t="str">
        <f t="shared" si="677"/>
        <v>RW</v>
      </c>
      <c r="AV1274" s="7">
        <f>SUM(Z$7:Z1274)/2</f>
        <v>701</v>
      </c>
      <c r="AW1274" s="7">
        <f>SUM(AC$7:AC1274)/2</f>
        <v>208</v>
      </c>
      <c r="BA1274" s="7">
        <v>2</v>
      </c>
      <c r="BB1274" s="7">
        <f t="shared" si="691"/>
        <v>83</v>
      </c>
      <c r="BF1274" s="2" t="s">
        <v>51</v>
      </c>
      <c r="BG1274" s="2" t="s">
        <v>51</v>
      </c>
      <c r="BH1274" s="2" t="s">
        <v>51</v>
      </c>
      <c r="BI1274" s="2" t="s">
        <v>51</v>
      </c>
      <c r="BJ1274" s="2" t="s">
        <v>51</v>
      </c>
      <c r="BK1274" s="2" t="s">
        <v>51</v>
      </c>
      <c r="BL1274" s="2" t="s">
        <v>51</v>
      </c>
      <c r="BM1274" s="2" t="s">
        <v>51</v>
      </c>
      <c r="BN1274" s="2" t="s">
        <v>51</v>
      </c>
      <c r="BO1274" s="2" t="s">
        <v>51</v>
      </c>
    </row>
    <row r="1275" spans="2:67" ht="28.9" outlineLevel="1">
      <c r="B1275" s="36"/>
      <c r="C1275" s="13" t="s">
        <v>1294</v>
      </c>
      <c r="D1275" s="10" t="s">
        <v>1562</v>
      </c>
      <c r="E1275" s="10" t="s">
        <v>1563</v>
      </c>
      <c r="F1275" s="11" t="s">
        <v>1564</v>
      </c>
      <c r="G1275" s="11" t="str">
        <f>IF(BA1275&gt;1, F1275 &amp; "[" &amp; BB1275-1+BA1275&amp; ":" &amp; BB1275 &amp; "]",(IF(BA1275&gt;0,F1275 &amp; "[" &amp; BB1275 &amp; "]","")))</f>
        <v>MFR_SPECIFIC_C9[82:67]</v>
      </c>
      <c r="H1275" s="45" t="s">
        <v>1566</v>
      </c>
      <c r="I1275" s="45"/>
      <c r="J1275" s="45"/>
      <c r="K1275" s="45"/>
      <c r="L1275" s="45"/>
      <c r="M1275" s="45"/>
      <c r="N1275" s="10"/>
      <c r="O1275" s="10" t="s">
        <v>1566</v>
      </c>
      <c r="P1275" s="10"/>
      <c r="Q1275" s="10"/>
      <c r="R1275" s="10"/>
      <c r="S1275" s="10" t="s">
        <v>53</v>
      </c>
      <c r="T1275" s="10"/>
      <c r="U1275" s="10" t="s">
        <v>49</v>
      </c>
      <c r="V1275" s="10" t="s">
        <v>50</v>
      </c>
      <c r="W1275" s="10" t="s">
        <v>50</v>
      </c>
      <c r="X1275" s="11" t="str">
        <f t="shared" si="688"/>
        <v>Y</v>
      </c>
      <c r="Y1275" s="11">
        <v>16</v>
      </c>
      <c r="Z1275" s="11">
        <f t="shared" si="689"/>
        <v>16</v>
      </c>
      <c r="AA1275" s="11" t="str">
        <f t="shared" si="673"/>
        <v>N</v>
      </c>
      <c r="AB1275" s="11"/>
      <c r="AC1275" s="11">
        <f t="shared" si="674"/>
        <v>0</v>
      </c>
      <c r="AD1275" s="10" t="str">
        <f t="shared" si="678"/>
        <v>0000000000000000</v>
      </c>
      <c r="AE1275" s="10" t="str">
        <f t="shared" si="679"/>
        <v>0000000000000000</v>
      </c>
      <c r="AF1275" s="11"/>
      <c r="AG1275" s="10"/>
      <c r="AH1275" s="10"/>
      <c r="AI1275" s="11">
        <f t="shared" si="680"/>
        <v>726</v>
      </c>
      <c r="AJ1275" s="11" t="str">
        <f t="shared" si="681"/>
        <v>MTP[741:726]</v>
      </c>
      <c r="AK1275" s="11">
        <f t="shared" si="682"/>
        <v>813</v>
      </c>
      <c r="AL1275" s="11" t="str">
        <f t="shared" si="683"/>
        <v/>
      </c>
      <c r="AM1275" s="11">
        <f t="shared" si="684"/>
        <v>207</v>
      </c>
      <c r="AN1275" s="11" t="str">
        <f t="shared" si="685"/>
        <v/>
      </c>
      <c r="AO1275" s="11">
        <f t="shared" si="686"/>
        <v>207</v>
      </c>
      <c r="AP1275" s="11" t="str">
        <f t="shared" si="687"/>
        <v/>
      </c>
      <c r="AQ1275" s="11"/>
      <c r="AR1275" s="11">
        <f t="shared" si="675"/>
        <v>0</v>
      </c>
      <c r="AS1275" s="11"/>
      <c r="AT1275" s="9"/>
      <c r="AU1275" t="str">
        <f t="shared" si="677"/>
        <v>RW</v>
      </c>
      <c r="AV1275" s="7">
        <f>SUM(Z$7:Z1275)/2</f>
        <v>709</v>
      </c>
      <c r="AW1275" s="7">
        <f>SUM(AC$7:AC1275)/2</f>
        <v>208</v>
      </c>
      <c r="BA1275" s="7">
        <v>16</v>
      </c>
      <c r="BB1275" s="7">
        <f t="shared" si="691"/>
        <v>67</v>
      </c>
      <c r="BF1275" s="2" t="s">
        <v>733</v>
      </c>
      <c r="BG1275" s="2" t="s">
        <v>733</v>
      </c>
      <c r="BH1275" s="2" t="s">
        <v>733</v>
      </c>
      <c r="BI1275" s="2" t="s">
        <v>733</v>
      </c>
      <c r="BJ1275" s="2" t="s">
        <v>733</v>
      </c>
      <c r="BK1275" s="2" t="s">
        <v>733</v>
      </c>
      <c r="BL1275" s="2" t="s">
        <v>733</v>
      </c>
      <c r="BM1275" s="2" t="s">
        <v>733</v>
      </c>
      <c r="BN1275" s="2" t="s">
        <v>733</v>
      </c>
      <c r="BO1275" s="2" t="s">
        <v>733</v>
      </c>
    </row>
    <row r="1276" spans="2:67" ht="28.9" outlineLevel="1">
      <c r="B1276" s="36"/>
      <c r="C1276" s="13" t="s">
        <v>1294</v>
      </c>
      <c r="D1276" s="10" t="s">
        <v>1562</v>
      </c>
      <c r="E1276" s="10" t="s">
        <v>1563</v>
      </c>
      <c r="F1276" s="11" t="s">
        <v>1564</v>
      </c>
      <c r="G1276" s="11" t="str">
        <f t="shared" si="690"/>
        <v>MFR_SPECIFIC_C9[66:64]</v>
      </c>
      <c r="H1276" s="10" t="s">
        <v>1567</v>
      </c>
      <c r="I1276" s="10"/>
      <c r="J1276" s="10"/>
      <c r="K1276" s="10"/>
      <c r="L1276" s="10"/>
      <c r="M1276" s="10"/>
      <c r="N1276" s="10" t="s">
        <v>1568</v>
      </c>
      <c r="O1276" s="10" t="s">
        <v>1567</v>
      </c>
      <c r="P1276" s="10"/>
      <c r="Q1276" s="10"/>
      <c r="R1276" s="10"/>
      <c r="S1276" s="10" t="s">
        <v>53</v>
      </c>
      <c r="T1276" s="10"/>
      <c r="U1276" s="10" t="s">
        <v>49</v>
      </c>
      <c r="V1276" s="10" t="s">
        <v>50</v>
      </c>
      <c r="W1276" s="10" t="s">
        <v>50</v>
      </c>
      <c r="X1276" s="11" t="str">
        <f t="shared" si="688"/>
        <v>Y</v>
      </c>
      <c r="Y1276" s="11">
        <v>3</v>
      </c>
      <c r="Z1276" s="11">
        <f t="shared" si="689"/>
        <v>3</v>
      </c>
      <c r="AA1276" s="11" t="str">
        <f t="shared" si="673"/>
        <v>N</v>
      </c>
      <c r="AB1276" s="11"/>
      <c r="AC1276" s="11">
        <f t="shared" si="674"/>
        <v>0</v>
      </c>
      <c r="AD1276" s="10" t="str">
        <f t="shared" si="678"/>
        <v>000</v>
      </c>
      <c r="AE1276" s="10" t="str">
        <f t="shared" si="679"/>
        <v>000</v>
      </c>
      <c r="AF1276" s="11"/>
      <c r="AG1276" s="10"/>
      <c r="AH1276" s="10"/>
      <c r="AI1276" s="11">
        <f t="shared" si="680"/>
        <v>723</v>
      </c>
      <c r="AJ1276" s="11" t="str">
        <f t="shared" si="681"/>
        <v>MTP[725:723]</v>
      </c>
      <c r="AK1276" s="11">
        <f t="shared" si="682"/>
        <v>810</v>
      </c>
      <c r="AL1276" s="11" t="str">
        <f t="shared" si="683"/>
        <v/>
      </c>
      <c r="AM1276" s="11">
        <f t="shared" si="684"/>
        <v>207</v>
      </c>
      <c r="AN1276" s="11" t="str">
        <f t="shared" si="685"/>
        <v/>
      </c>
      <c r="AO1276" s="11">
        <f t="shared" si="686"/>
        <v>207</v>
      </c>
      <c r="AP1276" s="11" t="str">
        <f t="shared" si="687"/>
        <v/>
      </c>
      <c r="AQ1276" s="11"/>
      <c r="AR1276" s="11">
        <f t="shared" si="675"/>
        <v>0</v>
      </c>
      <c r="AS1276" s="11"/>
      <c r="AT1276" s="9"/>
      <c r="AU1276" t="str">
        <f t="shared" si="677"/>
        <v>RW</v>
      </c>
      <c r="AV1276" s="7">
        <f>SUM(Z$7:Z1276)/2</f>
        <v>710.5</v>
      </c>
      <c r="AW1276" s="7">
        <f>SUM(AC$7:AC1276)/2</f>
        <v>208</v>
      </c>
      <c r="BA1276" s="11">
        <v>3</v>
      </c>
      <c r="BB1276" s="7">
        <f t="shared" si="691"/>
        <v>64</v>
      </c>
      <c r="BF1276" s="51" t="s">
        <v>1358</v>
      </c>
      <c r="BG1276" s="51" t="s">
        <v>1358</v>
      </c>
      <c r="BH1276" s="40" t="str">
        <f t="shared" ref="BH1276:BH1285" si="692">BF1276</f>
        <v>011</v>
      </c>
      <c r="BI1276" s="40" t="str">
        <f t="shared" ref="BI1276:BI1285" si="693">BG1276</f>
        <v>011</v>
      </c>
      <c r="BJ1276" s="40" t="str">
        <f t="shared" ref="BJ1276:BJ1285" si="694">BH1276</f>
        <v>011</v>
      </c>
      <c r="BK1276" s="40" t="str">
        <f t="shared" ref="BK1276:BK1285" si="695">BI1276</f>
        <v>011</v>
      </c>
      <c r="BL1276" s="40" t="str">
        <f t="shared" ref="BL1276:BL1285" si="696">BJ1276</f>
        <v>011</v>
      </c>
      <c r="BM1276" s="40" t="str">
        <f t="shared" ref="BM1276:BM1285" si="697">BK1276</f>
        <v>011</v>
      </c>
      <c r="BN1276" s="40" t="str">
        <f t="shared" ref="BN1276:BN1285" si="698">BL1276</f>
        <v>011</v>
      </c>
      <c r="BO1276" s="40" t="str">
        <f t="shared" ref="BO1276:BO1285" si="699">BM1276</f>
        <v>011</v>
      </c>
    </row>
    <row r="1277" spans="2:67" ht="28.9" outlineLevel="1">
      <c r="B1277" s="36"/>
      <c r="C1277" s="13" t="s">
        <v>1294</v>
      </c>
      <c r="D1277" s="10" t="s">
        <v>1562</v>
      </c>
      <c r="E1277" s="10" t="s">
        <v>1563</v>
      </c>
      <c r="F1277" s="11" t="s">
        <v>1564</v>
      </c>
      <c r="G1277" s="11" t="str">
        <f t="shared" si="690"/>
        <v>MFR_SPECIFIC_C9[63:61]</v>
      </c>
      <c r="H1277" s="10" t="s">
        <v>1569</v>
      </c>
      <c r="I1277" s="10"/>
      <c r="J1277" s="10"/>
      <c r="K1277" s="10"/>
      <c r="L1277" s="10"/>
      <c r="M1277" s="10"/>
      <c r="N1277" s="10" t="s">
        <v>1570</v>
      </c>
      <c r="O1277" s="10" t="s">
        <v>1569</v>
      </c>
      <c r="P1277" s="10"/>
      <c r="Q1277" s="10"/>
      <c r="R1277" s="10"/>
      <c r="S1277" s="10" t="s">
        <v>53</v>
      </c>
      <c r="T1277" s="10"/>
      <c r="U1277" s="10" t="s">
        <v>49</v>
      </c>
      <c r="V1277" s="10" t="s">
        <v>50</v>
      </c>
      <c r="W1277" s="10" t="s">
        <v>50</v>
      </c>
      <c r="X1277" s="11" t="str">
        <f t="shared" si="688"/>
        <v>Y</v>
      </c>
      <c r="Y1277" s="11">
        <v>3</v>
      </c>
      <c r="Z1277" s="11">
        <f t="shared" si="689"/>
        <v>3</v>
      </c>
      <c r="AA1277" s="11" t="str">
        <f t="shared" si="673"/>
        <v>N</v>
      </c>
      <c r="AB1277" s="11"/>
      <c r="AC1277" s="11">
        <f t="shared" si="674"/>
        <v>0</v>
      </c>
      <c r="AD1277" s="10" t="str">
        <f t="shared" si="678"/>
        <v>000</v>
      </c>
      <c r="AE1277" s="10" t="str">
        <f t="shared" si="679"/>
        <v>000</v>
      </c>
      <c r="AF1277" s="11"/>
      <c r="AG1277" s="10"/>
      <c r="AH1277" s="10"/>
      <c r="AI1277" s="11">
        <f t="shared" si="680"/>
        <v>720</v>
      </c>
      <c r="AJ1277" s="11" t="str">
        <f t="shared" si="681"/>
        <v>MTP[722:720]</v>
      </c>
      <c r="AK1277" s="11">
        <f t="shared" si="682"/>
        <v>807</v>
      </c>
      <c r="AL1277" s="11" t="str">
        <f t="shared" si="683"/>
        <v/>
      </c>
      <c r="AM1277" s="11">
        <f t="shared" si="684"/>
        <v>207</v>
      </c>
      <c r="AN1277" s="11" t="str">
        <f t="shared" si="685"/>
        <v/>
      </c>
      <c r="AO1277" s="11">
        <f t="shared" si="686"/>
        <v>207</v>
      </c>
      <c r="AP1277" s="11" t="str">
        <f t="shared" si="687"/>
        <v/>
      </c>
      <c r="AQ1277" s="11"/>
      <c r="AR1277" s="11">
        <f t="shared" si="675"/>
        <v>0</v>
      </c>
      <c r="AS1277" s="11"/>
      <c r="AT1277" s="9"/>
      <c r="AU1277" t="str">
        <f t="shared" si="677"/>
        <v>RW</v>
      </c>
      <c r="AV1277" s="7">
        <f>SUM(Z$7:Z1277)/2</f>
        <v>712</v>
      </c>
      <c r="AW1277" s="7">
        <f>SUM(AC$7:AC1277)/2</f>
        <v>208</v>
      </c>
      <c r="BA1277" s="11">
        <v>3</v>
      </c>
      <c r="BB1277" s="7">
        <f t="shared" si="691"/>
        <v>61</v>
      </c>
      <c r="BF1277" s="51" t="s">
        <v>1358</v>
      </c>
      <c r="BG1277" s="51" t="s">
        <v>1358</v>
      </c>
      <c r="BH1277" s="40" t="str">
        <f t="shared" si="692"/>
        <v>011</v>
      </c>
      <c r="BI1277" s="40" t="str">
        <f t="shared" si="693"/>
        <v>011</v>
      </c>
      <c r="BJ1277" s="40" t="str">
        <f t="shared" si="694"/>
        <v>011</v>
      </c>
      <c r="BK1277" s="40" t="str">
        <f t="shared" si="695"/>
        <v>011</v>
      </c>
      <c r="BL1277" s="40" t="str">
        <f t="shared" si="696"/>
        <v>011</v>
      </c>
      <c r="BM1277" s="40" t="str">
        <f t="shared" si="697"/>
        <v>011</v>
      </c>
      <c r="BN1277" s="40" t="str">
        <f t="shared" si="698"/>
        <v>011</v>
      </c>
      <c r="BO1277" s="40" t="str">
        <f t="shared" si="699"/>
        <v>011</v>
      </c>
    </row>
    <row r="1278" spans="2:67" ht="28.9" outlineLevel="1">
      <c r="B1278" s="36"/>
      <c r="C1278" s="13" t="s">
        <v>1294</v>
      </c>
      <c r="D1278" s="10" t="s">
        <v>1562</v>
      </c>
      <c r="E1278" s="10" t="s">
        <v>1563</v>
      </c>
      <c r="F1278" s="11" t="s">
        <v>1564</v>
      </c>
      <c r="G1278" s="11" t="str">
        <f t="shared" si="690"/>
        <v>MFR_SPECIFIC_C9[60:58]</v>
      </c>
      <c r="H1278"/>
      <c r="I1278" s="10"/>
      <c r="J1278" s="10"/>
      <c r="K1278" s="10"/>
      <c r="L1278" s="10"/>
      <c r="M1278" s="10"/>
      <c r="N1278" s="10" t="s">
        <v>1571</v>
      </c>
      <c r="O1278" s="10" t="s">
        <v>1572</v>
      </c>
      <c r="P1278" s="10"/>
      <c r="Q1278" s="10"/>
      <c r="R1278" s="10"/>
      <c r="S1278" s="10" t="s">
        <v>53</v>
      </c>
      <c r="T1278" s="10"/>
      <c r="U1278" s="10" t="s">
        <v>49</v>
      </c>
      <c r="V1278" s="10" t="s">
        <v>50</v>
      </c>
      <c r="W1278" s="10" t="s">
        <v>50</v>
      </c>
      <c r="X1278" s="11" t="str">
        <f t="shared" si="688"/>
        <v>Y</v>
      </c>
      <c r="Y1278" s="11">
        <v>3</v>
      </c>
      <c r="Z1278" s="11">
        <f t="shared" si="689"/>
        <v>3</v>
      </c>
      <c r="AA1278" s="11" t="str">
        <f t="shared" si="673"/>
        <v>N</v>
      </c>
      <c r="AB1278" s="11"/>
      <c r="AC1278" s="11">
        <f t="shared" si="674"/>
        <v>0</v>
      </c>
      <c r="AD1278" s="10" t="str">
        <f t="shared" si="678"/>
        <v>000</v>
      </c>
      <c r="AE1278" s="10" t="str">
        <f t="shared" si="679"/>
        <v>000</v>
      </c>
      <c r="AF1278" s="11"/>
      <c r="AG1278" s="10"/>
      <c r="AH1278" s="10"/>
      <c r="AI1278" s="11">
        <f t="shared" si="680"/>
        <v>717</v>
      </c>
      <c r="AJ1278" s="11" t="str">
        <f t="shared" si="681"/>
        <v>MTP[719:717]</v>
      </c>
      <c r="AK1278" s="11">
        <f t="shared" si="682"/>
        <v>804</v>
      </c>
      <c r="AL1278" s="11" t="str">
        <f t="shared" si="683"/>
        <v/>
      </c>
      <c r="AM1278" s="11">
        <f t="shared" ref="AM1278:AM1287" si="700">AM1280+AB1280</f>
        <v>207</v>
      </c>
      <c r="AN1278" s="11" t="str">
        <f t="shared" si="685"/>
        <v/>
      </c>
      <c r="AO1278" s="11">
        <f t="shared" si="686"/>
        <v>207</v>
      </c>
      <c r="AP1278" s="11" t="str">
        <f t="shared" si="687"/>
        <v/>
      </c>
      <c r="AQ1278" s="11"/>
      <c r="AR1278" s="11">
        <f t="shared" si="675"/>
        <v>0</v>
      </c>
      <c r="AS1278" s="11"/>
      <c r="AT1278" s="9"/>
      <c r="AU1278" t="str">
        <f t="shared" si="677"/>
        <v>RW</v>
      </c>
      <c r="AV1278" s="7">
        <f>SUM(Z$7:Z1278)/2</f>
        <v>713.5</v>
      </c>
      <c r="AW1278" s="7">
        <f>SUM(AC$7:AC1278)/2</f>
        <v>208</v>
      </c>
      <c r="BA1278" s="11">
        <v>3</v>
      </c>
      <c r="BB1278" s="7">
        <f t="shared" si="691"/>
        <v>58</v>
      </c>
      <c r="BF1278" s="51" t="s">
        <v>1358</v>
      </c>
      <c r="BG1278" s="51" t="s">
        <v>1358</v>
      </c>
      <c r="BH1278" s="40" t="str">
        <f t="shared" si="692"/>
        <v>011</v>
      </c>
      <c r="BI1278" s="40" t="str">
        <f t="shared" si="693"/>
        <v>011</v>
      </c>
      <c r="BJ1278" s="40" t="str">
        <f t="shared" si="694"/>
        <v>011</v>
      </c>
      <c r="BK1278" s="40" t="str">
        <f t="shared" si="695"/>
        <v>011</v>
      </c>
      <c r="BL1278" s="40" t="str">
        <f t="shared" si="696"/>
        <v>011</v>
      </c>
      <c r="BM1278" s="40" t="str">
        <f t="shared" si="697"/>
        <v>011</v>
      </c>
      <c r="BN1278" s="40" t="str">
        <f t="shared" si="698"/>
        <v>011</v>
      </c>
      <c r="BO1278" s="40" t="str">
        <f t="shared" si="699"/>
        <v>011</v>
      </c>
    </row>
    <row r="1279" spans="2:67" ht="28.9" customHeight="1" outlineLevel="1">
      <c r="B1279" s="36"/>
      <c r="C1279" s="13" t="s">
        <v>1294</v>
      </c>
      <c r="D1279" s="10" t="s">
        <v>1562</v>
      </c>
      <c r="E1279" s="10" t="s">
        <v>1563</v>
      </c>
      <c r="F1279" s="11" t="s">
        <v>1564</v>
      </c>
      <c r="G1279" s="11" t="str">
        <f t="shared" si="690"/>
        <v>MFR_SPECIFIC_C9[57:55]</v>
      </c>
      <c r="H1279" s="10" t="s">
        <v>1573</v>
      </c>
      <c r="I1279" s="10"/>
      <c r="J1279" s="10"/>
      <c r="K1279" s="10"/>
      <c r="L1279" s="10"/>
      <c r="M1279" s="10"/>
      <c r="N1279" s="10" t="s">
        <v>1574</v>
      </c>
      <c r="O1279" s="10" t="s">
        <v>1573</v>
      </c>
      <c r="P1279" s="10"/>
      <c r="Q1279" s="10"/>
      <c r="R1279" s="10"/>
      <c r="S1279" s="10" t="s">
        <v>53</v>
      </c>
      <c r="T1279" s="10"/>
      <c r="U1279" s="10" t="s">
        <v>49</v>
      </c>
      <c r="V1279" s="10" t="s">
        <v>50</v>
      </c>
      <c r="W1279" s="10" t="s">
        <v>50</v>
      </c>
      <c r="X1279" s="11" t="str">
        <f t="shared" si="688"/>
        <v>Y</v>
      </c>
      <c r="Y1279" s="11">
        <v>3</v>
      </c>
      <c r="Z1279" s="11">
        <f t="shared" si="689"/>
        <v>3</v>
      </c>
      <c r="AA1279" s="11" t="str">
        <f t="shared" si="673"/>
        <v>N</v>
      </c>
      <c r="AB1279" s="11"/>
      <c r="AC1279" s="11">
        <f t="shared" si="674"/>
        <v>0</v>
      </c>
      <c r="AD1279" s="10" t="str">
        <f t="shared" si="678"/>
        <v>000</v>
      </c>
      <c r="AE1279" s="10" t="str">
        <f t="shared" si="679"/>
        <v>000</v>
      </c>
      <c r="AF1279" s="11"/>
      <c r="AG1279" s="10"/>
      <c r="AH1279" s="10"/>
      <c r="AI1279" s="11">
        <f t="shared" si="680"/>
        <v>714</v>
      </c>
      <c r="AJ1279" s="11" t="str">
        <f t="shared" si="681"/>
        <v>MTP[716:714]</v>
      </c>
      <c r="AK1279" s="11">
        <f t="shared" ref="AK1279:AK1287" si="701">AK1280+Y1280</f>
        <v>801</v>
      </c>
      <c r="AL1279" s="11" t="str">
        <f t="shared" si="683"/>
        <v/>
      </c>
      <c r="AM1279" s="11">
        <f t="shared" si="700"/>
        <v>207</v>
      </c>
      <c r="AN1279" s="11" t="str">
        <f t="shared" si="685"/>
        <v/>
      </c>
      <c r="AO1279" s="11">
        <f t="shared" si="686"/>
        <v>207</v>
      </c>
      <c r="AP1279" s="11" t="str">
        <f t="shared" si="687"/>
        <v/>
      </c>
      <c r="AQ1279" s="11"/>
      <c r="AR1279" s="11">
        <f t="shared" si="675"/>
        <v>0</v>
      </c>
      <c r="AS1279" s="11"/>
      <c r="AT1279" s="9"/>
      <c r="AU1279" t="str">
        <f t="shared" si="677"/>
        <v>RW</v>
      </c>
      <c r="AV1279" s="7">
        <f>SUM(Z$7:Z1279)/2</f>
        <v>715</v>
      </c>
      <c r="AW1279" s="7">
        <f>SUM(AC$7:AC1279)/2</f>
        <v>208</v>
      </c>
      <c r="BA1279" s="11">
        <v>3</v>
      </c>
      <c r="BB1279" s="7">
        <f t="shared" si="691"/>
        <v>55</v>
      </c>
      <c r="BF1279" s="51" t="s">
        <v>1358</v>
      </c>
      <c r="BG1279" s="51" t="s">
        <v>1358</v>
      </c>
      <c r="BH1279" s="40" t="str">
        <f t="shared" si="692"/>
        <v>011</v>
      </c>
      <c r="BI1279" s="40" t="str">
        <f t="shared" si="693"/>
        <v>011</v>
      </c>
      <c r="BJ1279" s="40" t="str">
        <f t="shared" si="694"/>
        <v>011</v>
      </c>
      <c r="BK1279" s="40" t="str">
        <f t="shared" si="695"/>
        <v>011</v>
      </c>
      <c r="BL1279" s="40" t="str">
        <f t="shared" si="696"/>
        <v>011</v>
      </c>
      <c r="BM1279" s="40" t="str">
        <f t="shared" si="697"/>
        <v>011</v>
      </c>
      <c r="BN1279" s="40" t="str">
        <f t="shared" si="698"/>
        <v>011</v>
      </c>
      <c r="BO1279" s="40" t="str">
        <f t="shared" si="699"/>
        <v>011</v>
      </c>
    </row>
    <row r="1280" spans="2:67" ht="28.9" customHeight="1" outlineLevel="1">
      <c r="B1280" s="36"/>
      <c r="C1280" s="13" t="s">
        <v>1294</v>
      </c>
      <c r="D1280" s="10" t="s">
        <v>1562</v>
      </c>
      <c r="E1280" s="10" t="s">
        <v>1563</v>
      </c>
      <c r="F1280" s="11" t="s">
        <v>1564</v>
      </c>
      <c r="G1280" s="11" t="str">
        <f t="shared" si="690"/>
        <v>MFR_SPECIFIC_C9[54:52]</v>
      </c>
      <c r="H1280" s="10" t="s">
        <v>1575</v>
      </c>
      <c r="I1280" s="10"/>
      <c r="J1280" s="10"/>
      <c r="K1280" s="10"/>
      <c r="L1280" s="10"/>
      <c r="M1280" s="10"/>
      <c r="N1280" s="10" t="s">
        <v>1576</v>
      </c>
      <c r="O1280" s="10" t="s">
        <v>1575</v>
      </c>
      <c r="P1280" s="10"/>
      <c r="Q1280" s="10"/>
      <c r="R1280" s="10"/>
      <c r="S1280" s="10" t="s">
        <v>53</v>
      </c>
      <c r="T1280" s="10"/>
      <c r="U1280" s="10" t="s">
        <v>49</v>
      </c>
      <c r="V1280" s="10" t="s">
        <v>50</v>
      </c>
      <c r="W1280" s="10" t="s">
        <v>50</v>
      </c>
      <c r="X1280" s="11" t="str">
        <f t="shared" si="688"/>
        <v>Y</v>
      </c>
      <c r="Y1280" s="11">
        <v>3</v>
      </c>
      <c r="Z1280" s="11">
        <f t="shared" si="689"/>
        <v>3</v>
      </c>
      <c r="AA1280" s="11" t="str">
        <f t="shared" si="673"/>
        <v>N</v>
      </c>
      <c r="AB1280" s="11"/>
      <c r="AC1280" s="11">
        <f t="shared" si="674"/>
        <v>0</v>
      </c>
      <c r="AD1280" s="10" t="str">
        <f t="shared" si="678"/>
        <v>000</v>
      </c>
      <c r="AE1280" s="10" t="str">
        <f t="shared" si="679"/>
        <v>000</v>
      </c>
      <c r="AF1280" s="11"/>
      <c r="AG1280" s="10"/>
      <c r="AH1280" s="10"/>
      <c r="AI1280" s="11">
        <f t="shared" si="680"/>
        <v>711</v>
      </c>
      <c r="AJ1280" s="11" t="str">
        <f t="shared" si="681"/>
        <v>MTP[713:711]</v>
      </c>
      <c r="AK1280" s="11">
        <f t="shared" si="701"/>
        <v>798</v>
      </c>
      <c r="AL1280" s="11" t="str">
        <f t="shared" si="683"/>
        <v/>
      </c>
      <c r="AM1280" s="11">
        <f t="shared" si="700"/>
        <v>207</v>
      </c>
      <c r="AN1280" s="11" t="str">
        <f t="shared" si="685"/>
        <v/>
      </c>
      <c r="AO1280" s="11">
        <f t="shared" si="686"/>
        <v>207</v>
      </c>
      <c r="AP1280" s="11" t="str">
        <f t="shared" si="687"/>
        <v/>
      </c>
      <c r="AQ1280" s="11"/>
      <c r="AR1280" s="11">
        <f t="shared" si="675"/>
        <v>0</v>
      </c>
      <c r="AS1280" s="11"/>
      <c r="AT1280" s="9"/>
      <c r="AU1280" t="str">
        <f t="shared" si="677"/>
        <v>RW</v>
      </c>
      <c r="AV1280" s="7">
        <f>SUM(Z$7:Z1280)/2</f>
        <v>716.5</v>
      </c>
      <c r="AW1280" s="7">
        <f>SUM(AC$7:AC1280)/2</f>
        <v>208</v>
      </c>
      <c r="BA1280" s="11">
        <v>3</v>
      </c>
      <c r="BB1280" s="7">
        <f t="shared" si="691"/>
        <v>52</v>
      </c>
      <c r="BF1280" s="51" t="s">
        <v>1358</v>
      </c>
      <c r="BG1280" s="51" t="s">
        <v>1358</v>
      </c>
      <c r="BH1280" s="40" t="str">
        <f t="shared" si="692"/>
        <v>011</v>
      </c>
      <c r="BI1280" s="40" t="str">
        <f t="shared" si="693"/>
        <v>011</v>
      </c>
      <c r="BJ1280" s="40" t="str">
        <f t="shared" si="694"/>
        <v>011</v>
      </c>
      <c r="BK1280" s="40" t="str">
        <f t="shared" si="695"/>
        <v>011</v>
      </c>
      <c r="BL1280" s="40" t="str">
        <f t="shared" si="696"/>
        <v>011</v>
      </c>
      <c r="BM1280" s="40" t="str">
        <f t="shared" si="697"/>
        <v>011</v>
      </c>
      <c r="BN1280" s="40" t="str">
        <f t="shared" si="698"/>
        <v>011</v>
      </c>
      <c r="BO1280" s="40" t="str">
        <f t="shared" si="699"/>
        <v>011</v>
      </c>
    </row>
    <row r="1281" spans="2:67" ht="28.9" customHeight="1" outlineLevel="1">
      <c r="B1281" s="36"/>
      <c r="C1281" s="13" t="s">
        <v>1294</v>
      </c>
      <c r="D1281" s="10" t="s">
        <v>1562</v>
      </c>
      <c r="E1281" s="10" t="s">
        <v>1563</v>
      </c>
      <c r="F1281" s="11" t="s">
        <v>1564</v>
      </c>
      <c r="G1281" s="11" t="str">
        <f t="shared" si="690"/>
        <v>MFR_SPECIFIC_C9[51:49]</v>
      </c>
      <c r="H1281" s="10" t="s">
        <v>1577</v>
      </c>
      <c r="I1281" s="10"/>
      <c r="J1281" s="10"/>
      <c r="K1281" s="10"/>
      <c r="L1281" s="10"/>
      <c r="M1281" s="10"/>
      <c r="N1281" s="10" t="s">
        <v>1578</v>
      </c>
      <c r="O1281" s="10" t="s">
        <v>1577</v>
      </c>
      <c r="P1281" s="10"/>
      <c r="Q1281" s="10"/>
      <c r="R1281" s="10"/>
      <c r="S1281" s="10" t="s">
        <v>53</v>
      </c>
      <c r="T1281" s="10"/>
      <c r="U1281" s="10" t="s">
        <v>49</v>
      </c>
      <c r="V1281" s="10" t="s">
        <v>50</v>
      </c>
      <c r="W1281" s="10" t="s">
        <v>50</v>
      </c>
      <c r="X1281" s="11" t="str">
        <f t="shared" si="688"/>
        <v>Y</v>
      </c>
      <c r="Y1281" s="11">
        <v>3</v>
      </c>
      <c r="Z1281" s="11">
        <f t="shared" si="689"/>
        <v>3</v>
      </c>
      <c r="AA1281" s="11" t="str">
        <f t="shared" si="673"/>
        <v>N</v>
      </c>
      <c r="AB1281" s="11"/>
      <c r="AC1281" s="11">
        <f t="shared" si="674"/>
        <v>0</v>
      </c>
      <c r="AD1281" s="10" t="str">
        <f t="shared" si="678"/>
        <v>000</v>
      </c>
      <c r="AE1281" s="10" t="str">
        <f t="shared" si="679"/>
        <v>000</v>
      </c>
      <c r="AF1281" s="11"/>
      <c r="AG1281" s="10"/>
      <c r="AH1281" s="10"/>
      <c r="AI1281" s="11">
        <f t="shared" si="680"/>
        <v>708</v>
      </c>
      <c r="AJ1281" s="11" t="str">
        <f t="shared" si="681"/>
        <v>MTP[710:708]</v>
      </c>
      <c r="AK1281" s="11">
        <f t="shared" si="701"/>
        <v>795</v>
      </c>
      <c r="AL1281" s="11" t="str">
        <f t="shared" si="683"/>
        <v/>
      </c>
      <c r="AM1281" s="11">
        <f t="shared" si="700"/>
        <v>207</v>
      </c>
      <c r="AN1281" s="11" t="str">
        <f t="shared" si="685"/>
        <v/>
      </c>
      <c r="AO1281" s="11">
        <f t="shared" si="686"/>
        <v>207</v>
      </c>
      <c r="AP1281" s="11" t="str">
        <f t="shared" si="687"/>
        <v/>
      </c>
      <c r="AQ1281" s="11"/>
      <c r="AR1281" s="11">
        <f t="shared" si="675"/>
        <v>0</v>
      </c>
      <c r="AS1281" s="11"/>
      <c r="AT1281" s="9"/>
      <c r="AU1281" t="str">
        <f t="shared" si="677"/>
        <v>RW</v>
      </c>
      <c r="AV1281" s="7">
        <f>SUM(Z$7:Z1281)/2</f>
        <v>718</v>
      </c>
      <c r="AW1281" s="7">
        <f>SUM(AC$7:AC1281)/2</f>
        <v>208</v>
      </c>
      <c r="BA1281" s="11">
        <v>3</v>
      </c>
      <c r="BB1281" s="7">
        <f t="shared" si="691"/>
        <v>49</v>
      </c>
      <c r="BF1281" s="51" t="s">
        <v>1358</v>
      </c>
      <c r="BG1281" s="51" t="s">
        <v>1358</v>
      </c>
      <c r="BH1281" s="40" t="str">
        <f t="shared" si="692"/>
        <v>011</v>
      </c>
      <c r="BI1281" s="40" t="str">
        <f t="shared" si="693"/>
        <v>011</v>
      </c>
      <c r="BJ1281" s="40" t="str">
        <f t="shared" si="694"/>
        <v>011</v>
      </c>
      <c r="BK1281" s="40" t="str">
        <f t="shared" si="695"/>
        <v>011</v>
      </c>
      <c r="BL1281" s="40" t="str">
        <f t="shared" si="696"/>
        <v>011</v>
      </c>
      <c r="BM1281" s="40" t="str">
        <f t="shared" si="697"/>
        <v>011</v>
      </c>
      <c r="BN1281" s="40" t="str">
        <f t="shared" si="698"/>
        <v>011</v>
      </c>
      <c r="BO1281" s="40" t="str">
        <f t="shared" si="699"/>
        <v>011</v>
      </c>
    </row>
    <row r="1282" spans="2:67" ht="28.9" customHeight="1" outlineLevel="1">
      <c r="B1282" s="36"/>
      <c r="C1282" s="13" t="s">
        <v>1294</v>
      </c>
      <c r="D1282" s="10" t="s">
        <v>1562</v>
      </c>
      <c r="E1282" s="10" t="s">
        <v>1563</v>
      </c>
      <c r="F1282" s="11" t="s">
        <v>1564</v>
      </c>
      <c r="G1282" s="11" t="str">
        <f t="shared" si="690"/>
        <v>MFR_SPECIFIC_C9[48:46]</v>
      </c>
      <c r="H1282" s="10" t="s">
        <v>1579</v>
      </c>
      <c r="I1282" s="10"/>
      <c r="J1282" s="10"/>
      <c r="K1282" s="10"/>
      <c r="L1282" s="10"/>
      <c r="M1282" s="10"/>
      <c r="N1282" s="10" t="s">
        <v>1580</v>
      </c>
      <c r="O1282" s="10" t="s">
        <v>1579</v>
      </c>
      <c r="P1282" s="10"/>
      <c r="Q1282" s="10"/>
      <c r="R1282" s="10"/>
      <c r="S1282" s="10" t="s">
        <v>53</v>
      </c>
      <c r="T1282" s="10"/>
      <c r="U1282" s="10" t="s">
        <v>49</v>
      </c>
      <c r="V1282" s="10" t="s">
        <v>50</v>
      </c>
      <c r="W1282" s="10" t="s">
        <v>50</v>
      </c>
      <c r="X1282" s="11" t="str">
        <f t="shared" si="688"/>
        <v>Y</v>
      </c>
      <c r="Y1282" s="11">
        <v>3</v>
      </c>
      <c r="Z1282" s="11">
        <f t="shared" si="689"/>
        <v>3</v>
      </c>
      <c r="AA1282" s="11" t="str">
        <f t="shared" si="673"/>
        <v>N</v>
      </c>
      <c r="AB1282" s="11"/>
      <c r="AC1282" s="11">
        <f t="shared" si="674"/>
        <v>0</v>
      </c>
      <c r="AD1282" s="10" t="str">
        <f t="shared" si="678"/>
        <v>000</v>
      </c>
      <c r="AE1282" s="10" t="str">
        <f t="shared" si="679"/>
        <v>000</v>
      </c>
      <c r="AF1282" s="11"/>
      <c r="AG1282" s="10"/>
      <c r="AH1282" s="10"/>
      <c r="AI1282" s="11">
        <f t="shared" ref="AI1282:AI1288" si="702">AI1283+Y1283</f>
        <v>705</v>
      </c>
      <c r="AJ1282" s="11" t="str">
        <f t="shared" si="681"/>
        <v>MTP[707:705]</v>
      </c>
      <c r="AK1282" s="11">
        <f t="shared" si="701"/>
        <v>792</v>
      </c>
      <c r="AL1282" s="11" t="str">
        <f t="shared" si="683"/>
        <v/>
      </c>
      <c r="AM1282" s="11">
        <f t="shared" si="700"/>
        <v>207</v>
      </c>
      <c r="AN1282" s="11" t="str">
        <f t="shared" si="685"/>
        <v/>
      </c>
      <c r="AO1282" s="11">
        <f t="shared" si="686"/>
        <v>207</v>
      </c>
      <c r="AP1282" s="11" t="str">
        <f t="shared" si="687"/>
        <v/>
      </c>
      <c r="AQ1282" s="11"/>
      <c r="AR1282" s="11">
        <f t="shared" si="675"/>
        <v>0</v>
      </c>
      <c r="AS1282" s="11"/>
      <c r="AT1282" s="9"/>
      <c r="AU1282" t="str">
        <f t="shared" si="677"/>
        <v>RW</v>
      </c>
      <c r="AV1282" s="7">
        <f>SUM(Z$7:Z1282)/2</f>
        <v>719.5</v>
      </c>
      <c r="AW1282" s="7">
        <f>SUM(AC$7:AC1282)/2</f>
        <v>208</v>
      </c>
      <c r="BA1282" s="11">
        <v>3</v>
      </c>
      <c r="BB1282" s="7">
        <f t="shared" si="691"/>
        <v>46</v>
      </c>
      <c r="BF1282" s="51" t="s">
        <v>1358</v>
      </c>
      <c r="BG1282" s="51" t="s">
        <v>1358</v>
      </c>
      <c r="BH1282" s="40" t="str">
        <f t="shared" si="692"/>
        <v>011</v>
      </c>
      <c r="BI1282" s="40" t="str">
        <f t="shared" si="693"/>
        <v>011</v>
      </c>
      <c r="BJ1282" s="40" t="str">
        <f t="shared" si="694"/>
        <v>011</v>
      </c>
      <c r="BK1282" s="40" t="str">
        <f t="shared" si="695"/>
        <v>011</v>
      </c>
      <c r="BL1282" s="40" t="str">
        <f t="shared" si="696"/>
        <v>011</v>
      </c>
      <c r="BM1282" s="40" t="str">
        <f t="shared" si="697"/>
        <v>011</v>
      </c>
      <c r="BN1282" s="40" t="str">
        <f t="shared" si="698"/>
        <v>011</v>
      </c>
      <c r="BO1282" s="40" t="str">
        <f t="shared" si="699"/>
        <v>011</v>
      </c>
    </row>
    <row r="1283" spans="2:67" ht="28.9" customHeight="1" outlineLevel="1">
      <c r="B1283" s="36"/>
      <c r="C1283" s="13" t="s">
        <v>1294</v>
      </c>
      <c r="D1283" s="10" t="s">
        <v>1562</v>
      </c>
      <c r="E1283" s="10" t="s">
        <v>1563</v>
      </c>
      <c r="F1283" s="11" t="s">
        <v>1564</v>
      </c>
      <c r="G1283" s="11" t="str">
        <f t="shared" si="690"/>
        <v>MFR_SPECIFIC_C9[45:43]</v>
      </c>
      <c r="H1283" s="10" t="s">
        <v>1581</v>
      </c>
      <c r="I1283" s="10"/>
      <c r="J1283" s="10"/>
      <c r="K1283" s="10"/>
      <c r="L1283" s="10"/>
      <c r="M1283" s="10"/>
      <c r="N1283" s="10" t="s">
        <v>1582</v>
      </c>
      <c r="O1283" s="10" t="s">
        <v>1581</v>
      </c>
      <c r="P1283" s="10"/>
      <c r="Q1283" s="10"/>
      <c r="R1283" s="10"/>
      <c r="S1283" s="10" t="s">
        <v>53</v>
      </c>
      <c r="T1283" s="10"/>
      <c r="U1283" s="10" t="s">
        <v>49</v>
      </c>
      <c r="V1283" s="10" t="s">
        <v>50</v>
      </c>
      <c r="W1283" s="10" t="s">
        <v>50</v>
      </c>
      <c r="X1283" s="11" t="str">
        <f t="shared" si="688"/>
        <v>Y</v>
      </c>
      <c r="Y1283" s="11">
        <v>3</v>
      </c>
      <c r="Z1283" s="11">
        <f t="shared" si="689"/>
        <v>3</v>
      </c>
      <c r="AA1283" s="11" t="str">
        <f t="shared" si="673"/>
        <v>N</v>
      </c>
      <c r="AB1283" s="11"/>
      <c r="AC1283" s="11">
        <f t="shared" si="674"/>
        <v>0</v>
      </c>
      <c r="AD1283" s="10" t="str">
        <f t="shared" si="678"/>
        <v>000</v>
      </c>
      <c r="AE1283" s="10" t="str">
        <f t="shared" si="679"/>
        <v>000</v>
      </c>
      <c r="AF1283" s="11"/>
      <c r="AG1283" s="10"/>
      <c r="AH1283" s="10"/>
      <c r="AI1283" s="11">
        <f t="shared" si="702"/>
        <v>702</v>
      </c>
      <c r="AJ1283" s="11" t="str">
        <f t="shared" si="681"/>
        <v>MTP[704:702]</v>
      </c>
      <c r="AK1283" s="11">
        <f t="shared" si="701"/>
        <v>789</v>
      </c>
      <c r="AL1283" s="11" t="str">
        <f t="shared" si="683"/>
        <v/>
      </c>
      <c r="AM1283" s="11">
        <f t="shared" si="700"/>
        <v>207</v>
      </c>
      <c r="AN1283" s="11" t="str">
        <f t="shared" si="685"/>
        <v/>
      </c>
      <c r="AO1283" s="11">
        <f t="shared" si="686"/>
        <v>207</v>
      </c>
      <c r="AP1283" s="11" t="str">
        <f t="shared" si="687"/>
        <v/>
      </c>
      <c r="AQ1283" s="11"/>
      <c r="AR1283" s="11">
        <f t="shared" si="675"/>
        <v>0</v>
      </c>
      <c r="AS1283" s="11"/>
      <c r="AT1283" s="9"/>
      <c r="AU1283" t="str">
        <f t="shared" si="677"/>
        <v>RW</v>
      </c>
      <c r="AV1283" s="7">
        <f>SUM(Z$7:Z1283)/2</f>
        <v>721</v>
      </c>
      <c r="AW1283" s="7">
        <f>SUM(AC$7:AC1283)/2</f>
        <v>208</v>
      </c>
      <c r="BA1283" s="11">
        <v>3</v>
      </c>
      <c r="BB1283" s="7">
        <f t="shared" ref="BB1283:BB1300" si="703">BB1284+BA1284</f>
        <v>43</v>
      </c>
      <c r="BF1283" s="51" t="s">
        <v>1358</v>
      </c>
      <c r="BG1283" s="51" t="s">
        <v>1358</v>
      </c>
      <c r="BH1283" s="40" t="str">
        <f t="shared" si="692"/>
        <v>011</v>
      </c>
      <c r="BI1283" s="40" t="str">
        <f t="shared" si="693"/>
        <v>011</v>
      </c>
      <c r="BJ1283" s="40" t="str">
        <f t="shared" si="694"/>
        <v>011</v>
      </c>
      <c r="BK1283" s="40" t="str">
        <f t="shared" si="695"/>
        <v>011</v>
      </c>
      <c r="BL1283" s="40" t="str">
        <f t="shared" si="696"/>
        <v>011</v>
      </c>
      <c r="BM1283" s="40" t="str">
        <f t="shared" si="697"/>
        <v>011</v>
      </c>
      <c r="BN1283" s="40" t="str">
        <f t="shared" si="698"/>
        <v>011</v>
      </c>
      <c r="BO1283" s="40" t="str">
        <f t="shared" si="699"/>
        <v>011</v>
      </c>
    </row>
    <row r="1284" spans="2:67" ht="28.9" customHeight="1" outlineLevel="1">
      <c r="B1284" s="36"/>
      <c r="C1284" s="13" t="s">
        <v>1294</v>
      </c>
      <c r="D1284" s="10" t="s">
        <v>1562</v>
      </c>
      <c r="E1284" s="10" t="s">
        <v>1563</v>
      </c>
      <c r="F1284" s="11" t="s">
        <v>1564</v>
      </c>
      <c r="G1284" s="11" t="str">
        <f t="shared" si="690"/>
        <v>MFR_SPECIFIC_C9[42:40]</v>
      </c>
      <c r="H1284" s="10" t="s">
        <v>1583</v>
      </c>
      <c r="I1284" s="10"/>
      <c r="J1284" s="10"/>
      <c r="K1284" s="10"/>
      <c r="L1284" s="10"/>
      <c r="M1284" s="10"/>
      <c r="N1284" s="10" t="s">
        <v>1584</v>
      </c>
      <c r="O1284" s="10" t="s">
        <v>1583</v>
      </c>
      <c r="P1284" s="10"/>
      <c r="Q1284" s="10"/>
      <c r="R1284" s="10"/>
      <c r="S1284" s="10" t="s">
        <v>53</v>
      </c>
      <c r="T1284" s="10"/>
      <c r="U1284" s="10" t="s">
        <v>49</v>
      </c>
      <c r="V1284" s="10" t="s">
        <v>50</v>
      </c>
      <c r="W1284" s="10" t="s">
        <v>50</v>
      </c>
      <c r="X1284" s="11" t="str">
        <f t="shared" si="688"/>
        <v>Y</v>
      </c>
      <c r="Y1284" s="11">
        <v>3</v>
      </c>
      <c r="Z1284" s="11">
        <f t="shared" si="689"/>
        <v>3</v>
      </c>
      <c r="AA1284" s="11" t="str">
        <f t="shared" si="673"/>
        <v>N</v>
      </c>
      <c r="AB1284" s="11"/>
      <c r="AC1284" s="11">
        <f t="shared" si="674"/>
        <v>0</v>
      </c>
      <c r="AD1284" s="10" t="str">
        <f t="shared" si="678"/>
        <v>000</v>
      </c>
      <c r="AE1284" s="10" t="str">
        <f t="shared" si="679"/>
        <v>000</v>
      </c>
      <c r="AF1284" s="11"/>
      <c r="AG1284" s="10"/>
      <c r="AH1284" s="10"/>
      <c r="AI1284" s="11">
        <f t="shared" si="702"/>
        <v>699</v>
      </c>
      <c r="AJ1284" s="11" t="str">
        <f t="shared" si="681"/>
        <v>MTP[701:699]</v>
      </c>
      <c r="AK1284" s="11">
        <f t="shared" si="701"/>
        <v>786</v>
      </c>
      <c r="AL1284" s="11" t="str">
        <f t="shared" si="683"/>
        <v/>
      </c>
      <c r="AM1284" s="11">
        <f t="shared" si="700"/>
        <v>207</v>
      </c>
      <c r="AN1284" s="11" t="str">
        <f t="shared" si="685"/>
        <v/>
      </c>
      <c r="AO1284" s="11">
        <f t="shared" si="686"/>
        <v>207</v>
      </c>
      <c r="AP1284" s="11" t="str">
        <f t="shared" si="687"/>
        <v/>
      </c>
      <c r="AQ1284" s="11"/>
      <c r="AR1284" s="11">
        <f t="shared" si="675"/>
        <v>0</v>
      </c>
      <c r="AS1284" s="11"/>
      <c r="AT1284" s="9"/>
      <c r="AU1284" t="str">
        <f t="shared" si="677"/>
        <v>RW</v>
      </c>
      <c r="AV1284" s="7">
        <f>SUM(Z$7:Z1284)/2</f>
        <v>722.5</v>
      </c>
      <c r="AW1284" s="7">
        <f>SUM(AC$7:AC1284)/2</f>
        <v>208</v>
      </c>
      <c r="BA1284" s="11">
        <v>3</v>
      </c>
      <c r="BB1284" s="7">
        <f t="shared" si="703"/>
        <v>40</v>
      </c>
      <c r="BF1284" s="51" t="s">
        <v>1358</v>
      </c>
      <c r="BG1284" s="51" t="s">
        <v>1358</v>
      </c>
      <c r="BH1284" s="40" t="str">
        <f t="shared" si="692"/>
        <v>011</v>
      </c>
      <c r="BI1284" s="40" t="str">
        <f t="shared" si="693"/>
        <v>011</v>
      </c>
      <c r="BJ1284" s="40" t="str">
        <f t="shared" si="694"/>
        <v>011</v>
      </c>
      <c r="BK1284" s="40" t="str">
        <f t="shared" si="695"/>
        <v>011</v>
      </c>
      <c r="BL1284" s="40" t="str">
        <f t="shared" si="696"/>
        <v>011</v>
      </c>
      <c r="BM1284" s="40" t="str">
        <f t="shared" si="697"/>
        <v>011</v>
      </c>
      <c r="BN1284" s="40" t="str">
        <f t="shared" si="698"/>
        <v>011</v>
      </c>
      <c r="BO1284" s="40" t="str">
        <f t="shared" si="699"/>
        <v>011</v>
      </c>
    </row>
    <row r="1285" spans="2:67" ht="28.9" customHeight="1" outlineLevel="1">
      <c r="B1285" s="36"/>
      <c r="C1285" s="13" t="s">
        <v>1294</v>
      </c>
      <c r="D1285" s="10" t="s">
        <v>1562</v>
      </c>
      <c r="E1285" s="10" t="s">
        <v>1563</v>
      </c>
      <c r="F1285" s="11" t="s">
        <v>1564</v>
      </c>
      <c r="G1285" s="11" t="str">
        <f t="shared" si="690"/>
        <v>MFR_SPECIFIC_C9[39:37]</v>
      </c>
      <c r="H1285" s="10" t="s">
        <v>1585</v>
      </c>
      <c r="I1285" s="10"/>
      <c r="J1285" s="10"/>
      <c r="K1285" s="10"/>
      <c r="L1285" s="10"/>
      <c r="M1285" s="10"/>
      <c r="N1285" s="10" t="s">
        <v>1586</v>
      </c>
      <c r="O1285" s="10" t="s">
        <v>1585</v>
      </c>
      <c r="P1285" s="10"/>
      <c r="Q1285" s="10"/>
      <c r="R1285" s="10"/>
      <c r="S1285" s="10" t="s">
        <v>53</v>
      </c>
      <c r="T1285" s="10"/>
      <c r="U1285" s="10" t="s">
        <v>49</v>
      </c>
      <c r="V1285" s="10" t="s">
        <v>50</v>
      </c>
      <c r="W1285" s="10" t="s">
        <v>50</v>
      </c>
      <c r="X1285" s="11" t="str">
        <f t="shared" si="688"/>
        <v>Y</v>
      </c>
      <c r="Y1285" s="11">
        <v>3</v>
      </c>
      <c r="Z1285" s="11">
        <f t="shared" si="689"/>
        <v>3</v>
      </c>
      <c r="AA1285" s="11" t="str">
        <f t="shared" si="673"/>
        <v>N</v>
      </c>
      <c r="AB1285" s="11"/>
      <c r="AC1285" s="11">
        <f t="shared" si="674"/>
        <v>0</v>
      </c>
      <c r="AD1285" s="10" t="str">
        <f t="shared" si="678"/>
        <v>000</v>
      </c>
      <c r="AE1285" s="10" t="str">
        <f t="shared" si="679"/>
        <v>000</v>
      </c>
      <c r="AF1285" s="11"/>
      <c r="AG1285" s="10"/>
      <c r="AH1285" s="10"/>
      <c r="AI1285" s="11">
        <f t="shared" si="702"/>
        <v>696</v>
      </c>
      <c r="AJ1285" s="11" t="str">
        <f t="shared" si="681"/>
        <v>MTP[698:696]</v>
      </c>
      <c r="AK1285" s="11">
        <f t="shared" si="701"/>
        <v>783</v>
      </c>
      <c r="AL1285" s="11" t="str">
        <f t="shared" si="683"/>
        <v/>
      </c>
      <c r="AM1285" s="11">
        <f t="shared" si="700"/>
        <v>207</v>
      </c>
      <c r="AN1285" s="11" t="str">
        <f t="shared" si="685"/>
        <v/>
      </c>
      <c r="AO1285" s="11">
        <f t="shared" si="686"/>
        <v>207</v>
      </c>
      <c r="AP1285" s="11" t="str">
        <f t="shared" si="687"/>
        <v/>
      </c>
      <c r="AQ1285" s="11"/>
      <c r="AR1285" s="11">
        <f t="shared" si="675"/>
        <v>0</v>
      </c>
      <c r="AS1285" s="11"/>
      <c r="AT1285" s="9"/>
      <c r="AU1285" t="str">
        <f t="shared" si="677"/>
        <v>RW</v>
      </c>
      <c r="AV1285" s="7">
        <f>SUM(Z$7:Z1285)/2</f>
        <v>724</v>
      </c>
      <c r="AW1285" s="7">
        <f>SUM(AC$7:AC1285)/2</f>
        <v>208</v>
      </c>
      <c r="BA1285" s="11">
        <v>3</v>
      </c>
      <c r="BB1285" s="7">
        <f t="shared" si="703"/>
        <v>37</v>
      </c>
      <c r="BF1285" s="51" t="s">
        <v>1358</v>
      </c>
      <c r="BG1285" s="51" t="s">
        <v>1358</v>
      </c>
      <c r="BH1285" s="40" t="str">
        <f t="shared" si="692"/>
        <v>011</v>
      </c>
      <c r="BI1285" s="40" t="str">
        <f t="shared" si="693"/>
        <v>011</v>
      </c>
      <c r="BJ1285" s="40" t="str">
        <f t="shared" si="694"/>
        <v>011</v>
      </c>
      <c r="BK1285" s="40" t="str">
        <f t="shared" si="695"/>
        <v>011</v>
      </c>
      <c r="BL1285" s="40" t="str">
        <f t="shared" si="696"/>
        <v>011</v>
      </c>
      <c r="BM1285" s="40" t="str">
        <f t="shared" si="697"/>
        <v>011</v>
      </c>
      <c r="BN1285" s="40" t="str">
        <f t="shared" si="698"/>
        <v>011</v>
      </c>
      <c r="BO1285" s="40" t="str">
        <f t="shared" si="699"/>
        <v>011</v>
      </c>
    </row>
    <row r="1286" spans="2:67" ht="28.9" customHeight="1" outlineLevel="1">
      <c r="B1286" s="36"/>
      <c r="C1286" s="13" t="s">
        <v>1294</v>
      </c>
      <c r="D1286" s="10" t="s">
        <v>1562</v>
      </c>
      <c r="E1286" s="10" t="s">
        <v>1563</v>
      </c>
      <c r="F1286" s="11" t="s">
        <v>1564</v>
      </c>
      <c r="G1286" s="11" t="str">
        <f t="shared" ref="G1286:G1300" si="704">IF(BA1286&gt;1, F1286 &amp; "[" &amp; BB1286-1+BA1286&amp; ":" &amp; BB1286 &amp; "]",(IF(BA1286&gt;0,F1286 &amp; "[" &amp; BB1286 &amp; "]","")))</f>
        <v>MFR_SPECIFIC_C9[36:34]</v>
      </c>
      <c r="H1286" s="10"/>
      <c r="I1286" s="10"/>
      <c r="J1286" s="10"/>
      <c r="K1286" s="10"/>
      <c r="L1286" s="10"/>
      <c r="M1286" s="10"/>
      <c r="N1286" s="10"/>
      <c r="O1286" s="10"/>
      <c r="P1286" s="10"/>
      <c r="Q1286" s="10"/>
      <c r="R1286" s="10"/>
      <c r="S1286" s="10" t="s">
        <v>53</v>
      </c>
      <c r="T1286" s="10"/>
      <c r="U1286" s="10" t="s">
        <v>49</v>
      </c>
      <c r="V1286" s="10" t="s">
        <v>50</v>
      </c>
      <c r="W1286" s="10" t="s">
        <v>50</v>
      </c>
      <c r="X1286" s="11" t="str">
        <f t="shared" si="688"/>
        <v>Y</v>
      </c>
      <c r="Y1286" s="11">
        <v>3</v>
      </c>
      <c r="Z1286" s="11">
        <f t="shared" si="689"/>
        <v>3</v>
      </c>
      <c r="AA1286" s="11" t="str">
        <f t="shared" si="673"/>
        <v>N</v>
      </c>
      <c r="AB1286" s="11"/>
      <c r="AC1286" s="11">
        <f t="shared" si="674"/>
        <v>0</v>
      </c>
      <c r="AD1286" s="10" t="str">
        <f t="shared" si="678"/>
        <v>000</v>
      </c>
      <c r="AE1286" s="10" t="str">
        <f t="shared" si="679"/>
        <v>000</v>
      </c>
      <c r="AF1286" s="11"/>
      <c r="AG1286" s="10"/>
      <c r="AH1286" s="10"/>
      <c r="AI1286" s="11">
        <f t="shared" si="702"/>
        <v>693</v>
      </c>
      <c r="AJ1286" s="11" t="str">
        <f t="shared" si="681"/>
        <v>MTP[695:693]</v>
      </c>
      <c r="AK1286" s="11">
        <f t="shared" si="701"/>
        <v>780</v>
      </c>
      <c r="AL1286" s="11" t="str">
        <f t="shared" si="683"/>
        <v/>
      </c>
      <c r="AM1286" s="11">
        <f t="shared" si="700"/>
        <v>207</v>
      </c>
      <c r="AN1286" s="11" t="str">
        <f t="shared" si="685"/>
        <v/>
      </c>
      <c r="AO1286" s="11">
        <f>AO1288+AB1288</f>
        <v>207</v>
      </c>
      <c r="AP1286" s="11" t="str">
        <f t="shared" si="687"/>
        <v/>
      </c>
      <c r="AQ1286" s="11"/>
      <c r="AR1286" s="11">
        <f t="shared" si="675"/>
        <v>0</v>
      </c>
      <c r="AS1286" s="11"/>
      <c r="AT1286" s="9"/>
      <c r="AU1286" t="str">
        <f t="shared" si="677"/>
        <v>RW</v>
      </c>
      <c r="AV1286" s="7">
        <f>SUM(Z$7:Z1286)/2</f>
        <v>725.5</v>
      </c>
      <c r="AW1286" s="7">
        <f>SUM(AC$7:AC1286)/2</f>
        <v>208</v>
      </c>
      <c r="BA1286" s="11">
        <v>3</v>
      </c>
      <c r="BB1286" s="7">
        <f>BB1288+BA1288</f>
        <v>34</v>
      </c>
      <c r="BF1286" s="10" t="s">
        <v>135</v>
      </c>
      <c r="BG1286" s="10" t="s">
        <v>135</v>
      </c>
      <c r="BH1286" s="10" t="s">
        <v>135</v>
      </c>
      <c r="BI1286" s="10" t="s">
        <v>135</v>
      </c>
      <c r="BJ1286" s="10" t="s">
        <v>135</v>
      </c>
      <c r="BK1286" s="10" t="s">
        <v>135</v>
      </c>
      <c r="BL1286" s="10" t="s">
        <v>135</v>
      </c>
      <c r="BM1286" s="10" t="s">
        <v>135</v>
      </c>
      <c r="BN1286" s="10" t="s">
        <v>135</v>
      </c>
      <c r="BO1286" s="10" t="s">
        <v>135</v>
      </c>
    </row>
    <row r="1287" spans="2:67" ht="28.9" customHeight="1" outlineLevel="1">
      <c r="B1287" s="36"/>
      <c r="C1287" s="13" t="s">
        <v>1294</v>
      </c>
      <c r="D1287" s="10" t="s">
        <v>1562</v>
      </c>
      <c r="E1287" s="10" t="s">
        <v>1563</v>
      </c>
      <c r="F1287" s="11" t="s">
        <v>1564</v>
      </c>
      <c r="G1287" s="11" t="str">
        <f>IF(BA1287&gt;1, F1287 &amp; "[" &amp; BB1287-1+BA1287&amp; ":" &amp; BB1287 &amp; "]",(IF(BA1287&gt;0,F1287 &amp; "[" &amp; BB1287 &amp; "]","")))</f>
        <v>MFR_SPECIFIC_C9[35:33]</v>
      </c>
      <c r="H1287" s="10" t="s">
        <v>1587</v>
      </c>
      <c r="I1287" s="10"/>
      <c r="J1287" s="10"/>
      <c r="K1287" s="10"/>
      <c r="L1287" s="10"/>
      <c r="M1287" s="10"/>
      <c r="N1287" s="10" t="s">
        <v>1588</v>
      </c>
      <c r="O1287" s="10" t="s">
        <v>1587</v>
      </c>
      <c r="P1287" s="10"/>
      <c r="Q1287" s="10"/>
      <c r="R1287" s="10"/>
      <c r="S1287" s="10" t="s">
        <v>53</v>
      </c>
      <c r="T1287" s="10"/>
      <c r="U1287" s="10" t="s">
        <v>49</v>
      </c>
      <c r="V1287" s="10" t="s">
        <v>50</v>
      </c>
      <c r="W1287" s="10" t="s">
        <v>50</v>
      </c>
      <c r="X1287" s="11" t="str">
        <f>IF(Y1287&gt;0,"Y","N")</f>
        <v>Y</v>
      </c>
      <c r="Y1287" s="11">
        <v>3</v>
      </c>
      <c r="Z1287" s="11">
        <f>IF(V1287="N",Y1287,Y1287*$T$1)</f>
        <v>3</v>
      </c>
      <c r="AA1287" s="11" t="str">
        <f>IF(AB1287&gt;0,"Y","N")</f>
        <v>N</v>
      </c>
      <c r="AB1287" s="11"/>
      <c r="AC1287" s="11">
        <f>IF(V1287="N",AB1287,AB1287*$T$1)</f>
        <v>0</v>
      </c>
      <c r="AD1287" s="10" t="str">
        <f>REPT(0,BA1287)</f>
        <v>000</v>
      </c>
      <c r="AE1287" s="10" t="str">
        <f>REPT(0,BA1287)</f>
        <v>000</v>
      </c>
      <c r="AF1287" s="11"/>
      <c r="AG1287" s="10"/>
      <c r="AH1287" s="10"/>
      <c r="AI1287" s="11">
        <f t="shared" si="702"/>
        <v>690</v>
      </c>
      <c r="AJ1287" s="11" t="str">
        <f>IF(Y1287&gt;1,"MTP[" &amp; AI1287-1+Y1287&amp; ":" &amp; AI1287 &amp; "]",(IF(Y1287&gt;0,"MTP[" &amp; AI1287 &amp; "]","")))</f>
        <v>MTP[692:690]</v>
      </c>
      <c r="AK1287" s="11">
        <f t="shared" si="701"/>
        <v>777</v>
      </c>
      <c r="AL1287" s="11" t="str">
        <f>IF(AND(V1287="Y", Y1287&gt;1),"MTP[" &amp; AK1287-1+Y1287&amp; ":" &amp; AK1287 &amp; "]",(IF(AND(V1287="Y", Y1287&gt;0),"MTP[" &amp; AK1287 &amp; "]","")))</f>
        <v/>
      </c>
      <c r="AM1287" s="11">
        <f t="shared" si="700"/>
        <v>207</v>
      </c>
      <c r="AN1287" s="11" t="str">
        <f>IF(AB1287&gt;1,"OTP[" &amp; AM1287-1+AB1287&amp; ":" &amp; AM1287 &amp; "]",(IF(AB1287&gt;0,"OTP[" &amp; AM1287 &amp; "]","")))</f>
        <v/>
      </c>
      <c r="AO1287" s="11">
        <f>AO1289+AB1289</f>
        <v>207</v>
      </c>
      <c r="AP1287" s="11" t="str">
        <f>IF(AND(V1287="Y", AB1287&gt;1),"OTP[" &amp; AO1287-1+AB1287&amp; ":" &amp; AO1287 &amp; "]",(IF(AND(V1287="Y", AB1287&gt;0),"OTP[" &amp; AO1287 &amp; "]","")))</f>
        <v/>
      </c>
      <c r="AQ1287" s="11"/>
      <c r="AR1287" s="11">
        <f>IF(V1287="N",AQ1287,AQ1287*$T$1)</f>
        <v>0</v>
      </c>
      <c r="AS1287" s="11"/>
      <c r="AT1287" s="9"/>
      <c r="AU1287" t="str">
        <f>S1287</f>
        <v>RW</v>
      </c>
      <c r="AV1287" s="7">
        <f>SUM(Z$7:Z1287)/2</f>
        <v>727</v>
      </c>
      <c r="AW1287" s="7">
        <f>SUM(AC$7:AC1287)/2</f>
        <v>208</v>
      </c>
      <c r="BA1287" s="11">
        <v>3</v>
      </c>
      <c r="BB1287" s="7">
        <f>BB1289+BA1289</f>
        <v>33</v>
      </c>
      <c r="BF1287" s="20" t="s">
        <v>1358</v>
      </c>
      <c r="BG1287" s="20" t="s">
        <v>1358</v>
      </c>
      <c r="BH1287" s="20" t="s">
        <v>1358</v>
      </c>
      <c r="BI1287" s="20" t="s">
        <v>1358</v>
      </c>
      <c r="BJ1287" s="20" t="s">
        <v>1358</v>
      </c>
      <c r="BK1287" s="20" t="s">
        <v>1358</v>
      </c>
      <c r="BL1287" s="20" t="s">
        <v>1358</v>
      </c>
      <c r="BM1287" s="20" t="s">
        <v>1358</v>
      </c>
      <c r="BN1287" s="20" t="s">
        <v>1358</v>
      </c>
      <c r="BO1287" s="20" t="s">
        <v>1358</v>
      </c>
    </row>
    <row r="1288" spans="2:67" ht="28.9" outlineLevel="1">
      <c r="B1288" s="36"/>
      <c r="C1288" s="13" t="s">
        <v>1294</v>
      </c>
      <c r="D1288" s="10" t="s">
        <v>1562</v>
      </c>
      <c r="E1288" s="10" t="s">
        <v>1563</v>
      </c>
      <c r="F1288" s="11" t="s">
        <v>1564</v>
      </c>
      <c r="G1288" s="11" t="str">
        <f t="shared" si="704"/>
        <v>MFR_SPECIFIC_C9[33]</v>
      </c>
      <c r="H1288" s="1" t="s">
        <v>1589</v>
      </c>
      <c r="N1288" s="10" t="s">
        <v>1590</v>
      </c>
      <c r="O1288" s="10" t="s">
        <v>1591</v>
      </c>
      <c r="P1288" s="10"/>
      <c r="Q1288" s="10"/>
      <c r="R1288" s="10"/>
      <c r="S1288" s="10" t="s">
        <v>53</v>
      </c>
      <c r="T1288" s="10"/>
      <c r="U1288" s="10" t="s">
        <v>49</v>
      </c>
      <c r="V1288" s="10" t="s">
        <v>50</v>
      </c>
      <c r="W1288" s="10" t="s">
        <v>50</v>
      </c>
      <c r="X1288" s="11" t="str">
        <f t="shared" si="688"/>
        <v>Y</v>
      </c>
      <c r="Y1288" s="11">
        <v>1</v>
      </c>
      <c r="Z1288" s="11">
        <f t="shared" si="689"/>
        <v>1</v>
      </c>
      <c r="AA1288" s="11" t="str">
        <f t="shared" si="673"/>
        <v>N</v>
      </c>
      <c r="AB1288" s="11"/>
      <c r="AC1288" s="11">
        <f t="shared" si="674"/>
        <v>0</v>
      </c>
      <c r="AD1288" s="10" t="str">
        <f t="shared" si="678"/>
        <v>0</v>
      </c>
      <c r="AE1288" s="10" t="str">
        <f t="shared" si="679"/>
        <v>0</v>
      </c>
      <c r="AF1288" s="11"/>
      <c r="AG1288" s="10"/>
      <c r="AH1288" s="10"/>
      <c r="AI1288" s="11">
        <f t="shared" si="702"/>
        <v>689</v>
      </c>
      <c r="AJ1288" s="11" t="str">
        <f t="shared" si="681"/>
        <v>MTP[689]</v>
      </c>
      <c r="AK1288" s="11">
        <f t="shared" si="682"/>
        <v>776</v>
      </c>
      <c r="AL1288" s="11" t="str">
        <f t="shared" si="683"/>
        <v/>
      </c>
      <c r="AM1288" s="11">
        <f t="shared" si="684"/>
        <v>207</v>
      </c>
      <c r="AN1288" s="11" t="str">
        <f t="shared" si="685"/>
        <v/>
      </c>
      <c r="AO1288" s="11">
        <f t="shared" si="686"/>
        <v>207</v>
      </c>
      <c r="AP1288" s="11" t="str">
        <f t="shared" si="687"/>
        <v/>
      </c>
      <c r="AQ1288" s="11"/>
      <c r="AR1288" s="11">
        <f t="shared" si="675"/>
        <v>0</v>
      </c>
      <c r="AS1288" s="11"/>
      <c r="AT1288" s="9"/>
      <c r="AU1288" t="str">
        <f t="shared" si="677"/>
        <v>RW</v>
      </c>
      <c r="AV1288" s="7">
        <f>SUM(Z$7:Z1288)/2</f>
        <v>727.5</v>
      </c>
      <c r="AW1288" s="7">
        <f>SUM(AC$7:AC1288)/2</f>
        <v>208</v>
      </c>
      <c r="BA1288" s="11">
        <v>1</v>
      </c>
      <c r="BB1288" s="7">
        <f t="shared" si="703"/>
        <v>33</v>
      </c>
      <c r="BF1288" s="2" t="s">
        <v>1304</v>
      </c>
      <c r="BG1288" s="2" t="s">
        <v>1304</v>
      </c>
      <c r="BH1288" s="2" t="s">
        <v>1304</v>
      </c>
      <c r="BI1288" s="2" t="s">
        <v>1304</v>
      </c>
      <c r="BJ1288" s="2" t="s">
        <v>1304</v>
      </c>
      <c r="BK1288" s="2" t="s">
        <v>1304</v>
      </c>
      <c r="BL1288" s="2" t="s">
        <v>1304</v>
      </c>
      <c r="BM1288" s="2" t="s">
        <v>1304</v>
      </c>
      <c r="BN1288" s="2" t="s">
        <v>1304</v>
      </c>
      <c r="BO1288" s="2" t="s">
        <v>1304</v>
      </c>
    </row>
    <row r="1289" spans="2:67" ht="28.9" outlineLevel="1">
      <c r="B1289" s="36"/>
      <c r="C1289" s="13" t="s">
        <v>1294</v>
      </c>
      <c r="D1289" s="10" t="s">
        <v>1562</v>
      </c>
      <c r="E1289" s="10" t="s">
        <v>1563</v>
      </c>
      <c r="F1289" s="11" t="s">
        <v>1564</v>
      </c>
      <c r="G1289" s="11" t="str">
        <f t="shared" si="704"/>
        <v>MFR_SPECIFIC_C9[32]</v>
      </c>
      <c r="H1289" s="1" t="s">
        <v>1592</v>
      </c>
      <c r="N1289" s="10" t="s">
        <v>1593</v>
      </c>
      <c r="O1289" s="10" t="s">
        <v>1594</v>
      </c>
      <c r="P1289" s="10"/>
      <c r="Q1289" s="10"/>
      <c r="R1289" s="10"/>
      <c r="S1289" s="10" t="s">
        <v>53</v>
      </c>
      <c r="T1289" s="10"/>
      <c r="U1289" s="10" t="s">
        <v>49</v>
      </c>
      <c r="V1289" s="10" t="s">
        <v>50</v>
      </c>
      <c r="W1289" s="10" t="s">
        <v>50</v>
      </c>
      <c r="X1289" s="11" t="str">
        <f t="shared" si="688"/>
        <v>Y</v>
      </c>
      <c r="Y1289" s="11">
        <v>1</v>
      </c>
      <c r="Z1289" s="11">
        <f t="shared" si="689"/>
        <v>1</v>
      </c>
      <c r="AA1289" s="11" t="str">
        <f t="shared" si="673"/>
        <v>N</v>
      </c>
      <c r="AB1289" s="11"/>
      <c r="AC1289" s="11">
        <f t="shared" si="674"/>
        <v>0</v>
      </c>
      <c r="AD1289" s="10" t="str">
        <f t="shared" si="678"/>
        <v>0</v>
      </c>
      <c r="AE1289" s="10" t="str">
        <f t="shared" si="679"/>
        <v>0</v>
      </c>
      <c r="AF1289" s="11"/>
      <c r="AG1289" s="10"/>
      <c r="AH1289" s="10"/>
      <c r="AI1289" s="11">
        <f t="shared" si="680"/>
        <v>688</v>
      </c>
      <c r="AJ1289" s="11" t="str">
        <f t="shared" si="681"/>
        <v>MTP[688]</v>
      </c>
      <c r="AK1289" s="11">
        <f t="shared" si="682"/>
        <v>775</v>
      </c>
      <c r="AL1289" s="11" t="str">
        <f t="shared" si="683"/>
        <v/>
      </c>
      <c r="AM1289" s="11">
        <f t="shared" si="684"/>
        <v>207</v>
      </c>
      <c r="AN1289" s="11" t="str">
        <f t="shared" si="685"/>
        <v/>
      </c>
      <c r="AO1289" s="11">
        <f t="shared" si="686"/>
        <v>207</v>
      </c>
      <c r="AP1289" s="11" t="str">
        <f t="shared" si="687"/>
        <v/>
      </c>
      <c r="AQ1289" s="11"/>
      <c r="AR1289" s="11">
        <f t="shared" si="675"/>
        <v>0</v>
      </c>
      <c r="AS1289" s="11"/>
      <c r="AT1289" s="9"/>
      <c r="AU1289" t="str">
        <f t="shared" si="677"/>
        <v>RW</v>
      </c>
      <c r="AV1289" s="7">
        <f>SUM(Z$7:Z1289)/2</f>
        <v>728</v>
      </c>
      <c r="AW1289" s="7">
        <f>SUM(AC$7:AC1289)/2</f>
        <v>208</v>
      </c>
      <c r="BA1289" s="11">
        <v>1</v>
      </c>
      <c r="BB1289" s="7">
        <f t="shared" si="703"/>
        <v>32</v>
      </c>
      <c r="BF1289" s="2" t="s">
        <v>1304</v>
      </c>
      <c r="BG1289" s="2" t="s">
        <v>1304</v>
      </c>
      <c r="BH1289" s="2" t="s">
        <v>1304</v>
      </c>
      <c r="BI1289" s="2" t="s">
        <v>1304</v>
      </c>
      <c r="BJ1289" s="2" t="s">
        <v>1304</v>
      </c>
      <c r="BK1289" s="2" t="s">
        <v>1304</v>
      </c>
      <c r="BL1289" s="2" t="s">
        <v>1304</v>
      </c>
      <c r="BM1289" s="2" t="s">
        <v>1304</v>
      </c>
      <c r="BN1289" s="2" t="s">
        <v>1304</v>
      </c>
      <c r="BO1289" s="2" t="s">
        <v>1304</v>
      </c>
    </row>
    <row r="1290" spans="2:67" ht="28.9" outlineLevel="1">
      <c r="B1290" s="36"/>
      <c r="C1290" s="13" t="s">
        <v>1294</v>
      </c>
      <c r="D1290" s="10" t="s">
        <v>1562</v>
      </c>
      <c r="E1290" s="10" t="s">
        <v>1563</v>
      </c>
      <c r="F1290" s="11" t="s">
        <v>1564</v>
      </c>
      <c r="G1290" s="11" t="str">
        <f t="shared" si="704"/>
        <v>MFR_SPECIFIC_C9[31]</v>
      </c>
      <c r="H1290" s="2" t="s">
        <v>1595</v>
      </c>
      <c r="I1290" s="2"/>
      <c r="J1290" s="2"/>
      <c r="K1290" s="2"/>
      <c r="L1290" s="2"/>
      <c r="M1290" s="2"/>
      <c r="N1290" s="10" t="s">
        <v>1596</v>
      </c>
      <c r="O1290" s="10" t="s">
        <v>1597</v>
      </c>
      <c r="P1290" s="10"/>
      <c r="Q1290" s="10"/>
      <c r="R1290" s="10"/>
      <c r="S1290" s="10" t="s">
        <v>53</v>
      </c>
      <c r="T1290" s="10"/>
      <c r="U1290" s="10" t="s">
        <v>49</v>
      </c>
      <c r="V1290" s="10" t="s">
        <v>50</v>
      </c>
      <c r="W1290" s="10" t="s">
        <v>50</v>
      </c>
      <c r="X1290" s="11" t="str">
        <f t="shared" si="688"/>
        <v>Y</v>
      </c>
      <c r="Y1290" s="11">
        <v>1</v>
      </c>
      <c r="Z1290" s="11">
        <f t="shared" si="689"/>
        <v>1</v>
      </c>
      <c r="AA1290" s="11" t="str">
        <f t="shared" si="673"/>
        <v>N</v>
      </c>
      <c r="AB1290" s="11"/>
      <c r="AC1290" s="11">
        <f t="shared" si="674"/>
        <v>0</v>
      </c>
      <c r="AD1290" s="10" t="str">
        <f t="shared" si="678"/>
        <v>0</v>
      </c>
      <c r="AE1290" s="10" t="str">
        <f t="shared" si="679"/>
        <v>0</v>
      </c>
      <c r="AF1290" s="11"/>
      <c r="AG1290" s="10"/>
      <c r="AH1290" s="10"/>
      <c r="AI1290" s="11">
        <f t="shared" si="680"/>
        <v>687</v>
      </c>
      <c r="AJ1290" s="11" t="str">
        <f t="shared" si="681"/>
        <v>MTP[687]</v>
      </c>
      <c r="AK1290" s="11">
        <f t="shared" si="682"/>
        <v>774</v>
      </c>
      <c r="AL1290" s="11" t="str">
        <f t="shared" si="683"/>
        <v/>
      </c>
      <c r="AM1290" s="11">
        <f t="shared" si="684"/>
        <v>207</v>
      </c>
      <c r="AN1290" s="11" t="str">
        <f t="shared" si="685"/>
        <v/>
      </c>
      <c r="AO1290" s="11">
        <f t="shared" si="686"/>
        <v>207</v>
      </c>
      <c r="AP1290" s="11" t="str">
        <f t="shared" si="687"/>
        <v/>
      </c>
      <c r="AQ1290" s="11"/>
      <c r="AR1290" s="11">
        <f t="shared" si="675"/>
        <v>0</v>
      </c>
      <c r="AS1290" s="11"/>
      <c r="AT1290" s="9"/>
      <c r="AU1290" t="str">
        <f t="shared" si="677"/>
        <v>RW</v>
      </c>
      <c r="AV1290" s="7">
        <f>SUM(Z$7:Z1290)/2</f>
        <v>728.5</v>
      </c>
      <c r="AW1290" s="7">
        <f>SUM(AC$7:AC1290)/2</f>
        <v>208</v>
      </c>
      <c r="BA1290" s="11">
        <v>1</v>
      </c>
      <c r="BB1290" s="7">
        <f t="shared" si="703"/>
        <v>31</v>
      </c>
      <c r="BF1290" s="2" t="s">
        <v>1304</v>
      </c>
      <c r="BG1290" s="2" t="s">
        <v>1304</v>
      </c>
      <c r="BH1290" s="2" t="s">
        <v>1304</v>
      </c>
      <c r="BI1290" s="2" t="s">
        <v>1304</v>
      </c>
      <c r="BJ1290" s="2" t="s">
        <v>1304</v>
      </c>
      <c r="BK1290" s="2" t="s">
        <v>1304</v>
      </c>
      <c r="BL1290" s="2" t="s">
        <v>1304</v>
      </c>
      <c r="BM1290" s="2" t="s">
        <v>1304</v>
      </c>
      <c r="BN1290" s="2" t="s">
        <v>1304</v>
      </c>
      <c r="BO1290" s="2" t="s">
        <v>1304</v>
      </c>
    </row>
    <row r="1291" spans="2:67" ht="28.9" outlineLevel="1">
      <c r="B1291" s="36" t="s">
        <v>1598</v>
      </c>
      <c r="C1291" s="13" t="s">
        <v>1294</v>
      </c>
      <c r="D1291" s="10" t="s">
        <v>1562</v>
      </c>
      <c r="E1291" s="10" t="s">
        <v>1563</v>
      </c>
      <c r="F1291" s="11" t="s">
        <v>1564</v>
      </c>
      <c r="G1291" s="11" t="str">
        <f t="shared" si="704"/>
        <v>MFR_SPECIFIC_C9[30:27]</v>
      </c>
      <c r="H1291" s="2" t="s">
        <v>1599</v>
      </c>
      <c r="I1291" s="2"/>
      <c r="J1291" s="2"/>
      <c r="K1291" s="2"/>
      <c r="L1291" s="2"/>
      <c r="M1291" s="2"/>
      <c r="N1291" s="10"/>
      <c r="O1291" s="10"/>
      <c r="P1291" s="10"/>
      <c r="Q1291" s="10"/>
      <c r="R1291" s="10"/>
      <c r="S1291" s="10" t="s">
        <v>53</v>
      </c>
      <c r="T1291" s="10"/>
      <c r="U1291" s="10" t="s">
        <v>49</v>
      </c>
      <c r="V1291" s="10" t="s">
        <v>50</v>
      </c>
      <c r="W1291" s="10" t="s">
        <v>50</v>
      </c>
      <c r="X1291" s="11" t="str">
        <f t="shared" si="688"/>
        <v>Y</v>
      </c>
      <c r="Y1291" s="11">
        <v>4</v>
      </c>
      <c r="Z1291" s="11">
        <f t="shared" si="689"/>
        <v>4</v>
      </c>
      <c r="AA1291" s="11" t="str">
        <f t="shared" si="673"/>
        <v>N</v>
      </c>
      <c r="AB1291" s="11"/>
      <c r="AC1291" s="11">
        <f t="shared" si="674"/>
        <v>0</v>
      </c>
      <c r="AD1291" s="10" t="str">
        <f t="shared" si="678"/>
        <v>0000</v>
      </c>
      <c r="AE1291" s="10" t="str">
        <f t="shared" si="679"/>
        <v>0000</v>
      </c>
      <c r="AF1291" s="11"/>
      <c r="AG1291" s="10"/>
      <c r="AH1291" s="10"/>
      <c r="AI1291" s="11">
        <f t="shared" si="680"/>
        <v>683</v>
      </c>
      <c r="AJ1291" s="11" t="str">
        <f t="shared" si="681"/>
        <v>MTP[686:683]</v>
      </c>
      <c r="AK1291" s="11">
        <f t="shared" si="682"/>
        <v>770</v>
      </c>
      <c r="AL1291" s="11" t="str">
        <f t="shared" si="683"/>
        <v/>
      </c>
      <c r="AM1291" s="11">
        <f t="shared" si="684"/>
        <v>207</v>
      </c>
      <c r="AN1291" s="11" t="str">
        <f t="shared" si="685"/>
        <v/>
      </c>
      <c r="AO1291" s="11">
        <f t="shared" si="686"/>
        <v>207</v>
      </c>
      <c r="AP1291" s="11" t="str">
        <f t="shared" si="687"/>
        <v/>
      </c>
      <c r="AQ1291" s="11"/>
      <c r="AR1291" s="11">
        <f t="shared" si="675"/>
        <v>0</v>
      </c>
      <c r="AS1291" s="11"/>
      <c r="AT1291" s="9"/>
      <c r="AU1291" t="str">
        <f t="shared" si="677"/>
        <v>RW</v>
      </c>
      <c r="AV1291" s="7">
        <f>SUM(Z$7:Z1291)/2</f>
        <v>730.5</v>
      </c>
      <c r="AW1291" s="7">
        <f>SUM(AC$7:AC1291)/2</f>
        <v>208</v>
      </c>
      <c r="BA1291" s="11">
        <v>4</v>
      </c>
      <c r="BB1291" s="7">
        <f t="shared" si="703"/>
        <v>27</v>
      </c>
      <c r="BF1291" s="32" t="s">
        <v>1366</v>
      </c>
      <c r="BG1291" s="32" t="s">
        <v>1366</v>
      </c>
      <c r="BH1291" s="32" t="s">
        <v>1366</v>
      </c>
      <c r="BI1291" s="32" t="s">
        <v>1366</v>
      </c>
      <c r="BJ1291" s="32" t="s">
        <v>1366</v>
      </c>
      <c r="BK1291" s="32" t="s">
        <v>1366</v>
      </c>
      <c r="BL1291" s="32" t="s">
        <v>1366</v>
      </c>
      <c r="BM1291" s="32" t="s">
        <v>1366</v>
      </c>
      <c r="BN1291" s="32" t="s">
        <v>521</v>
      </c>
      <c r="BO1291" s="32" t="s">
        <v>521</v>
      </c>
    </row>
    <row r="1292" spans="2:67" ht="28.9" outlineLevel="1">
      <c r="B1292" s="36"/>
      <c r="C1292" s="13" t="s">
        <v>1294</v>
      </c>
      <c r="D1292" s="10" t="s">
        <v>1562</v>
      </c>
      <c r="E1292" s="10" t="s">
        <v>1563</v>
      </c>
      <c r="F1292" s="11" t="s">
        <v>1564</v>
      </c>
      <c r="G1292" s="11" t="str">
        <f t="shared" si="704"/>
        <v>MFR_SPECIFIC_C9[26:24]</v>
      </c>
      <c r="H1292" s="11" t="s">
        <v>1600</v>
      </c>
      <c r="I1292" s="11"/>
      <c r="J1292" s="11"/>
      <c r="K1292" s="11"/>
      <c r="L1292" s="11"/>
      <c r="M1292" s="11"/>
      <c r="N1292" s="10" t="s">
        <v>1601</v>
      </c>
      <c r="O1292" s="10" t="s">
        <v>1602</v>
      </c>
      <c r="P1292" s="10"/>
      <c r="Q1292" s="10"/>
      <c r="R1292" s="10"/>
      <c r="S1292" s="10" t="s">
        <v>53</v>
      </c>
      <c r="T1292" s="10"/>
      <c r="U1292" s="10" t="s">
        <v>49</v>
      </c>
      <c r="V1292" s="10" t="s">
        <v>50</v>
      </c>
      <c r="W1292" s="10" t="s">
        <v>50</v>
      </c>
      <c r="X1292" s="11" t="str">
        <f t="shared" si="688"/>
        <v>Y</v>
      </c>
      <c r="Y1292" s="11">
        <v>3</v>
      </c>
      <c r="Z1292" s="11">
        <f t="shared" si="689"/>
        <v>3</v>
      </c>
      <c r="AA1292" s="11" t="str">
        <f t="shared" si="673"/>
        <v>N</v>
      </c>
      <c r="AB1292" s="11"/>
      <c r="AC1292" s="11">
        <f t="shared" si="674"/>
        <v>0</v>
      </c>
      <c r="AD1292" s="10" t="str">
        <f t="shared" si="678"/>
        <v>000</v>
      </c>
      <c r="AE1292" s="10" t="str">
        <f t="shared" si="679"/>
        <v>000</v>
      </c>
      <c r="AF1292" s="11"/>
      <c r="AG1292" s="10"/>
      <c r="AH1292" s="10"/>
      <c r="AI1292" s="11">
        <f t="shared" si="680"/>
        <v>680</v>
      </c>
      <c r="AJ1292" s="11" t="str">
        <f t="shared" si="681"/>
        <v>MTP[682:680]</v>
      </c>
      <c r="AK1292" s="11">
        <f t="shared" si="682"/>
        <v>767</v>
      </c>
      <c r="AL1292" s="11" t="str">
        <f t="shared" si="683"/>
        <v/>
      </c>
      <c r="AM1292" s="11">
        <f t="shared" si="684"/>
        <v>207</v>
      </c>
      <c r="AN1292" s="11" t="str">
        <f t="shared" si="685"/>
        <v/>
      </c>
      <c r="AO1292" s="11">
        <f t="shared" si="686"/>
        <v>207</v>
      </c>
      <c r="AP1292" s="11" t="str">
        <f t="shared" si="687"/>
        <v/>
      </c>
      <c r="AQ1292" s="11"/>
      <c r="AR1292" s="11">
        <f t="shared" si="675"/>
        <v>0</v>
      </c>
      <c r="AS1292" s="11"/>
      <c r="AT1292" s="9"/>
      <c r="AU1292" t="str">
        <f t="shared" si="677"/>
        <v>RW</v>
      </c>
      <c r="AV1292" s="7">
        <f>SUM(Z$7:Z1292)/2</f>
        <v>732</v>
      </c>
      <c r="AW1292" s="7">
        <f>SUM(AC$7:AC1292)/2</f>
        <v>208</v>
      </c>
      <c r="BA1292" s="11">
        <v>3</v>
      </c>
      <c r="BB1292" s="7">
        <f t="shared" si="703"/>
        <v>24</v>
      </c>
      <c r="BF1292" s="2" t="s">
        <v>135</v>
      </c>
      <c r="BG1292" s="2" t="s">
        <v>135</v>
      </c>
      <c r="BH1292" s="2" t="s">
        <v>135</v>
      </c>
      <c r="BI1292" s="2" t="s">
        <v>135</v>
      </c>
      <c r="BJ1292" s="2" t="s">
        <v>135</v>
      </c>
      <c r="BK1292" s="2" t="s">
        <v>135</v>
      </c>
      <c r="BL1292" s="2" t="s">
        <v>135</v>
      </c>
      <c r="BM1292" s="2" t="s">
        <v>135</v>
      </c>
      <c r="BN1292" s="2" t="s">
        <v>135</v>
      </c>
      <c r="BO1292" s="2" t="s">
        <v>135</v>
      </c>
    </row>
    <row r="1293" spans="2:67" ht="28.9" outlineLevel="1">
      <c r="B1293" s="36"/>
      <c r="C1293" s="13" t="s">
        <v>1294</v>
      </c>
      <c r="D1293" s="10" t="s">
        <v>1562</v>
      </c>
      <c r="E1293" s="10" t="s">
        <v>1563</v>
      </c>
      <c r="F1293" s="11" t="s">
        <v>1564</v>
      </c>
      <c r="G1293" s="11" t="str">
        <f t="shared" si="704"/>
        <v>MFR_SPECIFIC_C9[23:21]</v>
      </c>
      <c r="H1293" s="11" t="s">
        <v>1603</v>
      </c>
      <c r="I1293" s="11"/>
      <c r="J1293" s="11"/>
      <c r="K1293" s="11"/>
      <c r="L1293" s="11"/>
      <c r="M1293" s="11"/>
      <c r="N1293" s="10" t="s">
        <v>1601</v>
      </c>
      <c r="O1293" s="10" t="s">
        <v>1604</v>
      </c>
      <c r="P1293" s="10"/>
      <c r="Q1293" s="10"/>
      <c r="R1293" s="10"/>
      <c r="S1293" s="10" t="s">
        <v>53</v>
      </c>
      <c r="T1293" s="10"/>
      <c r="U1293" s="10" t="s">
        <v>49</v>
      </c>
      <c r="V1293" s="10" t="s">
        <v>50</v>
      </c>
      <c r="W1293" s="10" t="s">
        <v>50</v>
      </c>
      <c r="X1293" s="11" t="str">
        <f t="shared" si="688"/>
        <v>Y</v>
      </c>
      <c r="Y1293" s="11">
        <v>3</v>
      </c>
      <c r="Z1293" s="11">
        <f t="shared" si="689"/>
        <v>3</v>
      </c>
      <c r="AA1293" s="11" t="str">
        <f t="shared" si="673"/>
        <v>N</v>
      </c>
      <c r="AB1293" s="11"/>
      <c r="AC1293" s="11">
        <f t="shared" si="674"/>
        <v>0</v>
      </c>
      <c r="AD1293" s="10" t="str">
        <f t="shared" si="678"/>
        <v>000</v>
      </c>
      <c r="AE1293" s="10" t="str">
        <f t="shared" si="679"/>
        <v>000</v>
      </c>
      <c r="AF1293" s="11"/>
      <c r="AG1293" s="10"/>
      <c r="AH1293" s="10"/>
      <c r="AI1293" s="11">
        <f t="shared" si="680"/>
        <v>677</v>
      </c>
      <c r="AJ1293" s="11" t="str">
        <f t="shared" si="681"/>
        <v>MTP[679:677]</v>
      </c>
      <c r="AK1293" s="11">
        <f t="shared" si="682"/>
        <v>764</v>
      </c>
      <c r="AL1293" s="11" t="str">
        <f t="shared" si="683"/>
        <v/>
      </c>
      <c r="AM1293" s="11">
        <f t="shared" si="684"/>
        <v>207</v>
      </c>
      <c r="AN1293" s="11" t="str">
        <f t="shared" si="685"/>
        <v/>
      </c>
      <c r="AO1293" s="11">
        <f t="shared" si="686"/>
        <v>207</v>
      </c>
      <c r="AP1293" s="11" t="str">
        <f t="shared" si="687"/>
        <v/>
      </c>
      <c r="AQ1293" s="11"/>
      <c r="AR1293" s="11">
        <f t="shared" si="675"/>
        <v>0</v>
      </c>
      <c r="AS1293" s="11"/>
      <c r="AT1293" s="9"/>
      <c r="AU1293" t="str">
        <f t="shared" si="677"/>
        <v>RW</v>
      </c>
      <c r="AV1293" s="7">
        <f>SUM(Z$7:Z1293)/2</f>
        <v>733.5</v>
      </c>
      <c r="AW1293" s="7">
        <f>SUM(AC$7:AC1293)/2</f>
        <v>208</v>
      </c>
      <c r="BA1293" s="11">
        <v>3</v>
      </c>
      <c r="BB1293" s="7">
        <f t="shared" si="703"/>
        <v>21</v>
      </c>
      <c r="BF1293" s="2" t="s">
        <v>135</v>
      </c>
      <c r="BG1293" s="2" t="s">
        <v>135</v>
      </c>
      <c r="BH1293" s="2" t="s">
        <v>135</v>
      </c>
      <c r="BI1293" s="2" t="s">
        <v>135</v>
      </c>
      <c r="BJ1293" s="2" t="s">
        <v>135</v>
      </c>
      <c r="BK1293" s="2" t="s">
        <v>135</v>
      </c>
      <c r="BL1293" s="2" t="s">
        <v>135</v>
      </c>
      <c r="BM1293" s="2" t="s">
        <v>135</v>
      </c>
      <c r="BN1293" s="2" t="s">
        <v>135</v>
      </c>
      <c r="BO1293" s="2" t="s">
        <v>135</v>
      </c>
    </row>
    <row r="1294" spans="2:67" ht="28.9" outlineLevel="1">
      <c r="B1294" s="36"/>
      <c r="C1294" s="13" t="s">
        <v>1294</v>
      </c>
      <c r="D1294" s="10" t="s">
        <v>1562</v>
      </c>
      <c r="E1294" s="10" t="s">
        <v>1563</v>
      </c>
      <c r="F1294" s="11" t="s">
        <v>1564</v>
      </c>
      <c r="G1294" s="11" t="str">
        <f t="shared" si="704"/>
        <v>MFR_SPECIFIC_C9[20:18]</v>
      </c>
      <c r="H1294" s="11" t="s">
        <v>1605</v>
      </c>
      <c r="I1294" s="11"/>
      <c r="J1294" s="11"/>
      <c r="K1294" s="11"/>
      <c r="L1294" s="11"/>
      <c r="M1294" s="11"/>
      <c r="N1294" s="10" t="s">
        <v>1601</v>
      </c>
      <c r="O1294" s="10" t="s">
        <v>1606</v>
      </c>
      <c r="P1294" s="10"/>
      <c r="Q1294" s="10"/>
      <c r="R1294" s="10"/>
      <c r="S1294" s="10" t="s">
        <v>53</v>
      </c>
      <c r="T1294" s="10"/>
      <c r="U1294" s="10" t="s">
        <v>49</v>
      </c>
      <c r="V1294" s="10" t="s">
        <v>50</v>
      </c>
      <c r="W1294" s="10" t="s">
        <v>50</v>
      </c>
      <c r="X1294" s="11" t="str">
        <f t="shared" si="688"/>
        <v>Y</v>
      </c>
      <c r="Y1294" s="11">
        <v>3</v>
      </c>
      <c r="Z1294" s="11">
        <f t="shared" si="689"/>
        <v>3</v>
      </c>
      <c r="AA1294" s="11" t="str">
        <f t="shared" si="673"/>
        <v>N</v>
      </c>
      <c r="AB1294" s="11"/>
      <c r="AC1294" s="11">
        <f t="shared" si="674"/>
        <v>0</v>
      </c>
      <c r="AD1294" s="10" t="str">
        <f t="shared" si="678"/>
        <v>000</v>
      </c>
      <c r="AE1294" s="10" t="str">
        <f t="shared" si="679"/>
        <v>000</v>
      </c>
      <c r="AF1294" s="11"/>
      <c r="AG1294" s="10"/>
      <c r="AH1294" s="10"/>
      <c r="AI1294" s="11">
        <f t="shared" si="680"/>
        <v>674</v>
      </c>
      <c r="AJ1294" s="11" t="str">
        <f t="shared" si="681"/>
        <v>MTP[676:674]</v>
      </c>
      <c r="AK1294" s="11">
        <f t="shared" si="682"/>
        <v>761</v>
      </c>
      <c r="AL1294" s="11" t="str">
        <f t="shared" si="683"/>
        <v/>
      </c>
      <c r="AM1294" s="11">
        <f t="shared" si="684"/>
        <v>207</v>
      </c>
      <c r="AN1294" s="11" t="str">
        <f t="shared" si="685"/>
        <v/>
      </c>
      <c r="AO1294" s="11">
        <f t="shared" si="686"/>
        <v>207</v>
      </c>
      <c r="AP1294" s="11" t="str">
        <f t="shared" si="687"/>
        <v/>
      </c>
      <c r="AQ1294" s="11"/>
      <c r="AR1294" s="11">
        <f t="shared" si="675"/>
        <v>0</v>
      </c>
      <c r="AS1294" s="11"/>
      <c r="AT1294" s="9"/>
      <c r="AU1294" t="str">
        <f t="shared" si="677"/>
        <v>RW</v>
      </c>
      <c r="AV1294" s="7">
        <f>SUM(Z$7:Z1294)/2</f>
        <v>735</v>
      </c>
      <c r="AW1294" s="7">
        <f>SUM(AC$7:AC1294)/2</f>
        <v>208</v>
      </c>
      <c r="BA1294" s="11">
        <v>3</v>
      </c>
      <c r="BB1294" s="7">
        <f t="shared" si="703"/>
        <v>18</v>
      </c>
      <c r="BF1294" s="2" t="s">
        <v>135</v>
      </c>
      <c r="BG1294" s="2" t="s">
        <v>135</v>
      </c>
      <c r="BH1294" s="2" t="s">
        <v>135</v>
      </c>
      <c r="BI1294" s="2" t="s">
        <v>135</v>
      </c>
      <c r="BJ1294" s="2" t="s">
        <v>135</v>
      </c>
      <c r="BK1294" s="2" t="s">
        <v>135</v>
      </c>
      <c r="BL1294" s="2" t="s">
        <v>135</v>
      </c>
      <c r="BM1294" s="2" t="s">
        <v>135</v>
      </c>
      <c r="BN1294" s="2" t="s">
        <v>135</v>
      </c>
      <c r="BO1294" s="2" t="s">
        <v>135</v>
      </c>
    </row>
    <row r="1295" spans="2:67" ht="28.9" outlineLevel="1">
      <c r="B1295" s="36"/>
      <c r="C1295" s="13" t="s">
        <v>1294</v>
      </c>
      <c r="D1295" s="10" t="s">
        <v>1562</v>
      </c>
      <c r="E1295" s="10" t="s">
        <v>1563</v>
      </c>
      <c r="F1295" s="11" t="s">
        <v>1564</v>
      </c>
      <c r="G1295" s="11" t="str">
        <f t="shared" si="704"/>
        <v>MFR_SPECIFIC_C9[17:15]</v>
      </c>
      <c r="H1295" s="11" t="s">
        <v>1607</v>
      </c>
      <c r="I1295" s="11"/>
      <c r="J1295" s="11"/>
      <c r="K1295" s="11"/>
      <c r="L1295" s="11"/>
      <c r="M1295" s="11"/>
      <c r="N1295" s="10" t="s">
        <v>1601</v>
      </c>
      <c r="O1295" s="10" t="s">
        <v>1608</v>
      </c>
      <c r="P1295" s="10"/>
      <c r="Q1295" s="10"/>
      <c r="R1295" s="10"/>
      <c r="S1295" s="10" t="s">
        <v>53</v>
      </c>
      <c r="T1295" s="10"/>
      <c r="U1295" s="10" t="s">
        <v>49</v>
      </c>
      <c r="V1295" s="10" t="s">
        <v>50</v>
      </c>
      <c r="W1295" s="10" t="s">
        <v>50</v>
      </c>
      <c r="X1295" s="11" t="str">
        <f t="shared" si="688"/>
        <v>Y</v>
      </c>
      <c r="Y1295" s="11">
        <v>3</v>
      </c>
      <c r="Z1295" s="11">
        <f t="shared" si="689"/>
        <v>3</v>
      </c>
      <c r="AA1295" s="11" t="str">
        <f t="shared" si="673"/>
        <v>N</v>
      </c>
      <c r="AB1295" s="11"/>
      <c r="AC1295" s="11">
        <f t="shared" si="674"/>
        <v>0</v>
      </c>
      <c r="AD1295" s="10" t="str">
        <f t="shared" si="678"/>
        <v>000</v>
      </c>
      <c r="AE1295" s="10" t="str">
        <f t="shared" si="679"/>
        <v>000</v>
      </c>
      <c r="AF1295" s="11"/>
      <c r="AG1295" s="10"/>
      <c r="AH1295" s="10"/>
      <c r="AI1295" s="11">
        <f t="shared" si="680"/>
        <v>671</v>
      </c>
      <c r="AJ1295" s="11" t="str">
        <f t="shared" si="681"/>
        <v>MTP[673:671]</v>
      </c>
      <c r="AK1295" s="11">
        <f t="shared" si="682"/>
        <v>758</v>
      </c>
      <c r="AL1295" s="11" t="str">
        <f t="shared" si="683"/>
        <v/>
      </c>
      <c r="AM1295" s="11">
        <f t="shared" si="684"/>
        <v>207</v>
      </c>
      <c r="AN1295" s="11" t="str">
        <f t="shared" si="685"/>
        <v/>
      </c>
      <c r="AO1295" s="11">
        <f t="shared" si="686"/>
        <v>207</v>
      </c>
      <c r="AP1295" s="11" t="str">
        <f t="shared" si="687"/>
        <v/>
      </c>
      <c r="AQ1295" s="11"/>
      <c r="AR1295" s="11">
        <f t="shared" si="675"/>
        <v>0</v>
      </c>
      <c r="AS1295" s="11"/>
      <c r="AT1295" s="9"/>
      <c r="AU1295" t="str">
        <f t="shared" si="677"/>
        <v>RW</v>
      </c>
      <c r="AV1295" s="7">
        <f>SUM(Z$7:Z1295)/2</f>
        <v>736.5</v>
      </c>
      <c r="AW1295" s="7">
        <f>SUM(AC$7:AC1295)/2</f>
        <v>208</v>
      </c>
      <c r="BA1295" s="11">
        <v>3</v>
      </c>
      <c r="BB1295" s="7">
        <f t="shared" si="703"/>
        <v>15</v>
      </c>
      <c r="BF1295" s="2" t="s">
        <v>135</v>
      </c>
      <c r="BG1295" s="2" t="s">
        <v>135</v>
      </c>
      <c r="BH1295" s="2" t="s">
        <v>135</v>
      </c>
      <c r="BI1295" s="2" t="s">
        <v>135</v>
      </c>
      <c r="BJ1295" s="2" t="s">
        <v>135</v>
      </c>
      <c r="BK1295" s="2" t="s">
        <v>135</v>
      </c>
      <c r="BL1295" s="2" t="s">
        <v>135</v>
      </c>
      <c r="BM1295" s="2" t="s">
        <v>135</v>
      </c>
      <c r="BN1295" s="2" t="s">
        <v>135</v>
      </c>
      <c r="BO1295" s="2" t="s">
        <v>135</v>
      </c>
    </row>
    <row r="1296" spans="2:67" ht="28.9" outlineLevel="1">
      <c r="B1296" s="36"/>
      <c r="C1296" s="13" t="s">
        <v>1294</v>
      </c>
      <c r="D1296" s="10" t="s">
        <v>1562</v>
      </c>
      <c r="E1296" s="10" t="s">
        <v>1563</v>
      </c>
      <c r="F1296" s="11" t="s">
        <v>1564</v>
      </c>
      <c r="G1296" s="11" t="str">
        <f t="shared" si="704"/>
        <v>MFR_SPECIFIC_C9[14:12]</v>
      </c>
      <c r="H1296" s="11" t="s">
        <v>1609</v>
      </c>
      <c r="I1296" s="11"/>
      <c r="J1296" s="11"/>
      <c r="K1296" s="11"/>
      <c r="L1296" s="11"/>
      <c r="M1296" s="11"/>
      <c r="N1296" s="10" t="s">
        <v>1601</v>
      </c>
      <c r="O1296" s="10" t="s">
        <v>1610</v>
      </c>
      <c r="P1296" s="10"/>
      <c r="Q1296" s="10"/>
      <c r="R1296" s="10"/>
      <c r="S1296" s="10" t="s">
        <v>53</v>
      </c>
      <c r="T1296" s="10"/>
      <c r="U1296" s="10" t="s">
        <v>49</v>
      </c>
      <c r="V1296" s="10" t="s">
        <v>50</v>
      </c>
      <c r="W1296" s="10" t="s">
        <v>50</v>
      </c>
      <c r="X1296" s="11" t="str">
        <f t="shared" si="688"/>
        <v>Y</v>
      </c>
      <c r="Y1296" s="11">
        <v>3</v>
      </c>
      <c r="Z1296" s="11">
        <f t="shared" si="689"/>
        <v>3</v>
      </c>
      <c r="AA1296" s="11" t="str">
        <f t="shared" ref="AA1296:AA1361" si="705">IF(AB1296&gt;0,"Y","N")</f>
        <v>N</v>
      </c>
      <c r="AB1296" s="11"/>
      <c r="AC1296" s="11">
        <f t="shared" ref="AC1296:AC1361" si="706">IF(V1296="N",AB1296,AB1296*$T$1)</f>
        <v>0</v>
      </c>
      <c r="AD1296" s="10" t="str">
        <f t="shared" si="678"/>
        <v>000</v>
      </c>
      <c r="AE1296" s="10" t="str">
        <f t="shared" si="679"/>
        <v>000</v>
      </c>
      <c r="AF1296" s="11"/>
      <c r="AG1296" s="10"/>
      <c r="AH1296" s="10"/>
      <c r="AI1296" s="11">
        <f t="shared" si="680"/>
        <v>668</v>
      </c>
      <c r="AJ1296" s="11" t="str">
        <f t="shared" si="681"/>
        <v>MTP[670:668]</v>
      </c>
      <c r="AK1296" s="11">
        <f t="shared" si="682"/>
        <v>755</v>
      </c>
      <c r="AL1296" s="11" t="str">
        <f t="shared" si="683"/>
        <v/>
      </c>
      <c r="AM1296" s="11">
        <f t="shared" si="684"/>
        <v>207</v>
      </c>
      <c r="AN1296" s="11" t="str">
        <f t="shared" si="685"/>
        <v/>
      </c>
      <c r="AO1296" s="11">
        <f t="shared" si="686"/>
        <v>207</v>
      </c>
      <c r="AP1296" s="11" t="str">
        <f t="shared" si="687"/>
        <v/>
      </c>
      <c r="AQ1296" s="11"/>
      <c r="AR1296" s="11">
        <f t="shared" ref="AR1296:AR1361" si="707">IF(V1296="N",AQ1296,AQ1296*$T$1)</f>
        <v>0</v>
      </c>
      <c r="AS1296" s="11"/>
      <c r="AT1296" s="9"/>
      <c r="AU1296" t="str">
        <f t="shared" si="677"/>
        <v>RW</v>
      </c>
      <c r="AV1296" s="7">
        <f>SUM(Z$7:Z1296)/2</f>
        <v>738</v>
      </c>
      <c r="AW1296" s="7">
        <f>SUM(AC$7:AC1296)/2</f>
        <v>208</v>
      </c>
      <c r="BA1296" s="11">
        <v>3</v>
      </c>
      <c r="BB1296" s="7">
        <f t="shared" si="703"/>
        <v>12</v>
      </c>
      <c r="BF1296" s="2" t="s">
        <v>135</v>
      </c>
      <c r="BG1296" s="2" t="s">
        <v>135</v>
      </c>
      <c r="BH1296" s="2" t="s">
        <v>135</v>
      </c>
      <c r="BI1296" s="2" t="s">
        <v>135</v>
      </c>
      <c r="BJ1296" s="2" t="s">
        <v>135</v>
      </c>
      <c r="BK1296" s="2" t="s">
        <v>135</v>
      </c>
      <c r="BL1296" s="2" t="s">
        <v>135</v>
      </c>
      <c r="BM1296" s="2" t="s">
        <v>135</v>
      </c>
      <c r="BN1296" s="2" t="s">
        <v>135</v>
      </c>
      <c r="BO1296" s="2" t="s">
        <v>135</v>
      </c>
    </row>
    <row r="1297" spans="2:67" ht="28.9" outlineLevel="1">
      <c r="B1297" s="36"/>
      <c r="C1297" s="13" t="s">
        <v>1294</v>
      </c>
      <c r="D1297" s="10" t="s">
        <v>1562</v>
      </c>
      <c r="E1297" s="10" t="s">
        <v>1563</v>
      </c>
      <c r="F1297" s="11" t="s">
        <v>1564</v>
      </c>
      <c r="G1297" s="11" t="str">
        <f t="shared" si="704"/>
        <v>MFR_SPECIFIC_C9[11:9]</v>
      </c>
      <c r="H1297" s="11" t="s">
        <v>1611</v>
      </c>
      <c r="I1297" s="11"/>
      <c r="J1297" s="11"/>
      <c r="K1297" s="11"/>
      <c r="L1297" s="11"/>
      <c r="M1297" s="11"/>
      <c r="N1297" s="10" t="s">
        <v>1601</v>
      </c>
      <c r="O1297" s="10" t="s">
        <v>1612</v>
      </c>
      <c r="P1297" s="10"/>
      <c r="Q1297" s="10"/>
      <c r="R1297" s="10"/>
      <c r="S1297" s="10" t="s">
        <v>53</v>
      </c>
      <c r="T1297" s="10"/>
      <c r="U1297" s="10" t="s">
        <v>49</v>
      </c>
      <c r="V1297" s="10" t="s">
        <v>50</v>
      </c>
      <c r="W1297" s="10" t="s">
        <v>50</v>
      </c>
      <c r="X1297" s="11" t="str">
        <f t="shared" si="688"/>
        <v>Y</v>
      </c>
      <c r="Y1297" s="11">
        <v>3</v>
      </c>
      <c r="Z1297" s="11">
        <f t="shared" si="689"/>
        <v>3</v>
      </c>
      <c r="AA1297" s="11" t="str">
        <f t="shared" si="705"/>
        <v>N</v>
      </c>
      <c r="AB1297" s="11"/>
      <c r="AC1297" s="11">
        <f t="shared" si="706"/>
        <v>0</v>
      </c>
      <c r="AD1297" s="10" t="str">
        <f t="shared" si="678"/>
        <v>000</v>
      </c>
      <c r="AE1297" s="10" t="str">
        <f t="shared" si="679"/>
        <v>000</v>
      </c>
      <c r="AF1297" s="11"/>
      <c r="AG1297" s="10"/>
      <c r="AH1297" s="10"/>
      <c r="AI1297" s="11">
        <f t="shared" si="680"/>
        <v>665</v>
      </c>
      <c r="AJ1297" s="11" t="str">
        <f t="shared" si="681"/>
        <v>MTP[667:665]</v>
      </c>
      <c r="AK1297" s="11">
        <f t="shared" si="682"/>
        <v>752</v>
      </c>
      <c r="AL1297" s="11" t="str">
        <f t="shared" si="683"/>
        <v/>
      </c>
      <c r="AM1297" s="11">
        <f t="shared" si="684"/>
        <v>207</v>
      </c>
      <c r="AN1297" s="11" t="str">
        <f t="shared" si="685"/>
        <v/>
      </c>
      <c r="AO1297" s="11">
        <f t="shared" si="686"/>
        <v>207</v>
      </c>
      <c r="AP1297" s="11" t="str">
        <f t="shared" si="687"/>
        <v/>
      </c>
      <c r="AQ1297" s="11"/>
      <c r="AR1297" s="11">
        <f t="shared" si="707"/>
        <v>0</v>
      </c>
      <c r="AS1297" s="11"/>
      <c r="AT1297" s="9"/>
      <c r="AU1297" t="str">
        <f t="shared" si="677"/>
        <v>RW</v>
      </c>
      <c r="AV1297" s="7">
        <f>SUM(Z$7:Z1297)/2</f>
        <v>739.5</v>
      </c>
      <c r="AW1297" s="7">
        <f>SUM(AC$7:AC1297)/2</f>
        <v>208</v>
      </c>
      <c r="BA1297" s="11">
        <v>3</v>
      </c>
      <c r="BB1297" s="7">
        <f t="shared" si="703"/>
        <v>9</v>
      </c>
      <c r="BF1297" s="2" t="s">
        <v>135</v>
      </c>
      <c r="BG1297" s="2" t="s">
        <v>135</v>
      </c>
      <c r="BH1297" s="2" t="s">
        <v>135</v>
      </c>
      <c r="BI1297" s="2" t="s">
        <v>135</v>
      </c>
      <c r="BJ1297" s="2" t="s">
        <v>135</v>
      </c>
      <c r="BK1297" s="2" t="s">
        <v>135</v>
      </c>
      <c r="BL1297" s="2" t="s">
        <v>135</v>
      </c>
      <c r="BM1297" s="2" t="s">
        <v>135</v>
      </c>
      <c r="BN1297" s="2" t="s">
        <v>135</v>
      </c>
      <c r="BO1297" s="2" t="s">
        <v>135</v>
      </c>
    </row>
    <row r="1298" spans="2:67" ht="28.9" outlineLevel="1">
      <c r="B1298" s="36"/>
      <c r="C1298" s="13" t="s">
        <v>1294</v>
      </c>
      <c r="D1298" s="10" t="s">
        <v>1562</v>
      </c>
      <c r="E1298" s="10" t="s">
        <v>1563</v>
      </c>
      <c r="F1298" s="11" t="s">
        <v>1564</v>
      </c>
      <c r="G1298" s="11" t="str">
        <f t="shared" si="704"/>
        <v>MFR_SPECIFIC_C9[8:6]</v>
      </c>
      <c r="H1298" s="11" t="s">
        <v>1613</v>
      </c>
      <c r="I1298" s="11"/>
      <c r="J1298" s="11"/>
      <c r="K1298" s="11"/>
      <c r="L1298" s="11"/>
      <c r="M1298" s="11"/>
      <c r="N1298" s="10" t="s">
        <v>1601</v>
      </c>
      <c r="O1298" s="10" t="s">
        <v>1614</v>
      </c>
      <c r="P1298" s="10"/>
      <c r="Q1298" s="10"/>
      <c r="R1298" s="10"/>
      <c r="S1298" s="10" t="s">
        <v>53</v>
      </c>
      <c r="T1298" s="10"/>
      <c r="U1298" s="10" t="s">
        <v>49</v>
      </c>
      <c r="V1298" s="10" t="s">
        <v>50</v>
      </c>
      <c r="W1298" s="10" t="s">
        <v>50</v>
      </c>
      <c r="X1298" s="11" t="str">
        <f t="shared" si="688"/>
        <v>Y</v>
      </c>
      <c r="Y1298" s="11">
        <v>3</v>
      </c>
      <c r="Z1298" s="11">
        <f t="shared" si="689"/>
        <v>3</v>
      </c>
      <c r="AA1298" s="11" t="str">
        <f t="shared" si="705"/>
        <v>N</v>
      </c>
      <c r="AB1298" s="11"/>
      <c r="AC1298" s="11">
        <f t="shared" si="706"/>
        <v>0</v>
      </c>
      <c r="AD1298" s="10" t="str">
        <f t="shared" si="678"/>
        <v>000</v>
      </c>
      <c r="AE1298" s="10" t="str">
        <f t="shared" si="679"/>
        <v>000</v>
      </c>
      <c r="AF1298" s="11"/>
      <c r="AG1298" s="10"/>
      <c r="AH1298" s="10"/>
      <c r="AI1298" s="11">
        <f t="shared" si="680"/>
        <v>662</v>
      </c>
      <c r="AJ1298" s="11" t="str">
        <f t="shared" si="681"/>
        <v>MTP[664:662]</v>
      </c>
      <c r="AK1298" s="11">
        <f t="shared" si="682"/>
        <v>749</v>
      </c>
      <c r="AL1298" s="11" t="str">
        <f t="shared" si="683"/>
        <v/>
      </c>
      <c r="AM1298" s="11">
        <f t="shared" si="684"/>
        <v>207</v>
      </c>
      <c r="AN1298" s="11" t="str">
        <f t="shared" si="685"/>
        <v/>
      </c>
      <c r="AO1298" s="11">
        <f t="shared" si="686"/>
        <v>207</v>
      </c>
      <c r="AP1298" s="11" t="str">
        <f t="shared" si="687"/>
        <v/>
      </c>
      <c r="AQ1298" s="11"/>
      <c r="AR1298" s="11">
        <f t="shared" si="707"/>
        <v>0</v>
      </c>
      <c r="AS1298" s="11"/>
      <c r="AT1298" s="9"/>
      <c r="AU1298" t="str">
        <f t="shared" si="677"/>
        <v>RW</v>
      </c>
      <c r="AV1298" s="7">
        <f>SUM(Z$7:Z1298)/2</f>
        <v>741</v>
      </c>
      <c r="AW1298" s="7">
        <f>SUM(AC$7:AC1298)/2</f>
        <v>208</v>
      </c>
      <c r="BA1298" s="11">
        <v>3</v>
      </c>
      <c r="BB1298" s="7">
        <f t="shared" si="703"/>
        <v>6</v>
      </c>
      <c r="BF1298" s="2" t="s">
        <v>135</v>
      </c>
      <c r="BG1298" s="2" t="s">
        <v>135</v>
      </c>
      <c r="BH1298" s="2" t="s">
        <v>135</v>
      </c>
      <c r="BI1298" s="2" t="s">
        <v>135</v>
      </c>
      <c r="BJ1298" s="2" t="s">
        <v>135</v>
      </c>
      <c r="BK1298" s="2" t="s">
        <v>135</v>
      </c>
      <c r="BL1298" s="2" t="s">
        <v>135</v>
      </c>
      <c r="BM1298" s="2" t="s">
        <v>135</v>
      </c>
      <c r="BN1298" s="2" t="s">
        <v>135</v>
      </c>
      <c r="BO1298" s="2" t="s">
        <v>135</v>
      </c>
    </row>
    <row r="1299" spans="2:67" ht="28.9" outlineLevel="1">
      <c r="B1299" s="36"/>
      <c r="C1299" s="13" t="s">
        <v>1294</v>
      </c>
      <c r="D1299" s="10" t="s">
        <v>1562</v>
      </c>
      <c r="E1299" s="10" t="s">
        <v>1563</v>
      </c>
      <c r="F1299" s="11" t="s">
        <v>1564</v>
      </c>
      <c r="G1299" s="11" t="str">
        <f t="shared" si="704"/>
        <v>MFR_SPECIFIC_C9[5:3]</v>
      </c>
      <c r="H1299" s="11" t="s">
        <v>1615</v>
      </c>
      <c r="I1299" s="11"/>
      <c r="J1299" s="11"/>
      <c r="K1299" s="11"/>
      <c r="L1299" s="11"/>
      <c r="M1299" s="11"/>
      <c r="N1299" s="10" t="s">
        <v>1601</v>
      </c>
      <c r="O1299" s="10" t="s">
        <v>1616</v>
      </c>
      <c r="P1299" s="10"/>
      <c r="Q1299" s="10"/>
      <c r="R1299" s="10"/>
      <c r="S1299" s="10" t="s">
        <v>53</v>
      </c>
      <c r="T1299" s="10"/>
      <c r="U1299" s="10" t="s">
        <v>49</v>
      </c>
      <c r="V1299" s="10" t="s">
        <v>50</v>
      </c>
      <c r="W1299" s="10" t="s">
        <v>50</v>
      </c>
      <c r="X1299" s="11" t="str">
        <f t="shared" si="688"/>
        <v>Y</v>
      </c>
      <c r="Y1299" s="11">
        <v>3</v>
      </c>
      <c r="Z1299" s="11">
        <f t="shared" si="689"/>
        <v>3</v>
      </c>
      <c r="AA1299" s="11" t="str">
        <f t="shared" si="705"/>
        <v>N</v>
      </c>
      <c r="AB1299" s="11"/>
      <c r="AC1299" s="11">
        <f t="shared" si="706"/>
        <v>0</v>
      </c>
      <c r="AD1299" s="10" t="str">
        <f t="shared" si="678"/>
        <v>000</v>
      </c>
      <c r="AE1299" s="10" t="str">
        <f t="shared" si="679"/>
        <v>000</v>
      </c>
      <c r="AF1299" s="11"/>
      <c r="AG1299" s="10"/>
      <c r="AH1299" s="10"/>
      <c r="AI1299" s="11">
        <f t="shared" si="680"/>
        <v>659</v>
      </c>
      <c r="AJ1299" s="11" t="str">
        <f t="shared" si="681"/>
        <v>MTP[661:659]</v>
      </c>
      <c r="AK1299" s="11">
        <f t="shared" si="682"/>
        <v>746</v>
      </c>
      <c r="AL1299" s="11" t="str">
        <f t="shared" si="683"/>
        <v/>
      </c>
      <c r="AM1299" s="11">
        <f t="shared" si="684"/>
        <v>207</v>
      </c>
      <c r="AN1299" s="11" t="str">
        <f t="shared" si="685"/>
        <v/>
      </c>
      <c r="AO1299" s="11">
        <f t="shared" si="686"/>
        <v>207</v>
      </c>
      <c r="AP1299" s="11" t="str">
        <f t="shared" si="687"/>
        <v/>
      </c>
      <c r="AQ1299" s="11"/>
      <c r="AR1299" s="11">
        <f t="shared" si="707"/>
        <v>0</v>
      </c>
      <c r="AS1299" s="11"/>
      <c r="AT1299" s="9"/>
      <c r="AU1299" t="str">
        <f t="shared" si="677"/>
        <v>RW</v>
      </c>
      <c r="AV1299" s="7">
        <f>SUM(Z$7:Z1299)/2</f>
        <v>742.5</v>
      </c>
      <c r="AW1299" s="7">
        <f>SUM(AC$7:AC1299)/2</f>
        <v>208</v>
      </c>
      <c r="BA1299" s="11">
        <v>3</v>
      </c>
      <c r="BB1299" s="7">
        <f t="shared" si="703"/>
        <v>3</v>
      </c>
      <c r="BF1299" s="2" t="s">
        <v>135</v>
      </c>
      <c r="BG1299" s="2" t="s">
        <v>135</v>
      </c>
      <c r="BH1299" s="2" t="s">
        <v>135</v>
      </c>
      <c r="BI1299" s="2" t="s">
        <v>135</v>
      </c>
      <c r="BJ1299" s="2" t="s">
        <v>135</v>
      </c>
      <c r="BK1299" s="2" t="s">
        <v>135</v>
      </c>
      <c r="BL1299" s="2" t="s">
        <v>135</v>
      </c>
      <c r="BM1299" s="2" t="s">
        <v>135</v>
      </c>
      <c r="BN1299" s="2" t="s">
        <v>135</v>
      </c>
      <c r="BO1299" s="2" t="s">
        <v>135</v>
      </c>
    </row>
    <row r="1300" spans="2:67" ht="28.9" outlineLevel="1">
      <c r="B1300" s="36"/>
      <c r="C1300" s="13" t="s">
        <v>1294</v>
      </c>
      <c r="D1300" s="10" t="s">
        <v>1562</v>
      </c>
      <c r="E1300" s="10" t="s">
        <v>1563</v>
      </c>
      <c r="F1300" s="11" t="s">
        <v>1564</v>
      </c>
      <c r="G1300" s="11" t="str">
        <f t="shared" si="704"/>
        <v>MFR_SPECIFIC_C9[2:0]</v>
      </c>
      <c r="H1300" s="11" t="s">
        <v>1617</v>
      </c>
      <c r="I1300" s="11"/>
      <c r="J1300" s="11"/>
      <c r="K1300" s="11"/>
      <c r="L1300" s="11"/>
      <c r="M1300" s="11"/>
      <c r="N1300" s="10" t="s">
        <v>1601</v>
      </c>
      <c r="O1300" s="10" t="s">
        <v>1618</v>
      </c>
      <c r="P1300" s="10"/>
      <c r="Q1300" s="10"/>
      <c r="R1300" s="10"/>
      <c r="S1300" s="10" t="s">
        <v>53</v>
      </c>
      <c r="T1300" s="10"/>
      <c r="U1300" s="10" t="s">
        <v>49</v>
      </c>
      <c r="V1300" s="10" t="s">
        <v>50</v>
      </c>
      <c r="W1300" s="10" t="s">
        <v>50</v>
      </c>
      <c r="X1300" s="11" t="str">
        <f t="shared" si="688"/>
        <v>Y</v>
      </c>
      <c r="Y1300" s="11">
        <v>3</v>
      </c>
      <c r="Z1300" s="11">
        <f t="shared" si="689"/>
        <v>3</v>
      </c>
      <c r="AA1300" s="11" t="str">
        <f t="shared" si="705"/>
        <v>N</v>
      </c>
      <c r="AB1300" s="11"/>
      <c r="AC1300" s="11">
        <f t="shared" si="706"/>
        <v>0</v>
      </c>
      <c r="AD1300" s="10" t="str">
        <f t="shared" si="678"/>
        <v>000</v>
      </c>
      <c r="AE1300" s="10" t="str">
        <f t="shared" si="679"/>
        <v>000</v>
      </c>
      <c r="AF1300" s="11"/>
      <c r="AG1300" s="10"/>
      <c r="AH1300" s="10"/>
      <c r="AI1300" s="11">
        <f>IF(Y1300&gt;0,AK1217,AK1217- 1)</f>
        <v>656</v>
      </c>
      <c r="AJ1300" s="11" t="str">
        <f t="shared" si="681"/>
        <v>MTP[658:656]</v>
      </c>
      <c r="AK1300" s="11">
        <f>IF(AND(V1300="Y", Y1300&gt;0),AI1235,AI1235- 1)</f>
        <v>743</v>
      </c>
      <c r="AL1300" s="11" t="str">
        <f t="shared" si="683"/>
        <v/>
      </c>
      <c r="AM1300" s="11">
        <f>IF(AB1300&gt;0,AO1217,AO1217- 1)</f>
        <v>207</v>
      </c>
      <c r="AN1300" s="11" t="str">
        <f t="shared" si="685"/>
        <v/>
      </c>
      <c r="AO1300" s="11">
        <f>IF(AND(V1300="Y", AB1300&gt;0),AM1235,AM1235- 1)</f>
        <v>207</v>
      </c>
      <c r="AP1300" s="11" t="str">
        <f t="shared" si="687"/>
        <v/>
      </c>
      <c r="AQ1300" s="11"/>
      <c r="AR1300" s="11">
        <f t="shared" si="707"/>
        <v>0</v>
      </c>
      <c r="AS1300" s="11"/>
      <c r="AT1300" s="9"/>
      <c r="AU1300" t="str">
        <f t="shared" ref="AU1300:AU1365" si="708">S1300</f>
        <v>RW</v>
      </c>
      <c r="AV1300" s="7">
        <f>SUM(Z$7:Z1300)/2</f>
        <v>744</v>
      </c>
      <c r="AW1300" s="7">
        <f>SUM(AC$7:AC1300)/2</f>
        <v>208</v>
      </c>
      <c r="BA1300" s="11">
        <v>3</v>
      </c>
      <c r="BB1300" s="7">
        <f t="shared" si="703"/>
        <v>0</v>
      </c>
      <c r="BF1300" s="2" t="s">
        <v>135</v>
      </c>
      <c r="BG1300" s="2" t="s">
        <v>135</v>
      </c>
      <c r="BH1300" s="2" t="s">
        <v>135</v>
      </c>
      <c r="BI1300" s="2" t="s">
        <v>135</v>
      </c>
      <c r="BJ1300" s="2" t="s">
        <v>135</v>
      </c>
      <c r="BK1300" s="2" t="s">
        <v>135</v>
      </c>
      <c r="BL1300" s="2" t="s">
        <v>135</v>
      </c>
      <c r="BM1300" s="2" t="s">
        <v>135</v>
      </c>
      <c r="BN1300" s="2" t="s">
        <v>135</v>
      </c>
      <c r="BO1300" s="2" t="s">
        <v>135</v>
      </c>
    </row>
    <row r="1301" spans="2:67" ht="28.9" hidden="1">
      <c r="B1301" s="36"/>
      <c r="C1301" s="13" t="s">
        <v>1294</v>
      </c>
      <c r="D1301" s="10" t="s">
        <v>1619</v>
      </c>
      <c r="E1301" s="10" t="s">
        <v>1620</v>
      </c>
      <c r="F1301" s="11" t="s">
        <v>1621</v>
      </c>
      <c r="G1301" s="11"/>
      <c r="H1301" s="11"/>
      <c r="I1301" s="11"/>
      <c r="J1301" s="11"/>
      <c r="K1301" s="11"/>
      <c r="L1301" s="11"/>
      <c r="M1301" s="11"/>
      <c r="N1301" s="10"/>
      <c r="O1301" s="10"/>
      <c r="P1301" s="10"/>
      <c r="Q1301" s="10" t="str">
        <f>IF(T1301&gt;2,"Block Write",IF(T1301=1,"Write Byte","Write Word"))</f>
        <v>Block Write</v>
      </c>
      <c r="R1301" s="10" t="str">
        <f>IF(T1301&gt;2,"Block Read",IF(T1301=1,"Read Byte","Read Word"))</f>
        <v>Block Read</v>
      </c>
      <c r="S1301" s="10" t="str">
        <f t="shared" si="591"/>
        <v>RW</v>
      </c>
      <c r="T1301" s="10">
        <v>4</v>
      </c>
      <c r="U1301" s="10" t="s">
        <v>50</v>
      </c>
      <c r="V1301" s="10" t="s">
        <v>50</v>
      </c>
      <c r="W1301" s="10" t="s">
        <v>50</v>
      </c>
      <c r="X1301" s="11" t="str">
        <f t="shared" si="688"/>
        <v>N</v>
      </c>
      <c r="Y1301" s="11"/>
      <c r="Z1301" s="11">
        <f t="shared" si="689"/>
        <v>0</v>
      </c>
      <c r="AA1301" s="11" t="str">
        <f t="shared" si="705"/>
        <v>N</v>
      </c>
      <c r="AB1301" s="11"/>
      <c r="AC1301" s="11">
        <f t="shared" si="706"/>
        <v>0</v>
      </c>
      <c r="AD1301" s="10"/>
      <c r="AE1301" s="10"/>
      <c r="AF1301" s="11"/>
      <c r="AG1301" s="10"/>
      <c r="AH1301" s="10"/>
      <c r="AI1301" s="11">
        <f>AK1235+Y1301</f>
        <v>744</v>
      </c>
      <c r="AJ1301" s="11"/>
      <c r="AK1301" s="11">
        <f t="shared" si="592"/>
        <v>744</v>
      </c>
      <c r="AL1301" s="11"/>
      <c r="AM1301" s="11">
        <f>AO1235+AB1301</f>
        <v>208</v>
      </c>
      <c r="AN1301" s="11"/>
      <c r="AO1301" s="11">
        <f t="shared" si="593"/>
        <v>208</v>
      </c>
      <c r="AP1301" s="11"/>
      <c r="AQ1301" s="11" t="str">
        <f t="shared" si="581"/>
        <v/>
      </c>
      <c r="AR1301" s="11" t="str">
        <f t="shared" si="707"/>
        <v/>
      </c>
      <c r="AS1301" s="11"/>
      <c r="AT1301" s="9" t="s">
        <v>1519</v>
      </c>
      <c r="AU1301" t="str">
        <f t="shared" si="708"/>
        <v>RW</v>
      </c>
      <c r="AV1301" s="7">
        <f>SUM(Z$7:Z1301)/2</f>
        <v>744</v>
      </c>
      <c r="AW1301" s="7">
        <f>SUM(AC$7:AC1301)/2</f>
        <v>208</v>
      </c>
    </row>
    <row r="1302" spans="2:67" ht="158.44999999999999">
      <c r="B1302" s="36"/>
      <c r="C1302" s="13" t="s">
        <v>1294</v>
      </c>
      <c r="D1302" s="10" t="s">
        <v>1622</v>
      </c>
      <c r="E1302" s="10" t="s">
        <v>1623</v>
      </c>
      <c r="F1302" s="11" t="s">
        <v>1624</v>
      </c>
      <c r="G1302" s="11"/>
      <c r="H1302" s="11"/>
      <c r="I1302" s="11"/>
      <c r="J1302" s="11"/>
      <c r="K1302" s="11"/>
      <c r="L1302" s="11"/>
      <c r="M1302" s="11"/>
      <c r="N1302" s="10"/>
      <c r="O1302" s="10"/>
      <c r="P1302" s="10"/>
      <c r="Q1302" s="10" t="str">
        <f>IF(T1302&gt;2,"Block Write",IF(T1302=1,"Write Byte","Write Word"))</f>
        <v>Block Write</v>
      </c>
      <c r="R1302" s="10" t="str">
        <f>IF(T1302&gt;2,"Block Read",IF(T1302=1,"Read Byte","Read Word"))</f>
        <v>Block Read</v>
      </c>
      <c r="S1302" s="10" t="str">
        <f t="shared" si="591"/>
        <v>RW</v>
      </c>
      <c r="T1302" s="10">
        <v>13</v>
      </c>
      <c r="U1302" s="10" t="s">
        <v>49</v>
      </c>
      <c r="V1302" s="10" t="s">
        <v>50</v>
      </c>
      <c r="W1302" s="10" t="s">
        <v>50</v>
      </c>
      <c r="X1302" s="11" t="str">
        <f t="shared" si="688"/>
        <v>N</v>
      </c>
      <c r="Y1302" s="11"/>
      <c r="Z1302" s="11">
        <f t="shared" si="689"/>
        <v>0</v>
      </c>
      <c r="AA1302" s="11" t="str">
        <f t="shared" si="705"/>
        <v>N</v>
      </c>
      <c r="AB1302" s="11"/>
      <c r="AC1302" s="11">
        <f t="shared" si="706"/>
        <v>0</v>
      </c>
      <c r="AD1302" s="10" t="str">
        <f>(AD1303 &amp; AD1304 &amp; AD1305 &amp; AD1306 &amp; AD1307 &amp; AD1308 &amp; AD1309 &amp; AD1310) &amp; (AD1311 &amp; AD1312 &amp; AD1313 &amp; AD1314 &amp; AD1315 &amp; AD1316 &amp; AD1317 &amp; AD1318) &amp; (AD1319 &amp; AD1320 &amp; AD1321 &amp; AD1322 &amp; AD1323 &amp; AD1324 &amp; AD1325 &amp; AD1326) &amp; (AD1327 &amp; AD1328 &amp; AD1329 &amp; AD1330 &amp; AD1331 &amp; AD1332 &amp; AD1333 &amp; AD1334 &amp; AD1335 &amp; AD1336)</f>
        <v>00000000000000000000000000000000000000000000000000000000000000000000000000000000000000000000000000000000</v>
      </c>
      <c r="AE1302" s="10" t="str">
        <f>(AE1303 &amp; AE1304 &amp; AE1305 &amp; AE1306 &amp; AE1307 &amp; AE1308 &amp; AE1309 &amp; AE1310) &amp; (AE1311 &amp; AE1312 &amp; AE1313 &amp; AE1314 &amp; AE1315 &amp; AE1316 &amp; AE1317 &amp; AE1318) &amp; (AE1319 &amp; AE1320 &amp; AE1321 &amp; AE1322 &amp; AE1323 &amp; AE1324 &amp; AE1325 &amp; AE1326) &amp; (AE1327 &amp; AE1328 &amp; AE1329 &amp; AE1330 &amp; AE1331 &amp; AE1332 &amp; AE1333 &amp; AE1334 &amp; AE1335 &amp; AE1336)</f>
        <v>00000000000000000000000000000000000000000000000000000000000000000000000000000000000000000000000000000000</v>
      </c>
      <c r="AF1302" s="11"/>
      <c r="AG1302" s="10"/>
      <c r="AH1302" s="10"/>
      <c r="AI1302" s="11">
        <f t="shared" si="595"/>
        <v>744</v>
      </c>
      <c r="AJ1302" s="11"/>
      <c r="AK1302" s="11">
        <f t="shared" si="592"/>
        <v>744</v>
      </c>
      <c r="AL1302" s="11"/>
      <c r="AM1302" s="11">
        <f t="shared" si="594"/>
        <v>208</v>
      </c>
      <c r="AN1302" s="11"/>
      <c r="AO1302" s="11">
        <f t="shared" si="593"/>
        <v>208</v>
      </c>
      <c r="AP1302" s="11"/>
      <c r="AQ1302" s="11">
        <f t="shared" si="581"/>
        <v>104</v>
      </c>
      <c r="AR1302" s="11">
        <f t="shared" si="707"/>
        <v>104</v>
      </c>
      <c r="AS1302" s="11"/>
      <c r="AT1302" s="9" t="s">
        <v>1527</v>
      </c>
      <c r="AU1302" t="str">
        <f t="shared" si="708"/>
        <v>RW</v>
      </c>
      <c r="AV1302" s="7">
        <f>SUM(Z$7:Z1302)/2</f>
        <v>744</v>
      </c>
      <c r="AW1302" s="7">
        <f>SUM(AC$7:AC1302)/2</f>
        <v>208</v>
      </c>
      <c r="BF1302" s="2" t="s">
        <v>1625</v>
      </c>
      <c r="BG1302" s="2" t="s">
        <v>1625</v>
      </c>
      <c r="BH1302" s="2" t="s">
        <v>1625</v>
      </c>
      <c r="BI1302" s="2" t="s">
        <v>1625</v>
      </c>
      <c r="BJ1302" s="2" t="s">
        <v>1625</v>
      </c>
      <c r="BK1302" s="2" t="s">
        <v>1625</v>
      </c>
      <c r="BL1302" s="2" t="s">
        <v>1625</v>
      </c>
      <c r="BM1302" s="2" t="s">
        <v>1625</v>
      </c>
      <c r="BN1302" s="2" t="s">
        <v>1625</v>
      </c>
      <c r="BO1302" s="2" t="s">
        <v>1625</v>
      </c>
    </row>
    <row r="1303" spans="2:67" ht="28.9" outlineLevel="1">
      <c r="B1303" s="36"/>
      <c r="C1303" s="13" t="s">
        <v>1294</v>
      </c>
      <c r="D1303" s="10" t="s">
        <v>1622</v>
      </c>
      <c r="E1303" s="10" t="s">
        <v>1623</v>
      </c>
      <c r="F1303" s="11" t="s">
        <v>1624</v>
      </c>
      <c r="G1303" s="11"/>
      <c r="H1303" s="11"/>
      <c r="I1303" s="11"/>
      <c r="J1303" s="11"/>
      <c r="K1303" s="11"/>
      <c r="L1303" s="11"/>
      <c r="M1303" s="11"/>
      <c r="N1303" s="10"/>
      <c r="O1303" s="10"/>
      <c r="P1303" s="10"/>
      <c r="Q1303" s="10"/>
      <c r="R1303" s="10"/>
      <c r="S1303" s="10" t="s">
        <v>53</v>
      </c>
      <c r="T1303" s="10"/>
      <c r="U1303" s="10" t="s">
        <v>49</v>
      </c>
      <c r="V1303" s="10" t="s">
        <v>50</v>
      </c>
      <c r="W1303" s="10" t="s">
        <v>50</v>
      </c>
      <c r="X1303" s="11" t="str">
        <f t="shared" si="688"/>
        <v>N</v>
      </c>
      <c r="Y1303" s="11"/>
      <c r="Z1303" s="11">
        <f t="shared" si="689"/>
        <v>0</v>
      </c>
      <c r="AA1303" s="11" t="str">
        <f t="shared" si="705"/>
        <v>N</v>
      </c>
      <c r="AB1303" s="11"/>
      <c r="AC1303" s="11">
        <f t="shared" si="706"/>
        <v>0</v>
      </c>
      <c r="AD1303" s="10" t="str">
        <f t="shared" ref="AD1303:AD1336" si="709">REPT(0,BA1303)</f>
        <v/>
      </c>
      <c r="AE1303" s="10" t="str">
        <f t="shared" ref="AE1303:AE1336" si="710">REPT(0,BA1303)</f>
        <v/>
      </c>
      <c r="AF1303" s="11"/>
      <c r="AG1303" s="10"/>
      <c r="AH1303" s="10"/>
      <c r="AI1303" s="11">
        <f t="shared" ref="AI1303:AI1335" si="711">AI1304+Y1304</f>
        <v>743</v>
      </c>
      <c r="AJ1303" s="11" t="str">
        <f t="shared" ref="AJ1303:AJ1336" si="712">IF(Y1303&gt;1,"MTP[" &amp; AI1303-1+Y1303&amp; ":" &amp; AI1303 &amp; "]",(IF(Y1303&gt;0,"MTP[" &amp; AI1303 &amp; "]","")))</f>
        <v/>
      </c>
      <c r="AK1303" s="11">
        <f t="shared" ref="AK1303:AK1335" si="713">AK1304+Y1304</f>
        <v>743</v>
      </c>
      <c r="AL1303" s="11" t="str">
        <f t="shared" ref="AL1303:AL1336" si="714">IF(AND(V1303="Y", Y1303&gt;1),"MTP[" &amp; AK1303-1+Y1303&amp; ":" &amp; AK1303 &amp; "]",(IF(AND(V1303="Y", Y1303&gt;0),"MTP[" &amp; AK1303 &amp; "]","")))</f>
        <v/>
      </c>
      <c r="AM1303" s="11">
        <f t="shared" ref="AM1303:AM1335" si="715">AM1304+AB1304</f>
        <v>207</v>
      </c>
      <c r="AN1303" s="11" t="str">
        <f t="shared" ref="AN1303:AN1336" si="716">IF(AB1303&gt;1,"OTP[" &amp; AM1303-1+AB1303&amp; ":" &amp; AM1303 &amp; "]",(IF(AB1303&gt;0,"OTP[" &amp; AM1303 &amp; "]","")))</f>
        <v/>
      </c>
      <c r="AO1303" s="11">
        <f t="shared" ref="AO1303:AO1335" si="717">AO1304+AB1304</f>
        <v>207</v>
      </c>
      <c r="AP1303" s="11" t="str">
        <f t="shared" ref="AP1303:AP1336" si="718">IF(AND(V1303="Y", AB1303&gt;1),"OTP[" &amp; AO1303-1+AB1303&amp; ":" &amp; AO1303 &amp; "]",(IF(AND(V1303="Y", AB1303&gt;0),"OTP[" &amp; AO1303 &amp; "]","")))</f>
        <v/>
      </c>
      <c r="AQ1303" s="11"/>
      <c r="AR1303" s="11">
        <f t="shared" si="707"/>
        <v>0</v>
      </c>
      <c r="AS1303" s="11"/>
      <c r="AT1303" s="9"/>
      <c r="AU1303" t="str">
        <f t="shared" si="708"/>
        <v>RW</v>
      </c>
      <c r="AV1303" s="7">
        <f>SUM(Z$7:Z1303)/2</f>
        <v>744</v>
      </c>
      <c r="AW1303" s="7">
        <f>SUM(AC$7:AC1303)/2</f>
        <v>208</v>
      </c>
      <c r="BF1303" s="2" t="s">
        <v>1299</v>
      </c>
      <c r="BG1303" s="2" t="s">
        <v>1299</v>
      </c>
      <c r="BH1303" s="2" t="s">
        <v>1299</v>
      </c>
      <c r="BI1303" s="2" t="s">
        <v>1299</v>
      </c>
      <c r="BJ1303" s="2" t="s">
        <v>1299</v>
      </c>
      <c r="BK1303" s="2" t="s">
        <v>1299</v>
      </c>
      <c r="BL1303" s="2" t="s">
        <v>1299</v>
      </c>
      <c r="BM1303" s="2" t="s">
        <v>1299</v>
      </c>
      <c r="BN1303" s="2" t="s">
        <v>1299</v>
      </c>
      <c r="BO1303" s="2" t="s">
        <v>1299</v>
      </c>
    </row>
    <row r="1304" spans="2:67" ht="28.9" outlineLevel="1">
      <c r="B1304" s="36"/>
      <c r="C1304" s="13" t="s">
        <v>1294</v>
      </c>
      <c r="D1304" s="10" t="s">
        <v>1622</v>
      </c>
      <c r="E1304" s="10" t="s">
        <v>1623</v>
      </c>
      <c r="F1304" s="11" t="s">
        <v>1624</v>
      </c>
      <c r="G1304" s="11"/>
      <c r="H1304" s="11"/>
      <c r="I1304" s="11"/>
      <c r="J1304" s="11"/>
      <c r="K1304" s="11"/>
      <c r="L1304" s="11"/>
      <c r="M1304" s="11"/>
      <c r="N1304" s="10"/>
      <c r="O1304" s="10"/>
      <c r="P1304" s="10"/>
      <c r="Q1304" s="10"/>
      <c r="R1304" s="10"/>
      <c r="S1304" s="10" t="s">
        <v>53</v>
      </c>
      <c r="T1304" s="10"/>
      <c r="U1304" s="10" t="s">
        <v>49</v>
      </c>
      <c r="V1304" s="10" t="s">
        <v>50</v>
      </c>
      <c r="W1304" s="10" t="s">
        <v>50</v>
      </c>
      <c r="X1304" s="11" t="str">
        <f t="shared" si="688"/>
        <v>N</v>
      </c>
      <c r="Y1304" s="11"/>
      <c r="Z1304" s="11">
        <f t="shared" si="689"/>
        <v>0</v>
      </c>
      <c r="AA1304" s="11" t="str">
        <f t="shared" si="705"/>
        <v>N</v>
      </c>
      <c r="AB1304" s="11"/>
      <c r="AC1304" s="11">
        <f t="shared" si="706"/>
        <v>0</v>
      </c>
      <c r="AD1304" s="10" t="str">
        <f t="shared" si="709"/>
        <v/>
      </c>
      <c r="AE1304" s="10" t="str">
        <f t="shared" si="710"/>
        <v/>
      </c>
      <c r="AF1304" s="11"/>
      <c r="AG1304" s="10"/>
      <c r="AH1304" s="10"/>
      <c r="AI1304" s="11">
        <f t="shared" si="711"/>
        <v>743</v>
      </c>
      <c r="AJ1304" s="11" t="str">
        <f t="shared" si="712"/>
        <v/>
      </c>
      <c r="AK1304" s="11">
        <f t="shared" si="713"/>
        <v>743</v>
      </c>
      <c r="AL1304" s="11" t="str">
        <f t="shared" si="714"/>
        <v/>
      </c>
      <c r="AM1304" s="11">
        <f t="shared" si="715"/>
        <v>207</v>
      </c>
      <c r="AN1304" s="11" t="str">
        <f t="shared" si="716"/>
        <v/>
      </c>
      <c r="AO1304" s="11">
        <f t="shared" si="717"/>
        <v>207</v>
      </c>
      <c r="AP1304" s="11" t="str">
        <f t="shared" si="718"/>
        <v/>
      </c>
      <c r="AQ1304" s="11"/>
      <c r="AR1304" s="11">
        <f t="shared" si="707"/>
        <v>0</v>
      </c>
      <c r="AS1304" s="11"/>
      <c r="AT1304" s="9"/>
      <c r="AU1304" t="str">
        <f t="shared" si="708"/>
        <v>RW</v>
      </c>
      <c r="AV1304" s="7">
        <f>SUM(Z$7:Z1304)/2</f>
        <v>744</v>
      </c>
      <c r="AW1304" s="7">
        <f>SUM(AC$7:AC1304)/2</f>
        <v>208</v>
      </c>
      <c r="BF1304" s="2" t="s">
        <v>1299</v>
      </c>
      <c r="BG1304" s="2" t="s">
        <v>1299</v>
      </c>
      <c r="BH1304" s="2" t="s">
        <v>1299</v>
      </c>
      <c r="BI1304" s="2" t="s">
        <v>1299</v>
      </c>
      <c r="BJ1304" s="2" t="s">
        <v>1299</v>
      </c>
      <c r="BK1304" s="2" t="s">
        <v>1299</v>
      </c>
      <c r="BL1304" s="2" t="s">
        <v>1299</v>
      </c>
      <c r="BM1304" s="2" t="s">
        <v>1299</v>
      </c>
      <c r="BN1304" s="2" t="s">
        <v>1299</v>
      </c>
      <c r="BO1304" s="2" t="s">
        <v>1299</v>
      </c>
    </row>
    <row r="1305" spans="2:67" ht="28.9" outlineLevel="1">
      <c r="B1305" s="36"/>
      <c r="C1305" s="13" t="s">
        <v>1294</v>
      </c>
      <c r="D1305" s="10" t="s">
        <v>1622</v>
      </c>
      <c r="E1305" s="10" t="s">
        <v>1623</v>
      </c>
      <c r="F1305" s="11" t="s">
        <v>1624</v>
      </c>
      <c r="G1305" s="11"/>
      <c r="H1305" s="11"/>
      <c r="I1305" s="11"/>
      <c r="J1305" s="11"/>
      <c r="K1305" s="11"/>
      <c r="L1305" s="11"/>
      <c r="M1305" s="11"/>
      <c r="N1305" s="10"/>
      <c r="O1305" s="10"/>
      <c r="P1305" s="10"/>
      <c r="Q1305" s="10"/>
      <c r="R1305" s="10"/>
      <c r="S1305" s="10" t="s">
        <v>53</v>
      </c>
      <c r="T1305" s="10"/>
      <c r="U1305" s="10" t="s">
        <v>49</v>
      </c>
      <c r="V1305" s="10" t="s">
        <v>50</v>
      </c>
      <c r="W1305" s="10" t="s">
        <v>50</v>
      </c>
      <c r="X1305" s="11" t="str">
        <f t="shared" ref="X1305:X1370" si="719">IF(Y1305&gt;0,"Y","N")</f>
        <v>N</v>
      </c>
      <c r="Y1305" s="11"/>
      <c r="Z1305" s="11">
        <f t="shared" si="689"/>
        <v>0</v>
      </c>
      <c r="AA1305" s="11" t="str">
        <f t="shared" si="705"/>
        <v>N</v>
      </c>
      <c r="AB1305" s="11"/>
      <c r="AC1305" s="11">
        <f t="shared" si="706"/>
        <v>0</v>
      </c>
      <c r="AD1305" s="10" t="str">
        <f t="shared" si="709"/>
        <v/>
      </c>
      <c r="AE1305" s="10" t="str">
        <f t="shared" si="710"/>
        <v/>
      </c>
      <c r="AF1305" s="11"/>
      <c r="AG1305" s="10"/>
      <c r="AH1305" s="10"/>
      <c r="AI1305" s="11">
        <f t="shared" si="711"/>
        <v>743</v>
      </c>
      <c r="AJ1305" s="11" t="str">
        <f t="shared" si="712"/>
        <v/>
      </c>
      <c r="AK1305" s="11">
        <f t="shared" si="713"/>
        <v>743</v>
      </c>
      <c r="AL1305" s="11" t="str">
        <f t="shared" si="714"/>
        <v/>
      </c>
      <c r="AM1305" s="11">
        <f t="shared" si="715"/>
        <v>207</v>
      </c>
      <c r="AN1305" s="11" t="str">
        <f t="shared" si="716"/>
        <v/>
      </c>
      <c r="AO1305" s="11">
        <f t="shared" si="717"/>
        <v>207</v>
      </c>
      <c r="AP1305" s="11" t="str">
        <f t="shared" si="718"/>
        <v/>
      </c>
      <c r="AQ1305" s="11"/>
      <c r="AR1305" s="11">
        <f t="shared" si="707"/>
        <v>0</v>
      </c>
      <c r="AS1305" s="11"/>
      <c r="AT1305" s="9"/>
      <c r="AU1305" t="str">
        <f t="shared" si="708"/>
        <v>RW</v>
      </c>
      <c r="AV1305" s="7">
        <f>SUM(Z$7:Z1305)/2</f>
        <v>744</v>
      </c>
      <c r="AW1305" s="7">
        <f>SUM(AC$7:AC1305)/2</f>
        <v>208</v>
      </c>
      <c r="BF1305" s="2" t="s">
        <v>1299</v>
      </c>
      <c r="BG1305" s="2" t="s">
        <v>1299</v>
      </c>
      <c r="BH1305" s="2" t="s">
        <v>1299</v>
      </c>
      <c r="BI1305" s="2" t="s">
        <v>1299</v>
      </c>
      <c r="BJ1305" s="2" t="s">
        <v>1299</v>
      </c>
      <c r="BK1305" s="2" t="s">
        <v>1299</v>
      </c>
      <c r="BL1305" s="2" t="s">
        <v>1299</v>
      </c>
      <c r="BM1305" s="2" t="s">
        <v>1299</v>
      </c>
      <c r="BN1305" s="2" t="s">
        <v>1299</v>
      </c>
      <c r="BO1305" s="2" t="s">
        <v>1299</v>
      </c>
    </row>
    <row r="1306" spans="2:67" ht="28.9" outlineLevel="1">
      <c r="B1306" s="36"/>
      <c r="C1306" s="13" t="s">
        <v>1294</v>
      </c>
      <c r="D1306" s="10" t="s">
        <v>1622</v>
      </c>
      <c r="E1306" s="10" t="s">
        <v>1623</v>
      </c>
      <c r="F1306" s="11" t="s">
        <v>1624</v>
      </c>
      <c r="G1306" s="11"/>
      <c r="H1306" s="11"/>
      <c r="I1306" s="11"/>
      <c r="J1306" s="11"/>
      <c r="K1306" s="11"/>
      <c r="L1306" s="11"/>
      <c r="M1306" s="11"/>
      <c r="N1306" s="10"/>
      <c r="O1306" s="10"/>
      <c r="P1306" s="10"/>
      <c r="Q1306" s="10"/>
      <c r="R1306" s="10"/>
      <c r="S1306" s="10" t="s">
        <v>53</v>
      </c>
      <c r="T1306" s="10"/>
      <c r="U1306" s="10" t="s">
        <v>49</v>
      </c>
      <c r="V1306" s="10" t="s">
        <v>50</v>
      </c>
      <c r="W1306" s="10" t="s">
        <v>50</v>
      </c>
      <c r="X1306" s="11" t="str">
        <f t="shared" si="719"/>
        <v>N</v>
      </c>
      <c r="Y1306" s="11"/>
      <c r="Z1306" s="11">
        <f t="shared" si="689"/>
        <v>0</v>
      </c>
      <c r="AA1306" s="11" t="str">
        <f t="shared" si="705"/>
        <v>N</v>
      </c>
      <c r="AB1306" s="11"/>
      <c r="AC1306" s="11">
        <f t="shared" si="706"/>
        <v>0</v>
      </c>
      <c r="AD1306" s="10" t="str">
        <f t="shared" si="709"/>
        <v/>
      </c>
      <c r="AE1306" s="10" t="str">
        <f t="shared" si="710"/>
        <v/>
      </c>
      <c r="AF1306" s="11"/>
      <c r="AG1306" s="10"/>
      <c r="AH1306" s="10"/>
      <c r="AI1306" s="11">
        <f t="shared" si="711"/>
        <v>743</v>
      </c>
      <c r="AJ1306" s="11" t="str">
        <f t="shared" si="712"/>
        <v/>
      </c>
      <c r="AK1306" s="11">
        <f t="shared" si="713"/>
        <v>743</v>
      </c>
      <c r="AL1306" s="11" t="str">
        <f t="shared" si="714"/>
        <v/>
      </c>
      <c r="AM1306" s="11">
        <f t="shared" si="715"/>
        <v>207</v>
      </c>
      <c r="AN1306" s="11" t="str">
        <f t="shared" si="716"/>
        <v/>
      </c>
      <c r="AO1306" s="11">
        <f t="shared" si="717"/>
        <v>207</v>
      </c>
      <c r="AP1306" s="11" t="str">
        <f t="shared" si="718"/>
        <v/>
      </c>
      <c r="AQ1306" s="11"/>
      <c r="AR1306" s="11">
        <f t="shared" si="707"/>
        <v>0</v>
      </c>
      <c r="AS1306" s="11"/>
      <c r="AT1306" s="9"/>
      <c r="AU1306" t="str">
        <f t="shared" si="708"/>
        <v>RW</v>
      </c>
      <c r="AV1306" s="7">
        <f>SUM(Z$7:Z1306)/2</f>
        <v>744</v>
      </c>
      <c r="AW1306" s="7">
        <f>SUM(AC$7:AC1306)/2</f>
        <v>208</v>
      </c>
      <c r="BF1306" s="2" t="s">
        <v>1299</v>
      </c>
      <c r="BG1306" s="2" t="s">
        <v>1299</v>
      </c>
      <c r="BH1306" s="2" t="s">
        <v>1299</v>
      </c>
      <c r="BI1306" s="2" t="s">
        <v>1299</v>
      </c>
      <c r="BJ1306" s="2" t="s">
        <v>1299</v>
      </c>
      <c r="BK1306" s="2" t="s">
        <v>1299</v>
      </c>
      <c r="BL1306" s="2" t="s">
        <v>1299</v>
      </c>
      <c r="BM1306" s="2" t="s">
        <v>1299</v>
      </c>
      <c r="BN1306" s="2" t="s">
        <v>1299</v>
      </c>
      <c r="BO1306" s="2" t="s">
        <v>1299</v>
      </c>
    </row>
    <row r="1307" spans="2:67" ht="28.9" outlineLevel="1">
      <c r="B1307" s="36"/>
      <c r="C1307" s="13" t="s">
        <v>1294</v>
      </c>
      <c r="D1307" s="10" t="s">
        <v>1622</v>
      </c>
      <c r="E1307" s="10" t="s">
        <v>1623</v>
      </c>
      <c r="F1307" s="11" t="s">
        <v>1624</v>
      </c>
      <c r="G1307" s="11"/>
      <c r="H1307" s="11"/>
      <c r="I1307" s="11"/>
      <c r="J1307" s="11"/>
      <c r="K1307" s="11"/>
      <c r="L1307" s="11"/>
      <c r="M1307" s="11"/>
      <c r="N1307" s="10"/>
      <c r="O1307" s="10"/>
      <c r="P1307" s="10"/>
      <c r="Q1307" s="10"/>
      <c r="R1307" s="10"/>
      <c r="S1307" s="10" t="s">
        <v>53</v>
      </c>
      <c r="T1307" s="10"/>
      <c r="U1307" s="10" t="s">
        <v>49</v>
      </c>
      <c r="V1307" s="10" t="s">
        <v>50</v>
      </c>
      <c r="W1307" s="10" t="s">
        <v>50</v>
      </c>
      <c r="X1307" s="11" t="str">
        <f t="shared" si="719"/>
        <v>N</v>
      </c>
      <c r="Y1307" s="11"/>
      <c r="Z1307" s="11">
        <f t="shared" si="689"/>
        <v>0</v>
      </c>
      <c r="AA1307" s="11" t="str">
        <f t="shared" si="705"/>
        <v>N</v>
      </c>
      <c r="AB1307" s="11"/>
      <c r="AC1307" s="11">
        <f t="shared" si="706"/>
        <v>0</v>
      </c>
      <c r="AD1307" s="10" t="str">
        <f t="shared" si="709"/>
        <v/>
      </c>
      <c r="AE1307" s="10" t="str">
        <f t="shared" si="710"/>
        <v/>
      </c>
      <c r="AF1307" s="11"/>
      <c r="AG1307" s="10"/>
      <c r="AH1307" s="10"/>
      <c r="AI1307" s="11">
        <f t="shared" si="711"/>
        <v>743</v>
      </c>
      <c r="AJ1307" s="11" t="str">
        <f t="shared" si="712"/>
        <v/>
      </c>
      <c r="AK1307" s="11">
        <f t="shared" si="713"/>
        <v>743</v>
      </c>
      <c r="AL1307" s="11" t="str">
        <f t="shared" si="714"/>
        <v/>
      </c>
      <c r="AM1307" s="11">
        <f t="shared" si="715"/>
        <v>207</v>
      </c>
      <c r="AN1307" s="11" t="str">
        <f t="shared" si="716"/>
        <v/>
      </c>
      <c r="AO1307" s="11">
        <f t="shared" si="717"/>
        <v>207</v>
      </c>
      <c r="AP1307" s="11" t="str">
        <f t="shared" si="718"/>
        <v/>
      </c>
      <c r="AQ1307" s="11"/>
      <c r="AR1307" s="11">
        <f t="shared" si="707"/>
        <v>0</v>
      </c>
      <c r="AS1307" s="11"/>
      <c r="AT1307" s="9"/>
      <c r="AU1307" t="str">
        <f t="shared" si="708"/>
        <v>RW</v>
      </c>
      <c r="AV1307" s="7">
        <f>SUM(Z$7:Z1307)/2</f>
        <v>744</v>
      </c>
      <c r="AW1307" s="7">
        <f>SUM(AC$7:AC1307)/2</f>
        <v>208</v>
      </c>
      <c r="BF1307" s="2" t="s">
        <v>1299</v>
      </c>
      <c r="BG1307" s="2" t="s">
        <v>1299</v>
      </c>
      <c r="BH1307" s="2" t="s">
        <v>1299</v>
      </c>
      <c r="BI1307" s="2" t="s">
        <v>1299</v>
      </c>
      <c r="BJ1307" s="2" t="s">
        <v>1299</v>
      </c>
      <c r="BK1307" s="2" t="s">
        <v>1299</v>
      </c>
      <c r="BL1307" s="2" t="s">
        <v>1299</v>
      </c>
      <c r="BM1307" s="2" t="s">
        <v>1299</v>
      </c>
      <c r="BN1307" s="2" t="s">
        <v>1299</v>
      </c>
      <c r="BO1307" s="2" t="s">
        <v>1299</v>
      </c>
    </row>
    <row r="1308" spans="2:67" ht="28.9" outlineLevel="1">
      <c r="B1308" s="36"/>
      <c r="C1308" s="13" t="s">
        <v>1294</v>
      </c>
      <c r="D1308" s="10" t="s">
        <v>1622</v>
      </c>
      <c r="E1308" s="10" t="s">
        <v>1623</v>
      </c>
      <c r="F1308" s="11" t="s">
        <v>1624</v>
      </c>
      <c r="G1308" s="11"/>
      <c r="H1308" s="11"/>
      <c r="I1308" s="11"/>
      <c r="J1308" s="11"/>
      <c r="K1308" s="11"/>
      <c r="L1308" s="11"/>
      <c r="M1308" s="11"/>
      <c r="N1308" s="10"/>
      <c r="O1308" s="10"/>
      <c r="P1308" s="10"/>
      <c r="Q1308" s="10"/>
      <c r="R1308" s="10"/>
      <c r="S1308" s="10" t="s">
        <v>53</v>
      </c>
      <c r="T1308" s="10"/>
      <c r="U1308" s="10" t="s">
        <v>49</v>
      </c>
      <c r="V1308" s="10" t="s">
        <v>50</v>
      </c>
      <c r="W1308" s="10" t="s">
        <v>50</v>
      </c>
      <c r="X1308" s="11" t="str">
        <f t="shared" si="719"/>
        <v>N</v>
      </c>
      <c r="Y1308" s="11"/>
      <c r="Z1308" s="11">
        <f t="shared" si="689"/>
        <v>0</v>
      </c>
      <c r="AA1308" s="11" t="str">
        <f t="shared" si="705"/>
        <v>N</v>
      </c>
      <c r="AB1308" s="11"/>
      <c r="AC1308" s="11">
        <f t="shared" si="706"/>
        <v>0</v>
      </c>
      <c r="AD1308" s="10" t="str">
        <f t="shared" si="709"/>
        <v/>
      </c>
      <c r="AE1308" s="10" t="str">
        <f t="shared" si="710"/>
        <v/>
      </c>
      <c r="AF1308" s="11"/>
      <c r="AG1308" s="10"/>
      <c r="AH1308" s="10"/>
      <c r="AI1308" s="11">
        <f t="shared" si="711"/>
        <v>743</v>
      </c>
      <c r="AJ1308" s="11" t="str">
        <f t="shared" si="712"/>
        <v/>
      </c>
      <c r="AK1308" s="11">
        <f t="shared" si="713"/>
        <v>743</v>
      </c>
      <c r="AL1308" s="11" t="str">
        <f t="shared" si="714"/>
        <v/>
      </c>
      <c r="AM1308" s="11">
        <f t="shared" si="715"/>
        <v>207</v>
      </c>
      <c r="AN1308" s="11" t="str">
        <f t="shared" si="716"/>
        <v/>
      </c>
      <c r="AO1308" s="11">
        <f t="shared" si="717"/>
        <v>207</v>
      </c>
      <c r="AP1308" s="11" t="str">
        <f t="shared" si="718"/>
        <v/>
      </c>
      <c r="AQ1308" s="11"/>
      <c r="AR1308" s="11">
        <f t="shared" si="707"/>
        <v>0</v>
      </c>
      <c r="AS1308" s="11"/>
      <c r="AT1308" s="9"/>
      <c r="AU1308" t="str">
        <f t="shared" si="708"/>
        <v>RW</v>
      </c>
      <c r="AV1308" s="7">
        <f>SUM(Z$7:Z1308)/2</f>
        <v>744</v>
      </c>
      <c r="AW1308" s="7">
        <f>SUM(AC$7:AC1308)/2</f>
        <v>208</v>
      </c>
      <c r="BF1308" s="2" t="s">
        <v>1299</v>
      </c>
      <c r="BG1308" s="2" t="s">
        <v>1299</v>
      </c>
      <c r="BH1308" s="2" t="s">
        <v>1299</v>
      </c>
      <c r="BI1308" s="2" t="s">
        <v>1299</v>
      </c>
      <c r="BJ1308" s="2" t="s">
        <v>1299</v>
      </c>
      <c r="BK1308" s="2" t="s">
        <v>1299</v>
      </c>
      <c r="BL1308" s="2" t="s">
        <v>1299</v>
      </c>
      <c r="BM1308" s="2" t="s">
        <v>1299</v>
      </c>
      <c r="BN1308" s="2" t="s">
        <v>1299</v>
      </c>
      <c r="BO1308" s="2" t="s">
        <v>1299</v>
      </c>
    </row>
    <row r="1309" spans="2:67" ht="28.9" outlineLevel="1">
      <c r="B1309" s="36"/>
      <c r="C1309" s="13" t="s">
        <v>1294</v>
      </c>
      <c r="D1309" s="10" t="s">
        <v>1622</v>
      </c>
      <c r="E1309" s="10" t="s">
        <v>1623</v>
      </c>
      <c r="F1309" s="11" t="s">
        <v>1624</v>
      </c>
      <c r="G1309" s="11" t="str">
        <f t="shared" ref="G1309:G1318" si="720">IF(BA1309&gt;1, F1309 &amp; "[" &amp; BB1309-1+BA1309&amp; ":" &amp; BB1309 &amp; "]",(IF(BA1309&gt;0,F1309 &amp; "[" &amp; BB1309 &amp; "]","")))</f>
        <v/>
      </c>
      <c r="H1309" s="11"/>
      <c r="I1309" s="11"/>
      <c r="J1309" s="11"/>
      <c r="K1309" s="11"/>
      <c r="L1309" s="11"/>
      <c r="M1309" s="11"/>
      <c r="N1309" s="10"/>
      <c r="O1309" s="10"/>
      <c r="P1309" s="10"/>
      <c r="Q1309" s="10"/>
      <c r="R1309" s="10"/>
      <c r="S1309" s="10" t="s">
        <v>53</v>
      </c>
      <c r="T1309" s="10"/>
      <c r="U1309" s="10" t="s">
        <v>49</v>
      </c>
      <c r="V1309" s="10" t="s">
        <v>50</v>
      </c>
      <c r="W1309" s="10" t="s">
        <v>50</v>
      </c>
      <c r="X1309" s="11" t="str">
        <f t="shared" si="719"/>
        <v>N</v>
      </c>
      <c r="Y1309" s="11"/>
      <c r="Z1309" s="11">
        <f t="shared" si="689"/>
        <v>0</v>
      </c>
      <c r="AA1309" s="11" t="str">
        <f t="shared" si="705"/>
        <v>N</v>
      </c>
      <c r="AB1309" s="11"/>
      <c r="AC1309" s="11">
        <f t="shared" si="706"/>
        <v>0</v>
      </c>
      <c r="AD1309" s="10" t="str">
        <f t="shared" si="709"/>
        <v/>
      </c>
      <c r="AE1309" s="10" t="str">
        <f t="shared" si="710"/>
        <v/>
      </c>
      <c r="AF1309" s="11"/>
      <c r="AG1309" s="10"/>
      <c r="AH1309" s="10"/>
      <c r="AI1309" s="11">
        <f t="shared" si="711"/>
        <v>743</v>
      </c>
      <c r="AJ1309" s="11" t="str">
        <f t="shared" si="712"/>
        <v/>
      </c>
      <c r="AK1309" s="11">
        <f t="shared" si="713"/>
        <v>743</v>
      </c>
      <c r="AL1309" s="11" t="str">
        <f t="shared" si="714"/>
        <v/>
      </c>
      <c r="AM1309" s="11">
        <f t="shared" si="715"/>
        <v>207</v>
      </c>
      <c r="AN1309" s="11" t="str">
        <f t="shared" si="716"/>
        <v/>
      </c>
      <c r="AO1309" s="11">
        <f t="shared" si="717"/>
        <v>207</v>
      </c>
      <c r="AP1309" s="11" t="str">
        <f t="shared" si="718"/>
        <v/>
      </c>
      <c r="AQ1309" s="11"/>
      <c r="AR1309" s="11">
        <f t="shared" si="707"/>
        <v>0</v>
      </c>
      <c r="AS1309" s="11"/>
      <c r="AT1309" s="9"/>
      <c r="AU1309" t="str">
        <f t="shared" si="708"/>
        <v>RW</v>
      </c>
      <c r="AV1309" s="7">
        <f>SUM(Z$7:Z1309)/2</f>
        <v>744</v>
      </c>
      <c r="AW1309" s="7">
        <f>SUM(AC$7:AC1309)/2</f>
        <v>208</v>
      </c>
      <c r="BF1309" s="2" t="s">
        <v>1299</v>
      </c>
      <c r="BG1309" s="2" t="s">
        <v>1299</v>
      </c>
      <c r="BH1309" s="2" t="s">
        <v>1299</v>
      </c>
      <c r="BI1309" s="2" t="s">
        <v>1299</v>
      </c>
      <c r="BJ1309" s="2" t="s">
        <v>1299</v>
      </c>
      <c r="BK1309" s="2" t="s">
        <v>1299</v>
      </c>
      <c r="BL1309" s="2" t="s">
        <v>1299</v>
      </c>
      <c r="BM1309" s="2" t="s">
        <v>1299</v>
      </c>
      <c r="BN1309" s="2" t="s">
        <v>1299</v>
      </c>
      <c r="BO1309" s="2" t="s">
        <v>1299</v>
      </c>
    </row>
    <row r="1310" spans="2:67" ht="28.9" outlineLevel="1">
      <c r="B1310" s="36"/>
      <c r="C1310" s="13" t="s">
        <v>1294</v>
      </c>
      <c r="D1310" s="10" t="s">
        <v>1622</v>
      </c>
      <c r="E1310" s="10" t="s">
        <v>1623</v>
      </c>
      <c r="F1310" s="11" t="s">
        <v>1624</v>
      </c>
      <c r="G1310" s="11" t="str">
        <f t="shared" si="720"/>
        <v/>
      </c>
      <c r="H1310" s="11"/>
      <c r="I1310" s="11"/>
      <c r="J1310" s="11"/>
      <c r="K1310" s="11"/>
      <c r="L1310" s="11"/>
      <c r="M1310" s="11"/>
      <c r="N1310" s="10"/>
      <c r="O1310" s="10"/>
      <c r="P1310" s="10"/>
      <c r="Q1310" s="10"/>
      <c r="R1310" s="10"/>
      <c r="S1310" s="10" t="s">
        <v>53</v>
      </c>
      <c r="T1310" s="10"/>
      <c r="U1310" s="10" t="s">
        <v>49</v>
      </c>
      <c r="V1310" s="10" t="s">
        <v>50</v>
      </c>
      <c r="W1310" s="10" t="s">
        <v>50</v>
      </c>
      <c r="X1310" s="11" t="str">
        <f t="shared" si="719"/>
        <v>N</v>
      </c>
      <c r="Y1310" s="11"/>
      <c r="Z1310" s="11">
        <f t="shared" si="689"/>
        <v>0</v>
      </c>
      <c r="AA1310" s="11" t="str">
        <f t="shared" si="705"/>
        <v>N</v>
      </c>
      <c r="AB1310" s="11"/>
      <c r="AC1310" s="11">
        <f t="shared" si="706"/>
        <v>0</v>
      </c>
      <c r="AD1310" s="10" t="str">
        <f t="shared" si="709"/>
        <v/>
      </c>
      <c r="AE1310" s="10" t="str">
        <f t="shared" si="710"/>
        <v/>
      </c>
      <c r="AF1310" s="11"/>
      <c r="AG1310" s="10"/>
      <c r="AH1310" s="10"/>
      <c r="AI1310" s="11">
        <f t="shared" si="711"/>
        <v>743</v>
      </c>
      <c r="AJ1310" s="11" t="str">
        <f t="shared" si="712"/>
        <v/>
      </c>
      <c r="AK1310" s="11">
        <f t="shared" si="713"/>
        <v>743</v>
      </c>
      <c r="AL1310" s="11" t="str">
        <f t="shared" si="714"/>
        <v/>
      </c>
      <c r="AM1310" s="11">
        <f t="shared" si="715"/>
        <v>207</v>
      </c>
      <c r="AN1310" s="11" t="str">
        <f t="shared" si="716"/>
        <v/>
      </c>
      <c r="AO1310" s="11">
        <f t="shared" si="717"/>
        <v>207</v>
      </c>
      <c r="AP1310" s="11" t="str">
        <f t="shared" si="718"/>
        <v/>
      </c>
      <c r="AQ1310" s="11"/>
      <c r="AR1310" s="11">
        <f t="shared" si="707"/>
        <v>0</v>
      </c>
      <c r="AS1310" s="11"/>
      <c r="AT1310" s="9"/>
      <c r="AU1310" t="str">
        <f t="shared" si="708"/>
        <v>RW</v>
      </c>
      <c r="AV1310" s="7">
        <f>SUM(Z$7:Z1310)/2</f>
        <v>744</v>
      </c>
      <c r="AW1310" s="7">
        <f>SUM(AC$7:AC1310)/2</f>
        <v>208</v>
      </c>
      <c r="BB1310" s="7">
        <f t="shared" ref="BB1310:BB1317" si="721">BB1311+BA1311</f>
        <v>104</v>
      </c>
      <c r="BF1310" s="2" t="s">
        <v>1299</v>
      </c>
      <c r="BG1310" s="2" t="s">
        <v>1299</v>
      </c>
      <c r="BH1310" s="2" t="s">
        <v>1299</v>
      </c>
      <c r="BI1310" s="2" t="s">
        <v>1299</v>
      </c>
      <c r="BJ1310" s="2" t="s">
        <v>1299</v>
      </c>
      <c r="BK1310" s="2" t="s">
        <v>1299</v>
      </c>
      <c r="BL1310" s="2" t="s">
        <v>1299</v>
      </c>
      <c r="BM1310" s="2" t="s">
        <v>1299</v>
      </c>
      <c r="BN1310" s="2" t="s">
        <v>1299</v>
      </c>
      <c r="BO1310" s="2" t="s">
        <v>1299</v>
      </c>
    </row>
    <row r="1311" spans="2:67" ht="28.9" outlineLevel="1">
      <c r="B1311" s="36"/>
      <c r="C1311" s="13" t="s">
        <v>1294</v>
      </c>
      <c r="D1311" s="10" t="s">
        <v>1622</v>
      </c>
      <c r="E1311" s="10" t="s">
        <v>1623</v>
      </c>
      <c r="F1311" s="11" t="s">
        <v>1624</v>
      </c>
      <c r="G1311" s="11" t="str">
        <f t="shared" si="720"/>
        <v/>
      </c>
      <c r="H1311" s="11"/>
      <c r="I1311" s="11"/>
      <c r="J1311" s="11"/>
      <c r="K1311" s="11"/>
      <c r="L1311" s="11"/>
      <c r="M1311" s="11"/>
      <c r="N1311" s="10"/>
      <c r="O1311" s="10"/>
      <c r="P1311" s="10"/>
      <c r="Q1311" s="10"/>
      <c r="R1311" s="10"/>
      <c r="S1311" s="10" t="s">
        <v>53</v>
      </c>
      <c r="T1311" s="10"/>
      <c r="U1311" s="10" t="s">
        <v>49</v>
      </c>
      <c r="V1311" s="10" t="s">
        <v>50</v>
      </c>
      <c r="W1311" s="10" t="s">
        <v>50</v>
      </c>
      <c r="X1311" s="11" t="str">
        <f t="shared" si="719"/>
        <v>N</v>
      </c>
      <c r="Y1311" s="11"/>
      <c r="Z1311" s="11">
        <f t="shared" si="689"/>
        <v>0</v>
      </c>
      <c r="AA1311" s="11" t="str">
        <f t="shared" si="705"/>
        <v>N</v>
      </c>
      <c r="AB1311" s="11"/>
      <c r="AC1311" s="11">
        <f t="shared" si="706"/>
        <v>0</v>
      </c>
      <c r="AD1311" s="10" t="str">
        <f t="shared" si="709"/>
        <v/>
      </c>
      <c r="AE1311" s="10" t="str">
        <f t="shared" si="710"/>
        <v/>
      </c>
      <c r="AF1311" s="11"/>
      <c r="AG1311" s="10"/>
      <c r="AH1311" s="10"/>
      <c r="AI1311" s="11">
        <f t="shared" si="711"/>
        <v>743</v>
      </c>
      <c r="AJ1311" s="11" t="str">
        <f t="shared" si="712"/>
        <v/>
      </c>
      <c r="AK1311" s="11">
        <f t="shared" si="713"/>
        <v>743</v>
      </c>
      <c r="AL1311" s="11" t="str">
        <f t="shared" si="714"/>
        <v/>
      </c>
      <c r="AM1311" s="11">
        <f t="shared" si="715"/>
        <v>207</v>
      </c>
      <c r="AN1311" s="11" t="str">
        <f t="shared" si="716"/>
        <v/>
      </c>
      <c r="AO1311" s="11">
        <f t="shared" si="717"/>
        <v>207</v>
      </c>
      <c r="AP1311" s="11" t="str">
        <f t="shared" si="718"/>
        <v/>
      </c>
      <c r="AQ1311" s="11"/>
      <c r="AR1311" s="11">
        <f t="shared" si="707"/>
        <v>0</v>
      </c>
      <c r="AS1311" s="11"/>
      <c r="AT1311" s="9"/>
      <c r="AU1311" t="str">
        <f t="shared" si="708"/>
        <v>RW</v>
      </c>
      <c r="AV1311" s="7">
        <f>SUM(Z$7:Z1311)/2</f>
        <v>744</v>
      </c>
      <c r="AW1311" s="7">
        <f>SUM(AC$7:AC1311)/2</f>
        <v>208</v>
      </c>
      <c r="BB1311" s="7">
        <f t="shared" si="721"/>
        <v>104</v>
      </c>
      <c r="BF1311" s="2" t="s">
        <v>1299</v>
      </c>
      <c r="BG1311" s="2" t="s">
        <v>1299</v>
      </c>
      <c r="BH1311" s="2" t="s">
        <v>1299</v>
      </c>
      <c r="BI1311" s="2" t="s">
        <v>1299</v>
      </c>
      <c r="BJ1311" s="2" t="s">
        <v>1299</v>
      </c>
      <c r="BK1311" s="2" t="s">
        <v>1299</v>
      </c>
      <c r="BL1311" s="2" t="s">
        <v>1299</v>
      </c>
      <c r="BM1311" s="2" t="s">
        <v>1299</v>
      </c>
      <c r="BN1311" s="2" t="s">
        <v>1299</v>
      </c>
      <c r="BO1311" s="2" t="s">
        <v>1299</v>
      </c>
    </row>
    <row r="1312" spans="2:67" ht="28.9" outlineLevel="1">
      <c r="B1312" s="36"/>
      <c r="C1312" s="13" t="s">
        <v>1294</v>
      </c>
      <c r="D1312" s="10" t="s">
        <v>1622</v>
      </c>
      <c r="E1312" s="10" t="s">
        <v>1623</v>
      </c>
      <c r="F1312" s="11" t="s">
        <v>1624</v>
      </c>
      <c r="G1312" s="11" t="str">
        <f t="shared" si="720"/>
        <v/>
      </c>
      <c r="H1312" s="11"/>
      <c r="I1312" s="11"/>
      <c r="J1312" s="11"/>
      <c r="K1312" s="11"/>
      <c r="L1312" s="11"/>
      <c r="M1312" s="11"/>
      <c r="N1312" s="10"/>
      <c r="O1312" s="10"/>
      <c r="P1312" s="10"/>
      <c r="Q1312" s="10"/>
      <c r="R1312" s="10"/>
      <c r="S1312" s="10" t="s">
        <v>53</v>
      </c>
      <c r="T1312" s="10"/>
      <c r="U1312" s="10" t="s">
        <v>49</v>
      </c>
      <c r="V1312" s="10" t="s">
        <v>50</v>
      </c>
      <c r="W1312" s="10" t="s">
        <v>50</v>
      </c>
      <c r="X1312" s="11" t="str">
        <f t="shared" si="719"/>
        <v>N</v>
      </c>
      <c r="Y1312" s="11"/>
      <c r="Z1312" s="11">
        <f t="shared" si="689"/>
        <v>0</v>
      </c>
      <c r="AA1312" s="11" t="str">
        <f t="shared" si="705"/>
        <v>N</v>
      </c>
      <c r="AB1312" s="11"/>
      <c r="AC1312" s="11">
        <f t="shared" si="706"/>
        <v>0</v>
      </c>
      <c r="AD1312" s="10" t="str">
        <f t="shared" si="709"/>
        <v/>
      </c>
      <c r="AE1312" s="10" t="str">
        <f t="shared" si="710"/>
        <v/>
      </c>
      <c r="AF1312" s="11"/>
      <c r="AG1312" s="10"/>
      <c r="AH1312" s="10"/>
      <c r="AI1312" s="11">
        <f t="shared" si="711"/>
        <v>743</v>
      </c>
      <c r="AJ1312" s="11" t="str">
        <f t="shared" si="712"/>
        <v/>
      </c>
      <c r="AK1312" s="11">
        <f t="shared" si="713"/>
        <v>743</v>
      </c>
      <c r="AL1312" s="11" t="str">
        <f t="shared" si="714"/>
        <v/>
      </c>
      <c r="AM1312" s="11">
        <f t="shared" si="715"/>
        <v>207</v>
      </c>
      <c r="AN1312" s="11" t="str">
        <f t="shared" si="716"/>
        <v/>
      </c>
      <c r="AO1312" s="11">
        <f t="shared" si="717"/>
        <v>207</v>
      </c>
      <c r="AP1312" s="11" t="str">
        <f t="shared" si="718"/>
        <v/>
      </c>
      <c r="AQ1312" s="11"/>
      <c r="AR1312" s="11">
        <f t="shared" si="707"/>
        <v>0</v>
      </c>
      <c r="AS1312" s="11"/>
      <c r="AT1312" s="9"/>
      <c r="AU1312" t="str">
        <f t="shared" si="708"/>
        <v>RW</v>
      </c>
      <c r="AV1312" s="7">
        <f>SUM(Z$7:Z1312)/2</f>
        <v>744</v>
      </c>
      <c r="AW1312" s="7">
        <f>SUM(AC$7:AC1312)/2</f>
        <v>208</v>
      </c>
      <c r="BB1312" s="7">
        <f t="shared" si="721"/>
        <v>104</v>
      </c>
      <c r="BF1312" s="2" t="s">
        <v>1299</v>
      </c>
      <c r="BG1312" s="2" t="s">
        <v>1299</v>
      </c>
      <c r="BH1312" s="2" t="s">
        <v>1299</v>
      </c>
      <c r="BI1312" s="2" t="s">
        <v>1299</v>
      </c>
      <c r="BJ1312" s="2" t="s">
        <v>1299</v>
      </c>
      <c r="BK1312" s="2" t="s">
        <v>1299</v>
      </c>
      <c r="BL1312" s="2" t="s">
        <v>1299</v>
      </c>
      <c r="BM1312" s="2" t="s">
        <v>1299</v>
      </c>
      <c r="BN1312" s="2" t="s">
        <v>1299</v>
      </c>
      <c r="BO1312" s="2" t="s">
        <v>1299</v>
      </c>
    </row>
    <row r="1313" spans="2:67" ht="28.9" outlineLevel="1">
      <c r="B1313" s="36"/>
      <c r="C1313" s="13" t="s">
        <v>1294</v>
      </c>
      <c r="D1313" s="10" t="s">
        <v>1622</v>
      </c>
      <c r="E1313" s="10" t="s">
        <v>1623</v>
      </c>
      <c r="F1313" s="11" t="s">
        <v>1624</v>
      </c>
      <c r="G1313" s="11" t="str">
        <f t="shared" si="720"/>
        <v/>
      </c>
      <c r="H1313" s="11"/>
      <c r="I1313" s="11"/>
      <c r="J1313" s="11"/>
      <c r="K1313" s="11"/>
      <c r="L1313" s="11"/>
      <c r="M1313" s="11"/>
      <c r="N1313" s="10"/>
      <c r="O1313" s="10"/>
      <c r="P1313" s="10"/>
      <c r="Q1313" s="10"/>
      <c r="R1313" s="10"/>
      <c r="S1313" s="10" t="s">
        <v>53</v>
      </c>
      <c r="T1313" s="10"/>
      <c r="U1313" s="10" t="s">
        <v>49</v>
      </c>
      <c r="V1313" s="10" t="s">
        <v>50</v>
      </c>
      <c r="W1313" s="10" t="s">
        <v>50</v>
      </c>
      <c r="X1313" s="11" t="str">
        <f t="shared" si="719"/>
        <v>N</v>
      </c>
      <c r="Y1313" s="11"/>
      <c r="Z1313" s="11">
        <f t="shared" si="689"/>
        <v>0</v>
      </c>
      <c r="AA1313" s="11" t="str">
        <f t="shared" si="705"/>
        <v>N</v>
      </c>
      <c r="AB1313" s="11"/>
      <c r="AC1313" s="11">
        <f t="shared" si="706"/>
        <v>0</v>
      </c>
      <c r="AD1313" s="10" t="str">
        <f t="shared" si="709"/>
        <v/>
      </c>
      <c r="AE1313" s="10" t="str">
        <f t="shared" si="710"/>
        <v/>
      </c>
      <c r="AF1313" s="11"/>
      <c r="AG1313" s="10"/>
      <c r="AH1313" s="10"/>
      <c r="AI1313" s="11">
        <f t="shared" si="711"/>
        <v>743</v>
      </c>
      <c r="AJ1313" s="11" t="str">
        <f t="shared" si="712"/>
        <v/>
      </c>
      <c r="AK1313" s="11">
        <f t="shared" si="713"/>
        <v>743</v>
      </c>
      <c r="AL1313" s="11" t="str">
        <f t="shared" si="714"/>
        <v/>
      </c>
      <c r="AM1313" s="11">
        <f t="shared" si="715"/>
        <v>207</v>
      </c>
      <c r="AN1313" s="11" t="str">
        <f t="shared" si="716"/>
        <v/>
      </c>
      <c r="AO1313" s="11">
        <f t="shared" si="717"/>
        <v>207</v>
      </c>
      <c r="AP1313" s="11" t="str">
        <f t="shared" si="718"/>
        <v/>
      </c>
      <c r="AQ1313" s="11"/>
      <c r="AR1313" s="11">
        <f t="shared" si="707"/>
        <v>0</v>
      </c>
      <c r="AS1313" s="11"/>
      <c r="AT1313" s="9"/>
      <c r="AU1313" t="str">
        <f t="shared" si="708"/>
        <v>RW</v>
      </c>
      <c r="AV1313" s="7">
        <f>SUM(Z$7:Z1313)/2</f>
        <v>744</v>
      </c>
      <c r="AW1313" s="7">
        <f>SUM(AC$7:AC1313)/2</f>
        <v>208</v>
      </c>
      <c r="BB1313" s="7">
        <f t="shared" si="721"/>
        <v>104</v>
      </c>
      <c r="BF1313" s="2" t="s">
        <v>1299</v>
      </c>
      <c r="BG1313" s="2" t="s">
        <v>1299</v>
      </c>
      <c r="BH1313" s="2" t="s">
        <v>1299</v>
      </c>
      <c r="BI1313" s="2" t="s">
        <v>1299</v>
      </c>
      <c r="BJ1313" s="2" t="s">
        <v>1299</v>
      </c>
      <c r="BK1313" s="2" t="s">
        <v>1299</v>
      </c>
      <c r="BL1313" s="2" t="s">
        <v>1299</v>
      </c>
      <c r="BM1313" s="2" t="s">
        <v>1299</v>
      </c>
      <c r="BN1313" s="2" t="s">
        <v>1299</v>
      </c>
      <c r="BO1313" s="2" t="s">
        <v>1299</v>
      </c>
    </row>
    <row r="1314" spans="2:67" ht="28.9" outlineLevel="1">
      <c r="B1314" s="36"/>
      <c r="C1314" s="13" t="s">
        <v>1294</v>
      </c>
      <c r="D1314" s="10" t="s">
        <v>1622</v>
      </c>
      <c r="E1314" s="10" t="s">
        <v>1623</v>
      </c>
      <c r="F1314" s="11" t="s">
        <v>1624</v>
      </c>
      <c r="G1314" s="11" t="str">
        <f t="shared" si="720"/>
        <v/>
      </c>
      <c r="H1314" s="11"/>
      <c r="I1314" s="11"/>
      <c r="J1314" s="11"/>
      <c r="K1314" s="11"/>
      <c r="L1314" s="11"/>
      <c r="M1314" s="11"/>
      <c r="N1314" s="10"/>
      <c r="O1314" s="10"/>
      <c r="P1314" s="10"/>
      <c r="Q1314" s="10"/>
      <c r="R1314" s="10"/>
      <c r="S1314" s="10" t="s">
        <v>53</v>
      </c>
      <c r="T1314" s="10"/>
      <c r="U1314" s="10" t="s">
        <v>49</v>
      </c>
      <c r="V1314" s="10" t="s">
        <v>50</v>
      </c>
      <c r="W1314" s="10" t="s">
        <v>50</v>
      </c>
      <c r="X1314" s="11" t="str">
        <f t="shared" si="719"/>
        <v>N</v>
      </c>
      <c r="Y1314" s="11"/>
      <c r="Z1314" s="11">
        <f t="shared" si="689"/>
        <v>0</v>
      </c>
      <c r="AA1314" s="11" t="str">
        <f t="shared" si="705"/>
        <v>N</v>
      </c>
      <c r="AB1314" s="11"/>
      <c r="AC1314" s="11">
        <f t="shared" si="706"/>
        <v>0</v>
      </c>
      <c r="AD1314" s="10" t="str">
        <f t="shared" si="709"/>
        <v/>
      </c>
      <c r="AE1314" s="10" t="str">
        <f t="shared" si="710"/>
        <v/>
      </c>
      <c r="AF1314" s="11"/>
      <c r="AG1314" s="10"/>
      <c r="AH1314" s="10"/>
      <c r="AI1314" s="11">
        <f t="shared" si="711"/>
        <v>743</v>
      </c>
      <c r="AJ1314" s="11" t="str">
        <f t="shared" si="712"/>
        <v/>
      </c>
      <c r="AK1314" s="11">
        <f t="shared" si="713"/>
        <v>743</v>
      </c>
      <c r="AL1314" s="11" t="str">
        <f t="shared" si="714"/>
        <v/>
      </c>
      <c r="AM1314" s="11">
        <f t="shared" si="715"/>
        <v>207</v>
      </c>
      <c r="AN1314" s="11" t="str">
        <f t="shared" si="716"/>
        <v/>
      </c>
      <c r="AO1314" s="11">
        <f t="shared" si="717"/>
        <v>207</v>
      </c>
      <c r="AP1314" s="11" t="str">
        <f t="shared" si="718"/>
        <v/>
      </c>
      <c r="AQ1314" s="11"/>
      <c r="AR1314" s="11">
        <f t="shared" si="707"/>
        <v>0</v>
      </c>
      <c r="AS1314" s="11"/>
      <c r="AT1314" s="9"/>
      <c r="AU1314" t="str">
        <f t="shared" si="708"/>
        <v>RW</v>
      </c>
      <c r="AV1314" s="7">
        <f>SUM(Z$7:Z1314)/2</f>
        <v>744</v>
      </c>
      <c r="AW1314" s="7">
        <f>SUM(AC$7:AC1314)/2</f>
        <v>208</v>
      </c>
      <c r="BB1314" s="7">
        <f t="shared" si="721"/>
        <v>104</v>
      </c>
      <c r="BF1314" s="2" t="s">
        <v>1299</v>
      </c>
      <c r="BG1314" s="2" t="s">
        <v>1299</v>
      </c>
      <c r="BH1314" s="2" t="s">
        <v>1299</v>
      </c>
      <c r="BI1314" s="2" t="s">
        <v>1299</v>
      </c>
      <c r="BJ1314" s="2" t="s">
        <v>1299</v>
      </c>
      <c r="BK1314" s="2" t="s">
        <v>1299</v>
      </c>
      <c r="BL1314" s="2" t="s">
        <v>1299</v>
      </c>
      <c r="BM1314" s="2" t="s">
        <v>1299</v>
      </c>
      <c r="BN1314" s="2" t="s">
        <v>1299</v>
      </c>
      <c r="BO1314" s="2" t="s">
        <v>1299</v>
      </c>
    </row>
    <row r="1315" spans="2:67" ht="28.9" outlineLevel="1">
      <c r="B1315" s="36"/>
      <c r="C1315" s="13" t="s">
        <v>1294</v>
      </c>
      <c r="D1315" s="10" t="s">
        <v>1622</v>
      </c>
      <c r="E1315" s="10" t="s">
        <v>1623</v>
      </c>
      <c r="F1315" s="11" t="s">
        <v>1624</v>
      </c>
      <c r="G1315" s="11" t="str">
        <f t="shared" si="720"/>
        <v>MFR_SPECIFIC_CB[103:98]</v>
      </c>
      <c r="H1315" s="11"/>
      <c r="I1315" s="11"/>
      <c r="J1315" s="11"/>
      <c r="K1315" s="11"/>
      <c r="L1315" s="11"/>
      <c r="M1315" s="11"/>
      <c r="N1315" s="10"/>
      <c r="O1315" s="10"/>
      <c r="P1315" s="10"/>
      <c r="Q1315" s="10"/>
      <c r="R1315" s="10"/>
      <c r="S1315" s="10" t="s">
        <v>53</v>
      </c>
      <c r="T1315" s="10"/>
      <c r="U1315" s="10" t="s">
        <v>49</v>
      </c>
      <c r="V1315" s="10" t="s">
        <v>50</v>
      </c>
      <c r="W1315" s="10" t="s">
        <v>50</v>
      </c>
      <c r="X1315" s="11" t="str">
        <f t="shared" si="719"/>
        <v>N</v>
      </c>
      <c r="Y1315" s="11"/>
      <c r="Z1315" s="11">
        <f t="shared" si="689"/>
        <v>0</v>
      </c>
      <c r="AA1315" s="11" t="str">
        <f t="shared" si="705"/>
        <v>N</v>
      </c>
      <c r="AB1315" s="11"/>
      <c r="AC1315" s="11">
        <f t="shared" si="706"/>
        <v>0</v>
      </c>
      <c r="AD1315" s="10" t="str">
        <f t="shared" si="709"/>
        <v>000000</v>
      </c>
      <c r="AE1315" s="10" t="str">
        <f t="shared" si="710"/>
        <v>000000</v>
      </c>
      <c r="AF1315" s="11"/>
      <c r="AG1315" s="10"/>
      <c r="AH1315" s="10"/>
      <c r="AI1315" s="11">
        <f t="shared" si="711"/>
        <v>743</v>
      </c>
      <c r="AJ1315" s="11" t="str">
        <f t="shared" si="712"/>
        <v/>
      </c>
      <c r="AK1315" s="11">
        <f t="shared" si="713"/>
        <v>743</v>
      </c>
      <c r="AL1315" s="11" t="str">
        <f t="shared" si="714"/>
        <v/>
      </c>
      <c r="AM1315" s="11">
        <f t="shared" si="715"/>
        <v>207</v>
      </c>
      <c r="AN1315" s="11" t="str">
        <f t="shared" si="716"/>
        <v/>
      </c>
      <c r="AO1315" s="11">
        <f t="shared" si="717"/>
        <v>207</v>
      </c>
      <c r="AP1315" s="11" t="str">
        <f t="shared" si="718"/>
        <v/>
      </c>
      <c r="AQ1315" s="11"/>
      <c r="AR1315" s="11">
        <f t="shared" si="707"/>
        <v>0</v>
      </c>
      <c r="AS1315" s="11"/>
      <c r="AT1315" s="9"/>
      <c r="AU1315" t="str">
        <f t="shared" si="708"/>
        <v>RW</v>
      </c>
      <c r="AV1315" s="7">
        <f>SUM(Z$7:Z1315)/2</f>
        <v>744</v>
      </c>
      <c r="AW1315" s="7">
        <f>SUM(AC$7:AC1315)/2</f>
        <v>208</v>
      </c>
      <c r="BA1315" s="7">
        <v>6</v>
      </c>
      <c r="BB1315" s="7">
        <f t="shared" si="721"/>
        <v>98</v>
      </c>
      <c r="BF1315" s="2" t="s">
        <v>412</v>
      </c>
      <c r="BG1315" s="2" t="s">
        <v>412</v>
      </c>
      <c r="BH1315" s="2" t="s">
        <v>412</v>
      </c>
      <c r="BI1315" s="2" t="s">
        <v>412</v>
      </c>
      <c r="BJ1315" s="2" t="s">
        <v>412</v>
      </c>
      <c r="BK1315" s="2" t="s">
        <v>412</v>
      </c>
      <c r="BL1315" s="2" t="s">
        <v>412</v>
      </c>
      <c r="BM1315" s="2" t="s">
        <v>412</v>
      </c>
      <c r="BN1315" s="2" t="s">
        <v>412</v>
      </c>
      <c r="BO1315" s="2" t="s">
        <v>412</v>
      </c>
    </row>
    <row r="1316" spans="2:67" ht="28.9" outlineLevel="1">
      <c r="B1316" s="36"/>
      <c r="C1316" s="13" t="s">
        <v>1294</v>
      </c>
      <c r="D1316" s="10" t="s">
        <v>1622</v>
      </c>
      <c r="E1316" s="10" t="s">
        <v>1623</v>
      </c>
      <c r="F1316" s="11" t="s">
        <v>1624</v>
      </c>
      <c r="G1316" s="11" t="str">
        <f t="shared" si="720"/>
        <v>MFR_SPECIFIC_CB[97]</v>
      </c>
      <c r="H1316" s="11" t="s">
        <v>1626</v>
      </c>
      <c r="I1316" s="11"/>
      <c r="J1316" s="11"/>
      <c r="K1316" s="11"/>
      <c r="L1316" s="11"/>
      <c r="M1316" s="11"/>
      <c r="N1316" s="10" t="s">
        <v>1627</v>
      </c>
      <c r="O1316" s="10" t="s">
        <v>1626</v>
      </c>
      <c r="P1316" s="10"/>
      <c r="Q1316" s="10"/>
      <c r="R1316" s="10"/>
      <c r="S1316" s="10" t="s">
        <v>53</v>
      </c>
      <c r="T1316" s="10"/>
      <c r="U1316" s="10" t="s">
        <v>49</v>
      </c>
      <c r="V1316" s="10" t="s">
        <v>50</v>
      </c>
      <c r="W1316" s="10" t="s">
        <v>50</v>
      </c>
      <c r="X1316" s="11" t="str">
        <f t="shared" si="719"/>
        <v>N</v>
      </c>
      <c r="Y1316" s="11"/>
      <c r="Z1316" s="11">
        <f t="shared" si="689"/>
        <v>0</v>
      </c>
      <c r="AA1316" s="11" t="str">
        <f t="shared" si="705"/>
        <v>N</v>
      </c>
      <c r="AB1316" s="11"/>
      <c r="AC1316" s="11">
        <f t="shared" si="706"/>
        <v>0</v>
      </c>
      <c r="AD1316" s="10" t="str">
        <f t="shared" si="709"/>
        <v>0</v>
      </c>
      <c r="AE1316" s="10" t="str">
        <f t="shared" si="710"/>
        <v>0</v>
      </c>
      <c r="AF1316" s="11"/>
      <c r="AG1316" s="10"/>
      <c r="AH1316" s="10"/>
      <c r="AI1316" s="11">
        <f t="shared" si="711"/>
        <v>743</v>
      </c>
      <c r="AJ1316" s="11" t="str">
        <f t="shared" si="712"/>
        <v/>
      </c>
      <c r="AK1316" s="11">
        <f t="shared" si="713"/>
        <v>743</v>
      </c>
      <c r="AL1316" s="11" t="str">
        <f t="shared" si="714"/>
        <v/>
      </c>
      <c r="AM1316" s="11">
        <f t="shared" si="715"/>
        <v>207</v>
      </c>
      <c r="AN1316" s="11" t="str">
        <f t="shared" si="716"/>
        <v/>
      </c>
      <c r="AO1316" s="11">
        <f t="shared" si="717"/>
        <v>207</v>
      </c>
      <c r="AP1316" s="11" t="str">
        <f t="shared" si="718"/>
        <v/>
      </c>
      <c r="AQ1316" s="11"/>
      <c r="AR1316" s="11">
        <f t="shared" si="707"/>
        <v>0</v>
      </c>
      <c r="AS1316" s="11"/>
      <c r="AT1316" s="9"/>
      <c r="AU1316" t="str">
        <f t="shared" si="708"/>
        <v>RW</v>
      </c>
      <c r="AV1316" s="7">
        <f>SUM(Z$7:Z1316)/2</f>
        <v>744</v>
      </c>
      <c r="AW1316" s="7">
        <f>SUM(AC$7:AC1316)/2</f>
        <v>208</v>
      </c>
      <c r="BA1316" s="7">
        <v>1</v>
      </c>
      <c r="BB1316" s="7">
        <f t="shared" si="721"/>
        <v>97</v>
      </c>
      <c r="BF1316" s="2" t="s">
        <v>1304</v>
      </c>
      <c r="BG1316" s="2" t="s">
        <v>1304</v>
      </c>
      <c r="BH1316" s="2" t="s">
        <v>1304</v>
      </c>
      <c r="BI1316" s="2" t="s">
        <v>1304</v>
      </c>
      <c r="BJ1316" s="2" t="s">
        <v>1304</v>
      </c>
      <c r="BK1316" s="2" t="s">
        <v>1304</v>
      </c>
      <c r="BL1316" s="2" t="s">
        <v>1304</v>
      </c>
      <c r="BM1316" s="2" t="s">
        <v>1304</v>
      </c>
      <c r="BN1316" s="2" t="s">
        <v>1304</v>
      </c>
      <c r="BO1316" s="2" t="s">
        <v>1304</v>
      </c>
    </row>
    <row r="1317" spans="2:67" ht="86.45" outlineLevel="1">
      <c r="B1317" s="36"/>
      <c r="C1317" s="13" t="s">
        <v>1294</v>
      </c>
      <c r="D1317" s="10" t="s">
        <v>1622</v>
      </c>
      <c r="E1317" s="10" t="s">
        <v>1623</v>
      </c>
      <c r="F1317" s="11" t="s">
        <v>1624</v>
      </c>
      <c r="G1317" s="11" t="str">
        <f t="shared" si="720"/>
        <v>MFR_SPECIFIC_CB[96:89]</v>
      </c>
      <c r="H1317" s="10" t="s">
        <v>1628</v>
      </c>
      <c r="I1317" s="10"/>
      <c r="J1317" s="10"/>
      <c r="K1317" s="10"/>
      <c r="L1317" s="10"/>
      <c r="M1317" s="10"/>
      <c r="N1317" s="10" t="s">
        <v>1629</v>
      </c>
      <c r="O1317" s="10" t="s">
        <v>1628</v>
      </c>
      <c r="P1317" s="10"/>
      <c r="Q1317" s="10"/>
      <c r="R1317" s="10"/>
      <c r="S1317" s="10" t="s">
        <v>53</v>
      </c>
      <c r="T1317" s="10"/>
      <c r="U1317" s="10" t="s">
        <v>49</v>
      </c>
      <c r="V1317" s="10" t="s">
        <v>50</v>
      </c>
      <c r="W1317" s="10" t="s">
        <v>50</v>
      </c>
      <c r="X1317" s="11" t="str">
        <f t="shared" si="719"/>
        <v>N</v>
      </c>
      <c r="Y1317" s="11"/>
      <c r="Z1317" s="11">
        <f t="shared" ref="Z1317:Z1381" si="722">IF(V1317="N",Y1317,Y1317*$T$1)</f>
        <v>0</v>
      </c>
      <c r="AA1317" s="11" t="str">
        <f t="shared" si="705"/>
        <v>N</v>
      </c>
      <c r="AB1317" s="11"/>
      <c r="AC1317" s="11">
        <f t="shared" si="706"/>
        <v>0</v>
      </c>
      <c r="AD1317" s="10" t="str">
        <f t="shared" si="709"/>
        <v>00000000</v>
      </c>
      <c r="AE1317" s="10" t="str">
        <f t="shared" si="710"/>
        <v>00000000</v>
      </c>
      <c r="AF1317" s="11"/>
      <c r="AG1317" s="10"/>
      <c r="AH1317" s="10"/>
      <c r="AI1317" s="11">
        <f t="shared" si="711"/>
        <v>743</v>
      </c>
      <c r="AJ1317" s="11" t="str">
        <f t="shared" si="712"/>
        <v/>
      </c>
      <c r="AK1317" s="11">
        <f t="shared" si="713"/>
        <v>743</v>
      </c>
      <c r="AL1317" s="11" t="str">
        <f t="shared" si="714"/>
        <v/>
      </c>
      <c r="AM1317" s="11">
        <f t="shared" si="715"/>
        <v>207</v>
      </c>
      <c r="AN1317" s="11" t="str">
        <f t="shared" si="716"/>
        <v/>
      </c>
      <c r="AO1317" s="11">
        <f t="shared" si="717"/>
        <v>207</v>
      </c>
      <c r="AP1317" s="11" t="str">
        <f t="shared" si="718"/>
        <v/>
      </c>
      <c r="AQ1317" s="11"/>
      <c r="AR1317" s="11">
        <f t="shared" si="707"/>
        <v>0</v>
      </c>
      <c r="AS1317" s="11"/>
      <c r="AT1317" s="9"/>
      <c r="AU1317" t="str">
        <f t="shared" si="708"/>
        <v>RW</v>
      </c>
      <c r="AV1317" s="7">
        <f>SUM(Z$7:Z1317)/2</f>
        <v>744</v>
      </c>
      <c r="AW1317" s="7">
        <f>SUM(AC$7:AC1317)/2</f>
        <v>208</v>
      </c>
      <c r="BA1317" s="7">
        <v>8</v>
      </c>
      <c r="BB1317" s="7">
        <f t="shared" si="721"/>
        <v>89</v>
      </c>
      <c r="BF1317" s="2" t="s">
        <v>272</v>
      </c>
      <c r="BG1317" s="2" t="s">
        <v>272</v>
      </c>
      <c r="BH1317" s="2" t="s">
        <v>272</v>
      </c>
      <c r="BI1317" s="2" t="s">
        <v>272</v>
      </c>
      <c r="BJ1317" s="2" t="s">
        <v>272</v>
      </c>
      <c r="BK1317" s="2" t="s">
        <v>272</v>
      </c>
      <c r="BL1317" s="2" t="s">
        <v>272</v>
      </c>
      <c r="BM1317" s="2" t="s">
        <v>272</v>
      </c>
      <c r="BN1317" s="2" t="s">
        <v>272</v>
      </c>
      <c r="BO1317" s="2" t="s">
        <v>272</v>
      </c>
    </row>
    <row r="1318" spans="2:67" ht="28.9" outlineLevel="1">
      <c r="B1318" s="36"/>
      <c r="C1318" s="13" t="s">
        <v>1294</v>
      </c>
      <c r="D1318" s="10" t="s">
        <v>1622</v>
      </c>
      <c r="E1318" s="10" t="s">
        <v>1623</v>
      </c>
      <c r="F1318" s="11" t="s">
        <v>1624</v>
      </c>
      <c r="G1318" s="11" t="str">
        <f t="shared" si="720"/>
        <v>MFR_SPECIFIC_CB[88:81]</v>
      </c>
      <c r="H1318" s="10" t="s">
        <v>1630</v>
      </c>
      <c r="I1318" s="10"/>
      <c r="J1318" s="10"/>
      <c r="K1318" s="10"/>
      <c r="L1318" s="10"/>
      <c r="M1318" s="10"/>
      <c r="N1318" s="10" t="s">
        <v>1631</v>
      </c>
      <c r="O1318" s="10" t="s">
        <v>1630</v>
      </c>
      <c r="P1318" s="10"/>
      <c r="Q1318" s="10"/>
      <c r="R1318" s="10"/>
      <c r="S1318" s="10" t="s">
        <v>53</v>
      </c>
      <c r="T1318" s="10"/>
      <c r="U1318" s="10" t="s">
        <v>49</v>
      </c>
      <c r="V1318" s="10" t="s">
        <v>50</v>
      </c>
      <c r="W1318" s="10" t="s">
        <v>50</v>
      </c>
      <c r="X1318" s="11" t="str">
        <f t="shared" si="719"/>
        <v>N</v>
      </c>
      <c r="Y1318" s="11"/>
      <c r="Z1318" s="11">
        <f t="shared" si="722"/>
        <v>0</v>
      </c>
      <c r="AA1318" s="11" t="str">
        <f t="shared" si="705"/>
        <v>N</v>
      </c>
      <c r="AB1318" s="11"/>
      <c r="AC1318" s="11">
        <f t="shared" si="706"/>
        <v>0</v>
      </c>
      <c r="AD1318" s="10" t="str">
        <f t="shared" si="709"/>
        <v>00000000</v>
      </c>
      <c r="AE1318" s="10" t="str">
        <f t="shared" si="710"/>
        <v>00000000</v>
      </c>
      <c r="AF1318" s="11"/>
      <c r="AG1318" s="10"/>
      <c r="AH1318" s="10"/>
      <c r="AI1318" s="11">
        <f t="shared" si="711"/>
        <v>743</v>
      </c>
      <c r="AJ1318" s="11" t="str">
        <f t="shared" si="712"/>
        <v/>
      </c>
      <c r="AK1318" s="11">
        <f t="shared" si="713"/>
        <v>743</v>
      </c>
      <c r="AL1318" s="11" t="str">
        <f t="shared" si="714"/>
        <v/>
      </c>
      <c r="AM1318" s="11">
        <f t="shared" si="715"/>
        <v>207</v>
      </c>
      <c r="AN1318" s="11" t="str">
        <f t="shared" si="716"/>
        <v/>
      </c>
      <c r="AO1318" s="11">
        <f t="shared" si="717"/>
        <v>207</v>
      </c>
      <c r="AP1318" s="11" t="str">
        <f t="shared" si="718"/>
        <v/>
      </c>
      <c r="AQ1318" s="11"/>
      <c r="AR1318" s="11">
        <f t="shared" si="707"/>
        <v>0</v>
      </c>
      <c r="AS1318" s="11"/>
      <c r="AT1318" s="9"/>
      <c r="AU1318" t="str">
        <f t="shared" si="708"/>
        <v>RW</v>
      </c>
      <c r="AV1318" s="7">
        <f>SUM(Z$7:Z1318)/2</f>
        <v>744</v>
      </c>
      <c r="AW1318" s="7">
        <f>SUM(AC$7:AC1318)/2</f>
        <v>208</v>
      </c>
      <c r="BA1318" s="7">
        <v>8</v>
      </c>
      <c r="BB1318" s="7">
        <f t="shared" ref="BB1318:BB1320" si="723">BB1319+BA1319</f>
        <v>81</v>
      </c>
      <c r="BF1318" s="2" t="s">
        <v>272</v>
      </c>
      <c r="BG1318" s="2" t="s">
        <v>272</v>
      </c>
      <c r="BH1318" s="2" t="s">
        <v>272</v>
      </c>
      <c r="BI1318" s="2" t="s">
        <v>272</v>
      </c>
      <c r="BJ1318" s="2" t="s">
        <v>272</v>
      </c>
      <c r="BK1318" s="2" t="s">
        <v>272</v>
      </c>
      <c r="BL1318" s="2" t="s">
        <v>272</v>
      </c>
      <c r="BM1318" s="2" t="s">
        <v>272</v>
      </c>
      <c r="BN1318" s="2" t="s">
        <v>272</v>
      </c>
      <c r="BO1318" s="2" t="s">
        <v>272</v>
      </c>
    </row>
    <row r="1319" spans="2:67" ht="102.75" customHeight="1" outlineLevel="1">
      <c r="B1319" s="36"/>
      <c r="C1319" s="13" t="s">
        <v>1294</v>
      </c>
      <c r="D1319" s="10" t="s">
        <v>1622</v>
      </c>
      <c r="E1319" s="10" t="s">
        <v>1623</v>
      </c>
      <c r="F1319" s="11" t="s">
        <v>1624</v>
      </c>
      <c r="G1319" s="11" t="str">
        <f>IF(BA1319&gt;1, F1319 &amp; "[" &amp; BB1319-1+BA1319&amp; ":" &amp; BB1319 &amp; "]",(IF(BA1319&gt;0,F1319 &amp; "[" &amp; BB1319 &amp; "]","")))</f>
        <v>MFR_SPECIFIC_CB[80:73]</v>
      </c>
      <c r="H1319" s="10" t="s">
        <v>1632</v>
      </c>
      <c r="I1319" s="10"/>
      <c r="J1319" s="10"/>
      <c r="K1319" s="10"/>
      <c r="L1319" s="10"/>
      <c r="M1319" s="10"/>
      <c r="N1319" s="10" t="s">
        <v>1633</v>
      </c>
      <c r="O1319" s="10" t="s">
        <v>1632</v>
      </c>
      <c r="P1319" s="10"/>
      <c r="Q1319" s="10"/>
      <c r="R1319" s="10"/>
      <c r="S1319" s="10" t="s">
        <v>53</v>
      </c>
      <c r="T1319" s="10"/>
      <c r="U1319" s="10" t="s">
        <v>49</v>
      </c>
      <c r="V1319" s="10" t="s">
        <v>50</v>
      </c>
      <c r="W1319" s="10" t="s">
        <v>50</v>
      </c>
      <c r="X1319" s="11" t="str">
        <f t="shared" si="719"/>
        <v>N</v>
      </c>
      <c r="Y1319" s="11"/>
      <c r="Z1319" s="11">
        <f t="shared" si="722"/>
        <v>0</v>
      </c>
      <c r="AA1319" s="11" t="str">
        <f t="shared" si="705"/>
        <v>N</v>
      </c>
      <c r="AB1319" s="11"/>
      <c r="AC1319" s="11">
        <f t="shared" si="706"/>
        <v>0</v>
      </c>
      <c r="AD1319" s="10" t="str">
        <f t="shared" si="709"/>
        <v>00000000</v>
      </c>
      <c r="AE1319" s="10" t="str">
        <f t="shared" si="710"/>
        <v>00000000</v>
      </c>
      <c r="AF1319" s="11"/>
      <c r="AG1319" s="10"/>
      <c r="AH1319" s="10"/>
      <c r="AI1319" s="11">
        <f t="shared" si="711"/>
        <v>743</v>
      </c>
      <c r="AJ1319" s="11" t="str">
        <f t="shared" si="712"/>
        <v/>
      </c>
      <c r="AK1319" s="11">
        <f t="shared" si="713"/>
        <v>743</v>
      </c>
      <c r="AL1319" s="11" t="str">
        <f t="shared" si="714"/>
        <v/>
      </c>
      <c r="AM1319" s="11">
        <f t="shared" si="715"/>
        <v>207</v>
      </c>
      <c r="AN1319" s="11" t="str">
        <f t="shared" si="716"/>
        <v/>
      </c>
      <c r="AO1319" s="11">
        <f t="shared" si="717"/>
        <v>207</v>
      </c>
      <c r="AP1319" s="11" t="str">
        <f t="shared" si="718"/>
        <v/>
      </c>
      <c r="AQ1319" s="11"/>
      <c r="AR1319" s="11">
        <f t="shared" si="707"/>
        <v>0</v>
      </c>
      <c r="AS1319" s="11"/>
      <c r="AT1319" s="9"/>
      <c r="AU1319" t="str">
        <f t="shared" si="708"/>
        <v>RW</v>
      </c>
      <c r="AV1319" s="7">
        <f>SUM(Z$7:Z1319)/2</f>
        <v>744</v>
      </c>
      <c r="AW1319" s="7">
        <f>SUM(AC$7:AC1319)/2</f>
        <v>208</v>
      </c>
      <c r="BA1319" s="7">
        <v>8</v>
      </c>
      <c r="BB1319" s="7">
        <f t="shared" si="723"/>
        <v>73</v>
      </c>
      <c r="BF1319" s="2" t="s">
        <v>272</v>
      </c>
      <c r="BG1319" s="2" t="s">
        <v>272</v>
      </c>
      <c r="BH1319" s="2" t="s">
        <v>272</v>
      </c>
      <c r="BI1319" s="2" t="s">
        <v>272</v>
      </c>
      <c r="BJ1319" s="2" t="s">
        <v>272</v>
      </c>
      <c r="BK1319" s="2" t="s">
        <v>272</v>
      </c>
      <c r="BL1319" s="2" t="s">
        <v>272</v>
      </c>
      <c r="BM1319" s="2" t="s">
        <v>272</v>
      </c>
      <c r="BN1319" s="2" t="s">
        <v>272</v>
      </c>
      <c r="BO1319" s="2" t="s">
        <v>272</v>
      </c>
    </row>
    <row r="1320" spans="2:67" ht="72" outlineLevel="1">
      <c r="B1320" s="36"/>
      <c r="C1320" s="13" t="s">
        <v>1294</v>
      </c>
      <c r="D1320" s="10" t="s">
        <v>1622</v>
      </c>
      <c r="E1320" s="10" t="s">
        <v>1623</v>
      </c>
      <c r="F1320" s="11" t="s">
        <v>1624</v>
      </c>
      <c r="G1320" s="11" t="str">
        <f>IF(BA1320&gt;1, F1320 &amp; "[" &amp; BB1320-1+BA1320&amp; ":" &amp; BB1320 &amp; "]",(IF(BA1320&gt;0,F1320 &amp; "[" &amp; BB1320 &amp; "]","")))</f>
        <v>MFR_SPECIFIC_CB[72:65]</v>
      </c>
      <c r="H1320" s="10" t="s">
        <v>1634</v>
      </c>
      <c r="I1320" s="10"/>
      <c r="J1320" s="10"/>
      <c r="K1320" s="10"/>
      <c r="L1320" s="10"/>
      <c r="M1320" s="10"/>
      <c r="N1320" s="10" t="s">
        <v>1635</v>
      </c>
      <c r="O1320" s="10" t="s">
        <v>1634</v>
      </c>
      <c r="P1320" s="10"/>
      <c r="Q1320" s="10"/>
      <c r="R1320" s="10"/>
      <c r="S1320" s="10" t="s">
        <v>53</v>
      </c>
      <c r="T1320" s="10"/>
      <c r="U1320" s="10" t="s">
        <v>49</v>
      </c>
      <c r="V1320" s="10" t="s">
        <v>50</v>
      </c>
      <c r="W1320" s="10" t="s">
        <v>50</v>
      </c>
      <c r="X1320" s="11" t="str">
        <f t="shared" si="719"/>
        <v>N</v>
      </c>
      <c r="Y1320" s="11"/>
      <c r="Z1320" s="11">
        <f t="shared" si="722"/>
        <v>0</v>
      </c>
      <c r="AA1320" s="11" t="str">
        <f t="shared" si="705"/>
        <v>N</v>
      </c>
      <c r="AB1320" s="11"/>
      <c r="AC1320" s="11">
        <f t="shared" si="706"/>
        <v>0</v>
      </c>
      <c r="AD1320" s="10" t="str">
        <f t="shared" si="709"/>
        <v>00000000</v>
      </c>
      <c r="AE1320" s="10" t="str">
        <f t="shared" si="710"/>
        <v>00000000</v>
      </c>
      <c r="AF1320" s="11"/>
      <c r="AG1320" s="10"/>
      <c r="AH1320" s="10"/>
      <c r="AI1320" s="11">
        <f t="shared" si="711"/>
        <v>743</v>
      </c>
      <c r="AJ1320" s="11" t="str">
        <f t="shared" si="712"/>
        <v/>
      </c>
      <c r="AK1320" s="11">
        <f t="shared" si="713"/>
        <v>743</v>
      </c>
      <c r="AL1320" s="11" t="str">
        <f t="shared" si="714"/>
        <v/>
      </c>
      <c r="AM1320" s="11">
        <f t="shared" si="715"/>
        <v>207</v>
      </c>
      <c r="AN1320" s="11" t="str">
        <f t="shared" si="716"/>
        <v/>
      </c>
      <c r="AO1320" s="11">
        <f t="shared" si="717"/>
        <v>207</v>
      </c>
      <c r="AP1320" s="11" t="str">
        <f t="shared" si="718"/>
        <v/>
      </c>
      <c r="AQ1320" s="11"/>
      <c r="AR1320" s="11">
        <f t="shared" si="707"/>
        <v>0</v>
      </c>
      <c r="AS1320" s="11"/>
      <c r="AT1320" s="9"/>
      <c r="AU1320" t="str">
        <f t="shared" si="708"/>
        <v>RW</v>
      </c>
      <c r="AV1320" s="7">
        <f>SUM(Z$7:Z1320)/2</f>
        <v>744</v>
      </c>
      <c r="AW1320" s="7">
        <f>SUM(AC$7:AC1320)/2</f>
        <v>208</v>
      </c>
      <c r="BA1320" s="7">
        <v>8</v>
      </c>
      <c r="BB1320" s="7">
        <f t="shared" si="723"/>
        <v>65</v>
      </c>
      <c r="BF1320" s="2" t="s">
        <v>272</v>
      </c>
      <c r="BG1320" s="2" t="s">
        <v>272</v>
      </c>
      <c r="BH1320" s="2" t="s">
        <v>272</v>
      </c>
      <c r="BI1320" s="2" t="s">
        <v>272</v>
      </c>
      <c r="BJ1320" s="2" t="s">
        <v>272</v>
      </c>
      <c r="BK1320" s="2" t="s">
        <v>272</v>
      </c>
      <c r="BL1320" s="2" t="s">
        <v>272</v>
      </c>
      <c r="BM1320" s="2" t="s">
        <v>272</v>
      </c>
      <c r="BN1320" s="2" t="s">
        <v>272</v>
      </c>
      <c r="BO1320" s="2" t="s">
        <v>272</v>
      </c>
    </row>
    <row r="1321" spans="2:67" ht="28.9" outlineLevel="1">
      <c r="B1321" s="31"/>
      <c r="C1321" s="13" t="s">
        <v>1294</v>
      </c>
      <c r="D1321" s="10" t="s">
        <v>1622</v>
      </c>
      <c r="E1321" s="10" t="s">
        <v>1623</v>
      </c>
      <c r="F1321" s="11" t="s">
        <v>1624</v>
      </c>
      <c r="G1321" s="11" t="str">
        <f t="shared" ref="G1321:G1336" si="724">IF(BA1321&gt;1, F1321 &amp; "[" &amp; BB1321-1+BA1321&amp; ":" &amp; BB1321 &amp; "]",(IF(BA1321&gt;0,F1321 &amp; "[" &amp; BB1321 &amp; "]","")))</f>
        <v>MFR_SPECIFIC_CB[64:59]</v>
      </c>
      <c r="H1321" s="11" t="s">
        <v>1636</v>
      </c>
      <c r="I1321" s="11"/>
      <c r="J1321" s="11"/>
      <c r="K1321" s="11"/>
      <c r="L1321" s="11"/>
      <c r="M1321" s="11"/>
      <c r="N1321" s="10"/>
      <c r="O1321" s="10" t="s">
        <v>1637</v>
      </c>
      <c r="P1321" s="10"/>
      <c r="Q1321" s="10"/>
      <c r="R1321" s="10"/>
      <c r="S1321" s="10" t="s">
        <v>53</v>
      </c>
      <c r="T1321" s="10"/>
      <c r="U1321" s="10" t="s">
        <v>49</v>
      </c>
      <c r="V1321" s="10" t="s">
        <v>50</v>
      </c>
      <c r="W1321" s="10" t="s">
        <v>50</v>
      </c>
      <c r="X1321" s="11" t="str">
        <f t="shared" si="719"/>
        <v>N</v>
      </c>
      <c r="Y1321" s="11"/>
      <c r="Z1321" s="11">
        <f t="shared" si="722"/>
        <v>0</v>
      </c>
      <c r="AA1321" s="11" t="str">
        <f t="shared" si="705"/>
        <v>N</v>
      </c>
      <c r="AB1321" s="11"/>
      <c r="AC1321" s="11">
        <f t="shared" si="706"/>
        <v>0</v>
      </c>
      <c r="AD1321" s="10" t="str">
        <f t="shared" si="709"/>
        <v>000000</v>
      </c>
      <c r="AE1321" s="10" t="str">
        <f t="shared" si="710"/>
        <v>000000</v>
      </c>
      <c r="AF1321" s="11"/>
      <c r="AG1321" s="10"/>
      <c r="AH1321" s="10"/>
      <c r="AI1321" s="11">
        <f t="shared" si="711"/>
        <v>743</v>
      </c>
      <c r="AJ1321" s="11" t="str">
        <f t="shared" si="712"/>
        <v/>
      </c>
      <c r="AK1321" s="11">
        <f t="shared" si="713"/>
        <v>743</v>
      </c>
      <c r="AL1321" s="11" t="str">
        <f t="shared" si="714"/>
        <v/>
      </c>
      <c r="AM1321" s="11">
        <f t="shared" si="715"/>
        <v>207</v>
      </c>
      <c r="AN1321" s="11" t="str">
        <f t="shared" si="716"/>
        <v/>
      </c>
      <c r="AO1321" s="11">
        <f t="shared" si="717"/>
        <v>207</v>
      </c>
      <c r="AP1321" s="11" t="str">
        <f t="shared" si="718"/>
        <v/>
      </c>
      <c r="AQ1321" s="11"/>
      <c r="AR1321" s="11">
        <f t="shared" si="707"/>
        <v>0</v>
      </c>
      <c r="AS1321" s="11"/>
      <c r="AT1321" s="9"/>
      <c r="AU1321" t="str">
        <f t="shared" si="708"/>
        <v>RW</v>
      </c>
      <c r="AV1321" s="7">
        <f>SUM(Z$7:Z1321)/2</f>
        <v>744</v>
      </c>
      <c r="AW1321" s="7">
        <f>SUM(AC$7:AC1321)/2</f>
        <v>208</v>
      </c>
      <c r="BA1321" s="7">
        <v>6</v>
      </c>
      <c r="BB1321" s="7">
        <f t="shared" ref="BB1321:BB1336" si="725">BB1322+BA1322</f>
        <v>59</v>
      </c>
      <c r="BF1321" s="2" t="s">
        <v>412</v>
      </c>
      <c r="BG1321" s="2" t="s">
        <v>412</v>
      </c>
      <c r="BH1321" s="2" t="s">
        <v>412</v>
      </c>
      <c r="BI1321" s="2" t="s">
        <v>412</v>
      </c>
      <c r="BJ1321" s="2" t="s">
        <v>412</v>
      </c>
      <c r="BK1321" s="2" t="s">
        <v>412</v>
      </c>
      <c r="BL1321" s="2" t="s">
        <v>412</v>
      </c>
      <c r="BM1321" s="2" t="s">
        <v>412</v>
      </c>
      <c r="BN1321" s="2" t="s">
        <v>412</v>
      </c>
      <c r="BO1321" s="2" t="s">
        <v>412</v>
      </c>
    </row>
    <row r="1322" spans="2:67" ht="28.9" outlineLevel="1">
      <c r="B1322" s="31" t="s">
        <v>1638</v>
      </c>
      <c r="C1322" s="13" t="s">
        <v>1294</v>
      </c>
      <c r="D1322" s="10" t="s">
        <v>1622</v>
      </c>
      <c r="E1322" s="10" t="s">
        <v>1623</v>
      </c>
      <c r="F1322" s="11" t="s">
        <v>1624</v>
      </c>
      <c r="G1322" s="11" t="str">
        <f t="shared" si="724"/>
        <v>MFR_SPECIFIC_CB[58]</v>
      </c>
      <c r="H1322" s="11" t="s">
        <v>1639</v>
      </c>
      <c r="I1322" s="11"/>
      <c r="J1322" s="11"/>
      <c r="K1322" s="11"/>
      <c r="L1322" s="11"/>
      <c r="M1322" s="11"/>
      <c r="N1322" s="10"/>
      <c r="O1322" s="10"/>
      <c r="P1322" s="10"/>
      <c r="Q1322" s="10"/>
      <c r="R1322" s="10"/>
      <c r="S1322" s="10" t="s">
        <v>53</v>
      </c>
      <c r="T1322" s="10"/>
      <c r="U1322" s="10" t="s">
        <v>49</v>
      </c>
      <c r="V1322" s="10" t="s">
        <v>50</v>
      </c>
      <c r="W1322" s="10" t="s">
        <v>50</v>
      </c>
      <c r="X1322" s="11" t="str">
        <f t="shared" si="719"/>
        <v>N</v>
      </c>
      <c r="Y1322" s="11"/>
      <c r="Z1322" s="11">
        <f t="shared" si="722"/>
        <v>0</v>
      </c>
      <c r="AA1322" s="11" t="str">
        <f t="shared" si="705"/>
        <v>N</v>
      </c>
      <c r="AB1322" s="11"/>
      <c r="AC1322" s="11">
        <f t="shared" si="706"/>
        <v>0</v>
      </c>
      <c r="AD1322" s="10" t="str">
        <f t="shared" si="709"/>
        <v>0</v>
      </c>
      <c r="AE1322" s="10" t="str">
        <f t="shared" si="710"/>
        <v>0</v>
      </c>
      <c r="AF1322" s="11"/>
      <c r="AG1322" s="10"/>
      <c r="AH1322" s="10"/>
      <c r="AI1322" s="11">
        <f t="shared" si="711"/>
        <v>743</v>
      </c>
      <c r="AJ1322" s="11" t="str">
        <f t="shared" si="712"/>
        <v/>
      </c>
      <c r="AK1322" s="11">
        <f t="shared" si="713"/>
        <v>743</v>
      </c>
      <c r="AL1322" s="11" t="str">
        <f t="shared" si="714"/>
        <v/>
      </c>
      <c r="AM1322" s="11">
        <f t="shared" si="715"/>
        <v>207</v>
      </c>
      <c r="AN1322" s="11" t="str">
        <f t="shared" si="716"/>
        <v/>
      </c>
      <c r="AO1322" s="11">
        <f t="shared" si="717"/>
        <v>207</v>
      </c>
      <c r="AP1322" s="11" t="str">
        <f t="shared" si="718"/>
        <v/>
      </c>
      <c r="AQ1322" s="11"/>
      <c r="AR1322" s="11">
        <f t="shared" si="707"/>
        <v>0</v>
      </c>
      <c r="AS1322" s="11"/>
      <c r="AT1322" s="9"/>
      <c r="AU1322" t="str">
        <f t="shared" si="708"/>
        <v>RW</v>
      </c>
      <c r="AV1322" s="7">
        <f>SUM(Z$7:Z1322)/2</f>
        <v>744</v>
      </c>
      <c r="AW1322" s="7">
        <f>SUM(AC$7:AC1322)/2</f>
        <v>208</v>
      </c>
      <c r="BA1322" s="7">
        <v>1</v>
      </c>
      <c r="BB1322" s="7">
        <f t="shared" si="725"/>
        <v>58</v>
      </c>
      <c r="BF1322" s="2" t="s">
        <v>1304</v>
      </c>
      <c r="BG1322" s="2" t="s">
        <v>1304</v>
      </c>
      <c r="BH1322" s="2" t="s">
        <v>1304</v>
      </c>
      <c r="BI1322" s="2" t="s">
        <v>1304</v>
      </c>
      <c r="BJ1322" s="2" t="s">
        <v>1304</v>
      </c>
      <c r="BK1322" s="2" t="s">
        <v>1304</v>
      </c>
      <c r="BL1322" s="2" t="s">
        <v>1304</v>
      </c>
      <c r="BM1322" s="2" t="s">
        <v>1304</v>
      </c>
      <c r="BN1322" s="2" t="s">
        <v>1304</v>
      </c>
      <c r="BO1322" s="2" t="s">
        <v>1304</v>
      </c>
    </row>
    <row r="1323" spans="2:67" ht="28.9" outlineLevel="1">
      <c r="B1323" s="31" t="s">
        <v>1638</v>
      </c>
      <c r="C1323" s="13" t="s">
        <v>1294</v>
      </c>
      <c r="D1323" s="10" t="s">
        <v>1622</v>
      </c>
      <c r="E1323" s="10" t="s">
        <v>1623</v>
      </c>
      <c r="F1323" s="11" t="s">
        <v>1624</v>
      </c>
      <c r="G1323" s="11" t="str">
        <f t="shared" si="724"/>
        <v>MFR_SPECIFIC_CB[57]</v>
      </c>
      <c r="H1323" s="11" t="s">
        <v>1640</v>
      </c>
      <c r="I1323" s="11"/>
      <c r="J1323" s="11"/>
      <c r="K1323" s="11"/>
      <c r="L1323" s="11"/>
      <c r="M1323" s="11"/>
      <c r="N1323" s="10"/>
      <c r="O1323" s="10"/>
      <c r="P1323" s="10"/>
      <c r="Q1323" s="10"/>
      <c r="R1323" s="10"/>
      <c r="S1323" s="10" t="s">
        <v>53</v>
      </c>
      <c r="T1323" s="10"/>
      <c r="U1323" s="10" t="s">
        <v>49</v>
      </c>
      <c r="V1323" s="10" t="s">
        <v>50</v>
      </c>
      <c r="W1323" s="10" t="s">
        <v>50</v>
      </c>
      <c r="X1323" s="11" t="str">
        <f t="shared" si="719"/>
        <v>N</v>
      </c>
      <c r="Y1323" s="11"/>
      <c r="Z1323" s="11">
        <f t="shared" si="722"/>
        <v>0</v>
      </c>
      <c r="AA1323" s="11" t="str">
        <f t="shared" si="705"/>
        <v>N</v>
      </c>
      <c r="AB1323" s="11"/>
      <c r="AC1323" s="11">
        <f t="shared" si="706"/>
        <v>0</v>
      </c>
      <c r="AD1323" s="10" t="str">
        <f t="shared" si="709"/>
        <v>0</v>
      </c>
      <c r="AE1323" s="10" t="str">
        <f t="shared" si="710"/>
        <v>0</v>
      </c>
      <c r="AF1323" s="11"/>
      <c r="AG1323" s="10"/>
      <c r="AH1323" s="10"/>
      <c r="AI1323" s="11">
        <f t="shared" si="711"/>
        <v>743</v>
      </c>
      <c r="AJ1323" s="11" t="str">
        <f t="shared" si="712"/>
        <v/>
      </c>
      <c r="AK1323" s="11">
        <f t="shared" si="713"/>
        <v>743</v>
      </c>
      <c r="AL1323" s="11" t="str">
        <f t="shared" si="714"/>
        <v/>
      </c>
      <c r="AM1323" s="11">
        <f t="shared" si="715"/>
        <v>207</v>
      </c>
      <c r="AN1323" s="11" t="str">
        <f t="shared" si="716"/>
        <v/>
      </c>
      <c r="AO1323" s="11">
        <f t="shared" si="717"/>
        <v>207</v>
      </c>
      <c r="AP1323" s="11" t="str">
        <f t="shared" si="718"/>
        <v/>
      </c>
      <c r="AQ1323" s="11"/>
      <c r="AR1323" s="11">
        <f t="shared" si="707"/>
        <v>0</v>
      </c>
      <c r="AS1323" s="11"/>
      <c r="AT1323" s="9"/>
      <c r="AU1323" t="str">
        <f t="shared" si="708"/>
        <v>RW</v>
      </c>
      <c r="AV1323" s="7">
        <f>SUM(Z$7:Z1323)/2</f>
        <v>744</v>
      </c>
      <c r="AW1323" s="7">
        <f>SUM(AC$7:AC1323)/2</f>
        <v>208</v>
      </c>
      <c r="BA1323" s="7">
        <v>1</v>
      </c>
      <c r="BB1323" s="7">
        <f t="shared" si="725"/>
        <v>57</v>
      </c>
      <c r="BF1323" s="2" t="s">
        <v>1304</v>
      </c>
      <c r="BG1323" s="2" t="s">
        <v>1304</v>
      </c>
      <c r="BH1323" s="2" t="s">
        <v>1304</v>
      </c>
      <c r="BI1323" s="2" t="s">
        <v>1304</v>
      </c>
      <c r="BJ1323" s="2" t="s">
        <v>1304</v>
      </c>
      <c r="BK1323" s="2" t="s">
        <v>1304</v>
      </c>
      <c r="BL1323" s="2" t="s">
        <v>1304</v>
      </c>
      <c r="BM1323" s="2" t="s">
        <v>1304</v>
      </c>
      <c r="BN1323" s="2" t="s">
        <v>1304</v>
      </c>
      <c r="BO1323" s="2" t="s">
        <v>1304</v>
      </c>
    </row>
    <row r="1324" spans="2:67" ht="28.9" outlineLevel="1">
      <c r="B1324" s="36"/>
      <c r="C1324" s="13" t="s">
        <v>1294</v>
      </c>
      <c r="D1324" s="10" t="s">
        <v>1622</v>
      </c>
      <c r="E1324" s="10" t="s">
        <v>1623</v>
      </c>
      <c r="F1324" s="11" t="s">
        <v>1624</v>
      </c>
      <c r="G1324" s="11" t="str">
        <f t="shared" si="724"/>
        <v>MFR_SPECIFIC_CB[56:49]</v>
      </c>
      <c r="H1324" s="11" t="s">
        <v>1641</v>
      </c>
      <c r="I1324" s="11"/>
      <c r="J1324" s="11"/>
      <c r="K1324" s="11"/>
      <c r="L1324" s="11"/>
      <c r="M1324" s="11"/>
      <c r="N1324" s="10" t="s">
        <v>1642</v>
      </c>
      <c r="O1324" s="10"/>
      <c r="P1324" s="10"/>
      <c r="Q1324" s="10"/>
      <c r="R1324" s="10"/>
      <c r="S1324" s="10" t="s">
        <v>53</v>
      </c>
      <c r="T1324" s="10"/>
      <c r="U1324" s="10" t="s">
        <v>49</v>
      </c>
      <c r="V1324" s="10" t="s">
        <v>50</v>
      </c>
      <c r="W1324" s="10" t="s">
        <v>50</v>
      </c>
      <c r="X1324" s="11" t="str">
        <f t="shared" si="719"/>
        <v>N</v>
      </c>
      <c r="Y1324" s="11"/>
      <c r="Z1324" s="11">
        <f t="shared" si="722"/>
        <v>0</v>
      </c>
      <c r="AA1324" s="11" t="str">
        <f t="shared" si="705"/>
        <v>N</v>
      </c>
      <c r="AB1324" s="11"/>
      <c r="AC1324" s="11">
        <f t="shared" si="706"/>
        <v>0</v>
      </c>
      <c r="AD1324" s="10" t="str">
        <f t="shared" si="709"/>
        <v>00000000</v>
      </c>
      <c r="AE1324" s="10" t="str">
        <f t="shared" si="710"/>
        <v>00000000</v>
      </c>
      <c r="AF1324" s="11"/>
      <c r="AG1324" s="10"/>
      <c r="AH1324" s="10"/>
      <c r="AI1324" s="11">
        <f t="shared" si="711"/>
        <v>743</v>
      </c>
      <c r="AJ1324" s="11" t="str">
        <f t="shared" si="712"/>
        <v/>
      </c>
      <c r="AK1324" s="11">
        <f t="shared" si="713"/>
        <v>743</v>
      </c>
      <c r="AL1324" s="11" t="str">
        <f t="shared" si="714"/>
        <v/>
      </c>
      <c r="AM1324" s="11">
        <f t="shared" si="715"/>
        <v>207</v>
      </c>
      <c r="AN1324" s="11" t="str">
        <f t="shared" si="716"/>
        <v/>
      </c>
      <c r="AO1324" s="11">
        <f t="shared" si="717"/>
        <v>207</v>
      </c>
      <c r="AP1324" s="11" t="str">
        <f t="shared" si="718"/>
        <v/>
      </c>
      <c r="AQ1324" s="11"/>
      <c r="AR1324" s="11">
        <f t="shared" si="707"/>
        <v>0</v>
      </c>
      <c r="AS1324" s="11"/>
      <c r="AT1324" s="9"/>
      <c r="AU1324" t="str">
        <f t="shared" si="708"/>
        <v>RW</v>
      </c>
      <c r="AV1324" s="7">
        <f>SUM(Z$7:Z1324)/2</f>
        <v>744</v>
      </c>
      <c r="AW1324" s="7">
        <f>SUM(AC$7:AC1324)/2</f>
        <v>208</v>
      </c>
      <c r="BA1324" s="7">
        <v>8</v>
      </c>
      <c r="BB1324" s="7">
        <f t="shared" si="725"/>
        <v>49</v>
      </c>
      <c r="BF1324" s="2" t="s">
        <v>272</v>
      </c>
      <c r="BG1324" s="2" t="s">
        <v>272</v>
      </c>
      <c r="BH1324" s="2" t="s">
        <v>272</v>
      </c>
      <c r="BI1324" s="2" t="s">
        <v>272</v>
      </c>
      <c r="BJ1324" s="2" t="s">
        <v>272</v>
      </c>
      <c r="BK1324" s="2" t="s">
        <v>272</v>
      </c>
      <c r="BL1324" s="2" t="s">
        <v>272</v>
      </c>
      <c r="BM1324" s="2" t="s">
        <v>272</v>
      </c>
      <c r="BN1324" s="2" t="s">
        <v>272</v>
      </c>
      <c r="BO1324" s="2" t="s">
        <v>272</v>
      </c>
    </row>
    <row r="1325" spans="2:67" ht="28.9" outlineLevel="1">
      <c r="B1325" s="36"/>
      <c r="C1325" s="13" t="s">
        <v>1294</v>
      </c>
      <c r="D1325" s="10" t="s">
        <v>1622</v>
      </c>
      <c r="E1325" s="10" t="s">
        <v>1623</v>
      </c>
      <c r="F1325" s="11" t="s">
        <v>1624</v>
      </c>
      <c r="G1325" s="11" t="str">
        <f t="shared" si="724"/>
        <v>MFR_SPECIFIC_CB[48]</v>
      </c>
      <c r="H1325" s="11" t="s">
        <v>1643</v>
      </c>
      <c r="I1325" s="11"/>
      <c r="J1325" s="11"/>
      <c r="K1325" s="11"/>
      <c r="L1325" s="11"/>
      <c r="M1325" s="11"/>
      <c r="N1325" s="10" t="s">
        <v>1644</v>
      </c>
      <c r="O1325" s="10" t="s">
        <v>1645</v>
      </c>
      <c r="P1325" s="10"/>
      <c r="Q1325" s="10"/>
      <c r="R1325" s="10"/>
      <c r="S1325" s="10" t="s">
        <v>53</v>
      </c>
      <c r="T1325" s="10"/>
      <c r="U1325" s="10" t="s">
        <v>49</v>
      </c>
      <c r="V1325" s="10" t="s">
        <v>50</v>
      </c>
      <c r="W1325" s="10" t="s">
        <v>50</v>
      </c>
      <c r="X1325" s="11" t="str">
        <f t="shared" si="719"/>
        <v>N</v>
      </c>
      <c r="Y1325" s="11"/>
      <c r="Z1325" s="11">
        <f t="shared" si="722"/>
        <v>0</v>
      </c>
      <c r="AA1325" s="11" t="str">
        <f t="shared" si="705"/>
        <v>N</v>
      </c>
      <c r="AB1325" s="11"/>
      <c r="AC1325" s="11">
        <f t="shared" si="706"/>
        <v>0</v>
      </c>
      <c r="AD1325" s="10" t="str">
        <f t="shared" si="709"/>
        <v>0</v>
      </c>
      <c r="AE1325" s="10" t="str">
        <f t="shared" si="710"/>
        <v>0</v>
      </c>
      <c r="AF1325" s="11"/>
      <c r="AG1325" s="10"/>
      <c r="AH1325" s="10"/>
      <c r="AI1325" s="11">
        <f t="shared" si="711"/>
        <v>743</v>
      </c>
      <c r="AJ1325" s="11" t="str">
        <f t="shared" si="712"/>
        <v/>
      </c>
      <c r="AK1325" s="11">
        <f t="shared" si="713"/>
        <v>743</v>
      </c>
      <c r="AL1325" s="11" t="str">
        <f t="shared" si="714"/>
        <v/>
      </c>
      <c r="AM1325" s="11">
        <f t="shared" si="715"/>
        <v>207</v>
      </c>
      <c r="AN1325" s="11" t="str">
        <f t="shared" si="716"/>
        <v/>
      </c>
      <c r="AO1325" s="11">
        <f t="shared" si="717"/>
        <v>207</v>
      </c>
      <c r="AP1325" s="11" t="str">
        <f t="shared" si="718"/>
        <v/>
      </c>
      <c r="AQ1325" s="11"/>
      <c r="AR1325" s="11">
        <f t="shared" si="707"/>
        <v>0</v>
      </c>
      <c r="AS1325" s="11"/>
      <c r="AT1325" s="9"/>
      <c r="AU1325" t="str">
        <f t="shared" si="708"/>
        <v>RW</v>
      </c>
      <c r="AV1325" s="7">
        <f>SUM(Z$7:Z1325)/2</f>
        <v>744</v>
      </c>
      <c r="AW1325" s="7">
        <f>SUM(AC$7:AC1325)/2</f>
        <v>208</v>
      </c>
      <c r="BA1325" s="7">
        <v>1</v>
      </c>
      <c r="BB1325" s="7">
        <f t="shared" si="725"/>
        <v>48</v>
      </c>
      <c r="BF1325" s="2" t="s">
        <v>1304</v>
      </c>
      <c r="BG1325" s="2" t="s">
        <v>1304</v>
      </c>
      <c r="BH1325" s="2" t="s">
        <v>1304</v>
      </c>
      <c r="BI1325" s="2" t="s">
        <v>1304</v>
      </c>
      <c r="BJ1325" s="2" t="s">
        <v>1304</v>
      </c>
      <c r="BK1325" s="2" t="s">
        <v>1304</v>
      </c>
      <c r="BL1325" s="2" t="s">
        <v>1304</v>
      </c>
      <c r="BM1325" s="2" t="s">
        <v>1304</v>
      </c>
      <c r="BN1325" s="2" t="s">
        <v>1304</v>
      </c>
      <c r="BO1325" s="2" t="s">
        <v>1304</v>
      </c>
    </row>
    <row r="1326" spans="2:67" ht="28.9" outlineLevel="1">
      <c r="B1326" s="31" t="s">
        <v>1638</v>
      </c>
      <c r="C1326" s="13" t="s">
        <v>1294</v>
      </c>
      <c r="D1326" s="10" t="s">
        <v>1622</v>
      </c>
      <c r="E1326" s="10" t="s">
        <v>1623</v>
      </c>
      <c r="F1326" s="11" t="s">
        <v>1624</v>
      </c>
      <c r="G1326" s="11" t="str">
        <f t="shared" si="724"/>
        <v>MFR_SPECIFIC_CB[47]</v>
      </c>
      <c r="H1326" s="11" t="s">
        <v>1646</v>
      </c>
      <c r="I1326" s="11"/>
      <c r="J1326" s="11"/>
      <c r="K1326" s="11"/>
      <c r="L1326" s="11"/>
      <c r="M1326" s="11"/>
      <c r="N1326" s="10"/>
      <c r="O1326" s="10" t="s">
        <v>1646</v>
      </c>
      <c r="P1326" s="10"/>
      <c r="Q1326" s="10"/>
      <c r="R1326" s="10"/>
      <c r="S1326" s="10" t="s">
        <v>53</v>
      </c>
      <c r="T1326" s="10"/>
      <c r="U1326" s="10" t="s">
        <v>49</v>
      </c>
      <c r="V1326" s="10" t="s">
        <v>50</v>
      </c>
      <c r="W1326" s="10" t="s">
        <v>50</v>
      </c>
      <c r="X1326" s="11" t="str">
        <f t="shared" si="719"/>
        <v>N</v>
      </c>
      <c r="Y1326" s="11"/>
      <c r="Z1326" s="11">
        <f t="shared" si="722"/>
        <v>0</v>
      </c>
      <c r="AA1326" s="11" t="str">
        <f t="shared" si="705"/>
        <v>N</v>
      </c>
      <c r="AB1326" s="11"/>
      <c r="AC1326" s="11">
        <f t="shared" si="706"/>
        <v>0</v>
      </c>
      <c r="AD1326" s="10" t="str">
        <f t="shared" si="709"/>
        <v>0</v>
      </c>
      <c r="AE1326" s="10" t="str">
        <f t="shared" si="710"/>
        <v>0</v>
      </c>
      <c r="AF1326" s="11"/>
      <c r="AG1326" s="10"/>
      <c r="AH1326" s="10"/>
      <c r="AI1326" s="11">
        <f t="shared" si="711"/>
        <v>743</v>
      </c>
      <c r="AJ1326" s="11" t="str">
        <f t="shared" si="712"/>
        <v/>
      </c>
      <c r="AK1326" s="11">
        <f t="shared" si="713"/>
        <v>743</v>
      </c>
      <c r="AL1326" s="11" t="str">
        <f t="shared" si="714"/>
        <v/>
      </c>
      <c r="AM1326" s="11">
        <f t="shared" si="715"/>
        <v>207</v>
      </c>
      <c r="AN1326" s="11" t="str">
        <f t="shared" si="716"/>
        <v/>
      </c>
      <c r="AO1326" s="11">
        <f t="shared" si="717"/>
        <v>207</v>
      </c>
      <c r="AP1326" s="11" t="str">
        <f t="shared" si="718"/>
        <v/>
      </c>
      <c r="AQ1326" s="11"/>
      <c r="AR1326" s="11">
        <f t="shared" si="707"/>
        <v>0</v>
      </c>
      <c r="AS1326" s="11"/>
      <c r="AT1326" s="9"/>
      <c r="AU1326" t="str">
        <f t="shared" si="708"/>
        <v>RW</v>
      </c>
      <c r="AV1326" s="7">
        <f>SUM(Z$7:Z1326)/2</f>
        <v>744</v>
      </c>
      <c r="AW1326" s="7">
        <f>SUM(AC$7:AC1326)/2</f>
        <v>208</v>
      </c>
      <c r="BA1326" s="7">
        <v>1</v>
      </c>
      <c r="BB1326" s="7">
        <f t="shared" si="725"/>
        <v>47</v>
      </c>
      <c r="BF1326" s="2" t="s">
        <v>1304</v>
      </c>
      <c r="BG1326" s="2" t="s">
        <v>1304</v>
      </c>
      <c r="BH1326" s="2" t="s">
        <v>1304</v>
      </c>
      <c r="BI1326" s="2" t="s">
        <v>1304</v>
      </c>
      <c r="BJ1326" s="2" t="s">
        <v>1304</v>
      </c>
      <c r="BK1326" s="2" t="s">
        <v>1304</v>
      </c>
      <c r="BL1326" s="2" t="s">
        <v>1304</v>
      </c>
      <c r="BM1326" s="2" t="s">
        <v>1304</v>
      </c>
      <c r="BN1326" s="2" t="s">
        <v>1304</v>
      </c>
      <c r="BO1326" s="2" t="s">
        <v>1304</v>
      </c>
    </row>
    <row r="1327" spans="2:67" ht="28.9" outlineLevel="1">
      <c r="B1327" s="36"/>
      <c r="C1327" s="13" t="s">
        <v>1294</v>
      </c>
      <c r="D1327" s="10" t="s">
        <v>1622</v>
      </c>
      <c r="E1327" s="10" t="s">
        <v>1623</v>
      </c>
      <c r="F1327" s="11" t="s">
        <v>1624</v>
      </c>
      <c r="G1327" s="11" t="str">
        <f t="shared" si="724"/>
        <v>MFR_SPECIFIC_CB[46]</v>
      </c>
      <c r="H1327" s="11" t="s">
        <v>1647</v>
      </c>
      <c r="I1327" s="11"/>
      <c r="J1327" s="11"/>
      <c r="K1327" s="11"/>
      <c r="L1327" s="11"/>
      <c r="M1327" s="11"/>
      <c r="N1327" s="10" t="s">
        <v>1648</v>
      </c>
      <c r="O1327" s="10" t="s">
        <v>1649</v>
      </c>
      <c r="P1327" s="10"/>
      <c r="Q1327" s="10"/>
      <c r="R1327" s="10"/>
      <c r="S1327" s="10" t="s">
        <v>53</v>
      </c>
      <c r="T1327" s="10"/>
      <c r="U1327" s="10" t="s">
        <v>49</v>
      </c>
      <c r="V1327" s="10" t="s">
        <v>50</v>
      </c>
      <c r="W1327" s="10" t="s">
        <v>50</v>
      </c>
      <c r="X1327" s="11" t="str">
        <f t="shared" si="719"/>
        <v>N</v>
      </c>
      <c r="Y1327" s="11"/>
      <c r="Z1327" s="11">
        <f t="shared" si="722"/>
        <v>0</v>
      </c>
      <c r="AA1327" s="11" t="str">
        <f t="shared" si="705"/>
        <v>N</v>
      </c>
      <c r="AB1327" s="11"/>
      <c r="AC1327" s="11">
        <f t="shared" si="706"/>
        <v>0</v>
      </c>
      <c r="AD1327" s="10" t="str">
        <f t="shared" si="709"/>
        <v>0</v>
      </c>
      <c r="AE1327" s="10" t="str">
        <f t="shared" si="710"/>
        <v>0</v>
      </c>
      <c r="AF1327" s="11"/>
      <c r="AG1327" s="10"/>
      <c r="AH1327" s="10"/>
      <c r="AI1327" s="11">
        <f t="shared" si="711"/>
        <v>743</v>
      </c>
      <c r="AJ1327" s="11" t="str">
        <f t="shared" si="712"/>
        <v/>
      </c>
      <c r="AK1327" s="11">
        <f t="shared" si="713"/>
        <v>743</v>
      </c>
      <c r="AL1327" s="11" t="str">
        <f t="shared" si="714"/>
        <v/>
      </c>
      <c r="AM1327" s="11">
        <f t="shared" si="715"/>
        <v>207</v>
      </c>
      <c r="AN1327" s="11" t="str">
        <f t="shared" si="716"/>
        <v/>
      </c>
      <c r="AO1327" s="11">
        <f t="shared" si="717"/>
        <v>207</v>
      </c>
      <c r="AP1327" s="11" t="str">
        <f t="shared" si="718"/>
        <v/>
      </c>
      <c r="AQ1327" s="11"/>
      <c r="AR1327" s="11">
        <f t="shared" si="707"/>
        <v>0</v>
      </c>
      <c r="AS1327" s="11"/>
      <c r="AT1327" s="9"/>
      <c r="AU1327" t="str">
        <f t="shared" si="708"/>
        <v>RW</v>
      </c>
      <c r="AV1327" s="7">
        <f>SUM(Z$7:Z1327)/2</f>
        <v>744</v>
      </c>
      <c r="AW1327" s="7">
        <f>SUM(AC$7:AC1327)/2</f>
        <v>208</v>
      </c>
      <c r="BA1327" s="7">
        <v>1</v>
      </c>
      <c r="BB1327" s="7">
        <f t="shared" si="725"/>
        <v>46</v>
      </c>
      <c r="BF1327" s="2" t="s">
        <v>1304</v>
      </c>
      <c r="BG1327" s="2" t="s">
        <v>1304</v>
      </c>
      <c r="BH1327" s="2" t="s">
        <v>1304</v>
      </c>
      <c r="BI1327" s="2" t="s">
        <v>1304</v>
      </c>
      <c r="BJ1327" s="2" t="s">
        <v>1304</v>
      </c>
      <c r="BK1327" s="2" t="s">
        <v>1304</v>
      </c>
      <c r="BL1327" s="2" t="s">
        <v>1304</v>
      </c>
      <c r="BM1327" s="2" t="s">
        <v>1304</v>
      </c>
      <c r="BN1327" s="2" t="s">
        <v>1304</v>
      </c>
      <c r="BO1327" s="2" t="s">
        <v>1304</v>
      </c>
    </row>
    <row r="1328" spans="2:67" ht="28.9" outlineLevel="1">
      <c r="B1328" s="36"/>
      <c r="C1328" s="13" t="s">
        <v>1294</v>
      </c>
      <c r="D1328" s="10" t="s">
        <v>1622</v>
      </c>
      <c r="E1328" s="10" t="s">
        <v>1623</v>
      </c>
      <c r="F1328" s="11" t="s">
        <v>1624</v>
      </c>
      <c r="G1328" s="11" t="str">
        <f t="shared" si="724"/>
        <v>MFR_SPECIFIC_CB[45:44]</v>
      </c>
      <c r="H1328" s="11"/>
      <c r="I1328" s="11"/>
      <c r="J1328" s="11"/>
      <c r="K1328" s="11"/>
      <c r="L1328" s="11"/>
      <c r="M1328" s="11"/>
      <c r="N1328" s="10"/>
      <c r="O1328" s="10"/>
      <c r="P1328" s="10"/>
      <c r="Q1328" s="10"/>
      <c r="R1328" s="10"/>
      <c r="S1328" s="10" t="s">
        <v>53</v>
      </c>
      <c r="T1328" s="10"/>
      <c r="U1328" s="10" t="s">
        <v>49</v>
      </c>
      <c r="V1328" s="10" t="s">
        <v>50</v>
      </c>
      <c r="W1328" s="10" t="s">
        <v>50</v>
      </c>
      <c r="X1328" s="11" t="str">
        <f t="shared" si="719"/>
        <v>N</v>
      </c>
      <c r="Y1328" s="11"/>
      <c r="Z1328" s="11">
        <f t="shared" si="722"/>
        <v>0</v>
      </c>
      <c r="AA1328" s="11" t="str">
        <f t="shared" si="705"/>
        <v>N</v>
      </c>
      <c r="AB1328" s="11"/>
      <c r="AC1328" s="11">
        <f t="shared" si="706"/>
        <v>0</v>
      </c>
      <c r="AD1328" s="10" t="str">
        <f t="shared" si="709"/>
        <v>00</v>
      </c>
      <c r="AE1328" s="10" t="str">
        <f t="shared" si="710"/>
        <v>00</v>
      </c>
      <c r="AF1328" s="11"/>
      <c r="AG1328" s="10"/>
      <c r="AH1328" s="10"/>
      <c r="AI1328" s="11">
        <f t="shared" si="711"/>
        <v>743</v>
      </c>
      <c r="AJ1328" s="11" t="str">
        <f t="shared" si="712"/>
        <v/>
      </c>
      <c r="AK1328" s="11">
        <f t="shared" si="713"/>
        <v>743</v>
      </c>
      <c r="AL1328" s="11" t="str">
        <f t="shared" si="714"/>
        <v/>
      </c>
      <c r="AM1328" s="11">
        <f t="shared" si="715"/>
        <v>207</v>
      </c>
      <c r="AN1328" s="11" t="str">
        <f t="shared" si="716"/>
        <v/>
      </c>
      <c r="AO1328" s="11">
        <f t="shared" si="717"/>
        <v>207</v>
      </c>
      <c r="AP1328" s="11" t="str">
        <f t="shared" si="718"/>
        <v/>
      </c>
      <c r="AQ1328" s="11"/>
      <c r="AR1328" s="11">
        <f t="shared" si="707"/>
        <v>0</v>
      </c>
      <c r="AS1328" s="11"/>
      <c r="AT1328" s="9"/>
      <c r="AU1328" t="str">
        <f t="shared" si="708"/>
        <v>RW</v>
      </c>
      <c r="AV1328" s="7">
        <f>SUM(Z$7:Z1328)/2</f>
        <v>744</v>
      </c>
      <c r="AW1328" s="7">
        <f>SUM(AC$7:AC1328)/2</f>
        <v>208</v>
      </c>
      <c r="BA1328" s="7">
        <v>2</v>
      </c>
      <c r="BB1328" s="7">
        <f t="shared" si="725"/>
        <v>44</v>
      </c>
      <c r="BF1328" s="32" t="s">
        <v>51</v>
      </c>
      <c r="BG1328" s="32" t="s">
        <v>51</v>
      </c>
      <c r="BH1328" s="32" t="s">
        <v>51</v>
      </c>
      <c r="BI1328" s="32" t="s">
        <v>51</v>
      </c>
      <c r="BJ1328" s="32" t="s">
        <v>51</v>
      </c>
      <c r="BK1328" s="32" t="s">
        <v>51</v>
      </c>
      <c r="BL1328" s="32" t="s">
        <v>51</v>
      </c>
      <c r="BM1328" s="32" t="s">
        <v>51</v>
      </c>
      <c r="BN1328" s="32" t="s">
        <v>51</v>
      </c>
      <c r="BO1328" s="32" t="s">
        <v>51</v>
      </c>
    </row>
    <row r="1329" spans="2:67" ht="28.9" outlineLevel="1">
      <c r="B1329" s="36"/>
      <c r="C1329" s="13" t="s">
        <v>1294</v>
      </c>
      <c r="D1329" s="10" t="s">
        <v>1622</v>
      </c>
      <c r="E1329" s="10" t="s">
        <v>1623</v>
      </c>
      <c r="F1329" s="11" t="s">
        <v>1624</v>
      </c>
      <c r="G1329" s="11" t="str">
        <f t="shared" si="724"/>
        <v>MFR_SPECIFIC_CB[43]</v>
      </c>
      <c r="H1329" s="11" t="s">
        <v>1650</v>
      </c>
      <c r="I1329" s="11"/>
      <c r="J1329" s="11"/>
      <c r="K1329" s="11"/>
      <c r="L1329" s="11"/>
      <c r="M1329" s="11"/>
      <c r="N1329" s="10" t="s">
        <v>1651</v>
      </c>
      <c r="O1329" s="10" t="s">
        <v>1652</v>
      </c>
      <c r="P1329" s="10"/>
      <c r="Q1329" s="10"/>
      <c r="R1329" s="10"/>
      <c r="S1329" s="10" t="s">
        <v>53</v>
      </c>
      <c r="T1329" s="10"/>
      <c r="U1329" s="10" t="s">
        <v>49</v>
      </c>
      <c r="V1329" s="10" t="s">
        <v>50</v>
      </c>
      <c r="W1329" s="10" t="s">
        <v>50</v>
      </c>
      <c r="X1329" s="11" t="str">
        <f t="shared" si="719"/>
        <v>N</v>
      </c>
      <c r="Y1329" s="11"/>
      <c r="Z1329" s="11">
        <f t="shared" si="722"/>
        <v>0</v>
      </c>
      <c r="AA1329" s="11" t="str">
        <f t="shared" si="705"/>
        <v>N</v>
      </c>
      <c r="AB1329" s="11"/>
      <c r="AC1329" s="11">
        <f t="shared" si="706"/>
        <v>0</v>
      </c>
      <c r="AD1329" s="10" t="str">
        <f t="shared" si="709"/>
        <v>0</v>
      </c>
      <c r="AE1329" s="10" t="str">
        <f t="shared" si="710"/>
        <v>0</v>
      </c>
      <c r="AF1329" s="11"/>
      <c r="AG1329" s="10"/>
      <c r="AH1329" s="10"/>
      <c r="AI1329" s="11">
        <f>AI1332+Y1332</f>
        <v>743</v>
      </c>
      <c r="AJ1329" s="11" t="str">
        <f t="shared" si="712"/>
        <v/>
      </c>
      <c r="AK1329" s="11">
        <f>AK1332+Y1332</f>
        <v>743</v>
      </c>
      <c r="AL1329" s="11" t="str">
        <f t="shared" si="714"/>
        <v/>
      </c>
      <c r="AM1329" s="11">
        <f>AM1332+AB1332</f>
        <v>207</v>
      </c>
      <c r="AN1329" s="11" t="str">
        <f t="shared" si="716"/>
        <v/>
      </c>
      <c r="AO1329" s="11">
        <f>AO1332+AB1332</f>
        <v>207</v>
      </c>
      <c r="AP1329" s="11" t="str">
        <f t="shared" si="718"/>
        <v/>
      </c>
      <c r="AQ1329" s="11"/>
      <c r="AR1329" s="11">
        <f t="shared" si="707"/>
        <v>0</v>
      </c>
      <c r="AS1329" s="11"/>
      <c r="AT1329" s="9"/>
      <c r="AU1329" t="str">
        <f t="shared" si="708"/>
        <v>RW</v>
      </c>
      <c r="AV1329" s="7">
        <f>SUM(Z$7:Z1329)/2</f>
        <v>744</v>
      </c>
      <c r="AW1329" s="7">
        <f>SUM(AC$7:AC1329)/2</f>
        <v>208</v>
      </c>
      <c r="BA1329" s="7">
        <v>1</v>
      </c>
      <c r="BB1329" s="7">
        <f t="shared" si="725"/>
        <v>43</v>
      </c>
      <c r="BF1329" s="2">
        <v>0</v>
      </c>
      <c r="BG1329" s="2">
        <v>0</v>
      </c>
      <c r="BH1329" s="2">
        <v>0</v>
      </c>
      <c r="BI1329" s="2">
        <v>0</v>
      </c>
      <c r="BJ1329" s="2">
        <v>0</v>
      </c>
      <c r="BK1329" s="2">
        <v>0</v>
      </c>
      <c r="BL1329" s="2">
        <v>0</v>
      </c>
      <c r="BM1329" s="2">
        <v>0</v>
      </c>
      <c r="BN1329" s="2">
        <v>0</v>
      </c>
      <c r="BO1329" s="2">
        <v>0</v>
      </c>
    </row>
    <row r="1330" spans="2:67" ht="28.9" outlineLevel="1">
      <c r="B1330" s="36"/>
      <c r="C1330" s="13" t="s">
        <v>1294</v>
      </c>
      <c r="D1330" s="10" t="s">
        <v>1622</v>
      </c>
      <c r="E1330" s="10" t="s">
        <v>1623</v>
      </c>
      <c r="F1330" s="11" t="s">
        <v>1624</v>
      </c>
      <c r="G1330" s="11" t="str">
        <f t="shared" ref="G1330:G1331" si="726">IF(BA1330&gt;1, F1330 &amp; "[" &amp; BB1330-1+BA1330&amp; ":" &amp; BB1330 &amp; "]",(IF(BA1330&gt;0,F1330 &amp; "[" &amp; BB1330 &amp; "]","")))</f>
        <v>MFR_SPECIFIC_CB[42:41]</v>
      </c>
      <c r="H1330" s="11"/>
      <c r="I1330" s="11"/>
      <c r="J1330" s="11"/>
      <c r="K1330" s="11"/>
      <c r="L1330" s="11"/>
      <c r="M1330" s="11"/>
      <c r="N1330" s="10"/>
      <c r="O1330" s="10"/>
      <c r="P1330" s="10"/>
      <c r="Q1330" s="10"/>
      <c r="R1330" s="10"/>
      <c r="S1330" s="10" t="s">
        <v>53</v>
      </c>
      <c r="T1330" s="10"/>
      <c r="U1330" s="10" t="s">
        <v>49</v>
      </c>
      <c r="V1330" s="10" t="s">
        <v>50</v>
      </c>
      <c r="W1330" s="10" t="s">
        <v>50</v>
      </c>
      <c r="X1330" s="11" t="str">
        <f t="shared" ref="X1330:X1331" si="727">IF(Y1330&gt;0,"Y","N")</f>
        <v>N</v>
      </c>
      <c r="Y1330" s="11"/>
      <c r="Z1330" s="11">
        <f t="shared" ref="Z1330:Z1331" si="728">IF(V1330="N",Y1330,Y1330*$T$1)</f>
        <v>0</v>
      </c>
      <c r="AA1330" s="11" t="str">
        <f t="shared" ref="AA1330:AA1331" si="729">IF(AB1330&gt;0,"Y","N")</f>
        <v>N</v>
      </c>
      <c r="AB1330" s="11"/>
      <c r="AC1330" s="11">
        <f t="shared" ref="AC1330:AC1331" si="730">IF(V1330="N",AB1330,AB1330*$T$1)</f>
        <v>0</v>
      </c>
      <c r="AD1330" s="10" t="str">
        <f t="shared" ref="AD1330:AD1331" si="731">REPT(0,BA1330)</f>
        <v>00</v>
      </c>
      <c r="AE1330" s="10" t="str">
        <f t="shared" ref="AE1330:AE1331" si="732">REPT(0,BA1330)</f>
        <v>00</v>
      </c>
      <c r="AF1330" s="11"/>
      <c r="AG1330" s="10"/>
      <c r="AH1330" s="10"/>
      <c r="AI1330" s="11">
        <f t="shared" ref="AI1330" si="733">AI1331+Y1331</f>
        <v>743</v>
      </c>
      <c r="AJ1330" s="11" t="str">
        <f t="shared" ref="AJ1330:AJ1331" si="734">IF(Y1330&gt;1,"MTP[" &amp; AI1330-1+Y1330&amp; ":" &amp; AI1330 &amp; "]",(IF(Y1330&gt;0,"MTP[" &amp; AI1330 &amp; "]","")))</f>
        <v/>
      </c>
      <c r="AK1330" s="11">
        <f t="shared" ref="AK1330" si="735">AK1331+Y1331</f>
        <v>743</v>
      </c>
      <c r="AL1330" s="11" t="str">
        <f t="shared" ref="AL1330:AL1331" si="736">IF(AND(V1330="Y", Y1330&gt;1),"MTP[" &amp; AK1330-1+Y1330&amp; ":" &amp; AK1330 &amp; "]",(IF(AND(V1330="Y", Y1330&gt;0),"MTP[" &amp; AK1330 &amp; "]","")))</f>
        <v/>
      </c>
      <c r="AM1330" s="11">
        <f t="shared" ref="AM1330" si="737">AM1331+AB1331</f>
        <v>207</v>
      </c>
      <c r="AN1330" s="11" t="str">
        <f t="shared" ref="AN1330:AN1331" si="738">IF(AB1330&gt;1,"OTP[" &amp; AM1330-1+AB1330&amp; ":" &amp; AM1330 &amp; "]",(IF(AB1330&gt;0,"OTP[" &amp; AM1330 &amp; "]","")))</f>
        <v/>
      </c>
      <c r="AO1330" s="11">
        <f t="shared" ref="AO1330" si="739">AO1331+AB1331</f>
        <v>207</v>
      </c>
      <c r="AP1330" s="11" t="str">
        <f t="shared" ref="AP1330:AP1331" si="740">IF(AND(V1330="Y", AB1330&gt;1),"OTP[" &amp; AO1330-1+AB1330&amp; ":" &amp; AO1330 &amp; "]",(IF(AND(V1330="Y", AB1330&gt;0),"OTP[" &amp; AO1330 &amp; "]","")))</f>
        <v/>
      </c>
      <c r="AQ1330" s="11"/>
      <c r="AR1330" s="11">
        <f t="shared" ref="AR1330:AR1331" si="741">IF(V1330="N",AQ1330,AQ1330*$T$1)</f>
        <v>0</v>
      </c>
      <c r="AS1330" s="11"/>
      <c r="AT1330" s="9"/>
      <c r="AU1330" t="str">
        <f t="shared" ref="AU1330:AU1331" si="742">S1330</f>
        <v>RW</v>
      </c>
      <c r="AV1330" s="7">
        <f>SUM(Z$7:Z1330)/2</f>
        <v>744</v>
      </c>
      <c r="AW1330" s="7">
        <f>SUM(AC$7:AC1330)/2</f>
        <v>208</v>
      </c>
      <c r="BA1330" s="7">
        <v>2</v>
      </c>
      <c r="BB1330" s="7">
        <f t="shared" si="725"/>
        <v>41</v>
      </c>
      <c r="BF1330" s="32" t="s">
        <v>51</v>
      </c>
      <c r="BG1330" s="32" t="s">
        <v>51</v>
      </c>
      <c r="BH1330" s="32" t="s">
        <v>51</v>
      </c>
      <c r="BI1330" s="32" t="s">
        <v>51</v>
      </c>
      <c r="BJ1330" s="32" t="s">
        <v>51</v>
      </c>
      <c r="BK1330" s="32" t="s">
        <v>51</v>
      </c>
      <c r="BL1330" s="32" t="s">
        <v>51</v>
      </c>
      <c r="BM1330" s="32" t="s">
        <v>51</v>
      </c>
      <c r="BN1330" s="32" t="s">
        <v>51</v>
      </c>
      <c r="BO1330" s="32" t="s">
        <v>51</v>
      </c>
    </row>
    <row r="1331" spans="2:67" ht="28.9" outlineLevel="1">
      <c r="B1331" s="36"/>
      <c r="C1331" s="13" t="s">
        <v>1294</v>
      </c>
      <c r="D1331" s="10" t="s">
        <v>1622</v>
      </c>
      <c r="E1331" s="10" t="s">
        <v>1623</v>
      </c>
      <c r="F1331" s="11" t="s">
        <v>1624</v>
      </c>
      <c r="G1331" s="11" t="str">
        <f t="shared" si="726"/>
        <v>MFR_SPECIFIC_CB[40]</v>
      </c>
      <c r="H1331" s="11" t="s">
        <v>1653</v>
      </c>
      <c r="I1331" s="11"/>
      <c r="J1331" s="11"/>
      <c r="K1331" s="11"/>
      <c r="L1331" s="11"/>
      <c r="M1331" s="11"/>
      <c r="N1331" s="10" t="s">
        <v>1654</v>
      </c>
      <c r="O1331" s="10" t="s">
        <v>1655</v>
      </c>
      <c r="P1331" s="10"/>
      <c r="Q1331" s="10"/>
      <c r="R1331" s="10"/>
      <c r="S1331" s="10" t="s">
        <v>53</v>
      </c>
      <c r="T1331" s="10"/>
      <c r="U1331" s="10" t="s">
        <v>49</v>
      </c>
      <c r="V1331" s="10" t="s">
        <v>50</v>
      </c>
      <c r="W1331" s="10" t="s">
        <v>50</v>
      </c>
      <c r="X1331" s="11" t="str">
        <f t="shared" si="727"/>
        <v>N</v>
      </c>
      <c r="Y1331" s="11"/>
      <c r="Z1331" s="11">
        <f t="shared" si="728"/>
        <v>0</v>
      </c>
      <c r="AA1331" s="11" t="str">
        <f t="shared" si="729"/>
        <v>N</v>
      </c>
      <c r="AB1331" s="11"/>
      <c r="AC1331" s="11">
        <f t="shared" si="730"/>
        <v>0</v>
      </c>
      <c r="AD1331" s="10" t="str">
        <f t="shared" si="731"/>
        <v>0</v>
      </c>
      <c r="AE1331" s="10" t="str">
        <f t="shared" si="732"/>
        <v>0</v>
      </c>
      <c r="AF1331" s="11"/>
      <c r="AG1331" s="10"/>
      <c r="AH1331" s="10"/>
      <c r="AI1331" s="11">
        <f>AI1334+Y1334</f>
        <v>743</v>
      </c>
      <c r="AJ1331" s="11" t="str">
        <f t="shared" si="734"/>
        <v/>
      </c>
      <c r="AK1331" s="11">
        <f>AK1334+Y1334</f>
        <v>743</v>
      </c>
      <c r="AL1331" s="11" t="str">
        <f t="shared" si="736"/>
        <v/>
      </c>
      <c r="AM1331" s="11">
        <f>AM1334+AB1334</f>
        <v>207</v>
      </c>
      <c r="AN1331" s="11" t="str">
        <f t="shared" si="738"/>
        <v/>
      </c>
      <c r="AO1331" s="11">
        <f>AO1334+AB1334</f>
        <v>207</v>
      </c>
      <c r="AP1331" s="11" t="str">
        <f t="shared" si="740"/>
        <v/>
      </c>
      <c r="AQ1331" s="11"/>
      <c r="AR1331" s="11">
        <f t="shared" si="741"/>
        <v>0</v>
      </c>
      <c r="AS1331" s="11"/>
      <c r="AT1331" s="9"/>
      <c r="AU1331" t="str">
        <f t="shared" si="742"/>
        <v>RW</v>
      </c>
      <c r="AV1331" s="7">
        <f>SUM(Z$7:Z1331)/2</f>
        <v>744</v>
      </c>
      <c r="AW1331" s="7">
        <f>SUM(AC$7:AC1331)/2</f>
        <v>208</v>
      </c>
      <c r="BA1331" s="7">
        <v>1</v>
      </c>
      <c r="BB1331" s="7">
        <f t="shared" si="725"/>
        <v>40</v>
      </c>
      <c r="BF1331" s="2">
        <v>0</v>
      </c>
      <c r="BG1331" s="2">
        <v>0</v>
      </c>
      <c r="BH1331" s="2">
        <v>0</v>
      </c>
      <c r="BI1331" s="2">
        <v>0</v>
      </c>
      <c r="BJ1331" s="2">
        <v>0</v>
      </c>
      <c r="BK1331" s="2">
        <v>0</v>
      </c>
      <c r="BL1331" s="2">
        <v>0</v>
      </c>
      <c r="BM1331" s="2">
        <v>0</v>
      </c>
      <c r="BN1331" s="2">
        <v>0</v>
      </c>
      <c r="BO1331" s="2">
        <v>0</v>
      </c>
    </row>
    <row r="1332" spans="2:67" ht="28.9" outlineLevel="1">
      <c r="B1332" s="36"/>
      <c r="C1332" s="13" t="s">
        <v>1294</v>
      </c>
      <c r="D1332" s="10" t="s">
        <v>1622</v>
      </c>
      <c r="E1332" s="10" t="s">
        <v>1623</v>
      </c>
      <c r="F1332" s="11" t="s">
        <v>1624</v>
      </c>
      <c r="G1332" s="11" t="str">
        <f t="shared" si="724"/>
        <v>MFR_SPECIFIC_CB[39:32]</v>
      </c>
      <c r="H1332" s="11" t="s">
        <v>1656</v>
      </c>
      <c r="I1332" s="11"/>
      <c r="J1332" s="11"/>
      <c r="K1332" s="11"/>
      <c r="L1332" s="11"/>
      <c r="M1332" s="11"/>
      <c r="N1332" s="10" t="s">
        <v>1657</v>
      </c>
      <c r="O1332" s="10" t="s">
        <v>1658</v>
      </c>
      <c r="P1332" s="10"/>
      <c r="Q1332" s="10"/>
      <c r="R1332" s="10"/>
      <c r="S1332" s="10" t="s">
        <v>53</v>
      </c>
      <c r="T1332" s="10"/>
      <c r="U1332" s="10" t="s">
        <v>49</v>
      </c>
      <c r="V1332" s="10" t="s">
        <v>50</v>
      </c>
      <c r="W1332" s="10" t="s">
        <v>50</v>
      </c>
      <c r="X1332" s="11" t="str">
        <f t="shared" si="719"/>
        <v>N</v>
      </c>
      <c r="Y1332" s="11"/>
      <c r="Z1332" s="11">
        <f t="shared" si="722"/>
        <v>0</v>
      </c>
      <c r="AA1332" s="11" t="str">
        <f t="shared" si="705"/>
        <v>N</v>
      </c>
      <c r="AB1332" s="11"/>
      <c r="AC1332" s="11">
        <f t="shared" si="706"/>
        <v>0</v>
      </c>
      <c r="AD1332" s="10" t="str">
        <f t="shared" si="709"/>
        <v>00000000</v>
      </c>
      <c r="AE1332" s="10" t="str">
        <f t="shared" si="710"/>
        <v>00000000</v>
      </c>
      <c r="AF1332" s="11"/>
      <c r="AG1332" s="10"/>
      <c r="AH1332" s="10"/>
      <c r="AI1332" s="11">
        <f t="shared" si="711"/>
        <v>743</v>
      </c>
      <c r="AJ1332" s="11" t="str">
        <f t="shared" si="712"/>
        <v/>
      </c>
      <c r="AK1332" s="11">
        <f t="shared" si="713"/>
        <v>743</v>
      </c>
      <c r="AL1332" s="11" t="str">
        <f t="shared" si="714"/>
        <v/>
      </c>
      <c r="AM1332" s="11">
        <f t="shared" si="715"/>
        <v>207</v>
      </c>
      <c r="AN1332" s="11" t="str">
        <f t="shared" si="716"/>
        <v/>
      </c>
      <c r="AO1332" s="11">
        <f t="shared" si="717"/>
        <v>207</v>
      </c>
      <c r="AP1332" s="11" t="str">
        <f t="shared" si="718"/>
        <v/>
      </c>
      <c r="AQ1332" s="11"/>
      <c r="AR1332" s="11">
        <f t="shared" si="707"/>
        <v>0</v>
      </c>
      <c r="AS1332" s="11"/>
      <c r="AT1332" s="9"/>
      <c r="AU1332" t="str">
        <f t="shared" si="708"/>
        <v>RW</v>
      </c>
      <c r="AV1332" s="7">
        <f>SUM(Z$7:Z1332)/2</f>
        <v>744</v>
      </c>
      <c r="AW1332" s="7">
        <f>SUM(AC$7:AC1332)/2</f>
        <v>208</v>
      </c>
      <c r="BA1332" s="7">
        <v>8</v>
      </c>
      <c r="BB1332" s="7">
        <f t="shared" si="725"/>
        <v>32</v>
      </c>
      <c r="BF1332" s="2" t="s">
        <v>272</v>
      </c>
      <c r="BG1332" s="2" t="s">
        <v>272</v>
      </c>
      <c r="BH1332" s="2" t="s">
        <v>272</v>
      </c>
      <c r="BI1332" s="2" t="s">
        <v>272</v>
      </c>
      <c r="BJ1332" s="2" t="s">
        <v>272</v>
      </c>
      <c r="BK1332" s="2" t="s">
        <v>272</v>
      </c>
      <c r="BL1332" s="2" t="s">
        <v>272</v>
      </c>
      <c r="BM1332" s="2" t="s">
        <v>272</v>
      </c>
      <c r="BN1332" s="2" t="s">
        <v>272</v>
      </c>
      <c r="BO1332" s="2" t="s">
        <v>272</v>
      </c>
    </row>
    <row r="1333" spans="2:67" ht="28.9" outlineLevel="1">
      <c r="B1333" s="36"/>
      <c r="C1333" s="13" t="s">
        <v>1294</v>
      </c>
      <c r="D1333" s="10" t="s">
        <v>1622</v>
      </c>
      <c r="E1333" s="10" t="s">
        <v>1623</v>
      </c>
      <c r="F1333" s="11" t="s">
        <v>1624</v>
      </c>
      <c r="G1333" s="11" t="str">
        <f t="shared" si="724"/>
        <v>MFR_SPECIFIC_CB[31:24]</v>
      </c>
      <c r="H1333" s="11" t="s">
        <v>1659</v>
      </c>
      <c r="I1333" s="11"/>
      <c r="J1333" s="11"/>
      <c r="K1333" s="11"/>
      <c r="L1333" s="11"/>
      <c r="M1333" s="11"/>
      <c r="N1333" s="10" t="s">
        <v>1660</v>
      </c>
      <c r="O1333" s="10" t="s">
        <v>1661</v>
      </c>
      <c r="P1333" s="10"/>
      <c r="Q1333" s="10"/>
      <c r="R1333" s="10"/>
      <c r="S1333" s="10" t="s">
        <v>53</v>
      </c>
      <c r="T1333" s="10"/>
      <c r="U1333" s="10" t="s">
        <v>49</v>
      </c>
      <c r="V1333" s="10" t="s">
        <v>50</v>
      </c>
      <c r="W1333" s="10" t="s">
        <v>50</v>
      </c>
      <c r="X1333" s="11" t="str">
        <f t="shared" si="719"/>
        <v>N</v>
      </c>
      <c r="Y1333" s="11"/>
      <c r="Z1333" s="11">
        <f t="shared" si="722"/>
        <v>0</v>
      </c>
      <c r="AA1333" s="11" t="str">
        <f t="shared" si="705"/>
        <v>N</v>
      </c>
      <c r="AB1333" s="11"/>
      <c r="AC1333" s="11">
        <f t="shared" si="706"/>
        <v>0</v>
      </c>
      <c r="AD1333" s="10" t="str">
        <f t="shared" si="709"/>
        <v>00000000</v>
      </c>
      <c r="AE1333" s="10" t="str">
        <f t="shared" si="710"/>
        <v>00000000</v>
      </c>
      <c r="AF1333" s="11"/>
      <c r="AG1333" s="10"/>
      <c r="AH1333" s="10"/>
      <c r="AI1333" s="11">
        <f t="shared" si="711"/>
        <v>743</v>
      </c>
      <c r="AJ1333" s="11" t="str">
        <f t="shared" si="712"/>
        <v/>
      </c>
      <c r="AK1333" s="11">
        <f t="shared" si="713"/>
        <v>743</v>
      </c>
      <c r="AL1333" s="11" t="str">
        <f t="shared" si="714"/>
        <v/>
      </c>
      <c r="AM1333" s="11">
        <f t="shared" si="715"/>
        <v>207</v>
      </c>
      <c r="AN1333" s="11" t="str">
        <f t="shared" si="716"/>
        <v/>
      </c>
      <c r="AO1333" s="11">
        <f t="shared" si="717"/>
        <v>207</v>
      </c>
      <c r="AP1333" s="11" t="str">
        <f t="shared" si="718"/>
        <v/>
      </c>
      <c r="AQ1333" s="11"/>
      <c r="AR1333" s="11">
        <f t="shared" si="707"/>
        <v>0</v>
      </c>
      <c r="AS1333" s="11"/>
      <c r="AT1333" s="9"/>
      <c r="AU1333" t="str">
        <f t="shared" si="708"/>
        <v>RW</v>
      </c>
      <c r="AV1333" s="7">
        <f>SUM(Z$7:Z1333)/2</f>
        <v>744</v>
      </c>
      <c r="AW1333" s="7">
        <f>SUM(AC$7:AC1333)/2</f>
        <v>208</v>
      </c>
      <c r="BA1333" s="7">
        <v>8</v>
      </c>
      <c r="BB1333" s="7">
        <f t="shared" si="725"/>
        <v>24</v>
      </c>
      <c r="BF1333" s="2" t="s">
        <v>272</v>
      </c>
      <c r="BG1333" s="2" t="s">
        <v>272</v>
      </c>
      <c r="BH1333" s="2" t="s">
        <v>272</v>
      </c>
      <c r="BI1333" s="2" t="s">
        <v>272</v>
      </c>
      <c r="BJ1333" s="2" t="s">
        <v>272</v>
      </c>
      <c r="BK1333" s="2" t="s">
        <v>272</v>
      </c>
      <c r="BL1333" s="2" t="s">
        <v>272</v>
      </c>
      <c r="BM1333" s="2" t="s">
        <v>272</v>
      </c>
      <c r="BN1333" s="2" t="s">
        <v>272</v>
      </c>
      <c r="BO1333" s="2" t="s">
        <v>272</v>
      </c>
    </row>
    <row r="1334" spans="2:67" ht="28.9" outlineLevel="1">
      <c r="B1334" s="36"/>
      <c r="C1334" s="13" t="s">
        <v>1294</v>
      </c>
      <c r="D1334" s="10" t="s">
        <v>1622</v>
      </c>
      <c r="E1334" s="10" t="s">
        <v>1623</v>
      </c>
      <c r="F1334" s="11" t="s">
        <v>1624</v>
      </c>
      <c r="G1334" s="11" t="str">
        <f t="shared" si="724"/>
        <v>MFR_SPECIFIC_CB[23:16]</v>
      </c>
      <c r="H1334" s="11" t="s">
        <v>1662</v>
      </c>
      <c r="I1334" s="11"/>
      <c r="J1334" s="11"/>
      <c r="K1334" s="11"/>
      <c r="L1334" s="11"/>
      <c r="M1334" s="11"/>
      <c r="N1334" s="10" t="s">
        <v>1663</v>
      </c>
      <c r="O1334" s="10" t="s">
        <v>1664</v>
      </c>
      <c r="P1334" s="10"/>
      <c r="Q1334" s="10"/>
      <c r="R1334" s="10"/>
      <c r="S1334" s="10" t="s">
        <v>53</v>
      </c>
      <c r="T1334" s="10"/>
      <c r="U1334" s="10" t="s">
        <v>49</v>
      </c>
      <c r="V1334" s="10" t="s">
        <v>50</v>
      </c>
      <c r="W1334" s="10" t="s">
        <v>50</v>
      </c>
      <c r="X1334" s="11" t="str">
        <f t="shared" si="719"/>
        <v>N</v>
      </c>
      <c r="Y1334" s="11"/>
      <c r="Z1334" s="11">
        <f t="shared" si="722"/>
        <v>0</v>
      </c>
      <c r="AA1334" s="11" t="str">
        <f t="shared" si="705"/>
        <v>N</v>
      </c>
      <c r="AB1334" s="11"/>
      <c r="AC1334" s="11">
        <f t="shared" si="706"/>
        <v>0</v>
      </c>
      <c r="AD1334" s="10" t="str">
        <f t="shared" si="709"/>
        <v>00000000</v>
      </c>
      <c r="AE1334" s="10" t="str">
        <f t="shared" si="710"/>
        <v>00000000</v>
      </c>
      <c r="AF1334" s="11"/>
      <c r="AG1334" s="10"/>
      <c r="AH1334" s="10"/>
      <c r="AI1334" s="11">
        <f t="shared" si="711"/>
        <v>743</v>
      </c>
      <c r="AJ1334" s="11" t="str">
        <f t="shared" si="712"/>
        <v/>
      </c>
      <c r="AK1334" s="11">
        <f t="shared" si="713"/>
        <v>743</v>
      </c>
      <c r="AL1334" s="11" t="str">
        <f t="shared" si="714"/>
        <v/>
      </c>
      <c r="AM1334" s="11">
        <f t="shared" si="715"/>
        <v>207</v>
      </c>
      <c r="AN1334" s="11" t="str">
        <f t="shared" si="716"/>
        <v/>
      </c>
      <c r="AO1334" s="11">
        <f t="shared" si="717"/>
        <v>207</v>
      </c>
      <c r="AP1334" s="11" t="str">
        <f t="shared" si="718"/>
        <v/>
      </c>
      <c r="AQ1334" s="11"/>
      <c r="AR1334" s="11">
        <f t="shared" si="707"/>
        <v>0</v>
      </c>
      <c r="AS1334" s="11"/>
      <c r="AT1334" s="9"/>
      <c r="AU1334" t="str">
        <f t="shared" si="708"/>
        <v>RW</v>
      </c>
      <c r="AV1334" s="7">
        <f>SUM(Z$7:Z1334)/2</f>
        <v>744</v>
      </c>
      <c r="AW1334" s="7">
        <f>SUM(AC$7:AC1334)/2</f>
        <v>208</v>
      </c>
      <c r="BA1334" s="7">
        <v>8</v>
      </c>
      <c r="BB1334" s="7">
        <f t="shared" si="725"/>
        <v>16</v>
      </c>
      <c r="BF1334" s="2" t="s">
        <v>272</v>
      </c>
      <c r="BG1334" s="2" t="s">
        <v>272</v>
      </c>
      <c r="BH1334" s="2" t="s">
        <v>272</v>
      </c>
      <c r="BI1334" s="2" t="s">
        <v>272</v>
      </c>
      <c r="BJ1334" s="2" t="s">
        <v>272</v>
      </c>
      <c r="BK1334" s="2" t="s">
        <v>272</v>
      </c>
      <c r="BL1334" s="2" t="s">
        <v>272</v>
      </c>
      <c r="BM1334" s="2" t="s">
        <v>272</v>
      </c>
      <c r="BN1334" s="2" t="s">
        <v>272</v>
      </c>
      <c r="BO1334" s="2" t="s">
        <v>272</v>
      </c>
    </row>
    <row r="1335" spans="2:67" ht="28.9" outlineLevel="1">
      <c r="B1335" s="36"/>
      <c r="C1335" s="13" t="s">
        <v>1294</v>
      </c>
      <c r="D1335" s="10" t="s">
        <v>1622</v>
      </c>
      <c r="E1335" s="10" t="s">
        <v>1623</v>
      </c>
      <c r="F1335" s="11" t="s">
        <v>1624</v>
      </c>
      <c r="G1335" s="11" t="str">
        <f t="shared" si="724"/>
        <v>MFR_SPECIFIC_CB[15:8]</v>
      </c>
      <c r="H1335" s="11" t="s">
        <v>1665</v>
      </c>
      <c r="I1335" s="11"/>
      <c r="J1335" s="11"/>
      <c r="K1335" s="11"/>
      <c r="L1335" s="11"/>
      <c r="M1335" s="11"/>
      <c r="N1335" s="10" t="s">
        <v>1666</v>
      </c>
      <c r="O1335" s="10"/>
      <c r="P1335" s="10"/>
      <c r="Q1335" s="10"/>
      <c r="R1335" s="10"/>
      <c r="S1335" s="10" t="s">
        <v>53</v>
      </c>
      <c r="T1335" s="10"/>
      <c r="U1335" s="10" t="s">
        <v>49</v>
      </c>
      <c r="V1335" s="10" t="s">
        <v>50</v>
      </c>
      <c r="W1335" s="10" t="s">
        <v>50</v>
      </c>
      <c r="X1335" s="11" t="str">
        <f t="shared" si="719"/>
        <v>N</v>
      </c>
      <c r="Y1335" s="11"/>
      <c r="Z1335" s="11">
        <f t="shared" si="722"/>
        <v>0</v>
      </c>
      <c r="AA1335" s="11" t="str">
        <f t="shared" si="705"/>
        <v>N</v>
      </c>
      <c r="AB1335" s="11"/>
      <c r="AC1335" s="11">
        <f t="shared" si="706"/>
        <v>0</v>
      </c>
      <c r="AD1335" s="10" t="str">
        <f t="shared" si="709"/>
        <v>00000000</v>
      </c>
      <c r="AE1335" s="10" t="str">
        <f t="shared" si="710"/>
        <v>00000000</v>
      </c>
      <c r="AF1335" s="11"/>
      <c r="AG1335" s="10"/>
      <c r="AH1335" s="10"/>
      <c r="AI1335" s="11">
        <f t="shared" si="711"/>
        <v>743</v>
      </c>
      <c r="AJ1335" s="11" t="str">
        <f t="shared" si="712"/>
        <v/>
      </c>
      <c r="AK1335" s="11">
        <f t="shared" si="713"/>
        <v>743</v>
      </c>
      <c r="AL1335" s="11" t="str">
        <f t="shared" si="714"/>
        <v/>
      </c>
      <c r="AM1335" s="11">
        <f t="shared" si="715"/>
        <v>207</v>
      </c>
      <c r="AN1335" s="11" t="str">
        <f t="shared" si="716"/>
        <v/>
      </c>
      <c r="AO1335" s="11">
        <f t="shared" si="717"/>
        <v>207</v>
      </c>
      <c r="AP1335" s="11" t="str">
        <f t="shared" si="718"/>
        <v/>
      </c>
      <c r="AQ1335" s="11"/>
      <c r="AR1335" s="11">
        <f t="shared" si="707"/>
        <v>0</v>
      </c>
      <c r="AS1335" s="11"/>
      <c r="AT1335" s="9"/>
      <c r="AU1335" t="str">
        <f t="shared" si="708"/>
        <v>RW</v>
      </c>
      <c r="AV1335" s="7">
        <f>SUM(Z$7:Z1335)/2</f>
        <v>744</v>
      </c>
      <c r="AW1335" s="7">
        <f>SUM(AC$7:AC1335)/2</f>
        <v>208</v>
      </c>
      <c r="BA1335" s="7">
        <v>8</v>
      </c>
      <c r="BB1335" s="7">
        <f t="shared" si="725"/>
        <v>8</v>
      </c>
      <c r="BF1335" s="2" t="s">
        <v>272</v>
      </c>
      <c r="BG1335" s="2" t="s">
        <v>272</v>
      </c>
      <c r="BH1335" s="2" t="s">
        <v>272</v>
      </c>
      <c r="BI1335" s="2" t="s">
        <v>272</v>
      </c>
      <c r="BJ1335" s="2" t="s">
        <v>272</v>
      </c>
      <c r="BK1335" s="2" t="s">
        <v>272</v>
      </c>
      <c r="BL1335" s="2" t="s">
        <v>272</v>
      </c>
      <c r="BM1335" s="2" t="s">
        <v>272</v>
      </c>
      <c r="BN1335" s="2" t="s">
        <v>272</v>
      </c>
      <c r="BO1335" s="2" t="s">
        <v>272</v>
      </c>
    </row>
    <row r="1336" spans="2:67" ht="28.9" outlineLevel="1">
      <c r="B1336" s="36"/>
      <c r="C1336" s="13" t="s">
        <v>1294</v>
      </c>
      <c r="D1336" s="10" t="s">
        <v>1622</v>
      </c>
      <c r="E1336" s="10" t="s">
        <v>1623</v>
      </c>
      <c r="F1336" s="11" t="s">
        <v>1624</v>
      </c>
      <c r="G1336" s="11" t="str">
        <f t="shared" si="724"/>
        <v>MFR_SPECIFIC_CB[7:0]</v>
      </c>
      <c r="H1336" s="11" t="s">
        <v>1667</v>
      </c>
      <c r="I1336" s="11"/>
      <c r="J1336" s="11"/>
      <c r="K1336" s="11"/>
      <c r="L1336" s="11"/>
      <c r="M1336" s="11"/>
      <c r="N1336" s="10" t="s">
        <v>1668</v>
      </c>
      <c r="O1336" s="10"/>
      <c r="P1336" s="10"/>
      <c r="Q1336" s="10"/>
      <c r="R1336" s="10"/>
      <c r="S1336" s="10" t="s">
        <v>53</v>
      </c>
      <c r="T1336" s="10"/>
      <c r="U1336" s="10" t="s">
        <v>49</v>
      </c>
      <c r="V1336" s="10" t="s">
        <v>50</v>
      </c>
      <c r="W1336" s="10" t="s">
        <v>50</v>
      </c>
      <c r="X1336" s="11" t="str">
        <f t="shared" si="719"/>
        <v>N</v>
      </c>
      <c r="Y1336" s="11"/>
      <c r="Z1336" s="11">
        <f t="shared" si="722"/>
        <v>0</v>
      </c>
      <c r="AA1336" s="11" t="str">
        <f t="shared" si="705"/>
        <v>N</v>
      </c>
      <c r="AB1336" s="11"/>
      <c r="AC1336" s="11">
        <f t="shared" si="706"/>
        <v>0</v>
      </c>
      <c r="AD1336" s="10" t="str">
        <f t="shared" si="709"/>
        <v>00000000</v>
      </c>
      <c r="AE1336" s="10" t="str">
        <f t="shared" si="710"/>
        <v>00000000</v>
      </c>
      <c r="AF1336" s="11"/>
      <c r="AG1336" s="10"/>
      <c r="AH1336" s="10"/>
      <c r="AI1336" s="11">
        <f>IF(Y1336&gt;0,AK1235,AK1235- 1)</f>
        <v>743</v>
      </c>
      <c r="AJ1336" s="11" t="str">
        <f t="shared" si="712"/>
        <v/>
      </c>
      <c r="AK1336" s="11">
        <f>IF(AND(V1336="Y", Y1336&gt;0),AI1302,AI1302- 1)</f>
        <v>743</v>
      </c>
      <c r="AL1336" s="11" t="str">
        <f t="shared" si="714"/>
        <v/>
      </c>
      <c r="AM1336" s="11">
        <f>IF(AB1336&gt;0,AO1235,AO1235- 1)</f>
        <v>207</v>
      </c>
      <c r="AN1336" s="11" t="str">
        <f t="shared" si="716"/>
        <v/>
      </c>
      <c r="AO1336" s="11">
        <f>IF(AND(V1336="Y", AB1336&gt;0),AM1302,AM1302- 1)</f>
        <v>207</v>
      </c>
      <c r="AP1336" s="11" t="str">
        <f t="shared" si="718"/>
        <v/>
      </c>
      <c r="AQ1336" s="11"/>
      <c r="AR1336" s="11">
        <f t="shared" si="707"/>
        <v>0</v>
      </c>
      <c r="AS1336" s="11"/>
      <c r="AT1336" s="9"/>
      <c r="AU1336" t="str">
        <f t="shared" si="708"/>
        <v>RW</v>
      </c>
      <c r="AV1336" s="7">
        <f>SUM(Z$7:Z1336)/2</f>
        <v>744</v>
      </c>
      <c r="AW1336" s="7">
        <f>SUM(AC$7:AC1336)/2</f>
        <v>208</v>
      </c>
      <c r="BA1336" s="7">
        <v>8</v>
      </c>
      <c r="BB1336" s="7">
        <f t="shared" si="725"/>
        <v>0</v>
      </c>
      <c r="BF1336" s="2" t="s">
        <v>272</v>
      </c>
      <c r="BG1336" s="2" t="s">
        <v>272</v>
      </c>
      <c r="BH1336" s="2" t="s">
        <v>272</v>
      </c>
      <c r="BI1336" s="2" t="s">
        <v>272</v>
      </c>
      <c r="BJ1336" s="2" t="s">
        <v>272</v>
      </c>
      <c r="BK1336" s="2" t="s">
        <v>272</v>
      </c>
      <c r="BL1336" s="2" t="s">
        <v>272</v>
      </c>
      <c r="BM1336" s="2" t="s">
        <v>272</v>
      </c>
      <c r="BN1336" s="2" t="s">
        <v>272</v>
      </c>
      <c r="BO1336" s="2" t="s">
        <v>272</v>
      </c>
    </row>
    <row r="1337" spans="2:67" ht="43.15">
      <c r="B1337" s="36"/>
      <c r="C1337" s="13" t="s">
        <v>1294</v>
      </c>
      <c r="D1337" s="10" t="s">
        <v>1669</v>
      </c>
      <c r="E1337" s="10" t="s">
        <v>1670</v>
      </c>
      <c r="F1337" s="11" t="s">
        <v>1671</v>
      </c>
      <c r="G1337" s="11"/>
      <c r="H1337" s="11"/>
      <c r="I1337" s="11"/>
      <c r="J1337" s="11"/>
      <c r="K1337" s="11"/>
      <c r="L1337" s="11"/>
      <c r="M1337" s="11"/>
      <c r="N1337" s="10"/>
      <c r="O1337" s="10"/>
      <c r="P1337" s="10"/>
      <c r="Q1337" s="10" t="str">
        <f>IF(T1337&gt;2,"Block Write",IF(T1337=1,"Write Byte","Write Word"))</f>
        <v>Block Write</v>
      </c>
      <c r="R1337" s="10" t="str">
        <f>IF(T1337&gt;2,"Block Read",IF(T1337=1,"Read Byte","Read Word"))</f>
        <v>Block Read</v>
      </c>
      <c r="S1337" s="10" t="str">
        <f t="shared" si="591"/>
        <v>RW</v>
      </c>
      <c r="T1337" s="10">
        <v>3</v>
      </c>
      <c r="U1337" s="10" t="s">
        <v>49</v>
      </c>
      <c r="V1337" s="10" t="s">
        <v>50</v>
      </c>
      <c r="W1337" s="10" t="s">
        <v>50</v>
      </c>
      <c r="X1337" s="11" t="str">
        <f t="shared" si="719"/>
        <v>N</v>
      </c>
      <c r="Y1337" s="11"/>
      <c r="Z1337" s="11">
        <f t="shared" si="722"/>
        <v>0</v>
      </c>
      <c r="AA1337" s="11" t="str">
        <f t="shared" si="705"/>
        <v>Y</v>
      </c>
      <c r="AB1337" s="11">
        <f>SUM(AB1359:AB1377)</f>
        <v>24</v>
      </c>
      <c r="AC1337" s="11">
        <f t="shared" si="706"/>
        <v>24</v>
      </c>
      <c r="AD1337" s="10" t="str">
        <f>(AD1338 &amp; AD1339 &amp; AD1340 &amp; AD1341 &amp; AD1342 &amp; AD1343 &amp; AD1344 &amp; AD1345) &amp; (AD1346 &amp; AD1347 &amp; AD1348 &amp; AD1349 &amp; AD1350 &amp; AD1351 &amp; AD1352 &amp; AD1353) &amp; (AD1354 &amp; AD1355 &amp; AD1356 &amp; AD1357 &amp; AD1358 &amp; AD1359 &amp; AD1360 &amp; AD1361) &amp; (AD1362 &amp; AD1363 &amp; AD1364 &amp; AD1365 &amp; AD1366 &amp; AD1367 &amp; AD1368 &amp; AD1369) &amp; (AD1370 &amp; AD1371 &amp; AD1372 &amp; AD1373 &amp; AD1374 &amp; AD1375 &amp; AD1376 &amp; AD1377)</f>
        <v>000000000100000000110110</v>
      </c>
      <c r="AE1337" s="10" t="str">
        <f>(AE1338 &amp; AE1339 &amp; AE1340 &amp; AE1341 &amp; AE1342 &amp; AE1343 &amp; AE1344 &amp; AE1345) &amp; (AE1346 &amp; AE1347 &amp; AE1348 &amp; AE1349 &amp; AE1350 &amp; AE1351 &amp; AE1352 &amp; AE1353) &amp; (AE1354 &amp; AE1355 &amp; AE1356 &amp; AE1357 &amp; AE1358 &amp; AE1359 &amp; AE1360 &amp; AE1361) &amp; (AE1362 &amp; AE1363 &amp; AE1364 &amp; AE1365 &amp; AE1366 &amp; AE1367 &amp; AE1368 &amp; AE1369) &amp; (AE1370 &amp; AE1371 &amp; AE1372 &amp; AE1373 &amp; AE1374 &amp; AE1375 &amp; AE1376 &amp; AE1377)</f>
        <v>000000000100000000110110</v>
      </c>
      <c r="AF1337" s="11"/>
      <c r="AG1337" s="10"/>
      <c r="AH1337" s="10"/>
      <c r="AI1337" s="11">
        <f>AK1302+Y1337</f>
        <v>744</v>
      </c>
      <c r="AJ1337" s="11"/>
      <c r="AK1337" s="11">
        <f t="shared" si="592"/>
        <v>744</v>
      </c>
      <c r="AL1337" s="11"/>
      <c r="AM1337" s="11">
        <f>AO1302+AB1337</f>
        <v>232</v>
      </c>
      <c r="AN1337" s="11"/>
      <c r="AO1337" s="11">
        <f t="shared" si="593"/>
        <v>232</v>
      </c>
      <c r="AP1337" s="11"/>
      <c r="AQ1337" s="11">
        <f>8*T1337</f>
        <v>24</v>
      </c>
      <c r="AR1337" s="11">
        <f t="shared" si="707"/>
        <v>24</v>
      </c>
      <c r="AS1337" s="11"/>
      <c r="AT1337" s="9" t="s">
        <v>20</v>
      </c>
      <c r="AU1337" t="str">
        <f t="shared" si="708"/>
        <v>RW</v>
      </c>
      <c r="AV1337" s="7">
        <f>SUM(Z$7:Z1337)/2</f>
        <v>744</v>
      </c>
      <c r="AW1337" s="7">
        <f>SUM(AC$7:AC1337)/2</f>
        <v>220</v>
      </c>
      <c r="BF1337" s="2" t="s">
        <v>1672</v>
      </c>
      <c r="BG1337" s="2" t="s">
        <v>1672</v>
      </c>
      <c r="BH1337" s="2" t="s">
        <v>1672</v>
      </c>
      <c r="BI1337" s="2" t="s">
        <v>1672</v>
      </c>
      <c r="BJ1337" s="2" t="s">
        <v>1672</v>
      </c>
      <c r="BK1337" s="2" t="s">
        <v>1672</v>
      </c>
      <c r="BL1337" s="2" t="s">
        <v>1672</v>
      </c>
      <c r="BM1337" s="2" t="s">
        <v>1672</v>
      </c>
      <c r="BN1337" s="2" t="s">
        <v>1672</v>
      </c>
      <c r="BO1337" s="2" t="s">
        <v>1672</v>
      </c>
    </row>
    <row r="1338" spans="2:67" outlineLevel="1">
      <c r="B1338" s="36"/>
      <c r="C1338" s="13" t="s">
        <v>1294</v>
      </c>
      <c r="D1338" s="10" t="s">
        <v>1669</v>
      </c>
      <c r="E1338" s="10" t="s">
        <v>1670</v>
      </c>
      <c r="F1338" s="11" t="s">
        <v>1671</v>
      </c>
      <c r="G1338" s="11"/>
      <c r="H1338" s="11"/>
      <c r="I1338" s="11"/>
      <c r="J1338" s="11"/>
      <c r="K1338" s="11"/>
      <c r="L1338" s="11"/>
      <c r="M1338" s="11"/>
      <c r="N1338" s="10"/>
      <c r="O1338" s="10"/>
      <c r="P1338" s="10"/>
      <c r="Q1338" s="10"/>
      <c r="R1338" s="10"/>
      <c r="S1338" s="10" t="s">
        <v>53</v>
      </c>
      <c r="T1338" s="10"/>
      <c r="U1338" s="10" t="s">
        <v>49</v>
      </c>
      <c r="V1338" s="10" t="s">
        <v>50</v>
      </c>
      <c r="W1338" s="10" t="s">
        <v>50</v>
      </c>
      <c r="X1338" s="11" t="str">
        <f t="shared" si="719"/>
        <v>N</v>
      </c>
      <c r="Y1338" s="11"/>
      <c r="Z1338" s="11">
        <f t="shared" si="722"/>
        <v>0</v>
      </c>
      <c r="AA1338" s="11" t="str">
        <f t="shared" si="705"/>
        <v>N</v>
      </c>
      <c r="AB1338" s="11"/>
      <c r="AC1338" s="11">
        <f t="shared" si="706"/>
        <v>0</v>
      </c>
      <c r="AD1338" s="10" t="str">
        <f t="shared" ref="AD1338:AD1377" si="743">REPT(0,BA1338)</f>
        <v/>
      </c>
      <c r="AE1338" s="10" t="str">
        <f t="shared" ref="AE1338:AE1377" si="744">REPT(0,BA1338)</f>
        <v/>
      </c>
      <c r="AF1338" s="11"/>
      <c r="AG1338" s="10"/>
      <c r="AH1338" s="10"/>
      <c r="AI1338" s="11">
        <f t="shared" ref="AI1338:AI1376" si="745">AI1339+Y1339</f>
        <v>743</v>
      </c>
      <c r="AJ1338" s="11" t="str">
        <f t="shared" ref="AJ1338:AJ1377" si="746">IF(Y1338&gt;1,"MTP[" &amp; AI1338-1+Y1338&amp; ":" &amp; AI1338 &amp; "]",(IF(Y1338&gt;0,"MTP[" &amp; AI1338 &amp; "]","")))</f>
        <v/>
      </c>
      <c r="AK1338" s="11">
        <f t="shared" ref="AK1338:AK1376" si="747">AK1339+Y1339</f>
        <v>743</v>
      </c>
      <c r="AL1338" s="11" t="str">
        <f t="shared" ref="AL1338:AL1377" si="748">IF(AND(V1338="Y", Y1338&gt;1),"MTP[" &amp; AK1338-1+Y1338&amp; ":" &amp; AK1338 &amp; "]",(IF(AND(V1338="Y", Y1338&gt;0),"MTP[" &amp; AK1338 &amp; "]","")))</f>
        <v/>
      </c>
      <c r="AM1338" s="11">
        <f t="shared" ref="AM1338:AM1376" si="749">AM1339+AB1339</f>
        <v>232</v>
      </c>
      <c r="AN1338" s="11" t="str">
        <f t="shared" ref="AN1338:AN1377" si="750">IF(AB1338&gt;1,"OTP[" &amp; AM1338-1+AB1338&amp; ":" &amp; AM1338 &amp; "]",(IF(AB1338&gt;0,"OTP[" &amp; AM1338 &amp; "]","")))</f>
        <v/>
      </c>
      <c r="AO1338" s="11">
        <f t="shared" ref="AO1338:AO1376" si="751">AO1339+AB1339</f>
        <v>255</v>
      </c>
      <c r="AP1338" s="11" t="str">
        <f t="shared" ref="AP1338:AP1377" si="752">IF(AND(V1338="Y", AB1338&gt;1),"OTP[" &amp; AO1338-1+AB1338&amp; ":" &amp; AO1338 &amp; "]",(IF(AND(V1338="Y", AB1338&gt;0),"OTP[" &amp; AO1338 &amp; "]","")))</f>
        <v/>
      </c>
      <c r="AQ1338" s="11"/>
      <c r="AR1338" s="11">
        <f t="shared" si="707"/>
        <v>0</v>
      </c>
      <c r="AS1338" s="11"/>
      <c r="AT1338" s="9"/>
      <c r="AU1338" t="str">
        <f t="shared" si="708"/>
        <v>RW</v>
      </c>
      <c r="AV1338" s="7">
        <f>SUM(Z$7:Z1338)/2</f>
        <v>744</v>
      </c>
      <c r="AW1338" s="7">
        <f>SUM(AC$7:AC1338)/2</f>
        <v>220</v>
      </c>
      <c r="BF1338" s="2" t="s">
        <v>1299</v>
      </c>
      <c r="BG1338" s="2" t="s">
        <v>1299</v>
      </c>
      <c r="BH1338" s="2" t="s">
        <v>1299</v>
      </c>
      <c r="BI1338" s="2" t="s">
        <v>1299</v>
      </c>
      <c r="BJ1338" s="2" t="s">
        <v>1299</v>
      </c>
      <c r="BK1338" s="2" t="s">
        <v>1299</v>
      </c>
      <c r="BL1338" s="2" t="s">
        <v>1299</v>
      </c>
      <c r="BM1338" s="2" t="s">
        <v>1299</v>
      </c>
      <c r="BN1338" s="2" t="s">
        <v>1299</v>
      </c>
      <c r="BO1338" s="2" t="s">
        <v>1299</v>
      </c>
    </row>
    <row r="1339" spans="2:67" outlineLevel="1">
      <c r="B1339" s="36"/>
      <c r="C1339" s="13" t="s">
        <v>1294</v>
      </c>
      <c r="D1339" s="10" t="s">
        <v>1669</v>
      </c>
      <c r="E1339" s="10" t="s">
        <v>1670</v>
      </c>
      <c r="F1339" s="11" t="s">
        <v>1671</v>
      </c>
      <c r="G1339" s="11"/>
      <c r="H1339" s="11"/>
      <c r="I1339" s="11"/>
      <c r="J1339" s="11"/>
      <c r="K1339" s="11"/>
      <c r="L1339" s="11"/>
      <c r="M1339" s="11"/>
      <c r="N1339" s="10"/>
      <c r="O1339" s="10"/>
      <c r="P1339" s="10"/>
      <c r="Q1339" s="10"/>
      <c r="R1339" s="10"/>
      <c r="S1339" s="10" t="s">
        <v>53</v>
      </c>
      <c r="T1339" s="10"/>
      <c r="U1339" s="10" t="s">
        <v>49</v>
      </c>
      <c r="V1339" s="10" t="s">
        <v>50</v>
      </c>
      <c r="W1339" s="10" t="s">
        <v>50</v>
      </c>
      <c r="X1339" s="11" t="str">
        <f t="shared" si="719"/>
        <v>N</v>
      </c>
      <c r="Y1339" s="11"/>
      <c r="Z1339" s="11">
        <f t="shared" si="722"/>
        <v>0</v>
      </c>
      <c r="AA1339" s="11" t="str">
        <f t="shared" si="705"/>
        <v>N</v>
      </c>
      <c r="AB1339" s="11"/>
      <c r="AC1339" s="11">
        <f t="shared" si="706"/>
        <v>0</v>
      </c>
      <c r="AD1339" s="10" t="str">
        <f t="shared" si="743"/>
        <v/>
      </c>
      <c r="AE1339" s="10" t="str">
        <f t="shared" si="744"/>
        <v/>
      </c>
      <c r="AF1339" s="11"/>
      <c r="AG1339" s="10"/>
      <c r="AH1339" s="10"/>
      <c r="AI1339" s="11">
        <f t="shared" si="745"/>
        <v>743</v>
      </c>
      <c r="AJ1339" s="11" t="str">
        <f t="shared" si="746"/>
        <v/>
      </c>
      <c r="AK1339" s="11">
        <f t="shared" si="747"/>
        <v>743</v>
      </c>
      <c r="AL1339" s="11" t="str">
        <f t="shared" si="748"/>
        <v/>
      </c>
      <c r="AM1339" s="11">
        <f t="shared" si="749"/>
        <v>232</v>
      </c>
      <c r="AN1339" s="11" t="str">
        <f t="shared" si="750"/>
        <v/>
      </c>
      <c r="AO1339" s="11">
        <f t="shared" si="751"/>
        <v>255</v>
      </c>
      <c r="AP1339" s="11" t="str">
        <f t="shared" si="752"/>
        <v/>
      </c>
      <c r="AQ1339" s="11"/>
      <c r="AR1339" s="11">
        <f t="shared" si="707"/>
        <v>0</v>
      </c>
      <c r="AS1339" s="11"/>
      <c r="AT1339" s="9"/>
      <c r="AU1339" t="str">
        <f t="shared" si="708"/>
        <v>RW</v>
      </c>
      <c r="AV1339" s="7">
        <f>SUM(Z$7:Z1339)/2</f>
        <v>744</v>
      </c>
      <c r="AW1339" s="7">
        <f>SUM(AC$7:AC1339)/2</f>
        <v>220</v>
      </c>
      <c r="BF1339" s="2" t="s">
        <v>1299</v>
      </c>
      <c r="BG1339" s="2" t="s">
        <v>1299</v>
      </c>
      <c r="BH1339" s="2" t="s">
        <v>1299</v>
      </c>
      <c r="BI1339" s="2" t="s">
        <v>1299</v>
      </c>
      <c r="BJ1339" s="2" t="s">
        <v>1299</v>
      </c>
      <c r="BK1339" s="2" t="s">
        <v>1299</v>
      </c>
      <c r="BL1339" s="2" t="s">
        <v>1299</v>
      </c>
      <c r="BM1339" s="2" t="s">
        <v>1299</v>
      </c>
      <c r="BN1339" s="2" t="s">
        <v>1299</v>
      </c>
      <c r="BO1339" s="2" t="s">
        <v>1299</v>
      </c>
    </row>
    <row r="1340" spans="2:67" outlineLevel="1">
      <c r="B1340" s="36"/>
      <c r="C1340" s="13" t="s">
        <v>1294</v>
      </c>
      <c r="D1340" s="10" t="s">
        <v>1669</v>
      </c>
      <c r="E1340" s="10" t="s">
        <v>1670</v>
      </c>
      <c r="F1340" s="11" t="s">
        <v>1671</v>
      </c>
      <c r="G1340" s="11"/>
      <c r="H1340" s="11"/>
      <c r="I1340" s="11"/>
      <c r="J1340" s="11"/>
      <c r="K1340" s="11"/>
      <c r="L1340" s="11"/>
      <c r="M1340" s="11"/>
      <c r="N1340" s="10"/>
      <c r="O1340" s="10"/>
      <c r="P1340" s="10"/>
      <c r="Q1340" s="10"/>
      <c r="R1340" s="10"/>
      <c r="S1340" s="10" t="s">
        <v>53</v>
      </c>
      <c r="T1340" s="10"/>
      <c r="U1340" s="10" t="s">
        <v>49</v>
      </c>
      <c r="V1340" s="10" t="s">
        <v>50</v>
      </c>
      <c r="W1340" s="10" t="s">
        <v>50</v>
      </c>
      <c r="X1340" s="11" t="str">
        <f t="shared" si="719"/>
        <v>N</v>
      </c>
      <c r="Y1340" s="11"/>
      <c r="Z1340" s="11">
        <f t="shared" si="722"/>
        <v>0</v>
      </c>
      <c r="AA1340" s="11" t="str">
        <f t="shared" si="705"/>
        <v>N</v>
      </c>
      <c r="AB1340" s="11"/>
      <c r="AC1340" s="11">
        <f t="shared" si="706"/>
        <v>0</v>
      </c>
      <c r="AD1340" s="10" t="str">
        <f t="shared" si="743"/>
        <v/>
      </c>
      <c r="AE1340" s="10" t="str">
        <f t="shared" si="744"/>
        <v/>
      </c>
      <c r="AF1340" s="11"/>
      <c r="AG1340" s="10"/>
      <c r="AH1340" s="10"/>
      <c r="AI1340" s="11">
        <f t="shared" si="745"/>
        <v>743</v>
      </c>
      <c r="AJ1340" s="11" t="str">
        <f t="shared" si="746"/>
        <v/>
      </c>
      <c r="AK1340" s="11">
        <f t="shared" si="747"/>
        <v>743</v>
      </c>
      <c r="AL1340" s="11" t="str">
        <f t="shared" si="748"/>
        <v/>
      </c>
      <c r="AM1340" s="11">
        <f t="shared" si="749"/>
        <v>232</v>
      </c>
      <c r="AN1340" s="11" t="str">
        <f t="shared" si="750"/>
        <v/>
      </c>
      <c r="AO1340" s="11">
        <f t="shared" si="751"/>
        <v>255</v>
      </c>
      <c r="AP1340" s="11" t="str">
        <f t="shared" si="752"/>
        <v/>
      </c>
      <c r="AQ1340" s="11"/>
      <c r="AR1340" s="11">
        <f t="shared" si="707"/>
        <v>0</v>
      </c>
      <c r="AS1340" s="11"/>
      <c r="AT1340" s="9"/>
      <c r="AU1340" t="str">
        <f t="shared" si="708"/>
        <v>RW</v>
      </c>
      <c r="AV1340" s="7">
        <f>SUM(Z$7:Z1340)/2</f>
        <v>744</v>
      </c>
      <c r="AW1340" s="7">
        <f>SUM(AC$7:AC1340)/2</f>
        <v>220</v>
      </c>
      <c r="BF1340" s="2" t="s">
        <v>1299</v>
      </c>
      <c r="BG1340" s="2" t="s">
        <v>1299</v>
      </c>
      <c r="BH1340" s="2" t="s">
        <v>1299</v>
      </c>
      <c r="BI1340" s="2" t="s">
        <v>1299</v>
      </c>
      <c r="BJ1340" s="2" t="s">
        <v>1299</v>
      </c>
      <c r="BK1340" s="2" t="s">
        <v>1299</v>
      </c>
      <c r="BL1340" s="2" t="s">
        <v>1299</v>
      </c>
      <c r="BM1340" s="2" t="s">
        <v>1299</v>
      </c>
      <c r="BN1340" s="2" t="s">
        <v>1299</v>
      </c>
      <c r="BO1340" s="2" t="s">
        <v>1299</v>
      </c>
    </row>
    <row r="1341" spans="2:67" outlineLevel="1">
      <c r="B1341" s="36"/>
      <c r="C1341" s="13" t="s">
        <v>1294</v>
      </c>
      <c r="D1341" s="10" t="s">
        <v>1669</v>
      </c>
      <c r="E1341" s="10" t="s">
        <v>1670</v>
      </c>
      <c r="F1341" s="11" t="s">
        <v>1671</v>
      </c>
      <c r="G1341" s="11"/>
      <c r="H1341" s="11"/>
      <c r="I1341" s="11"/>
      <c r="J1341" s="11"/>
      <c r="K1341" s="11"/>
      <c r="L1341" s="11"/>
      <c r="M1341" s="11"/>
      <c r="N1341" s="10"/>
      <c r="O1341" s="10"/>
      <c r="P1341" s="10"/>
      <c r="Q1341" s="10"/>
      <c r="R1341" s="10"/>
      <c r="S1341" s="10" t="s">
        <v>53</v>
      </c>
      <c r="T1341" s="10"/>
      <c r="U1341" s="10" t="s">
        <v>49</v>
      </c>
      <c r="V1341" s="10" t="s">
        <v>50</v>
      </c>
      <c r="W1341" s="10" t="s">
        <v>50</v>
      </c>
      <c r="X1341" s="11" t="str">
        <f t="shared" si="719"/>
        <v>N</v>
      </c>
      <c r="Y1341" s="11"/>
      <c r="Z1341" s="11">
        <f t="shared" si="722"/>
        <v>0</v>
      </c>
      <c r="AA1341" s="11" t="str">
        <f t="shared" si="705"/>
        <v>N</v>
      </c>
      <c r="AB1341" s="11"/>
      <c r="AC1341" s="11">
        <f t="shared" si="706"/>
        <v>0</v>
      </c>
      <c r="AD1341" s="10" t="str">
        <f t="shared" si="743"/>
        <v/>
      </c>
      <c r="AE1341" s="10" t="str">
        <f t="shared" si="744"/>
        <v/>
      </c>
      <c r="AF1341" s="11"/>
      <c r="AG1341" s="10"/>
      <c r="AH1341" s="10"/>
      <c r="AI1341" s="11">
        <f t="shared" si="745"/>
        <v>743</v>
      </c>
      <c r="AJ1341" s="11" t="str">
        <f t="shared" si="746"/>
        <v/>
      </c>
      <c r="AK1341" s="11">
        <f t="shared" si="747"/>
        <v>743</v>
      </c>
      <c r="AL1341" s="11" t="str">
        <f t="shared" si="748"/>
        <v/>
      </c>
      <c r="AM1341" s="11">
        <f t="shared" si="749"/>
        <v>232</v>
      </c>
      <c r="AN1341" s="11" t="str">
        <f t="shared" si="750"/>
        <v/>
      </c>
      <c r="AO1341" s="11">
        <f t="shared" si="751"/>
        <v>255</v>
      </c>
      <c r="AP1341" s="11" t="str">
        <f t="shared" si="752"/>
        <v/>
      </c>
      <c r="AQ1341" s="11"/>
      <c r="AR1341" s="11">
        <f t="shared" si="707"/>
        <v>0</v>
      </c>
      <c r="AS1341" s="11"/>
      <c r="AT1341" s="9"/>
      <c r="AU1341" t="str">
        <f t="shared" si="708"/>
        <v>RW</v>
      </c>
      <c r="AV1341" s="7">
        <f>SUM(Z$7:Z1341)/2</f>
        <v>744</v>
      </c>
      <c r="AW1341" s="7">
        <f>SUM(AC$7:AC1341)/2</f>
        <v>220</v>
      </c>
      <c r="BF1341" s="2" t="s">
        <v>1299</v>
      </c>
      <c r="BG1341" s="2" t="s">
        <v>1299</v>
      </c>
      <c r="BH1341" s="2" t="s">
        <v>1299</v>
      </c>
      <c r="BI1341" s="2" t="s">
        <v>1299</v>
      </c>
      <c r="BJ1341" s="2" t="s">
        <v>1299</v>
      </c>
      <c r="BK1341" s="2" t="s">
        <v>1299</v>
      </c>
      <c r="BL1341" s="2" t="s">
        <v>1299</v>
      </c>
      <c r="BM1341" s="2" t="s">
        <v>1299</v>
      </c>
      <c r="BN1341" s="2" t="s">
        <v>1299</v>
      </c>
      <c r="BO1341" s="2" t="s">
        <v>1299</v>
      </c>
    </row>
    <row r="1342" spans="2:67" outlineLevel="1">
      <c r="B1342" s="36"/>
      <c r="C1342" s="13" t="s">
        <v>1294</v>
      </c>
      <c r="D1342" s="10" t="s">
        <v>1669</v>
      </c>
      <c r="E1342" s="10" t="s">
        <v>1670</v>
      </c>
      <c r="F1342" s="11" t="s">
        <v>1671</v>
      </c>
      <c r="G1342" s="11"/>
      <c r="H1342" s="11"/>
      <c r="I1342" s="11"/>
      <c r="J1342" s="11"/>
      <c r="K1342" s="11"/>
      <c r="L1342" s="11"/>
      <c r="M1342" s="11"/>
      <c r="N1342" s="10"/>
      <c r="O1342" s="10"/>
      <c r="P1342" s="10"/>
      <c r="Q1342" s="10"/>
      <c r="R1342" s="10"/>
      <c r="S1342" s="10" t="s">
        <v>53</v>
      </c>
      <c r="T1342" s="10"/>
      <c r="U1342" s="10" t="s">
        <v>49</v>
      </c>
      <c r="V1342" s="10" t="s">
        <v>50</v>
      </c>
      <c r="W1342" s="10" t="s">
        <v>50</v>
      </c>
      <c r="X1342" s="11" t="str">
        <f t="shared" si="719"/>
        <v>N</v>
      </c>
      <c r="Y1342" s="11"/>
      <c r="Z1342" s="11">
        <f t="shared" si="722"/>
        <v>0</v>
      </c>
      <c r="AA1342" s="11" t="str">
        <f t="shared" si="705"/>
        <v>N</v>
      </c>
      <c r="AB1342" s="11"/>
      <c r="AC1342" s="11">
        <f t="shared" si="706"/>
        <v>0</v>
      </c>
      <c r="AD1342" s="10" t="str">
        <f t="shared" si="743"/>
        <v/>
      </c>
      <c r="AE1342" s="10" t="str">
        <f t="shared" si="744"/>
        <v/>
      </c>
      <c r="AF1342" s="11"/>
      <c r="AG1342" s="10"/>
      <c r="AH1342" s="10"/>
      <c r="AI1342" s="11">
        <f t="shared" si="745"/>
        <v>743</v>
      </c>
      <c r="AJ1342" s="11" t="str">
        <f t="shared" si="746"/>
        <v/>
      </c>
      <c r="AK1342" s="11">
        <f t="shared" si="747"/>
        <v>743</v>
      </c>
      <c r="AL1342" s="11" t="str">
        <f t="shared" si="748"/>
        <v/>
      </c>
      <c r="AM1342" s="11">
        <f t="shared" si="749"/>
        <v>232</v>
      </c>
      <c r="AN1342" s="11" t="str">
        <f t="shared" si="750"/>
        <v/>
      </c>
      <c r="AO1342" s="11">
        <f t="shared" si="751"/>
        <v>255</v>
      </c>
      <c r="AP1342" s="11" t="str">
        <f t="shared" si="752"/>
        <v/>
      </c>
      <c r="AQ1342" s="11"/>
      <c r="AR1342" s="11">
        <f t="shared" si="707"/>
        <v>0</v>
      </c>
      <c r="AS1342" s="11"/>
      <c r="AT1342" s="9"/>
      <c r="AU1342" t="str">
        <f t="shared" si="708"/>
        <v>RW</v>
      </c>
      <c r="AV1342" s="7">
        <f>SUM(Z$7:Z1342)/2</f>
        <v>744</v>
      </c>
      <c r="AW1342" s="7">
        <f>SUM(AC$7:AC1342)/2</f>
        <v>220</v>
      </c>
      <c r="BF1342" s="2" t="s">
        <v>1299</v>
      </c>
      <c r="BG1342" s="2" t="s">
        <v>1299</v>
      </c>
      <c r="BH1342" s="2" t="s">
        <v>1299</v>
      </c>
      <c r="BI1342" s="2" t="s">
        <v>1299</v>
      </c>
      <c r="BJ1342" s="2" t="s">
        <v>1299</v>
      </c>
      <c r="BK1342" s="2" t="s">
        <v>1299</v>
      </c>
      <c r="BL1342" s="2" t="s">
        <v>1299</v>
      </c>
      <c r="BM1342" s="2" t="s">
        <v>1299</v>
      </c>
      <c r="BN1342" s="2" t="s">
        <v>1299</v>
      </c>
      <c r="BO1342" s="2" t="s">
        <v>1299</v>
      </c>
    </row>
    <row r="1343" spans="2:67" outlineLevel="1">
      <c r="B1343" s="36"/>
      <c r="C1343" s="13" t="s">
        <v>1294</v>
      </c>
      <c r="D1343" s="10" t="s">
        <v>1669</v>
      </c>
      <c r="E1343" s="10" t="s">
        <v>1670</v>
      </c>
      <c r="F1343" s="11" t="s">
        <v>1671</v>
      </c>
      <c r="G1343" s="11"/>
      <c r="H1343" s="11"/>
      <c r="I1343" s="11"/>
      <c r="J1343" s="11"/>
      <c r="K1343" s="11"/>
      <c r="L1343" s="11"/>
      <c r="M1343" s="11"/>
      <c r="N1343" s="10"/>
      <c r="O1343" s="10"/>
      <c r="P1343" s="10"/>
      <c r="Q1343" s="10"/>
      <c r="R1343" s="10"/>
      <c r="S1343" s="10" t="s">
        <v>53</v>
      </c>
      <c r="T1343" s="10"/>
      <c r="U1343" s="10" t="s">
        <v>49</v>
      </c>
      <c r="V1343" s="10" t="s">
        <v>50</v>
      </c>
      <c r="W1343" s="10" t="s">
        <v>50</v>
      </c>
      <c r="X1343" s="11" t="str">
        <f t="shared" si="719"/>
        <v>N</v>
      </c>
      <c r="Y1343" s="11"/>
      <c r="Z1343" s="11">
        <f t="shared" si="722"/>
        <v>0</v>
      </c>
      <c r="AA1343" s="11" t="str">
        <f t="shared" si="705"/>
        <v>N</v>
      </c>
      <c r="AB1343" s="11"/>
      <c r="AC1343" s="11">
        <f t="shared" si="706"/>
        <v>0</v>
      </c>
      <c r="AD1343" s="10" t="str">
        <f t="shared" si="743"/>
        <v/>
      </c>
      <c r="AE1343" s="10" t="str">
        <f t="shared" si="744"/>
        <v/>
      </c>
      <c r="AF1343" s="11"/>
      <c r="AG1343" s="10"/>
      <c r="AH1343" s="10"/>
      <c r="AI1343" s="11">
        <f t="shared" si="745"/>
        <v>743</v>
      </c>
      <c r="AJ1343" s="11" t="str">
        <f t="shared" si="746"/>
        <v/>
      </c>
      <c r="AK1343" s="11">
        <f t="shared" si="747"/>
        <v>743</v>
      </c>
      <c r="AL1343" s="11" t="str">
        <f t="shared" si="748"/>
        <v/>
      </c>
      <c r="AM1343" s="11">
        <f t="shared" si="749"/>
        <v>232</v>
      </c>
      <c r="AN1343" s="11" t="str">
        <f t="shared" si="750"/>
        <v/>
      </c>
      <c r="AO1343" s="11">
        <f t="shared" si="751"/>
        <v>255</v>
      </c>
      <c r="AP1343" s="11" t="str">
        <f t="shared" si="752"/>
        <v/>
      </c>
      <c r="AQ1343" s="11"/>
      <c r="AR1343" s="11">
        <f t="shared" si="707"/>
        <v>0</v>
      </c>
      <c r="AS1343" s="11"/>
      <c r="AT1343" s="9"/>
      <c r="AU1343" t="str">
        <f t="shared" si="708"/>
        <v>RW</v>
      </c>
      <c r="AV1343" s="7">
        <f>SUM(Z$7:Z1343)/2</f>
        <v>744</v>
      </c>
      <c r="AW1343" s="7">
        <f>SUM(AC$7:AC1343)/2</f>
        <v>220</v>
      </c>
      <c r="BF1343" s="2" t="s">
        <v>1299</v>
      </c>
      <c r="BG1343" s="2" t="s">
        <v>1299</v>
      </c>
      <c r="BH1343" s="2" t="s">
        <v>1299</v>
      </c>
      <c r="BI1343" s="2" t="s">
        <v>1299</v>
      </c>
      <c r="BJ1343" s="2" t="s">
        <v>1299</v>
      </c>
      <c r="BK1343" s="2" t="s">
        <v>1299</v>
      </c>
      <c r="BL1343" s="2" t="s">
        <v>1299</v>
      </c>
      <c r="BM1343" s="2" t="s">
        <v>1299</v>
      </c>
      <c r="BN1343" s="2" t="s">
        <v>1299</v>
      </c>
      <c r="BO1343" s="2" t="s">
        <v>1299</v>
      </c>
    </row>
    <row r="1344" spans="2:67" outlineLevel="1">
      <c r="B1344" s="36"/>
      <c r="C1344" s="13" t="s">
        <v>1294</v>
      </c>
      <c r="D1344" s="10" t="s">
        <v>1669</v>
      </c>
      <c r="E1344" s="10" t="s">
        <v>1670</v>
      </c>
      <c r="F1344" s="11" t="s">
        <v>1671</v>
      </c>
      <c r="G1344" s="11"/>
      <c r="H1344" s="11"/>
      <c r="I1344" s="11"/>
      <c r="J1344" s="11"/>
      <c r="K1344" s="11"/>
      <c r="L1344" s="11"/>
      <c r="M1344" s="11"/>
      <c r="N1344" s="10"/>
      <c r="O1344" s="10"/>
      <c r="P1344" s="10"/>
      <c r="Q1344" s="10"/>
      <c r="R1344" s="10"/>
      <c r="S1344" s="10" t="s">
        <v>53</v>
      </c>
      <c r="T1344" s="10"/>
      <c r="U1344" s="10" t="s">
        <v>49</v>
      </c>
      <c r="V1344" s="10" t="s">
        <v>50</v>
      </c>
      <c r="W1344" s="10" t="s">
        <v>50</v>
      </c>
      <c r="X1344" s="11" t="str">
        <f t="shared" si="719"/>
        <v>N</v>
      </c>
      <c r="Y1344" s="11"/>
      <c r="Z1344" s="11">
        <f t="shared" si="722"/>
        <v>0</v>
      </c>
      <c r="AA1344" s="11" t="str">
        <f t="shared" si="705"/>
        <v>N</v>
      </c>
      <c r="AB1344" s="11"/>
      <c r="AC1344" s="11">
        <f t="shared" si="706"/>
        <v>0</v>
      </c>
      <c r="AD1344" s="10" t="str">
        <f t="shared" si="743"/>
        <v/>
      </c>
      <c r="AE1344" s="10" t="str">
        <f t="shared" si="744"/>
        <v/>
      </c>
      <c r="AF1344" s="11"/>
      <c r="AG1344" s="10"/>
      <c r="AH1344" s="10"/>
      <c r="AI1344" s="11">
        <f t="shared" si="745"/>
        <v>743</v>
      </c>
      <c r="AJ1344" s="11" t="str">
        <f t="shared" si="746"/>
        <v/>
      </c>
      <c r="AK1344" s="11">
        <f t="shared" si="747"/>
        <v>743</v>
      </c>
      <c r="AL1344" s="11" t="str">
        <f t="shared" si="748"/>
        <v/>
      </c>
      <c r="AM1344" s="11">
        <f t="shared" si="749"/>
        <v>232</v>
      </c>
      <c r="AN1344" s="11" t="str">
        <f t="shared" si="750"/>
        <v/>
      </c>
      <c r="AO1344" s="11">
        <f t="shared" si="751"/>
        <v>255</v>
      </c>
      <c r="AP1344" s="11" t="str">
        <f t="shared" si="752"/>
        <v/>
      </c>
      <c r="AQ1344" s="11"/>
      <c r="AR1344" s="11">
        <f t="shared" si="707"/>
        <v>0</v>
      </c>
      <c r="AS1344" s="11"/>
      <c r="AT1344" s="9"/>
      <c r="AU1344" t="str">
        <f t="shared" si="708"/>
        <v>RW</v>
      </c>
      <c r="AV1344" s="7">
        <f>SUM(Z$7:Z1344)/2</f>
        <v>744</v>
      </c>
      <c r="AW1344" s="7">
        <f>SUM(AC$7:AC1344)/2</f>
        <v>220</v>
      </c>
      <c r="BF1344" s="2" t="s">
        <v>1299</v>
      </c>
      <c r="BG1344" s="2" t="s">
        <v>1299</v>
      </c>
      <c r="BH1344" s="2" t="s">
        <v>1299</v>
      </c>
      <c r="BI1344" s="2" t="s">
        <v>1299</v>
      </c>
      <c r="BJ1344" s="2" t="s">
        <v>1299</v>
      </c>
      <c r="BK1344" s="2" t="s">
        <v>1299</v>
      </c>
      <c r="BL1344" s="2" t="s">
        <v>1299</v>
      </c>
      <c r="BM1344" s="2" t="s">
        <v>1299</v>
      </c>
      <c r="BN1344" s="2" t="s">
        <v>1299</v>
      </c>
      <c r="BO1344" s="2" t="s">
        <v>1299</v>
      </c>
    </row>
    <row r="1345" spans="2:67" outlineLevel="1">
      <c r="B1345" s="36"/>
      <c r="C1345" s="13" t="s">
        <v>1294</v>
      </c>
      <c r="D1345" s="10" t="s">
        <v>1669</v>
      </c>
      <c r="E1345" s="10" t="s">
        <v>1670</v>
      </c>
      <c r="F1345" s="11" t="s">
        <v>1671</v>
      </c>
      <c r="G1345" s="11"/>
      <c r="H1345" s="11"/>
      <c r="I1345" s="11"/>
      <c r="J1345" s="11"/>
      <c r="K1345" s="11"/>
      <c r="L1345" s="11"/>
      <c r="M1345" s="11"/>
      <c r="N1345" s="10"/>
      <c r="O1345" s="10"/>
      <c r="P1345" s="10"/>
      <c r="Q1345" s="10"/>
      <c r="R1345" s="10"/>
      <c r="S1345" s="10" t="s">
        <v>53</v>
      </c>
      <c r="T1345" s="10"/>
      <c r="U1345" s="10" t="s">
        <v>49</v>
      </c>
      <c r="V1345" s="10" t="s">
        <v>50</v>
      </c>
      <c r="W1345" s="10" t="s">
        <v>50</v>
      </c>
      <c r="X1345" s="11" t="str">
        <f t="shared" si="719"/>
        <v>N</v>
      </c>
      <c r="Y1345" s="11"/>
      <c r="Z1345" s="11">
        <f t="shared" si="722"/>
        <v>0</v>
      </c>
      <c r="AA1345" s="11" t="str">
        <f t="shared" si="705"/>
        <v>N</v>
      </c>
      <c r="AB1345" s="11"/>
      <c r="AC1345" s="11">
        <f t="shared" si="706"/>
        <v>0</v>
      </c>
      <c r="AD1345" s="10" t="str">
        <f t="shared" si="743"/>
        <v/>
      </c>
      <c r="AE1345" s="10" t="str">
        <f t="shared" si="744"/>
        <v/>
      </c>
      <c r="AF1345" s="11"/>
      <c r="AG1345" s="10"/>
      <c r="AH1345" s="10"/>
      <c r="AI1345" s="11">
        <f t="shared" si="745"/>
        <v>743</v>
      </c>
      <c r="AJ1345" s="11" t="str">
        <f t="shared" si="746"/>
        <v/>
      </c>
      <c r="AK1345" s="11">
        <f t="shared" si="747"/>
        <v>743</v>
      </c>
      <c r="AL1345" s="11" t="str">
        <f t="shared" si="748"/>
        <v/>
      </c>
      <c r="AM1345" s="11">
        <f t="shared" si="749"/>
        <v>232</v>
      </c>
      <c r="AN1345" s="11" t="str">
        <f t="shared" si="750"/>
        <v/>
      </c>
      <c r="AO1345" s="11">
        <f t="shared" si="751"/>
        <v>255</v>
      </c>
      <c r="AP1345" s="11" t="str">
        <f t="shared" si="752"/>
        <v/>
      </c>
      <c r="AQ1345" s="11"/>
      <c r="AR1345" s="11">
        <f t="shared" si="707"/>
        <v>0</v>
      </c>
      <c r="AS1345" s="11"/>
      <c r="AT1345" s="9"/>
      <c r="AU1345" t="str">
        <f t="shared" si="708"/>
        <v>RW</v>
      </c>
      <c r="AV1345" s="7">
        <f>SUM(Z$7:Z1345)/2</f>
        <v>744</v>
      </c>
      <c r="AW1345" s="7">
        <f>SUM(AC$7:AC1345)/2</f>
        <v>220</v>
      </c>
      <c r="BF1345" s="2" t="s">
        <v>1299</v>
      </c>
      <c r="BG1345" s="2" t="s">
        <v>1299</v>
      </c>
      <c r="BH1345" s="2" t="s">
        <v>1299</v>
      </c>
      <c r="BI1345" s="2" t="s">
        <v>1299</v>
      </c>
      <c r="BJ1345" s="2" t="s">
        <v>1299</v>
      </c>
      <c r="BK1345" s="2" t="s">
        <v>1299</v>
      </c>
      <c r="BL1345" s="2" t="s">
        <v>1299</v>
      </c>
      <c r="BM1345" s="2" t="s">
        <v>1299</v>
      </c>
      <c r="BN1345" s="2" t="s">
        <v>1299</v>
      </c>
      <c r="BO1345" s="2" t="s">
        <v>1299</v>
      </c>
    </row>
    <row r="1346" spans="2:67" outlineLevel="1">
      <c r="B1346" s="36"/>
      <c r="C1346" s="13" t="s">
        <v>1294</v>
      </c>
      <c r="D1346" s="10" t="s">
        <v>1669</v>
      </c>
      <c r="E1346" s="10" t="s">
        <v>1670</v>
      </c>
      <c r="F1346" s="11" t="s">
        <v>1671</v>
      </c>
      <c r="G1346" s="11"/>
      <c r="H1346" s="11"/>
      <c r="I1346" s="11"/>
      <c r="J1346" s="11"/>
      <c r="K1346" s="11"/>
      <c r="L1346" s="11"/>
      <c r="M1346" s="11"/>
      <c r="N1346" s="10"/>
      <c r="O1346" s="10"/>
      <c r="P1346" s="10"/>
      <c r="Q1346" s="10"/>
      <c r="R1346" s="10"/>
      <c r="S1346" s="10" t="s">
        <v>53</v>
      </c>
      <c r="T1346" s="10"/>
      <c r="U1346" s="10" t="s">
        <v>49</v>
      </c>
      <c r="V1346" s="10" t="s">
        <v>50</v>
      </c>
      <c r="W1346" s="10" t="s">
        <v>50</v>
      </c>
      <c r="X1346" s="11" t="str">
        <f t="shared" si="719"/>
        <v>N</v>
      </c>
      <c r="Y1346" s="11"/>
      <c r="Z1346" s="11">
        <f t="shared" si="722"/>
        <v>0</v>
      </c>
      <c r="AA1346" s="11" t="str">
        <f t="shared" si="705"/>
        <v>N</v>
      </c>
      <c r="AB1346" s="11"/>
      <c r="AC1346" s="11">
        <f t="shared" si="706"/>
        <v>0</v>
      </c>
      <c r="AD1346" s="10" t="str">
        <f t="shared" si="743"/>
        <v/>
      </c>
      <c r="AE1346" s="10" t="str">
        <f t="shared" si="744"/>
        <v/>
      </c>
      <c r="AF1346" s="11"/>
      <c r="AG1346" s="10"/>
      <c r="AH1346" s="10"/>
      <c r="AI1346" s="11">
        <f t="shared" si="745"/>
        <v>743</v>
      </c>
      <c r="AJ1346" s="11" t="str">
        <f t="shared" si="746"/>
        <v/>
      </c>
      <c r="AK1346" s="11">
        <f t="shared" si="747"/>
        <v>743</v>
      </c>
      <c r="AL1346" s="11" t="str">
        <f t="shared" si="748"/>
        <v/>
      </c>
      <c r="AM1346" s="11">
        <f t="shared" si="749"/>
        <v>232</v>
      </c>
      <c r="AN1346" s="11" t="str">
        <f t="shared" si="750"/>
        <v/>
      </c>
      <c r="AO1346" s="11">
        <f t="shared" si="751"/>
        <v>255</v>
      </c>
      <c r="AP1346" s="11" t="str">
        <f t="shared" si="752"/>
        <v/>
      </c>
      <c r="AQ1346" s="11"/>
      <c r="AR1346" s="11">
        <f t="shared" si="707"/>
        <v>0</v>
      </c>
      <c r="AS1346" s="11"/>
      <c r="AT1346" s="9"/>
      <c r="AU1346" t="str">
        <f t="shared" si="708"/>
        <v>RW</v>
      </c>
      <c r="AV1346" s="7">
        <f>SUM(Z$7:Z1346)/2</f>
        <v>744</v>
      </c>
      <c r="AW1346" s="7">
        <f>SUM(AC$7:AC1346)/2</f>
        <v>220</v>
      </c>
      <c r="BF1346" s="2" t="s">
        <v>1299</v>
      </c>
      <c r="BG1346" s="2" t="s">
        <v>1299</v>
      </c>
      <c r="BH1346" s="2" t="s">
        <v>1299</v>
      </c>
      <c r="BI1346" s="2" t="s">
        <v>1299</v>
      </c>
      <c r="BJ1346" s="2" t="s">
        <v>1299</v>
      </c>
      <c r="BK1346" s="2" t="s">
        <v>1299</v>
      </c>
      <c r="BL1346" s="2" t="s">
        <v>1299</v>
      </c>
      <c r="BM1346" s="2" t="s">
        <v>1299</v>
      </c>
      <c r="BN1346" s="2" t="s">
        <v>1299</v>
      </c>
      <c r="BO1346" s="2" t="s">
        <v>1299</v>
      </c>
    </row>
    <row r="1347" spans="2:67" outlineLevel="1">
      <c r="B1347" s="36"/>
      <c r="C1347" s="13" t="s">
        <v>1294</v>
      </c>
      <c r="D1347" s="10" t="s">
        <v>1669</v>
      </c>
      <c r="E1347" s="10" t="s">
        <v>1670</v>
      </c>
      <c r="F1347" s="11" t="s">
        <v>1671</v>
      </c>
      <c r="G1347" s="11"/>
      <c r="H1347" s="11"/>
      <c r="I1347" s="11"/>
      <c r="J1347" s="11"/>
      <c r="K1347" s="11"/>
      <c r="L1347" s="11"/>
      <c r="M1347" s="11"/>
      <c r="N1347" s="10"/>
      <c r="O1347" s="10"/>
      <c r="P1347" s="10"/>
      <c r="Q1347" s="10"/>
      <c r="R1347" s="10"/>
      <c r="S1347" s="10" t="s">
        <v>53</v>
      </c>
      <c r="T1347" s="10"/>
      <c r="U1347" s="10" t="s">
        <v>49</v>
      </c>
      <c r="V1347" s="10" t="s">
        <v>50</v>
      </c>
      <c r="W1347" s="10" t="s">
        <v>50</v>
      </c>
      <c r="X1347" s="11" t="str">
        <f t="shared" si="719"/>
        <v>N</v>
      </c>
      <c r="Y1347" s="11"/>
      <c r="Z1347" s="11">
        <f t="shared" si="722"/>
        <v>0</v>
      </c>
      <c r="AA1347" s="11" t="str">
        <f t="shared" si="705"/>
        <v>N</v>
      </c>
      <c r="AB1347" s="11"/>
      <c r="AC1347" s="11">
        <f t="shared" si="706"/>
        <v>0</v>
      </c>
      <c r="AD1347" s="10" t="str">
        <f t="shared" si="743"/>
        <v/>
      </c>
      <c r="AE1347" s="10" t="str">
        <f t="shared" si="744"/>
        <v/>
      </c>
      <c r="AF1347" s="11"/>
      <c r="AG1347" s="10"/>
      <c r="AH1347" s="10"/>
      <c r="AI1347" s="11">
        <f t="shared" si="745"/>
        <v>743</v>
      </c>
      <c r="AJ1347" s="11" t="str">
        <f t="shared" si="746"/>
        <v/>
      </c>
      <c r="AK1347" s="11">
        <f t="shared" si="747"/>
        <v>743</v>
      </c>
      <c r="AL1347" s="11" t="str">
        <f t="shared" si="748"/>
        <v/>
      </c>
      <c r="AM1347" s="11">
        <f t="shared" si="749"/>
        <v>232</v>
      </c>
      <c r="AN1347" s="11" t="str">
        <f t="shared" si="750"/>
        <v/>
      </c>
      <c r="AO1347" s="11">
        <f t="shared" si="751"/>
        <v>255</v>
      </c>
      <c r="AP1347" s="11" t="str">
        <f t="shared" si="752"/>
        <v/>
      </c>
      <c r="AQ1347" s="11"/>
      <c r="AR1347" s="11">
        <f t="shared" si="707"/>
        <v>0</v>
      </c>
      <c r="AS1347" s="11"/>
      <c r="AT1347" s="9"/>
      <c r="AU1347" t="str">
        <f t="shared" si="708"/>
        <v>RW</v>
      </c>
      <c r="AV1347" s="7">
        <f>SUM(Z$7:Z1347)/2</f>
        <v>744</v>
      </c>
      <c r="AW1347" s="7">
        <f>SUM(AC$7:AC1347)/2</f>
        <v>220</v>
      </c>
      <c r="BF1347" s="2" t="s">
        <v>1299</v>
      </c>
      <c r="BG1347" s="2" t="s">
        <v>1299</v>
      </c>
      <c r="BH1347" s="2" t="s">
        <v>1299</v>
      </c>
      <c r="BI1347" s="2" t="s">
        <v>1299</v>
      </c>
      <c r="BJ1347" s="2" t="s">
        <v>1299</v>
      </c>
      <c r="BK1347" s="2" t="s">
        <v>1299</v>
      </c>
      <c r="BL1347" s="2" t="s">
        <v>1299</v>
      </c>
      <c r="BM1347" s="2" t="s">
        <v>1299</v>
      </c>
      <c r="BN1347" s="2" t="s">
        <v>1299</v>
      </c>
      <c r="BO1347" s="2" t="s">
        <v>1299</v>
      </c>
    </row>
    <row r="1348" spans="2:67" outlineLevel="1">
      <c r="B1348" s="36"/>
      <c r="C1348" s="13" t="s">
        <v>1294</v>
      </c>
      <c r="D1348" s="10" t="s">
        <v>1669</v>
      </c>
      <c r="E1348" s="10" t="s">
        <v>1670</v>
      </c>
      <c r="F1348" s="11" t="s">
        <v>1671</v>
      </c>
      <c r="G1348" s="11"/>
      <c r="H1348" s="11"/>
      <c r="I1348" s="11"/>
      <c r="J1348" s="11"/>
      <c r="K1348" s="11"/>
      <c r="L1348" s="11"/>
      <c r="M1348" s="11"/>
      <c r="N1348" s="10"/>
      <c r="O1348" s="10"/>
      <c r="P1348" s="10"/>
      <c r="Q1348" s="10"/>
      <c r="R1348" s="10"/>
      <c r="S1348" s="10" t="s">
        <v>53</v>
      </c>
      <c r="T1348" s="10"/>
      <c r="U1348" s="10" t="s">
        <v>49</v>
      </c>
      <c r="V1348" s="10" t="s">
        <v>50</v>
      </c>
      <c r="W1348" s="10" t="s">
        <v>50</v>
      </c>
      <c r="X1348" s="11" t="str">
        <f t="shared" si="719"/>
        <v>N</v>
      </c>
      <c r="Y1348" s="11"/>
      <c r="Z1348" s="11">
        <f t="shared" si="722"/>
        <v>0</v>
      </c>
      <c r="AA1348" s="11" t="str">
        <f t="shared" si="705"/>
        <v>N</v>
      </c>
      <c r="AB1348" s="11"/>
      <c r="AC1348" s="11">
        <f t="shared" si="706"/>
        <v>0</v>
      </c>
      <c r="AD1348" s="10" t="str">
        <f t="shared" si="743"/>
        <v/>
      </c>
      <c r="AE1348" s="10" t="str">
        <f t="shared" si="744"/>
        <v/>
      </c>
      <c r="AF1348" s="11"/>
      <c r="AG1348" s="10"/>
      <c r="AH1348" s="10"/>
      <c r="AI1348" s="11">
        <f t="shared" si="745"/>
        <v>743</v>
      </c>
      <c r="AJ1348" s="11" t="str">
        <f t="shared" si="746"/>
        <v/>
      </c>
      <c r="AK1348" s="11">
        <f t="shared" si="747"/>
        <v>743</v>
      </c>
      <c r="AL1348" s="11" t="str">
        <f t="shared" si="748"/>
        <v/>
      </c>
      <c r="AM1348" s="11">
        <f t="shared" si="749"/>
        <v>232</v>
      </c>
      <c r="AN1348" s="11" t="str">
        <f t="shared" si="750"/>
        <v/>
      </c>
      <c r="AO1348" s="11">
        <f t="shared" si="751"/>
        <v>255</v>
      </c>
      <c r="AP1348" s="11" t="str">
        <f t="shared" si="752"/>
        <v/>
      </c>
      <c r="AQ1348" s="11"/>
      <c r="AR1348" s="11">
        <f t="shared" si="707"/>
        <v>0</v>
      </c>
      <c r="AS1348" s="11"/>
      <c r="AT1348" s="9"/>
      <c r="AU1348" t="str">
        <f t="shared" si="708"/>
        <v>RW</v>
      </c>
      <c r="AV1348" s="7">
        <f>SUM(Z$7:Z1348)/2</f>
        <v>744</v>
      </c>
      <c r="AW1348" s="7">
        <f>SUM(AC$7:AC1348)/2</f>
        <v>220</v>
      </c>
      <c r="BF1348" s="2" t="s">
        <v>1299</v>
      </c>
      <c r="BG1348" s="2" t="s">
        <v>1299</v>
      </c>
      <c r="BH1348" s="2" t="s">
        <v>1299</v>
      </c>
      <c r="BI1348" s="2" t="s">
        <v>1299</v>
      </c>
      <c r="BJ1348" s="2" t="s">
        <v>1299</v>
      </c>
      <c r="BK1348" s="2" t="s">
        <v>1299</v>
      </c>
      <c r="BL1348" s="2" t="s">
        <v>1299</v>
      </c>
      <c r="BM1348" s="2" t="s">
        <v>1299</v>
      </c>
      <c r="BN1348" s="2" t="s">
        <v>1299</v>
      </c>
      <c r="BO1348" s="2" t="s">
        <v>1299</v>
      </c>
    </row>
    <row r="1349" spans="2:67" outlineLevel="1">
      <c r="B1349" s="36"/>
      <c r="C1349" s="13" t="s">
        <v>1294</v>
      </c>
      <c r="D1349" s="10" t="s">
        <v>1669</v>
      </c>
      <c r="E1349" s="10" t="s">
        <v>1670</v>
      </c>
      <c r="F1349" s="11" t="s">
        <v>1671</v>
      </c>
      <c r="G1349" s="11"/>
      <c r="H1349" s="11"/>
      <c r="I1349" s="11"/>
      <c r="J1349" s="11"/>
      <c r="K1349" s="11"/>
      <c r="L1349" s="11"/>
      <c r="M1349" s="11"/>
      <c r="N1349" s="10"/>
      <c r="O1349" s="10"/>
      <c r="P1349" s="10"/>
      <c r="Q1349" s="10"/>
      <c r="R1349" s="10"/>
      <c r="S1349" s="10" t="s">
        <v>53</v>
      </c>
      <c r="T1349" s="10"/>
      <c r="U1349" s="10" t="s">
        <v>49</v>
      </c>
      <c r="V1349" s="10" t="s">
        <v>50</v>
      </c>
      <c r="W1349" s="10" t="s">
        <v>50</v>
      </c>
      <c r="X1349" s="11" t="str">
        <f t="shared" si="719"/>
        <v>N</v>
      </c>
      <c r="Y1349" s="11"/>
      <c r="Z1349" s="11">
        <f t="shared" si="722"/>
        <v>0</v>
      </c>
      <c r="AA1349" s="11" t="str">
        <f t="shared" si="705"/>
        <v>N</v>
      </c>
      <c r="AB1349" s="11"/>
      <c r="AC1349" s="11">
        <f t="shared" si="706"/>
        <v>0</v>
      </c>
      <c r="AD1349" s="10" t="str">
        <f t="shared" si="743"/>
        <v/>
      </c>
      <c r="AE1349" s="10" t="str">
        <f t="shared" si="744"/>
        <v/>
      </c>
      <c r="AF1349" s="11"/>
      <c r="AG1349" s="10"/>
      <c r="AH1349" s="10"/>
      <c r="AI1349" s="11">
        <f t="shared" si="745"/>
        <v>743</v>
      </c>
      <c r="AJ1349" s="11" t="str">
        <f t="shared" si="746"/>
        <v/>
      </c>
      <c r="AK1349" s="11">
        <f t="shared" si="747"/>
        <v>743</v>
      </c>
      <c r="AL1349" s="11" t="str">
        <f t="shared" si="748"/>
        <v/>
      </c>
      <c r="AM1349" s="11">
        <f t="shared" si="749"/>
        <v>232</v>
      </c>
      <c r="AN1349" s="11" t="str">
        <f t="shared" si="750"/>
        <v/>
      </c>
      <c r="AO1349" s="11">
        <f t="shared" si="751"/>
        <v>255</v>
      </c>
      <c r="AP1349" s="11" t="str">
        <f t="shared" si="752"/>
        <v/>
      </c>
      <c r="AQ1349" s="11"/>
      <c r="AR1349" s="11">
        <f t="shared" si="707"/>
        <v>0</v>
      </c>
      <c r="AS1349" s="11"/>
      <c r="AT1349" s="9"/>
      <c r="AU1349" t="str">
        <f t="shared" si="708"/>
        <v>RW</v>
      </c>
      <c r="AV1349" s="7">
        <f>SUM(Z$7:Z1349)/2</f>
        <v>744</v>
      </c>
      <c r="AW1349" s="7">
        <f>SUM(AC$7:AC1349)/2</f>
        <v>220</v>
      </c>
      <c r="BF1349" s="2" t="s">
        <v>1299</v>
      </c>
      <c r="BG1349" s="2" t="s">
        <v>1299</v>
      </c>
      <c r="BH1349" s="2" t="s">
        <v>1299</v>
      </c>
      <c r="BI1349" s="2" t="s">
        <v>1299</v>
      </c>
      <c r="BJ1349" s="2" t="s">
        <v>1299</v>
      </c>
      <c r="BK1349" s="2" t="s">
        <v>1299</v>
      </c>
      <c r="BL1349" s="2" t="s">
        <v>1299</v>
      </c>
      <c r="BM1349" s="2" t="s">
        <v>1299</v>
      </c>
      <c r="BN1349" s="2" t="s">
        <v>1299</v>
      </c>
      <c r="BO1349" s="2" t="s">
        <v>1299</v>
      </c>
    </row>
    <row r="1350" spans="2:67" outlineLevel="1">
      <c r="B1350" s="36"/>
      <c r="C1350" s="13" t="s">
        <v>1294</v>
      </c>
      <c r="D1350" s="10" t="s">
        <v>1669</v>
      </c>
      <c r="E1350" s="10" t="s">
        <v>1670</v>
      </c>
      <c r="F1350" s="11" t="s">
        <v>1671</v>
      </c>
      <c r="G1350" s="11"/>
      <c r="H1350" s="11"/>
      <c r="I1350" s="11"/>
      <c r="J1350" s="11"/>
      <c r="K1350" s="11"/>
      <c r="L1350" s="11"/>
      <c r="M1350" s="11"/>
      <c r="N1350" s="10"/>
      <c r="O1350" s="10"/>
      <c r="P1350" s="10"/>
      <c r="Q1350" s="10"/>
      <c r="R1350" s="10"/>
      <c r="S1350" s="10" t="s">
        <v>53</v>
      </c>
      <c r="T1350" s="10"/>
      <c r="U1350" s="10" t="s">
        <v>49</v>
      </c>
      <c r="V1350" s="10" t="s">
        <v>50</v>
      </c>
      <c r="W1350" s="10" t="s">
        <v>50</v>
      </c>
      <c r="X1350" s="11" t="str">
        <f t="shared" si="719"/>
        <v>N</v>
      </c>
      <c r="Y1350" s="11"/>
      <c r="Z1350" s="11">
        <f t="shared" si="722"/>
        <v>0</v>
      </c>
      <c r="AA1350" s="11" t="str">
        <f t="shared" si="705"/>
        <v>N</v>
      </c>
      <c r="AB1350" s="11"/>
      <c r="AC1350" s="11">
        <f t="shared" si="706"/>
        <v>0</v>
      </c>
      <c r="AD1350" s="10" t="str">
        <f t="shared" si="743"/>
        <v/>
      </c>
      <c r="AE1350" s="10" t="str">
        <f t="shared" si="744"/>
        <v/>
      </c>
      <c r="AF1350" s="11"/>
      <c r="AG1350" s="10"/>
      <c r="AH1350" s="10"/>
      <c r="AI1350" s="11">
        <f t="shared" si="745"/>
        <v>743</v>
      </c>
      <c r="AJ1350" s="11" t="str">
        <f t="shared" si="746"/>
        <v/>
      </c>
      <c r="AK1350" s="11">
        <f t="shared" si="747"/>
        <v>743</v>
      </c>
      <c r="AL1350" s="11" t="str">
        <f t="shared" si="748"/>
        <v/>
      </c>
      <c r="AM1350" s="11">
        <f t="shared" si="749"/>
        <v>232</v>
      </c>
      <c r="AN1350" s="11" t="str">
        <f t="shared" si="750"/>
        <v/>
      </c>
      <c r="AO1350" s="11">
        <f t="shared" si="751"/>
        <v>255</v>
      </c>
      <c r="AP1350" s="11" t="str">
        <f t="shared" si="752"/>
        <v/>
      </c>
      <c r="AQ1350" s="11"/>
      <c r="AR1350" s="11">
        <f t="shared" si="707"/>
        <v>0</v>
      </c>
      <c r="AS1350" s="11"/>
      <c r="AT1350" s="9"/>
      <c r="AU1350" t="str">
        <f t="shared" si="708"/>
        <v>RW</v>
      </c>
      <c r="AV1350" s="7">
        <f>SUM(Z$7:Z1350)/2</f>
        <v>744</v>
      </c>
      <c r="AW1350" s="7">
        <f>SUM(AC$7:AC1350)/2</f>
        <v>220</v>
      </c>
      <c r="BF1350" s="2" t="s">
        <v>1299</v>
      </c>
      <c r="BG1350" s="2" t="s">
        <v>1299</v>
      </c>
      <c r="BH1350" s="2" t="s">
        <v>1299</v>
      </c>
      <c r="BI1350" s="2" t="s">
        <v>1299</v>
      </c>
      <c r="BJ1350" s="2" t="s">
        <v>1299</v>
      </c>
      <c r="BK1350" s="2" t="s">
        <v>1299</v>
      </c>
      <c r="BL1350" s="2" t="s">
        <v>1299</v>
      </c>
      <c r="BM1350" s="2" t="s">
        <v>1299</v>
      </c>
      <c r="BN1350" s="2" t="s">
        <v>1299</v>
      </c>
      <c r="BO1350" s="2" t="s">
        <v>1299</v>
      </c>
    </row>
    <row r="1351" spans="2:67" outlineLevel="1">
      <c r="B1351" s="36"/>
      <c r="C1351" s="13" t="s">
        <v>1294</v>
      </c>
      <c r="D1351" s="10" t="s">
        <v>1669</v>
      </c>
      <c r="E1351" s="10" t="s">
        <v>1670</v>
      </c>
      <c r="F1351" s="11" t="s">
        <v>1671</v>
      </c>
      <c r="G1351" s="11"/>
      <c r="H1351" s="11"/>
      <c r="I1351" s="11"/>
      <c r="J1351" s="11"/>
      <c r="K1351" s="11"/>
      <c r="L1351" s="11"/>
      <c r="M1351" s="11"/>
      <c r="N1351" s="10"/>
      <c r="O1351" s="10"/>
      <c r="P1351" s="10"/>
      <c r="Q1351" s="10"/>
      <c r="R1351" s="10"/>
      <c r="S1351" s="10" t="s">
        <v>53</v>
      </c>
      <c r="T1351" s="10"/>
      <c r="U1351" s="10" t="s">
        <v>49</v>
      </c>
      <c r="V1351" s="10" t="s">
        <v>50</v>
      </c>
      <c r="W1351" s="10" t="s">
        <v>50</v>
      </c>
      <c r="X1351" s="11" t="str">
        <f t="shared" si="719"/>
        <v>N</v>
      </c>
      <c r="Y1351" s="11"/>
      <c r="Z1351" s="11">
        <f t="shared" si="722"/>
        <v>0</v>
      </c>
      <c r="AA1351" s="11" t="str">
        <f t="shared" si="705"/>
        <v>N</v>
      </c>
      <c r="AB1351" s="11"/>
      <c r="AC1351" s="11">
        <f t="shared" si="706"/>
        <v>0</v>
      </c>
      <c r="AD1351" s="10" t="str">
        <f t="shared" si="743"/>
        <v/>
      </c>
      <c r="AE1351" s="10" t="str">
        <f t="shared" si="744"/>
        <v/>
      </c>
      <c r="AF1351" s="11"/>
      <c r="AG1351" s="10"/>
      <c r="AH1351" s="10"/>
      <c r="AI1351" s="11">
        <f t="shared" si="745"/>
        <v>743</v>
      </c>
      <c r="AJ1351" s="11" t="str">
        <f t="shared" si="746"/>
        <v/>
      </c>
      <c r="AK1351" s="11">
        <f t="shared" si="747"/>
        <v>743</v>
      </c>
      <c r="AL1351" s="11" t="str">
        <f t="shared" si="748"/>
        <v/>
      </c>
      <c r="AM1351" s="11">
        <f t="shared" si="749"/>
        <v>232</v>
      </c>
      <c r="AN1351" s="11" t="str">
        <f t="shared" si="750"/>
        <v/>
      </c>
      <c r="AO1351" s="11">
        <f t="shared" si="751"/>
        <v>255</v>
      </c>
      <c r="AP1351" s="11" t="str">
        <f t="shared" si="752"/>
        <v/>
      </c>
      <c r="AQ1351" s="11"/>
      <c r="AR1351" s="11">
        <f t="shared" si="707"/>
        <v>0</v>
      </c>
      <c r="AS1351" s="11"/>
      <c r="AT1351" s="9"/>
      <c r="AU1351" t="str">
        <f t="shared" si="708"/>
        <v>RW</v>
      </c>
      <c r="AV1351" s="7">
        <f>SUM(Z$7:Z1351)/2</f>
        <v>744</v>
      </c>
      <c r="AW1351" s="7">
        <f>SUM(AC$7:AC1351)/2</f>
        <v>220</v>
      </c>
      <c r="BF1351" s="2" t="s">
        <v>1299</v>
      </c>
      <c r="BG1351" s="2" t="s">
        <v>1299</v>
      </c>
      <c r="BH1351" s="2" t="s">
        <v>1299</v>
      </c>
      <c r="BI1351" s="2" t="s">
        <v>1299</v>
      </c>
      <c r="BJ1351" s="2" t="s">
        <v>1299</v>
      </c>
      <c r="BK1351" s="2" t="s">
        <v>1299</v>
      </c>
      <c r="BL1351" s="2" t="s">
        <v>1299</v>
      </c>
      <c r="BM1351" s="2" t="s">
        <v>1299</v>
      </c>
      <c r="BN1351" s="2" t="s">
        <v>1299</v>
      </c>
      <c r="BO1351" s="2" t="s">
        <v>1299</v>
      </c>
    </row>
    <row r="1352" spans="2:67" outlineLevel="1">
      <c r="B1352" s="36"/>
      <c r="C1352" s="13" t="s">
        <v>1294</v>
      </c>
      <c r="D1352" s="10" t="s">
        <v>1669</v>
      </c>
      <c r="E1352" s="10" t="s">
        <v>1670</v>
      </c>
      <c r="F1352" s="11" t="s">
        <v>1671</v>
      </c>
      <c r="G1352" s="11"/>
      <c r="H1352" s="11"/>
      <c r="I1352" s="11"/>
      <c r="J1352" s="11"/>
      <c r="K1352" s="11"/>
      <c r="L1352" s="11"/>
      <c r="M1352" s="11"/>
      <c r="N1352" s="10"/>
      <c r="O1352" s="10"/>
      <c r="P1352" s="10"/>
      <c r="Q1352" s="10"/>
      <c r="R1352" s="10"/>
      <c r="S1352" s="10" t="s">
        <v>53</v>
      </c>
      <c r="T1352" s="10"/>
      <c r="U1352" s="10" t="s">
        <v>49</v>
      </c>
      <c r="V1352" s="10" t="s">
        <v>50</v>
      </c>
      <c r="W1352" s="10" t="s">
        <v>50</v>
      </c>
      <c r="X1352" s="11" t="str">
        <f t="shared" si="719"/>
        <v>N</v>
      </c>
      <c r="Y1352" s="11"/>
      <c r="Z1352" s="11">
        <f t="shared" si="722"/>
        <v>0</v>
      </c>
      <c r="AA1352" s="11" t="str">
        <f t="shared" si="705"/>
        <v>N</v>
      </c>
      <c r="AB1352" s="11"/>
      <c r="AC1352" s="11">
        <f t="shared" si="706"/>
        <v>0</v>
      </c>
      <c r="AD1352" s="10" t="str">
        <f t="shared" si="743"/>
        <v/>
      </c>
      <c r="AE1352" s="10" t="str">
        <f t="shared" si="744"/>
        <v/>
      </c>
      <c r="AF1352" s="11"/>
      <c r="AG1352" s="10"/>
      <c r="AH1352" s="10"/>
      <c r="AI1352" s="11">
        <f t="shared" si="745"/>
        <v>743</v>
      </c>
      <c r="AJ1352" s="11" t="str">
        <f t="shared" si="746"/>
        <v/>
      </c>
      <c r="AK1352" s="11">
        <f t="shared" si="747"/>
        <v>743</v>
      </c>
      <c r="AL1352" s="11" t="str">
        <f t="shared" si="748"/>
        <v/>
      </c>
      <c r="AM1352" s="11">
        <f t="shared" si="749"/>
        <v>232</v>
      </c>
      <c r="AN1352" s="11" t="str">
        <f t="shared" si="750"/>
        <v/>
      </c>
      <c r="AO1352" s="11">
        <f t="shared" si="751"/>
        <v>255</v>
      </c>
      <c r="AP1352" s="11" t="str">
        <f t="shared" si="752"/>
        <v/>
      </c>
      <c r="AQ1352" s="11"/>
      <c r="AR1352" s="11">
        <f t="shared" si="707"/>
        <v>0</v>
      </c>
      <c r="AS1352" s="11"/>
      <c r="AT1352" s="9"/>
      <c r="AU1352" t="str">
        <f t="shared" si="708"/>
        <v>RW</v>
      </c>
      <c r="AV1352" s="7">
        <f>SUM(Z$7:Z1352)/2</f>
        <v>744</v>
      </c>
      <c r="AW1352" s="7">
        <f>SUM(AC$7:AC1352)/2</f>
        <v>220</v>
      </c>
      <c r="BF1352" s="2" t="s">
        <v>1299</v>
      </c>
      <c r="BG1352" s="2" t="s">
        <v>1299</v>
      </c>
      <c r="BH1352" s="2" t="s">
        <v>1299</v>
      </c>
      <c r="BI1352" s="2" t="s">
        <v>1299</v>
      </c>
      <c r="BJ1352" s="2" t="s">
        <v>1299</v>
      </c>
      <c r="BK1352" s="2" t="s">
        <v>1299</v>
      </c>
      <c r="BL1352" s="2" t="s">
        <v>1299</v>
      </c>
      <c r="BM1352" s="2" t="s">
        <v>1299</v>
      </c>
      <c r="BN1352" s="2" t="s">
        <v>1299</v>
      </c>
      <c r="BO1352" s="2" t="s">
        <v>1299</v>
      </c>
    </row>
    <row r="1353" spans="2:67" outlineLevel="1">
      <c r="B1353" s="36"/>
      <c r="C1353" s="13" t="s">
        <v>1294</v>
      </c>
      <c r="D1353" s="10" t="s">
        <v>1669</v>
      </c>
      <c r="E1353" s="10" t="s">
        <v>1670</v>
      </c>
      <c r="F1353" s="11" t="s">
        <v>1671</v>
      </c>
      <c r="G1353" s="11"/>
      <c r="H1353" s="11"/>
      <c r="I1353" s="11"/>
      <c r="J1353" s="11"/>
      <c r="K1353" s="11"/>
      <c r="L1353" s="11"/>
      <c r="M1353" s="11"/>
      <c r="N1353" s="10"/>
      <c r="O1353" s="10"/>
      <c r="P1353" s="10"/>
      <c r="Q1353" s="10"/>
      <c r="R1353" s="10"/>
      <c r="S1353" s="10" t="s">
        <v>53</v>
      </c>
      <c r="T1353" s="10"/>
      <c r="U1353" s="10" t="s">
        <v>49</v>
      </c>
      <c r="V1353" s="10" t="s">
        <v>50</v>
      </c>
      <c r="W1353" s="10" t="s">
        <v>50</v>
      </c>
      <c r="X1353" s="11" t="str">
        <f t="shared" si="719"/>
        <v>N</v>
      </c>
      <c r="Y1353" s="11"/>
      <c r="Z1353" s="11">
        <f t="shared" si="722"/>
        <v>0</v>
      </c>
      <c r="AA1353" s="11" t="str">
        <f t="shared" si="705"/>
        <v>N</v>
      </c>
      <c r="AB1353" s="11"/>
      <c r="AC1353" s="11">
        <f t="shared" si="706"/>
        <v>0</v>
      </c>
      <c r="AD1353" s="10" t="str">
        <f t="shared" si="743"/>
        <v/>
      </c>
      <c r="AE1353" s="10" t="str">
        <f t="shared" si="744"/>
        <v/>
      </c>
      <c r="AF1353" s="11"/>
      <c r="AG1353" s="10"/>
      <c r="AH1353" s="10"/>
      <c r="AI1353" s="11">
        <f t="shared" si="745"/>
        <v>743</v>
      </c>
      <c r="AJ1353" s="11" t="str">
        <f t="shared" si="746"/>
        <v/>
      </c>
      <c r="AK1353" s="11">
        <f t="shared" si="747"/>
        <v>743</v>
      </c>
      <c r="AL1353" s="11" t="str">
        <f t="shared" si="748"/>
        <v/>
      </c>
      <c r="AM1353" s="11">
        <f t="shared" si="749"/>
        <v>232</v>
      </c>
      <c r="AN1353" s="11" t="str">
        <f t="shared" si="750"/>
        <v/>
      </c>
      <c r="AO1353" s="11">
        <f t="shared" si="751"/>
        <v>255</v>
      </c>
      <c r="AP1353" s="11" t="str">
        <f t="shared" si="752"/>
        <v/>
      </c>
      <c r="AQ1353" s="11"/>
      <c r="AR1353" s="11">
        <f t="shared" si="707"/>
        <v>0</v>
      </c>
      <c r="AS1353" s="11"/>
      <c r="AT1353" s="9"/>
      <c r="AU1353" t="str">
        <f t="shared" si="708"/>
        <v>RW</v>
      </c>
      <c r="AV1353" s="7">
        <f>SUM(Z$7:Z1353)/2</f>
        <v>744</v>
      </c>
      <c r="AW1353" s="7">
        <f>SUM(AC$7:AC1353)/2</f>
        <v>220</v>
      </c>
      <c r="BF1353" s="2" t="s">
        <v>1299</v>
      </c>
      <c r="BG1353" s="2" t="s">
        <v>1299</v>
      </c>
      <c r="BH1353" s="2" t="s">
        <v>1299</v>
      </c>
      <c r="BI1353" s="2" t="s">
        <v>1299</v>
      </c>
      <c r="BJ1353" s="2" t="s">
        <v>1299</v>
      </c>
      <c r="BK1353" s="2" t="s">
        <v>1299</v>
      </c>
      <c r="BL1353" s="2" t="s">
        <v>1299</v>
      </c>
      <c r="BM1353" s="2" t="s">
        <v>1299</v>
      </c>
      <c r="BN1353" s="2" t="s">
        <v>1299</v>
      </c>
      <c r="BO1353" s="2" t="s">
        <v>1299</v>
      </c>
    </row>
    <row r="1354" spans="2:67" outlineLevel="1">
      <c r="B1354" s="36"/>
      <c r="C1354" s="13" t="s">
        <v>1294</v>
      </c>
      <c r="D1354" s="10" t="s">
        <v>1669</v>
      </c>
      <c r="E1354" s="10" t="s">
        <v>1670</v>
      </c>
      <c r="F1354" s="11" t="s">
        <v>1671</v>
      </c>
      <c r="G1354" s="11"/>
      <c r="H1354" s="11"/>
      <c r="I1354" s="11"/>
      <c r="J1354" s="11"/>
      <c r="K1354" s="11"/>
      <c r="L1354" s="11"/>
      <c r="M1354" s="11"/>
      <c r="N1354" s="10"/>
      <c r="O1354" s="10"/>
      <c r="P1354" s="10"/>
      <c r="Q1354" s="10"/>
      <c r="R1354" s="10"/>
      <c r="S1354" s="10" t="s">
        <v>53</v>
      </c>
      <c r="T1354" s="10"/>
      <c r="U1354" s="10" t="s">
        <v>49</v>
      </c>
      <c r="V1354" s="10" t="s">
        <v>50</v>
      </c>
      <c r="W1354" s="10" t="s">
        <v>50</v>
      </c>
      <c r="X1354" s="11" t="str">
        <f t="shared" si="719"/>
        <v>N</v>
      </c>
      <c r="Y1354" s="11"/>
      <c r="Z1354" s="11">
        <f t="shared" si="722"/>
        <v>0</v>
      </c>
      <c r="AA1354" s="11" t="str">
        <f t="shared" si="705"/>
        <v>N</v>
      </c>
      <c r="AB1354" s="11"/>
      <c r="AC1354" s="11">
        <f t="shared" si="706"/>
        <v>0</v>
      </c>
      <c r="AD1354" s="10" t="str">
        <f t="shared" si="743"/>
        <v/>
      </c>
      <c r="AE1354" s="10" t="str">
        <f t="shared" si="744"/>
        <v/>
      </c>
      <c r="AF1354" s="11"/>
      <c r="AG1354" s="10"/>
      <c r="AH1354" s="10"/>
      <c r="AI1354" s="11">
        <f t="shared" si="745"/>
        <v>743</v>
      </c>
      <c r="AJ1354" s="11" t="str">
        <f t="shared" si="746"/>
        <v/>
      </c>
      <c r="AK1354" s="11">
        <f t="shared" si="747"/>
        <v>743</v>
      </c>
      <c r="AL1354" s="11" t="str">
        <f t="shared" si="748"/>
        <v/>
      </c>
      <c r="AM1354" s="11">
        <f t="shared" si="749"/>
        <v>232</v>
      </c>
      <c r="AN1354" s="11" t="str">
        <f t="shared" si="750"/>
        <v/>
      </c>
      <c r="AO1354" s="11">
        <f t="shared" si="751"/>
        <v>255</v>
      </c>
      <c r="AP1354" s="11" t="str">
        <f t="shared" si="752"/>
        <v/>
      </c>
      <c r="AQ1354" s="11"/>
      <c r="AR1354" s="11">
        <f t="shared" si="707"/>
        <v>0</v>
      </c>
      <c r="AS1354" s="11"/>
      <c r="AT1354" s="9"/>
      <c r="AU1354" t="str">
        <f t="shared" si="708"/>
        <v>RW</v>
      </c>
      <c r="AV1354" s="7">
        <f>SUM(Z$7:Z1354)/2</f>
        <v>744</v>
      </c>
      <c r="AW1354" s="7">
        <f>SUM(AC$7:AC1354)/2</f>
        <v>220</v>
      </c>
      <c r="BF1354" s="2" t="s">
        <v>1299</v>
      </c>
      <c r="BG1354" s="2" t="s">
        <v>1299</v>
      </c>
      <c r="BH1354" s="2" t="s">
        <v>1299</v>
      </c>
      <c r="BI1354" s="2" t="s">
        <v>1299</v>
      </c>
      <c r="BJ1354" s="2" t="s">
        <v>1299</v>
      </c>
      <c r="BK1354" s="2" t="s">
        <v>1299</v>
      </c>
      <c r="BL1354" s="2" t="s">
        <v>1299</v>
      </c>
      <c r="BM1354" s="2" t="s">
        <v>1299</v>
      </c>
      <c r="BN1354" s="2" t="s">
        <v>1299</v>
      </c>
      <c r="BO1354" s="2" t="s">
        <v>1299</v>
      </c>
    </row>
    <row r="1355" spans="2:67" outlineLevel="1">
      <c r="B1355" s="36"/>
      <c r="C1355" s="13" t="s">
        <v>1294</v>
      </c>
      <c r="D1355" s="10" t="s">
        <v>1669</v>
      </c>
      <c r="E1355" s="10" t="s">
        <v>1670</v>
      </c>
      <c r="F1355" s="11" t="s">
        <v>1671</v>
      </c>
      <c r="G1355" s="11"/>
      <c r="H1355" s="11"/>
      <c r="I1355" s="11"/>
      <c r="J1355" s="11"/>
      <c r="K1355" s="11"/>
      <c r="L1355" s="11"/>
      <c r="M1355" s="11"/>
      <c r="N1355" s="10"/>
      <c r="O1355" s="10"/>
      <c r="P1355" s="10"/>
      <c r="Q1355" s="10"/>
      <c r="R1355" s="10"/>
      <c r="S1355" s="10" t="s">
        <v>53</v>
      </c>
      <c r="T1355" s="10"/>
      <c r="U1355" s="10" t="s">
        <v>49</v>
      </c>
      <c r="V1355" s="10" t="s">
        <v>50</v>
      </c>
      <c r="W1355" s="10" t="s">
        <v>50</v>
      </c>
      <c r="X1355" s="11" t="str">
        <f t="shared" si="719"/>
        <v>N</v>
      </c>
      <c r="Y1355" s="11"/>
      <c r="Z1355" s="11">
        <f t="shared" si="722"/>
        <v>0</v>
      </c>
      <c r="AA1355" s="11" t="str">
        <f t="shared" si="705"/>
        <v>N</v>
      </c>
      <c r="AB1355" s="11"/>
      <c r="AC1355" s="11">
        <f t="shared" si="706"/>
        <v>0</v>
      </c>
      <c r="AD1355" s="10" t="str">
        <f t="shared" si="743"/>
        <v/>
      </c>
      <c r="AE1355" s="10" t="str">
        <f t="shared" si="744"/>
        <v/>
      </c>
      <c r="AF1355" s="11"/>
      <c r="AG1355" s="10"/>
      <c r="AH1355" s="10"/>
      <c r="AI1355" s="11">
        <f t="shared" si="745"/>
        <v>743</v>
      </c>
      <c r="AJ1355" s="11" t="str">
        <f t="shared" si="746"/>
        <v/>
      </c>
      <c r="AK1355" s="11">
        <f t="shared" si="747"/>
        <v>743</v>
      </c>
      <c r="AL1355" s="11" t="str">
        <f t="shared" si="748"/>
        <v/>
      </c>
      <c r="AM1355" s="11">
        <f t="shared" si="749"/>
        <v>232</v>
      </c>
      <c r="AN1355" s="11" t="str">
        <f t="shared" si="750"/>
        <v/>
      </c>
      <c r="AO1355" s="11">
        <f t="shared" si="751"/>
        <v>255</v>
      </c>
      <c r="AP1355" s="11" t="str">
        <f t="shared" si="752"/>
        <v/>
      </c>
      <c r="AQ1355" s="11"/>
      <c r="AR1355" s="11">
        <f t="shared" si="707"/>
        <v>0</v>
      </c>
      <c r="AS1355" s="11"/>
      <c r="AT1355" s="9"/>
      <c r="AU1355" t="str">
        <f t="shared" si="708"/>
        <v>RW</v>
      </c>
      <c r="AV1355" s="7">
        <f>SUM(Z$7:Z1355)/2</f>
        <v>744</v>
      </c>
      <c r="AW1355" s="7">
        <f>SUM(AC$7:AC1355)/2</f>
        <v>220</v>
      </c>
      <c r="BF1355" s="2" t="s">
        <v>1299</v>
      </c>
      <c r="BG1355" s="2" t="s">
        <v>1299</v>
      </c>
      <c r="BH1355" s="2" t="s">
        <v>1299</v>
      </c>
      <c r="BI1355" s="2" t="s">
        <v>1299</v>
      </c>
      <c r="BJ1355" s="2" t="s">
        <v>1299</v>
      </c>
      <c r="BK1355" s="2" t="s">
        <v>1299</v>
      </c>
      <c r="BL1355" s="2" t="s">
        <v>1299</v>
      </c>
      <c r="BM1355" s="2" t="s">
        <v>1299</v>
      </c>
      <c r="BN1355" s="2" t="s">
        <v>1299</v>
      </c>
      <c r="BO1355" s="2" t="s">
        <v>1299</v>
      </c>
    </row>
    <row r="1356" spans="2:67" outlineLevel="1">
      <c r="B1356" s="36"/>
      <c r="C1356" s="13" t="s">
        <v>1294</v>
      </c>
      <c r="D1356" s="10" t="s">
        <v>1669</v>
      </c>
      <c r="E1356" s="10" t="s">
        <v>1670</v>
      </c>
      <c r="F1356" s="11" t="s">
        <v>1671</v>
      </c>
      <c r="G1356" s="11"/>
      <c r="H1356" s="11"/>
      <c r="I1356" s="11"/>
      <c r="J1356" s="11"/>
      <c r="K1356" s="11"/>
      <c r="L1356" s="11"/>
      <c r="M1356" s="11"/>
      <c r="N1356" s="10"/>
      <c r="O1356" s="10"/>
      <c r="P1356" s="10"/>
      <c r="Q1356" s="10"/>
      <c r="R1356" s="10"/>
      <c r="S1356" s="10" t="s">
        <v>53</v>
      </c>
      <c r="T1356" s="10"/>
      <c r="U1356" s="10" t="s">
        <v>49</v>
      </c>
      <c r="V1356" s="10" t="s">
        <v>50</v>
      </c>
      <c r="W1356" s="10" t="s">
        <v>50</v>
      </c>
      <c r="X1356" s="11" t="str">
        <f t="shared" si="719"/>
        <v>N</v>
      </c>
      <c r="Y1356" s="11"/>
      <c r="Z1356" s="11">
        <f t="shared" si="722"/>
        <v>0</v>
      </c>
      <c r="AA1356" s="11" t="str">
        <f t="shared" si="705"/>
        <v>N</v>
      </c>
      <c r="AB1356" s="11"/>
      <c r="AC1356" s="11">
        <f t="shared" si="706"/>
        <v>0</v>
      </c>
      <c r="AD1356" s="10" t="str">
        <f t="shared" si="743"/>
        <v/>
      </c>
      <c r="AE1356" s="10" t="str">
        <f t="shared" si="744"/>
        <v/>
      </c>
      <c r="AF1356" s="11"/>
      <c r="AG1356" s="10"/>
      <c r="AH1356" s="10"/>
      <c r="AI1356" s="11">
        <f t="shared" si="745"/>
        <v>743</v>
      </c>
      <c r="AJ1356" s="11" t="str">
        <f t="shared" si="746"/>
        <v/>
      </c>
      <c r="AK1356" s="11">
        <f t="shared" si="747"/>
        <v>743</v>
      </c>
      <c r="AL1356" s="11" t="str">
        <f t="shared" si="748"/>
        <v/>
      </c>
      <c r="AM1356" s="11">
        <f t="shared" si="749"/>
        <v>232</v>
      </c>
      <c r="AN1356" s="11" t="str">
        <f t="shared" si="750"/>
        <v/>
      </c>
      <c r="AO1356" s="11">
        <f t="shared" si="751"/>
        <v>255</v>
      </c>
      <c r="AP1356" s="11" t="str">
        <f t="shared" si="752"/>
        <v/>
      </c>
      <c r="AQ1356" s="11"/>
      <c r="AR1356" s="11">
        <f t="shared" si="707"/>
        <v>0</v>
      </c>
      <c r="AS1356" s="11"/>
      <c r="AT1356" s="9"/>
      <c r="AU1356" t="str">
        <f t="shared" si="708"/>
        <v>RW</v>
      </c>
      <c r="AV1356" s="7">
        <f>SUM(Z$7:Z1356)/2</f>
        <v>744</v>
      </c>
      <c r="AW1356" s="7">
        <f>SUM(AC$7:AC1356)/2</f>
        <v>220</v>
      </c>
      <c r="BF1356" s="2" t="s">
        <v>1299</v>
      </c>
      <c r="BG1356" s="2" t="s">
        <v>1299</v>
      </c>
      <c r="BH1356" s="2" t="s">
        <v>1299</v>
      </c>
      <c r="BI1356" s="2" t="s">
        <v>1299</v>
      </c>
      <c r="BJ1356" s="2" t="s">
        <v>1299</v>
      </c>
      <c r="BK1356" s="2" t="s">
        <v>1299</v>
      </c>
      <c r="BL1356" s="2" t="s">
        <v>1299</v>
      </c>
      <c r="BM1356" s="2" t="s">
        <v>1299</v>
      </c>
      <c r="BN1356" s="2" t="s">
        <v>1299</v>
      </c>
      <c r="BO1356" s="2" t="s">
        <v>1299</v>
      </c>
    </row>
    <row r="1357" spans="2:67" outlineLevel="1">
      <c r="B1357" s="36"/>
      <c r="C1357" s="13" t="s">
        <v>1294</v>
      </c>
      <c r="D1357" s="10" t="s">
        <v>1669</v>
      </c>
      <c r="E1357" s="10" t="s">
        <v>1670</v>
      </c>
      <c r="F1357" s="11" t="s">
        <v>1671</v>
      </c>
      <c r="G1357" s="11"/>
      <c r="H1357" s="11"/>
      <c r="I1357" s="11"/>
      <c r="J1357" s="11"/>
      <c r="K1357" s="11"/>
      <c r="L1357" s="11"/>
      <c r="M1357" s="11"/>
      <c r="N1357" s="10"/>
      <c r="O1357" s="10"/>
      <c r="P1357" s="10"/>
      <c r="Q1357" s="10"/>
      <c r="R1357" s="10"/>
      <c r="S1357" s="10" t="s">
        <v>53</v>
      </c>
      <c r="T1357" s="10"/>
      <c r="U1357" s="10" t="s">
        <v>49</v>
      </c>
      <c r="V1357" s="10" t="s">
        <v>50</v>
      </c>
      <c r="W1357" s="10" t="s">
        <v>50</v>
      </c>
      <c r="X1357" s="11" t="str">
        <f t="shared" si="719"/>
        <v>N</v>
      </c>
      <c r="Y1357" s="11"/>
      <c r="Z1357" s="11">
        <f t="shared" si="722"/>
        <v>0</v>
      </c>
      <c r="AA1357" s="11" t="str">
        <f t="shared" si="705"/>
        <v>N</v>
      </c>
      <c r="AB1357" s="11"/>
      <c r="AC1357" s="11">
        <f t="shared" si="706"/>
        <v>0</v>
      </c>
      <c r="AD1357" s="10" t="str">
        <f t="shared" si="743"/>
        <v/>
      </c>
      <c r="AE1357" s="10" t="str">
        <f t="shared" si="744"/>
        <v/>
      </c>
      <c r="AF1357" s="11"/>
      <c r="AG1357" s="10"/>
      <c r="AH1357" s="10"/>
      <c r="AI1357" s="11">
        <f t="shared" si="745"/>
        <v>743</v>
      </c>
      <c r="AJ1357" s="11" t="str">
        <f t="shared" si="746"/>
        <v/>
      </c>
      <c r="AK1357" s="11">
        <f t="shared" si="747"/>
        <v>743</v>
      </c>
      <c r="AL1357" s="11" t="str">
        <f t="shared" si="748"/>
        <v/>
      </c>
      <c r="AM1357" s="11">
        <f t="shared" si="749"/>
        <v>232</v>
      </c>
      <c r="AN1357" s="11" t="str">
        <f t="shared" si="750"/>
        <v/>
      </c>
      <c r="AO1357" s="11">
        <f t="shared" si="751"/>
        <v>255</v>
      </c>
      <c r="AP1357" s="11" t="str">
        <f t="shared" si="752"/>
        <v/>
      </c>
      <c r="AQ1357" s="11"/>
      <c r="AR1357" s="11">
        <f t="shared" si="707"/>
        <v>0</v>
      </c>
      <c r="AS1357" s="11"/>
      <c r="AT1357" s="9"/>
      <c r="AU1357" t="str">
        <f t="shared" si="708"/>
        <v>RW</v>
      </c>
      <c r="AV1357" s="7">
        <f>SUM(Z$7:Z1357)/2</f>
        <v>744</v>
      </c>
      <c r="AW1357" s="7">
        <f>SUM(AC$7:AC1357)/2</f>
        <v>220</v>
      </c>
      <c r="BF1357" s="2" t="s">
        <v>1299</v>
      </c>
      <c r="BG1357" s="2" t="s">
        <v>1299</v>
      </c>
      <c r="BH1357" s="2" t="s">
        <v>1299</v>
      </c>
      <c r="BI1357" s="2" t="s">
        <v>1299</v>
      </c>
      <c r="BJ1357" s="2" t="s">
        <v>1299</v>
      </c>
      <c r="BK1357" s="2" t="s">
        <v>1299</v>
      </c>
      <c r="BL1357" s="2" t="s">
        <v>1299</v>
      </c>
      <c r="BM1357" s="2" t="s">
        <v>1299</v>
      </c>
      <c r="BN1357" s="2" t="s">
        <v>1299</v>
      </c>
      <c r="BO1357" s="2" t="s">
        <v>1299</v>
      </c>
    </row>
    <row r="1358" spans="2:67" outlineLevel="1">
      <c r="B1358" s="36"/>
      <c r="C1358" s="13" t="s">
        <v>1294</v>
      </c>
      <c r="D1358" s="10" t="s">
        <v>1669</v>
      </c>
      <c r="E1358" s="10" t="s">
        <v>1670</v>
      </c>
      <c r="F1358" s="11" t="s">
        <v>1671</v>
      </c>
      <c r="G1358" s="11"/>
      <c r="H1358" s="11"/>
      <c r="I1358" s="11"/>
      <c r="J1358" s="11"/>
      <c r="K1358" s="11"/>
      <c r="L1358" s="11"/>
      <c r="M1358" s="11"/>
      <c r="N1358" s="10"/>
      <c r="O1358" s="10"/>
      <c r="P1358" s="10"/>
      <c r="Q1358" s="10"/>
      <c r="R1358" s="10"/>
      <c r="S1358" s="10" t="s">
        <v>53</v>
      </c>
      <c r="T1358" s="10"/>
      <c r="U1358" s="10" t="s">
        <v>49</v>
      </c>
      <c r="V1358" s="10" t="s">
        <v>50</v>
      </c>
      <c r="W1358" s="10" t="s">
        <v>50</v>
      </c>
      <c r="X1358" s="11" t="str">
        <f t="shared" si="719"/>
        <v>N</v>
      </c>
      <c r="Y1358" s="11"/>
      <c r="Z1358" s="11">
        <f t="shared" si="722"/>
        <v>0</v>
      </c>
      <c r="AA1358" s="11" t="str">
        <f t="shared" si="705"/>
        <v>N</v>
      </c>
      <c r="AB1358" s="11"/>
      <c r="AC1358" s="11">
        <f t="shared" si="706"/>
        <v>0</v>
      </c>
      <c r="AD1358" s="10" t="str">
        <f t="shared" si="743"/>
        <v/>
      </c>
      <c r="AE1358" s="10" t="str">
        <f t="shared" si="744"/>
        <v/>
      </c>
      <c r="AF1358" s="11"/>
      <c r="AG1358" s="10"/>
      <c r="AH1358" s="10"/>
      <c r="AI1358" s="11">
        <f t="shared" si="745"/>
        <v>743</v>
      </c>
      <c r="AJ1358" s="11" t="str">
        <f t="shared" si="746"/>
        <v/>
      </c>
      <c r="AK1358" s="11">
        <f t="shared" si="747"/>
        <v>743</v>
      </c>
      <c r="AL1358" s="11" t="str">
        <f t="shared" si="748"/>
        <v/>
      </c>
      <c r="AM1358" s="11">
        <f t="shared" si="749"/>
        <v>232</v>
      </c>
      <c r="AN1358" s="11" t="str">
        <f t="shared" si="750"/>
        <v/>
      </c>
      <c r="AO1358" s="11">
        <f t="shared" si="751"/>
        <v>255</v>
      </c>
      <c r="AP1358" s="11" t="str">
        <f t="shared" si="752"/>
        <v/>
      </c>
      <c r="AQ1358" s="11"/>
      <c r="AR1358" s="11">
        <f t="shared" si="707"/>
        <v>0</v>
      </c>
      <c r="AS1358" s="11"/>
      <c r="AT1358" s="9"/>
      <c r="AU1358" t="str">
        <f t="shared" si="708"/>
        <v>RW</v>
      </c>
      <c r="AV1358" s="7">
        <f>SUM(Z$7:Z1358)/2</f>
        <v>744</v>
      </c>
      <c r="AW1358" s="7">
        <f>SUM(AC$7:AC1358)/2</f>
        <v>220</v>
      </c>
      <c r="BF1358" s="2" t="s">
        <v>1299</v>
      </c>
      <c r="BG1358" s="2" t="s">
        <v>1299</v>
      </c>
      <c r="BH1358" s="2" t="s">
        <v>1299</v>
      </c>
      <c r="BI1358" s="2" t="s">
        <v>1299</v>
      </c>
      <c r="BJ1358" s="2" t="s">
        <v>1299</v>
      </c>
      <c r="BK1358" s="2" t="s">
        <v>1299</v>
      </c>
      <c r="BL1358" s="2" t="s">
        <v>1299</v>
      </c>
      <c r="BM1358" s="2" t="s">
        <v>1299</v>
      </c>
      <c r="BN1358" s="2" t="s">
        <v>1299</v>
      </c>
      <c r="BO1358" s="2" t="s">
        <v>1299</v>
      </c>
    </row>
    <row r="1359" spans="2:67" outlineLevel="1">
      <c r="B1359" s="36"/>
      <c r="C1359" s="13" t="s">
        <v>1294</v>
      </c>
      <c r="D1359" s="10" t="s">
        <v>1669</v>
      </c>
      <c r="E1359" s="10" t="s">
        <v>1670</v>
      </c>
      <c r="F1359" s="11" t="s">
        <v>1671</v>
      </c>
      <c r="G1359" s="11"/>
      <c r="H1359" s="11"/>
      <c r="I1359" s="11"/>
      <c r="J1359" s="11"/>
      <c r="K1359" s="11"/>
      <c r="L1359" s="11"/>
      <c r="M1359" s="11"/>
      <c r="N1359" s="10"/>
      <c r="O1359" s="10"/>
      <c r="P1359" s="10"/>
      <c r="Q1359" s="10"/>
      <c r="R1359" s="10"/>
      <c r="S1359" s="10" t="s">
        <v>53</v>
      </c>
      <c r="T1359" s="10"/>
      <c r="U1359" s="10" t="s">
        <v>49</v>
      </c>
      <c r="V1359" s="10" t="s">
        <v>50</v>
      </c>
      <c r="W1359" s="10" t="s">
        <v>50</v>
      </c>
      <c r="X1359" s="11" t="str">
        <f t="shared" si="719"/>
        <v>N</v>
      </c>
      <c r="Y1359" s="11"/>
      <c r="Z1359" s="11">
        <f t="shared" si="722"/>
        <v>0</v>
      </c>
      <c r="AA1359" s="11" t="str">
        <f t="shared" si="705"/>
        <v>N</v>
      </c>
      <c r="AB1359" s="11"/>
      <c r="AC1359" s="11">
        <f t="shared" si="706"/>
        <v>0</v>
      </c>
      <c r="AD1359" s="10" t="str">
        <f t="shared" si="743"/>
        <v/>
      </c>
      <c r="AE1359" s="10" t="str">
        <f t="shared" si="744"/>
        <v/>
      </c>
      <c r="AF1359" s="11"/>
      <c r="AG1359" s="10"/>
      <c r="AH1359" s="10"/>
      <c r="AI1359" s="11">
        <f t="shared" si="745"/>
        <v>743</v>
      </c>
      <c r="AJ1359" s="11" t="str">
        <f t="shared" si="746"/>
        <v/>
      </c>
      <c r="AK1359" s="11">
        <f t="shared" si="747"/>
        <v>743</v>
      </c>
      <c r="AL1359" s="11" t="str">
        <f t="shared" si="748"/>
        <v/>
      </c>
      <c r="AM1359" s="11">
        <f t="shared" si="749"/>
        <v>232</v>
      </c>
      <c r="AN1359" s="11" t="str">
        <f t="shared" si="750"/>
        <v/>
      </c>
      <c r="AO1359" s="11">
        <f t="shared" si="751"/>
        <v>255</v>
      </c>
      <c r="AP1359" s="11" t="str">
        <f t="shared" si="752"/>
        <v/>
      </c>
      <c r="AQ1359" s="11"/>
      <c r="AR1359" s="11">
        <f t="shared" si="707"/>
        <v>0</v>
      </c>
      <c r="AS1359" s="11"/>
      <c r="AT1359" s="9"/>
      <c r="AU1359" t="str">
        <f t="shared" si="708"/>
        <v>RW</v>
      </c>
      <c r="AV1359" s="7">
        <f>SUM(Z$7:Z1359)/2</f>
        <v>744</v>
      </c>
      <c r="AW1359" s="7">
        <f>SUM(AC$7:AC1359)/2</f>
        <v>220</v>
      </c>
      <c r="BF1359" s="2" t="s">
        <v>1299</v>
      </c>
      <c r="BG1359" s="2" t="s">
        <v>1299</v>
      </c>
      <c r="BH1359" s="2" t="s">
        <v>1299</v>
      </c>
      <c r="BI1359" s="2" t="s">
        <v>1299</v>
      </c>
      <c r="BJ1359" s="2" t="s">
        <v>1299</v>
      </c>
      <c r="BK1359" s="2" t="s">
        <v>1299</v>
      </c>
      <c r="BL1359" s="2" t="s">
        <v>1299</v>
      </c>
      <c r="BM1359" s="2" t="s">
        <v>1299</v>
      </c>
      <c r="BN1359" s="2" t="s">
        <v>1299</v>
      </c>
      <c r="BO1359" s="2" t="s">
        <v>1299</v>
      </c>
    </row>
    <row r="1360" spans="2:67" outlineLevel="1">
      <c r="B1360" s="36"/>
      <c r="C1360" s="13" t="s">
        <v>1294</v>
      </c>
      <c r="D1360" s="10" t="s">
        <v>1669</v>
      </c>
      <c r="E1360" s="10" t="s">
        <v>1670</v>
      </c>
      <c r="F1360" s="11" t="s">
        <v>1671</v>
      </c>
      <c r="G1360" s="11"/>
      <c r="H1360" s="11"/>
      <c r="I1360" s="11"/>
      <c r="J1360" s="11"/>
      <c r="K1360" s="11"/>
      <c r="L1360" s="11"/>
      <c r="M1360" s="11"/>
      <c r="N1360" s="10"/>
      <c r="O1360" s="10"/>
      <c r="P1360" s="10"/>
      <c r="Q1360" s="10"/>
      <c r="R1360" s="10"/>
      <c r="S1360" s="10" t="s">
        <v>53</v>
      </c>
      <c r="T1360" s="10"/>
      <c r="U1360" s="10" t="s">
        <v>49</v>
      </c>
      <c r="V1360" s="10" t="s">
        <v>50</v>
      </c>
      <c r="W1360" s="10" t="s">
        <v>50</v>
      </c>
      <c r="X1360" s="11" t="str">
        <f t="shared" si="719"/>
        <v>N</v>
      </c>
      <c r="Y1360" s="11"/>
      <c r="Z1360" s="11">
        <f t="shared" si="722"/>
        <v>0</v>
      </c>
      <c r="AA1360" s="11" t="str">
        <f t="shared" si="705"/>
        <v>N</v>
      </c>
      <c r="AB1360" s="11"/>
      <c r="AC1360" s="11">
        <f t="shared" si="706"/>
        <v>0</v>
      </c>
      <c r="AD1360" s="10" t="str">
        <f t="shared" si="743"/>
        <v/>
      </c>
      <c r="AE1360" s="10" t="str">
        <f t="shared" si="744"/>
        <v/>
      </c>
      <c r="AF1360" s="11"/>
      <c r="AG1360" s="10"/>
      <c r="AH1360" s="10"/>
      <c r="AI1360" s="11">
        <f t="shared" si="745"/>
        <v>743</v>
      </c>
      <c r="AJ1360" s="11" t="str">
        <f t="shared" si="746"/>
        <v/>
      </c>
      <c r="AK1360" s="11">
        <f t="shared" si="747"/>
        <v>743</v>
      </c>
      <c r="AL1360" s="11" t="str">
        <f t="shared" si="748"/>
        <v/>
      </c>
      <c r="AM1360" s="11">
        <f t="shared" si="749"/>
        <v>232</v>
      </c>
      <c r="AN1360" s="11" t="str">
        <f t="shared" si="750"/>
        <v/>
      </c>
      <c r="AO1360" s="11">
        <f t="shared" si="751"/>
        <v>255</v>
      </c>
      <c r="AP1360" s="11" t="str">
        <f t="shared" si="752"/>
        <v/>
      </c>
      <c r="AQ1360" s="11"/>
      <c r="AR1360" s="11">
        <f t="shared" si="707"/>
        <v>0</v>
      </c>
      <c r="AS1360" s="11"/>
      <c r="AT1360" s="9"/>
      <c r="AU1360" t="str">
        <f t="shared" si="708"/>
        <v>RW</v>
      </c>
      <c r="AV1360" s="7">
        <f>SUM(Z$7:Z1360)/2</f>
        <v>744</v>
      </c>
      <c r="AW1360" s="7">
        <f>SUM(AC$7:AC1360)/2</f>
        <v>220</v>
      </c>
      <c r="BF1360" s="2" t="s">
        <v>1299</v>
      </c>
      <c r="BG1360" s="2" t="s">
        <v>1299</v>
      </c>
      <c r="BH1360" s="2" t="s">
        <v>1299</v>
      </c>
      <c r="BI1360" s="2" t="s">
        <v>1299</v>
      </c>
      <c r="BJ1360" s="2" t="s">
        <v>1299</v>
      </c>
      <c r="BK1360" s="2" t="s">
        <v>1299</v>
      </c>
      <c r="BL1360" s="2" t="s">
        <v>1299</v>
      </c>
      <c r="BM1360" s="2" t="s">
        <v>1299</v>
      </c>
      <c r="BN1360" s="2" t="s">
        <v>1299</v>
      </c>
      <c r="BO1360" s="2" t="s">
        <v>1299</v>
      </c>
    </row>
    <row r="1361" spans="2:67" outlineLevel="1">
      <c r="B1361" s="36"/>
      <c r="C1361" s="13" t="s">
        <v>1294</v>
      </c>
      <c r="D1361" s="10" t="s">
        <v>1669</v>
      </c>
      <c r="E1361" s="10" t="s">
        <v>1670</v>
      </c>
      <c r="F1361" s="11" t="s">
        <v>1671</v>
      </c>
      <c r="G1361" s="11"/>
      <c r="H1361" s="11"/>
      <c r="I1361" s="11"/>
      <c r="J1361" s="11"/>
      <c r="K1361" s="11"/>
      <c r="L1361" s="11"/>
      <c r="M1361" s="11"/>
      <c r="N1361" s="10"/>
      <c r="O1361" s="10"/>
      <c r="P1361" s="10"/>
      <c r="Q1361" s="10"/>
      <c r="R1361" s="10"/>
      <c r="S1361" s="10" t="s">
        <v>53</v>
      </c>
      <c r="T1361" s="10"/>
      <c r="U1361" s="10" t="s">
        <v>49</v>
      </c>
      <c r="V1361" s="10" t="s">
        <v>50</v>
      </c>
      <c r="W1361" s="10" t="s">
        <v>50</v>
      </c>
      <c r="X1361" s="11" t="str">
        <f t="shared" si="719"/>
        <v>N</v>
      </c>
      <c r="Y1361" s="11"/>
      <c r="Z1361" s="11">
        <f t="shared" si="722"/>
        <v>0</v>
      </c>
      <c r="AA1361" s="11" t="str">
        <f t="shared" si="705"/>
        <v>N</v>
      </c>
      <c r="AB1361" s="11"/>
      <c r="AC1361" s="11">
        <f t="shared" si="706"/>
        <v>0</v>
      </c>
      <c r="AD1361" s="10" t="str">
        <f t="shared" si="743"/>
        <v/>
      </c>
      <c r="AE1361" s="10" t="str">
        <f t="shared" si="744"/>
        <v/>
      </c>
      <c r="AF1361" s="11"/>
      <c r="AG1361" s="10"/>
      <c r="AH1361" s="10"/>
      <c r="AI1361" s="11">
        <f t="shared" si="745"/>
        <v>743</v>
      </c>
      <c r="AJ1361" s="11" t="str">
        <f t="shared" si="746"/>
        <v/>
      </c>
      <c r="AK1361" s="11">
        <f t="shared" si="747"/>
        <v>743</v>
      </c>
      <c r="AL1361" s="11" t="str">
        <f t="shared" si="748"/>
        <v/>
      </c>
      <c r="AM1361" s="11">
        <f t="shared" si="749"/>
        <v>232</v>
      </c>
      <c r="AN1361" s="11" t="str">
        <f t="shared" si="750"/>
        <v/>
      </c>
      <c r="AO1361" s="11">
        <f t="shared" si="751"/>
        <v>255</v>
      </c>
      <c r="AP1361" s="11" t="str">
        <f t="shared" si="752"/>
        <v/>
      </c>
      <c r="AQ1361" s="11"/>
      <c r="AR1361" s="11">
        <f t="shared" si="707"/>
        <v>0</v>
      </c>
      <c r="AS1361" s="11"/>
      <c r="AT1361" s="9"/>
      <c r="AU1361" t="str">
        <f t="shared" si="708"/>
        <v>RW</v>
      </c>
      <c r="AV1361" s="7">
        <f>SUM(Z$7:Z1361)/2</f>
        <v>744</v>
      </c>
      <c r="AW1361" s="7">
        <f>SUM(AC$7:AC1361)/2</f>
        <v>220</v>
      </c>
      <c r="BF1361" s="2" t="s">
        <v>1299</v>
      </c>
      <c r="BG1361" s="2" t="s">
        <v>1299</v>
      </c>
      <c r="BH1361" s="2" t="s">
        <v>1299</v>
      </c>
      <c r="BI1361" s="2" t="s">
        <v>1299</v>
      </c>
      <c r="BJ1361" s="2" t="s">
        <v>1299</v>
      </c>
      <c r="BK1361" s="2" t="s">
        <v>1299</v>
      </c>
      <c r="BL1361" s="2" t="s">
        <v>1299</v>
      </c>
      <c r="BM1361" s="2" t="s">
        <v>1299</v>
      </c>
      <c r="BN1361" s="2" t="s">
        <v>1299</v>
      </c>
      <c r="BO1361" s="2" t="s">
        <v>1299</v>
      </c>
    </row>
    <row r="1362" spans="2:67" outlineLevel="1">
      <c r="B1362" s="36"/>
      <c r="C1362" s="13" t="s">
        <v>1294</v>
      </c>
      <c r="D1362" s="10" t="s">
        <v>1669</v>
      </c>
      <c r="E1362" s="10" t="s">
        <v>1670</v>
      </c>
      <c r="F1362" s="11" t="s">
        <v>1671</v>
      </c>
      <c r="G1362" s="11" t="str">
        <f t="shared" ref="G1362:G1377" si="753">IF(BA1362&gt;1, F1362 &amp; "[" &amp; BB1362-1+BA1362&amp; ":" &amp; BB1362 &amp; "]",(IF(BA1362&gt;0,F1362 &amp; "[" &amp; BB1362 &amp; "]","")))</f>
        <v/>
      </c>
      <c r="H1362" s="11"/>
      <c r="I1362" s="11"/>
      <c r="J1362" s="11"/>
      <c r="K1362" s="11"/>
      <c r="L1362" s="11"/>
      <c r="M1362" s="11"/>
      <c r="N1362" s="10"/>
      <c r="O1362" s="10"/>
      <c r="P1362" s="10"/>
      <c r="Q1362" s="10"/>
      <c r="R1362" s="10"/>
      <c r="S1362" s="10" t="s">
        <v>53</v>
      </c>
      <c r="T1362" s="10"/>
      <c r="U1362" s="10" t="s">
        <v>49</v>
      </c>
      <c r="V1362" s="10" t="s">
        <v>50</v>
      </c>
      <c r="W1362" s="10" t="s">
        <v>50</v>
      </c>
      <c r="X1362" s="11" t="str">
        <f t="shared" si="719"/>
        <v>N</v>
      </c>
      <c r="Y1362" s="11"/>
      <c r="Z1362" s="11">
        <f t="shared" si="722"/>
        <v>0</v>
      </c>
      <c r="AA1362" s="11" t="str">
        <f t="shared" ref="AA1362:AA1425" si="754">IF(AB1362&gt;0,"Y","N")</f>
        <v>N</v>
      </c>
      <c r="AB1362" s="11"/>
      <c r="AC1362" s="11">
        <f t="shared" ref="AC1362:AC1425" si="755">IF(V1362="N",AB1362,AB1362*$T$1)</f>
        <v>0</v>
      </c>
      <c r="AD1362" s="10" t="str">
        <f t="shared" si="743"/>
        <v/>
      </c>
      <c r="AE1362" s="10" t="str">
        <f t="shared" si="744"/>
        <v/>
      </c>
      <c r="AF1362" s="11"/>
      <c r="AG1362" s="10"/>
      <c r="AH1362" s="10"/>
      <c r="AI1362" s="11">
        <f t="shared" si="745"/>
        <v>743</v>
      </c>
      <c r="AJ1362" s="11" t="str">
        <f t="shared" si="746"/>
        <v/>
      </c>
      <c r="AK1362" s="11">
        <f t="shared" si="747"/>
        <v>743</v>
      </c>
      <c r="AL1362" s="11" t="str">
        <f t="shared" si="748"/>
        <v/>
      </c>
      <c r="AM1362" s="11">
        <f t="shared" si="749"/>
        <v>232</v>
      </c>
      <c r="AN1362" s="11" t="str">
        <f t="shared" si="750"/>
        <v/>
      </c>
      <c r="AO1362" s="11">
        <f t="shared" si="751"/>
        <v>255</v>
      </c>
      <c r="AP1362" s="11" t="str">
        <f t="shared" si="752"/>
        <v/>
      </c>
      <c r="AQ1362" s="11"/>
      <c r="AR1362" s="11">
        <f t="shared" ref="AR1362:AR1425" si="756">IF(V1362="N",AQ1362,AQ1362*$T$1)</f>
        <v>0</v>
      </c>
      <c r="AS1362" s="11"/>
      <c r="AT1362" s="9"/>
      <c r="AU1362" t="str">
        <f t="shared" si="708"/>
        <v>RW</v>
      </c>
      <c r="AV1362" s="7">
        <f>SUM(Z$7:Z1362)/2</f>
        <v>744</v>
      </c>
      <c r="AW1362" s="7">
        <f>SUM(AC$7:AC1362)/2</f>
        <v>220</v>
      </c>
      <c r="BF1362" s="2" t="s">
        <v>1299</v>
      </c>
      <c r="BG1362" s="2" t="s">
        <v>1299</v>
      </c>
      <c r="BH1362" s="2" t="s">
        <v>1299</v>
      </c>
      <c r="BI1362" s="2" t="s">
        <v>1299</v>
      </c>
      <c r="BJ1362" s="2" t="s">
        <v>1299</v>
      </c>
      <c r="BK1362" s="2" t="s">
        <v>1299</v>
      </c>
      <c r="BL1362" s="2" t="s">
        <v>1299</v>
      </c>
      <c r="BM1362" s="2" t="s">
        <v>1299</v>
      </c>
      <c r="BN1362" s="2" t="s">
        <v>1299</v>
      </c>
      <c r="BO1362" s="2" t="s">
        <v>1299</v>
      </c>
    </row>
    <row r="1363" spans="2:67" outlineLevel="1">
      <c r="B1363" s="36"/>
      <c r="C1363" s="13" t="s">
        <v>1294</v>
      </c>
      <c r="D1363" s="10" t="s">
        <v>1669</v>
      </c>
      <c r="E1363" s="10" t="s">
        <v>1670</v>
      </c>
      <c r="F1363" s="11" t="s">
        <v>1671</v>
      </c>
      <c r="G1363" s="11" t="str">
        <f t="shared" si="753"/>
        <v/>
      </c>
      <c r="H1363" s="11"/>
      <c r="I1363" s="11"/>
      <c r="J1363" s="11"/>
      <c r="K1363" s="11"/>
      <c r="L1363" s="11"/>
      <c r="M1363" s="11"/>
      <c r="N1363" s="10"/>
      <c r="O1363" s="10"/>
      <c r="P1363" s="10"/>
      <c r="Q1363" s="10"/>
      <c r="R1363" s="10"/>
      <c r="S1363" s="10" t="s">
        <v>53</v>
      </c>
      <c r="T1363" s="10"/>
      <c r="U1363" s="10" t="s">
        <v>49</v>
      </c>
      <c r="V1363" s="10" t="s">
        <v>50</v>
      </c>
      <c r="W1363" s="10" t="s">
        <v>50</v>
      </c>
      <c r="X1363" s="11" t="str">
        <f t="shared" si="719"/>
        <v>N</v>
      </c>
      <c r="Y1363" s="11"/>
      <c r="Z1363" s="11">
        <f t="shared" si="722"/>
        <v>0</v>
      </c>
      <c r="AA1363" s="11" t="str">
        <f t="shared" si="754"/>
        <v>N</v>
      </c>
      <c r="AB1363" s="11"/>
      <c r="AC1363" s="11">
        <f t="shared" si="755"/>
        <v>0</v>
      </c>
      <c r="AD1363" s="10" t="str">
        <f t="shared" si="743"/>
        <v/>
      </c>
      <c r="AE1363" s="10" t="str">
        <f t="shared" si="744"/>
        <v/>
      </c>
      <c r="AF1363" s="11"/>
      <c r="AG1363" s="10"/>
      <c r="AH1363" s="10"/>
      <c r="AI1363" s="11">
        <f t="shared" si="745"/>
        <v>743</v>
      </c>
      <c r="AJ1363" s="11" t="str">
        <f t="shared" si="746"/>
        <v/>
      </c>
      <c r="AK1363" s="11">
        <f t="shared" si="747"/>
        <v>743</v>
      </c>
      <c r="AL1363" s="11" t="str">
        <f t="shared" si="748"/>
        <v/>
      </c>
      <c r="AM1363" s="11">
        <f t="shared" si="749"/>
        <v>232</v>
      </c>
      <c r="AN1363" s="11" t="str">
        <f t="shared" si="750"/>
        <v/>
      </c>
      <c r="AO1363" s="11">
        <f t="shared" si="751"/>
        <v>255</v>
      </c>
      <c r="AP1363" s="11" t="str">
        <f t="shared" si="752"/>
        <v/>
      </c>
      <c r="AQ1363" s="11"/>
      <c r="AR1363" s="11">
        <f t="shared" si="756"/>
        <v>0</v>
      </c>
      <c r="AS1363" s="11"/>
      <c r="AT1363" s="9"/>
      <c r="AU1363" t="str">
        <f t="shared" si="708"/>
        <v>RW</v>
      </c>
      <c r="AV1363" s="7">
        <f>SUM(Z$7:Z1363)/2</f>
        <v>744</v>
      </c>
      <c r="AW1363" s="7">
        <f>SUM(AC$7:AC1363)/2</f>
        <v>220</v>
      </c>
      <c r="BF1363" s="2" t="s">
        <v>1299</v>
      </c>
      <c r="BG1363" s="2" t="s">
        <v>1299</v>
      </c>
      <c r="BH1363" s="2" t="s">
        <v>1299</v>
      </c>
      <c r="BI1363" s="2" t="s">
        <v>1299</v>
      </c>
      <c r="BJ1363" s="2" t="s">
        <v>1299</v>
      </c>
      <c r="BK1363" s="2" t="s">
        <v>1299</v>
      </c>
      <c r="BL1363" s="2" t="s">
        <v>1299</v>
      </c>
      <c r="BM1363" s="2" t="s">
        <v>1299</v>
      </c>
      <c r="BN1363" s="2" t="s">
        <v>1299</v>
      </c>
      <c r="BO1363" s="2" t="s">
        <v>1299</v>
      </c>
    </row>
    <row r="1364" spans="2:67" outlineLevel="1">
      <c r="B1364" s="36"/>
      <c r="C1364" s="13" t="s">
        <v>1294</v>
      </c>
      <c r="D1364" s="10" t="s">
        <v>1669</v>
      </c>
      <c r="E1364" s="10" t="s">
        <v>1670</v>
      </c>
      <c r="F1364" s="11" t="s">
        <v>1671</v>
      </c>
      <c r="G1364" s="11" t="str">
        <f t="shared" si="753"/>
        <v/>
      </c>
      <c r="H1364" s="11"/>
      <c r="I1364" s="11"/>
      <c r="J1364" s="11"/>
      <c r="K1364" s="11"/>
      <c r="L1364" s="11"/>
      <c r="M1364" s="11"/>
      <c r="N1364" s="10"/>
      <c r="O1364" s="10"/>
      <c r="P1364" s="10"/>
      <c r="Q1364" s="10"/>
      <c r="R1364" s="10"/>
      <c r="S1364" s="10" t="s">
        <v>53</v>
      </c>
      <c r="T1364" s="10"/>
      <c r="U1364" s="10" t="s">
        <v>49</v>
      </c>
      <c r="V1364" s="10" t="s">
        <v>50</v>
      </c>
      <c r="W1364" s="10" t="s">
        <v>50</v>
      </c>
      <c r="X1364" s="11" t="str">
        <f t="shared" si="719"/>
        <v>N</v>
      </c>
      <c r="Y1364" s="11"/>
      <c r="Z1364" s="11">
        <f t="shared" si="722"/>
        <v>0</v>
      </c>
      <c r="AA1364" s="11" t="str">
        <f t="shared" si="754"/>
        <v>N</v>
      </c>
      <c r="AB1364" s="11"/>
      <c r="AC1364" s="11">
        <f t="shared" si="755"/>
        <v>0</v>
      </c>
      <c r="AD1364" s="10" t="str">
        <f t="shared" si="743"/>
        <v/>
      </c>
      <c r="AE1364" s="10" t="str">
        <f t="shared" si="744"/>
        <v/>
      </c>
      <c r="AF1364" s="11"/>
      <c r="AG1364" s="10"/>
      <c r="AH1364" s="10"/>
      <c r="AI1364" s="11">
        <f t="shared" si="745"/>
        <v>743</v>
      </c>
      <c r="AJ1364" s="11" t="str">
        <f t="shared" si="746"/>
        <v/>
      </c>
      <c r="AK1364" s="11">
        <f t="shared" si="747"/>
        <v>743</v>
      </c>
      <c r="AL1364" s="11" t="str">
        <f t="shared" si="748"/>
        <v/>
      </c>
      <c r="AM1364" s="11">
        <f t="shared" si="749"/>
        <v>232</v>
      </c>
      <c r="AN1364" s="11" t="str">
        <f t="shared" si="750"/>
        <v/>
      </c>
      <c r="AO1364" s="11">
        <f t="shared" si="751"/>
        <v>255</v>
      </c>
      <c r="AP1364" s="11" t="str">
        <f t="shared" si="752"/>
        <v/>
      </c>
      <c r="AQ1364" s="11"/>
      <c r="AR1364" s="11">
        <f t="shared" si="756"/>
        <v>0</v>
      </c>
      <c r="AS1364" s="11"/>
      <c r="AT1364" s="9"/>
      <c r="AU1364" t="str">
        <f t="shared" si="708"/>
        <v>RW</v>
      </c>
      <c r="AV1364" s="7">
        <f>SUM(Z$7:Z1364)/2</f>
        <v>744</v>
      </c>
      <c r="AW1364" s="7">
        <f>SUM(AC$7:AC1364)/2</f>
        <v>220</v>
      </c>
      <c r="BF1364" s="2" t="s">
        <v>1299</v>
      </c>
      <c r="BG1364" s="2" t="s">
        <v>1299</v>
      </c>
      <c r="BH1364" s="2" t="s">
        <v>1299</v>
      </c>
      <c r="BI1364" s="2" t="s">
        <v>1299</v>
      </c>
      <c r="BJ1364" s="2" t="s">
        <v>1299</v>
      </c>
      <c r="BK1364" s="2" t="s">
        <v>1299</v>
      </c>
      <c r="BL1364" s="2" t="s">
        <v>1299</v>
      </c>
      <c r="BM1364" s="2" t="s">
        <v>1299</v>
      </c>
      <c r="BN1364" s="2" t="s">
        <v>1299</v>
      </c>
      <c r="BO1364" s="2" t="s">
        <v>1299</v>
      </c>
    </row>
    <row r="1365" spans="2:67" outlineLevel="1">
      <c r="B1365" s="36"/>
      <c r="C1365" s="13" t="s">
        <v>1294</v>
      </c>
      <c r="D1365" s="10" t="s">
        <v>1669</v>
      </c>
      <c r="E1365" s="10" t="s">
        <v>1670</v>
      </c>
      <c r="F1365" s="11" t="s">
        <v>1671</v>
      </c>
      <c r="G1365" s="11" t="str">
        <f t="shared" si="753"/>
        <v/>
      </c>
      <c r="H1365" s="11"/>
      <c r="I1365" s="11"/>
      <c r="J1365" s="11"/>
      <c r="K1365" s="11"/>
      <c r="L1365" s="11"/>
      <c r="M1365" s="11"/>
      <c r="N1365" s="10"/>
      <c r="O1365" s="10"/>
      <c r="P1365" s="10"/>
      <c r="Q1365" s="10"/>
      <c r="R1365" s="10"/>
      <c r="S1365" s="10" t="s">
        <v>53</v>
      </c>
      <c r="T1365" s="10"/>
      <c r="U1365" s="10" t="s">
        <v>49</v>
      </c>
      <c r="V1365" s="10" t="s">
        <v>50</v>
      </c>
      <c r="W1365" s="10" t="s">
        <v>50</v>
      </c>
      <c r="X1365" s="11" t="str">
        <f t="shared" si="719"/>
        <v>N</v>
      </c>
      <c r="Y1365" s="11"/>
      <c r="Z1365" s="11">
        <f t="shared" si="722"/>
        <v>0</v>
      </c>
      <c r="AA1365" s="11" t="str">
        <f t="shared" si="754"/>
        <v>N</v>
      </c>
      <c r="AB1365" s="11"/>
      <c r="AC1365" s="11">
        <f t="shared" si="755"/>
        <v>0</v>
      </c>
      <c r="AD1365" s="10" t="str">
        <f t="shared" si="743"/>
        <v/>
      </c>
      <c r="AE1365" s="10" t="str">
        <f t="shared" si="744"/>
        <v/>
      </c>
      <c r="AF1365" s="11"/>
      <c r="AG1365" s="10"/>
      <c r="AH1365" s="10"/>
      <c r="AI1365" s="11">
        <f t="shared" si="745"/>
        <v>743</v>
      </c>
      <c r="AJ1365" s="11" t="str">
        <f t="shared" si="746"/>
        <v/>
      </c>
      <c r="AK1365" s="11">
        <f t="shared" si="747"/>
        <v>743</v>
      </c>
      <c r="AL1365" s="11" t="str">
        <f t="shared" si="748"/>
        <v/>
      </c>
      <c r="AM1365" s="11">
        <f t="shared" si="749"/>
        <v>232</v>
      </c>
      <c r="AN1365" s="11" t="str">
        <f t="shared" si="750"/>
        <v/>
      </c>
      <c r="AO1365" s="11">
        <f t="shared" si="751"/>
        <v>255</v>
      </c>
      <c r="AP1365" s="11" t="str">
        <f t="shared" si="752"/>
        <v/>
      </c>
      <c r="AQ1365" s="11"/>
      <c r="AR1365" s="11">
        <f t="shared" si="756"/>
        <v>0</v>
      </c>
      <c r="AS1365" s="11"/>
      <c r="AT1365" s="9"/>
      <c r="AU1365" t="str">
        <f t="shared" si="708"/>
        <v>RW</v>
      </c>
      <c r="AV1365" s="7">
        <f>SUM(Z$7:Z1365)/2</f>
        <v>744</v>
      </c>
      <c r="AW1365" s="7">
        <f>SUM(AC$7:AC1365)/2</f>
        <v>220</v>
      </c>
      <c r="BF1365" s="2" t="s">
        <v>1299</v>
      </c>
      <c r="BG1365" s="2" t="s">
        <v>1299</v>
      </c>
      <c r="BH1365" s="2" t="s">
        <v>1299</v>
      </c>
      <c r="BI1365" s="2" t="s">
        <v>1299</v>
      </c>
      <c r="BJ1365" s="2" t="s">
        <v>1299</v>
      </c>
      <c r="BK1365" s="2" t="s">
        <v>1299</v>
      </c>
      <c r="BL1365" s="2" t="s">
        <v>1299</v>
      </c>
      <c r="BM1365" s="2" t="s">
        <v>1299</v>
      </c>
      <c r="BN1365" s="2" t="s">
        <v>1299</v>
      </c>
      <c r="BO1365" s="2" t="s">
        <v>1299</v>
      </c>
    </row>
    <row r="1366" spans="2:67" outlineLevel="1">
      <c r="B1366" s="36"/>
      <c r="C1366" s="13" t="s">
        <v>1294</v>
      </c>
      <c r="D1366" s="10" t="s">
        <v>1669</v>
      </c>
      <c r="E1366" s="10" t="s">
        <v>1670</v>
      </c>
      <c r="F1366" s="11" t="s">
        <v>1671</v>
      </c>
      <c r="G1366" s="11" t="str">
        <f t="shared" si="753"/>
        <v/>
      </c>
      <c r="H1366" s="11"/>
      <c r="I1366" s="11"/>
      <c r="J1366" s="11"/>
      <c r="K1366" s="11"/>
      <c r="L1366" s="11"/>
      <c r="M1366" s="11"/>
      <c r="N1366" s="10"/>
      <c r="O1366" s="10"/>
      <c r="P1366" s="10"/>
      <c r="Q1366" s="10"/>
      <c r="R1366" s="10"/>
      <c r="S1366" s="10" t="s">
        <v>53</v>
      </c>
      <c r="T1366" s="10"/>
      <c r="U1366" s="10" t="s">
        <v>49</v>
      </c>
      <c r="V1366" s="10" t="s">
        <v>50</v>
      </c>
      <c r="W1366" s="10" t="s">
        <v>50</v>
      </c>
      <c r="X1366" s="11" t="str">
        <f t="shared" si="719"/>
        <v>N</v>
      </c>
      <c r="Y1366" s="11"/>
      <c r="Z1366" s="11">
        <f t="shared" si="722"/>
        <v>0</v>
      </c>
      <c r="AA1366" s="11" t="str">
        <f t="shared" si="754"/>
        <v>N</v>
      </c>
      <c r="AB1366" s="11"/>
      <c r="AC1366" s="11">
        <f t="shared" si="755"/>
        <v>0</v>
      </c>
      <c r="AD1366" s="10" t="str">
        <f t="shared" si="743"/>
        <v/>
      </c>
      <c r="AE1366" s="10" t="str">
        <f t="shared" si="744"/>
        <v/>
      </c>
      <c r="AF1366" s="11"/>
      <c r="AG1366" s="10"/>
      <c r="AH1366" s="10"/>
      <c r="AI1366" s="11">
        <f t="shared" si="745"/>
        <v>743</v>
      </c>
      <c r="AJ1366" s="11" t="str">
        <f t="shared" si="746"/>
        <v/>
      </c>
      <c r="AK1366" s="11">
        <f t="shared" si="747"/>
        <v>743</v>
      </c>
      <c r="AL1366" s="11" t="str">
        <f t="shared" si="748"/>
        <v/>
      </c>
      <c r="AM1366" s="11">
        <f t="shared" si="749"/>
        <v>232</v>
      </c>
      <c r="AN1366" s="11" t="str">
        <f t="shared" si="750"/>
        <v/>
      </c>
      <c r="AO1366" s="11">
        <f t="shared" si="751"/>
        <v>255</v>
      </c>
      <c r="AP1366" s="11" t="str">
        <f t="shared" si="752"/>
        <v/>
      </c>
      <c r="AQ1366" s="11"/>
      <c r="AR1366" s="11">
        <f t="shared" si="756"/>
        <v>0</v>
      </c>
      <c r="AS1366" s="11"/>
      <c r="AT1366" s="9"/>
      <c r="AU1366" t="str">
        <f t="shared" ref="AU1366:AU1429" si="757">S1366</f>
        <v>RW</v>
      </c>
      <c r="AV1366" s="7">
        <f>SUM(Z$7:Z1366)/2</f>
        <v>744</v>
      </c>
      <c r="AW1366" s="7">
        <f>SUM(AC$7:AC1366)/2</f>
        <v>220</v>
      </c>
      <c r="BB1366" s="7">
        <f t="shared" ref="BB1366:BB1367" si="758">BB1367+BA1367</f>
        <v>24</v>
      </c>
      <c r="BF1366" s="2" t="s">
        <v>1299</v>
      </c>
      <c r="BG1366" s="2" t="s">
        <v>1299</v>
      </c>
      <c r="BH1366" s="2" t="s">
        <v>1299</v>
      </c>
      <c r="BI1366" s="2" t="s">
        <v>1299</v>
      </c>
      <c r="BJ1366" s="2" t="s">
        <v>1299</v>
      </c>
      <c r="BK1366" s="2" t="s">
        <v>1299</v>
      </c>
      <c r="BL1366" s="2" t="s">
        <v>1299</v>
      </c>
      <c r="BM1366" s="2" t="s">
        <v>1299</v>
      </c>
      <c r="BN1366" s="2" t="s">
        <v>1299</v>
      </c>
      <c r="BO1366" s="2" t="s">
        <v>1299</v>
      </c>
    </row>
    <row r="1367" spans="2:67" outlineLevel="1">
      <c r="B1367" s="36"/>
      <c r="C1367" s="13" t="s">
        <v>1294</v>
      </c>
      <c r="D1367" s="10" t="s">
        <v>1669</v>
      </c>
      <c r="E1367" s="10" t="s">
        <v>1670</v>
      </c>
      <c r="F1367" s="11" t="s">
        <v>1671</v>
      </c>
      <c r="G1367" s="11" t="str">
        <f t="shared" si="753"/>
        <v/>
      </c>
      <c r="H1367" s="11"/>
      <c r="I1367" s="11"/>
      <c r="J1367" s="11"/>
      <c r="K1367" s="11"/>
      <c r="L1367" s="11"/>
      <c r="M1367" s="11"/>
      <c r="N1367" s="10"/>
      <c r="O1367" s="10"/>
      <c r="P1367" s="10"/>
      <c r="Q1367" s="10"/>
      <c r="R1367" s="10"/>
      <c r="S1367" s="10" t="s">
        <v>53</v>
      </c>
      <c r="T1367" s="10"/>
      <c r="U1367" s="10" t="s">
        <v>49</v>
      </c>
      <c r="V1367" s="10" t="s">
        <v>50</v>
      </c>
      <c r="W1367" s="10" t="s">
        <v>50</v>
      </c>
      <c r="X1367" s="11" t="str">
        <f t="shared" si="719"/>
        <v>N</v>
      </c>
      <c r="Y1367" s="11"/>
      <c r="Z1367" s="11">
        <f t="shared" si="722"/>
        <v>0</v>
      </c>
      <c r="AA1367" s="11" t="str">
        <f t="shared" si="754"/>
        <v>N</v>
      </c>
      <c r="AB1367" s="11"/>
      <c r="AC1367" s="11">
        <f t="shared" si="755"/>
        <v>0</v>
      </c>
      <c r="AD1367" s="10" t="str">
        <f t="shared" si="743"/>
        <v/>
      </c>
      <c r="AE1367" s="10" t="str">
        <f t="shared" si="744"/>
        <v/>
      </c>
      <c r="AF1367" s="11"/>
      <c r="AG1367" s="10"/>
      <c r="AH1367" s="10"/>
      <c r="AI1367" s="11">
        <f t="shared" si="745"/>
        <v>743</v>
      </c>
      <c r="AJ1367" s="11" t="str">
        <f t="shared" si="746"/>
        <v/>
      </c>
      <c r="AK1367" s="11">
        <f t="shared" si="747"/>
        <v>743</v>
      </c>
      <c r="AL1367" s="11" t="str">
        <f t="shared" si="748"/>
        <v/>
      </c>
      <c r="AM1367" s="11">
        <f t="shared" si="749"/>
        <v>232</v>
      </c>
      <c r="AN1367" s="11" t="str">
        <f t="shared" si="750"/>
        <v/>
      </c>
      <c r="AO1367" s="11">
        <f t="shared" si="751"/>
        <v>255</v>
      </c>
      <c r="AP1367" s="11" t="str">
        <f t="shared" si="752"/>
        <v/>
      </c>
      <c r="AQ1367" s="11"/>
      <c r="AR1367" s="11">
        <f t="shared" si="756"/>
        <v>0</v>
      </c>
      <c r="AS1367" s="11"/>
      <c r="AT1367" s="9"/>
      <c r="AU1367" t="str">
        <f t="shared" si="757"/>
        <v>RW</v>
      </c>
      <c r="AV1367" s="7">
        <f>SUM(Z$7:Z1367)/2</f>
        <v>744</v>
      </c>
      <c r="AW1367" s="7">
        <f>SUM(AC$7:AC1367)/2</f>
        <v>220</v>
      </c>
      <c r="BA1367" s="11"/>
      <c r="BB1367" s="7">
        <f t="shared" si="758"/>
        <v>24</v>
      </c>
      <c r="BF1367" s="2" t="s">
        <v>1299</v>
      </c>
      <c r="BG1367" s="2" t="s">
        <v>1299</v>
      </c>
      <c r="BH1367" s="2" t="s">
        <v>1299</v>
      </c>
      <c r="BI1367" s="2" t="s">
        <v>1299</v>
      </c>
      <c r="BJ1367" s="2" t="s">
        <v>1299</v>
      </c>
      <c r="BK1367" s="2" t="s">
        <v>1299</v>
      </c>
      <c r="BL1367" s="2" t="s">
        <v>1299</v>
      </c>
      <c r="BM1367" s="2" t="s">
        <v>1299</v>
      </c>
      <c r="BN1367" s="2" t="s">
        <v>1299</v>
      </c>
      <c r="BO1367" s="2" t="s">
        <v>1299</v>
      </c>
    </row>
    <row r="1368" spans="2:67" outlineLevel="1">
      <c r="B1368" s="36"/>
      <c r="C1368" s="13" t="s">
        <v>1294</v>
      </c>
      <c r="D1368" s="10" t="s">
        <v>1669</v>
      </c>
      <c r="E1368" s="10" t="s">
        <v>1670</v>
      </c>
      <c r="F1368" s="11" t="s">
        <v>1671</v>
      </c>
      <c r="G1368" s="11" t="str">
        <f t="shared" si="753"/>
        <v/>
      </c>
      <c r="H1368" s="11"/>
      <c r="I1368" s="11"/>
      <c r="J1368" s="11"/>
      <c r="K1368" s="11"/>
      <c r="L1368" s="11"/>
      <c r="M1368" s="11"/>
      <c r="N1368" s="10"/>
      <c r="O1368" s="10"/>
      <c r="P1368" s="10"/>
      <c r="Q1368" s="10"/>
      <c r="R1368" s="10"/>
      <c r="S1368" s="10" t="s">
        <v>53</v>
      </c>
      <c r="T1368" s="10"/>
      <c r="U1368" s="10" t="s">
        <v>49</v>
      </c>
      <c r="V1368" s="10" t="s">
        <v>50</v>
      </c>
      <c r="W1368" s="10" t="s">
        <v>50</v>
      </c>
      <c r="X1368" s="11" t="str">
        <f t="shared" si="719"/>
        <v>N</v>
      </c>
      <c r="Y1368" s="11"/>
      <c r="Z1368" s="11">
        <f t="shared" si="722"/>
        <v>0</v>
      </c>
      <c r="AA1368" s="11" t="str">
        <f t="shared" si="754"/>
        <v>N</v>
      </c>
      <c r="AB1368" s="11"/>
      <c r="AC1368" s="11">
        <f t="shared" si="755"/>
        <v>0</v>
      </c>
      <c r="AD1368" s="10" t="str">
        <f t="shared" si="743"/>
        <v/>
      </c>
      <c r="AE1368" s="10" t="str">
        <f t="shared" si="744"/>
        <v/>
      </c>
      <c r="AF1368" s="11"/>
      <c r="AG1368" s="10"/>
      <c r="AH1368" s="10"/>
      <c r="AI1368" s="11">
        <f t="shared" si="745"/>
        <v>743</v>
      </c>
      <c r="AJ1368" s="11" t="str">
        <f t="shared" si="746"/>
        <v/>
      </c>
      <c r="AK1368" s="11">
        <f t="shared" si="747"/>
        <v>743</v>
      </c>
      <c r="AL1368" s="11" t="str">
        <f t="shared" si="748"/>
        <v/>
      </c>
      <c r="AM1368" s="11">
        <f t="shared" si="749"/>
        <v>232</v>
      </c>
      <c r="AN1368" s="11" t="str">
        <f t="shared" si="750"/>
        <v/>
      </c>
      <c r="AO1368" s="11">
        <f t="shared" si="751"/>
        <v>255</v>
      </c>
      <c r="AP1368" s="11" t="str">
        <f t="shared" si="752"/>
        <v/>
      </c>
      <c r="AQ1368" s="11"/>
      <c r="AR1368" s="11">
        <f t="shared" si="756"/>
        <v>0</v>
      </c>
      <c r="AS1368" s="11"/>
      <c r="AT1368" s="9"/>
      <c r="AU1368" t="str">
        <f t="shared" si="757"/>
        <v>RW</v>
      </c>
      <c r="AV1368" s="7">
        <f>SUM(Z$7:Z1368)/2</f>
        <v>744</v>
      </c>
      <c r="AW1368" s="7">
        <f>SUM(AC$7:AC1368)/2</f>
        <v>220</v>
      </c>
      <c r="BA1368" s="11"/>
      <c r="BB1368" s="7">
        <f t="shared" ref="BB1368:BB1377" si="759">BB1369+BA1369</f>
        <v>24</v>
      </c>
      <c r="BF1368" s="2" t="s">
        <v>1299</v>
      </c>
      <c r="BG1368" s="2" t="s">
        <v>1299</v>
      </c>
      <c r="BH1368" s="2" t="s">
        <v>1299</v>
      </c>
      <c r="BI1368" s="2" t="s">
        <v>1299</v>
      </c>
      <c r="BJ1368" s="2" t="s">
        <v>1299</v>
      </c>
      <c r="BK1368" s="2" t="s">
        <v>1299</v>
      </c>
      <c r="BL1368" s="2" t="s">
        <v>1299</v>
      </c>
      <c r="BM1368" s="2" t="s">
        <v>1299</v>
      </c>
      <c r="BN1368" s="2" t="s">
        <v>1299</v>
      </c>
      <c r="BO1368" s="2" t="s">
        <v>1299</v>
      </c>
    </row>
    <row r="1369" spans="2:67" outlineLevel="1">
      <c r="B1369" s="36"/>
      <c r="C1369" s="13" t="s">
        <v>1294</v>
      </c>
      <c r="D1369" s="10" t="s">
        <v>1669</v>
      </c>
      <c r="E1369" s="10" t="s">
        <v>1670</v>
      </c>
      <c r="F1369" s="11" t="s">
        <v>1671</v>
      </c>
      <c r="G1369" s="11" t="str">
        <f t="shared" si="753"/>
        <v>MFR_SPECIFIC_CC[23:16]</v>
      </c>
      <c r="H1369" s="11"/>
      <c r="I1369" s="11"/>
      <c r="J1369" s="11"/>
      <c r="K1369" s="11"/>
      <c r="L1369" s="11"/>
      <c r="M1369" s="11"/>
      <c r="N1369" s="10" t="s">
        <v>1673</v>
      </c>
      <c r="O1369" s="10"/>
      <c r="P1369" s="10"/>
      <c r="Q1369" s="10"/>
      <c r="R1369" s="10"/>
      <c r="S1369" s="10" t="s">
        <v>53</v>
      </c>
      <c r="T1369" s="10"/>
      <c r="U1369" s="10" t="s">
        <v>49</v>
      </c>
      <c r="V1369" s="10" t="s">
        <v>50</v>
      </c>
      <c r="W1369" s="10" t="s">
        <v>50</v>
      </c>
      <c r="X1369" s="11" t="str">
        <f t="shared" si="719"/>
        <v>N</v>
      </c>
      <c r="Y1369" s="11"/>
      <c r="Z1369" s="11">
        <f t="shared" si="722"/>
        <v>0</v>
      </c>
      <c r="AA1369" s="11" t="str">
        <f t="shared" si="754"/>
        <v>Y</v>
      </c>
      <c r="AB1369" s="11">
        <v>8</v>
      </c>
      <c r="AC1369" s="11">
        <f t="shared" si="755"/>
        <v>8</v>
      </c>
      <c r="AD1369" s="10" t="str">
        <f t="shared" si="743"/>
        <v>00000000</v>
      </c>
      <c r="AE1369" s="10" t="str">
        <f t="shared" si="744"/>
        <v>00000000</v>
      </c>
      <c r="AF1369" s="11"/>
      <c r="AG1369" s="10"/>
      <c r="AH1369" s="10"/>
      <c r="AI1369" s="11">
        <f t="shared" si="745"/>
        <v>743</v>
      </c>
      <c r="AJ1369" s="11" t="str">
        <f t="shared" si="746"/>
        <v/>
      </c>
      <c r="AK1369" s="11">
        <f t="shared" si="747"/>
        <v>743</v>
      </c>
      <c r="AL1369" s="11" t="str">
        <f t="shared" si="748"/>
        <v/>
      </c>
      <c r="AM1369" s="11">
        <f t="shared" si="749"/>
        <v>224</v>
      </c>
      <c r="AN1369" s="11" t="str">
        <f t="shared" si="750"/>
        <v>OTP[231:224]</v>
      </c>
      <c r="AO1369" s="11">
        <f t="shared" si="751"/>
        <v>247</v>
      </c>
      <c r="AP1369" s="11" t="str">
        <f t="shared" si="752"/>
        <v/>
      </c>
      <c r="AQ1369" s="11"/>
      <c r="AR1369" s="11">
        <f t="shared" si="756"/>
        <v>0</v>
      </c>
      <c r="AS1369" s="11"/>
      <c r="AT1369" s="9"/>
      <c r="AU1369" t="str">
        <f t="shared" si="757"/>
        <v>RW</v>
      </c>
      <c r="AV1369" s="7">
        <f>SUM(Z$7:Z1369)/2</f>
        <v>744</v>
      </c>
      <c r="AW1369" s="7">
        <f>SUM(AC$7:AC1369)/2</f>
        <v>224</v>
      </c>
      <c r="BA1369" s="11">
        <v>8</v>
      </c>
      <c r="BB1369" s="7">
        <f t="shared" si="759"/>
        <v>16</v>
      </c>
      <c r="BF1369" s="2" t="s">
        <v>272</v>
      </c>
      <c r="BG1369" s="2" t="s">
        <v>272</v>
      </c>
      <c r="BH1369" s="2" t="s">
        <v>272</v>
      </c>
      <c r="BI1369" s="2" t="s">
        <v>272</v>
      </c>
      <c r="BJ1369" s="2" t="s">
        <v>272</v>
      </c>
      <c r="BK1369" s="2" t="s">
        <v>272</v>
      </c>
      <c r="BL1369" s="2" t="s">
        <v>272</v>
      </c>
      <c r="BM1369" s="2" t="s">
        <v>272</v>
      </c>
      <c r="BN1369" s="2" t="s">
        <v>272</v>
      </c>
      <c r="BO1369" s="2" t="s">
        <v>272</v>
      </c>
    </row>
    <row r="1370" spans="2:67" outlineLevel="1">
      <c r="B1370" s="36"/>
      <c r="C1370" s="13" t="s">
        <v>1294</v>
      </c>
      <c r="D1370" s="10" t="s">
        <v>1669</v>
      </c>
      <c r="E1370" s="10" t="s">
        <v>1670</v>
      </c>
      <c r="F1370" s="11" t="s">
        <v>1671</v>
      </c>
      <c r="G1370" s="11" t="str">
        <f t="shared" si="753"/>
        <v>MFR_SPECIFIC_CC[15]</v>
      </c>
      <c r="H1370" s="11" t="s">
        <v>1674</v>
      </c>
      <c r="I1370" s="11"/>
      <c r="J1370" s="11"/>
      <c r="K1370" s="11"/>
      <c r="L1370" s="11"/>
      <c r="M1370" s="11"/>
      <c r="N1370" s="10" t="s">
        <v>1675</v>
      </c>
      <c r="O1370" s="10" t="s">
        <v>1676</v>
      </c>
      <c r="P1370" s="10"/>
      <c r="Q1370" s="10"/>
      <c r="R1370" s="10"/>
      <c r="S1370" s="10" t="s">
        <v>53</v>
      </c>
      <c r="T1370" s="10"/>
      <c r="U1370" s="10" t="s">
        <v>49</v>
      </c>
      <c r="V1370" s="10" t="s">
        <v>50</v>
      </c>
      <c r="W1370" s="10" t="s">
        <v>50</v>
      </c>
      <c r="X1370" s="11" t="str">
        <f t="shared" si="719"/>
        <v>N</v>
      </c>
      <c r="Y1370" s="11"/>
      <c r="Z1370" s="11">
        <f t="shared" si="722"/>
        <v>0</v>
      </c>
      <c r="AA1370" s="11" t="str">
        <f t="shared" si="754"/>
        <v>Y</v>
      </c>
      <c r="AB1370" s="11">
        <v>1</v>
      </c>
      <c r="AC1370" s="11">
        <f t="shared" si="755"/>
        <v>1</v>
      </c>
      <c r="AD1370" s="10" t="str">
        <f t="shared" si="743"/>
        <v>0</v>
      </c>
      <c r="AE1370" s="10" t="str">
        <f t="shared" si="744"/>
        <v>0</v>
      </c>
      <c r="AF1370" s="11"/>
      <c r="AG1370" s="10"/>
      <c r="AH1370" s="10"/>
      <c r="AI1370" s="11">
        <f t="shared" si="745"/>
        <v>743</v>
      </c>
      <c r="AJ1370" s="11" t="str">
        <f t="shared" si="746"/>
        <v/>
      </c>
      <c r="AK1370" s="11">
        <f t="shared" si="747"/>
        <v>743</v>
      </c>
      <c r="AL1370" s="11" t="str">
        <f t="shared" si="748"/>
        <v/>
      </c>
      <c r="AM1370" s="11">
        <f t="shared" si="749"/>
        <v>223</v>
      </c>
      <c r="AN1370" s="11" t="str">
        <f t="shared" si="750"/>
        <v>OTP[223]</v>
      </c>
      <c r="AO1370" s="11">
        <f t="shared" si="751"/>
        <v>246</v>
      </c>
      <c r="AP1370" s="11" t="str">
        <f t="shared" si="752"/>
        <v/>
      </c>
      <c r="AQ1370" s="11"/>
      <c r="AR1370" s="11">
        <f t="shared" si="756"/>
        <v>0</v>
      </c>
      <c r="AS1370" s="11"/>
      <c r="AT1370" s="9"/>
      <c r="AU1370" t="str">
        <f t="shared" si="757"/>
        <v>RW</v>
      </c>
      <c r="AV1370" s="7">
        <f>SUM(Z$7:Z1370)/2</f>
        <v>744</v>
      </c>
      <c r="AW1370" s="7">
        <f>SUM(AC$7:AC1370)/2</f>
        <v>224.5</v>
      </c>
      <c r="BA1370" s="11">
        <v>1</v>
      </c>
      <c r="BB1370" s="7">
        <f t="shared" si="759"/>
        <v>15</v>
      </c>
      <c r="BF1370" s="2" t="s">
        <v>1304</v>
      </c>
      <c r="BG1370" s="2" t="s">
        <v>1304</v>
      </c>
      <c r="BH1370" s="2" t="s">
        <v>1304</v>
      </c>
      <c r="BI1370" s="2" t="s">
        <v>1304</v>
      </c>
      <c r="BJ1370" s="2" t="s">
        <v>1304</v>
      </c>
      <c r="BK1370" s="2" t="s">
        <v>1304</v>
      </c>
      <c r="BL1370" s="2" t="s">
        <v>1304</v>
      </c>
      <c r="BM1370" s="2" t="s">
        <v>1304</v>
      </c>
      <c r="BN1370" s="2">
        <v>1</v>
      </c>
      <c r="BO1370" s="2">
        <v>1</v>
      </c>
    </row>
    <row r="1371" spans="2:67" outlineLevel="1">
      <c r="B1371" s="36"/>
      <c r="C1371" s="13" t="s">
        <v>1294</v>
      </c>
      <c r="D1371" s="10" t="s">
        <v>1669</v>
      </c>
      <c r="E1371" s="10" t="s">
        <v>1670</v>
      </c>
      <c r="F1371" s="11" t="s">
        <v>1671</v>
      </c>
      <c r="G1371" s="11" t="str">
        <f t="shared" si="753"/>
        <v>MFR_SPECIFIC_CC[14:10]</v>
      </c>
      <c r="H1371" s="11" t="s">
        <v>1677</v>
      </c>
      <c r="I1371" s="11"/>
      <c r="J1371" s="11"/>
      <c r="K1371" s="11"/>
      <c r="L1371" s="11"/>
      <c r="M1371" s="11"/>
      <c r="N1371" s="10" t="s">
        <v>1678</v>
      </c>
      <c r="O1371" s="22" t="s">
        <v>1679</v>
      </c>
      <c r="P1371" s="10"/>
      <c r="Q1371" s="10"/>
      <c r="R1371" s="10"/>
      <c r="S1371" s="10" t="s">
        <v>53</v>
      </c>
      <c r="T1371" s="10"/>
      <c r="U1371" s="10" t="s">
        <v>49</v>
      </c>
      <c r="V1371" s="10" t="s">
        <v>50</v>
      </c>
      <c r="W1371" s="10" t="s">
        <v>50</v>
      </c>
      <c r="X1371" s="11" t="str">
        <f t="shared" ref="X1371:X1434" si="760">IF(Y1371&gt;0,"Y","N")</f>
        <v>N</v>
      </c>
      <c r="Y1371" s="11"/>
      <c r="Z1371" s="11">
        <f t="shared" si="722"/>
        <v>0</v>
      </c>
      <c r="AA1371" s="11" t="str">
        <f t="shared" si="754"/>
        <v>Y</v>
      </c>
      <c r="AB1371" s="11">
        <v>5</v>
      </c>
      <c r="AC1371" s="11">
        <f t="shared" si="755"/>
        <v>5</v>
      </c>
      <c r="AD1371" s="20" t="s">
        <v>391</v>
      </c>
      <c r="AE1371" s="20" t="s">
        <v>391</v>
      </c>
      <c r="AF1371" s="11"/>
      <c r="AG1371" s="10"/>
      <c r="AH1371" s="10"/>
      <c r="AI1371" s="11">
        <f t="shared" si="745"/>
        <v>743</v>
      </c>
      <c r="AJ1371" s="11" t="str">
        <f t="shared" si="746"/>
        <v/>
      </c>
      <c r="AK1371" s="11">
        <f t="shared" si="747"/>
        <v>743</v>
      </c>
      <c r="AL1371" s="11" t="str">
        <f t="shared" si="748"/>
        <v/>
      </c>
      <c r="AM1371" s="11">
        <f t="shared" si="749"/>
        <v>218</v>
      </c>
      <c r="AN1371" s="11" t="str">
        <f t="shared" si="750"/>
        <v>OTP[222:218]</v>
      </c>
      <c r="AO1371" s="11">
        <f t="shared" si="751"/>
        <v>241</v>
      </c>
      <c r="AP1371" s="11" t="str">
        <f t="shared" si="752"/>
        <v/>
      </c>
      <c r="AQ1371" s="11"/>
      <c r="AR1371" s="11">
        <f t="shared" si="756"/>
        <v>0</v>
      </c>
      <c r="AS1371" s="11"/>
      <c r="AT1371" s="9"/>
      <c r="AU1371" t="str">
        <f t="shared" si="757"/>
        <v>RW</v>
      </c>
      <c r="AV1371" s="7">
        <f>SUM(Z$7:Z1371)/2</f>
        <v>744</v>
      </c>
      <c r="AW1371" s="7">
        <f>SUM(AC$7:AC1371)/2</f>
        <v>227</v>
      </c>
      <c r="BA1371" s="11">
        <v>5</v>
      </c>
      <c r="BB1371" s="7">
        <f t="shared" si="759"/>
        <v>10</v>
      </c>
      <c r="BF1371" s="2" t="s">
        <v>391</v>
      </c>
      <c r="BG1371" s="2" t="s">
        <v>391</v>
      </c>
      <c r="BH1371" s="2" t="s">
        <v>391</v>
      </c>
      <c r="BI1371" s="2" t="s">
        <v>391</v>
      </c>
      <c r="BJ1371" s="2" t="s">
        <v>391</v>
      </c>
      <c r="BK1371" s="2" t="s">
        <v>391</v>
      </c>
      <c r="BL1371" s="2" t="s">
        <v>391</v>
      </c>
      <c r="BM1371" s="2" t="s">
        <v>391</v>
      </c>
      <c r="BN1371" s="2" t="s">
        <v>391</v>
      </c>
      <c r="BO1371" s="2" t="s">
        <v>391</v>
      </c>
    </row>
    <row r="1372" spans="2:67" ht="43.15" outlineLevel="1">
      <c r="B1372" s="57"/>
      <c r="C1372" s="13" t="s">
        <v>1294</v>
      </c>
      <c r="D1372" s="10" t="s">
        <v>1669</v>
      </c>
      <c r="E1372" s="10" t="s">
        <v>1670</v>
      </c>
      <c r="F1372" s="11" t="s">
        <v>1671</v>
      </c>
      <c r="G1372" s="11" t="str">
        <f t="shared" si="753"/>
        <v>MFR_SPECIFIC_CC[9]</v>
      </c>
      <c r="H1372" s="11" t="s">
        <v>1680</v>
      </c>
      <c r="I1372" s="11"/>
      <c r="J1372" s="11"/>
      <c r="K1372" s="11"/>
      <c r="L1372" s="11"/>
      <c r="M1372" s="11"/>
      <c r="N1372" s="10" t="s">
        <v>1681</v>
      </c>
      <c r="O1372" s="8" t="s">
        <v>1682</v>
      </c>
      <c r="P1372" s="10"/>
      <c r="Q1372" s="10"/>
      <c r="R1372" s="10"/>
      <c r="S1372" s="10" t="s">
        <v>53</v>
      </c>
      <c r="T1372" s="10"/>
      <c r="U1372" s="10" t="s">
        <v>49</v>
      </c>
      <c r="V1372" s="10" t="s">
        <v>50</v>
      </c>
      <c r="W1372" s="10" t="s">
        <v>50</v>
      </c>
      <c r="X1372" s="11" t="str">
        <f t="shared" si="760"/>
        <v>N</v>
      </c>
      <c r="Y1372" s="11"/>
      <c r="Z1372" s="11">
        <f t="shared" si="722"/>
        <v>0</v>
      </c>
      <c r="AA1372" s="11" t="str">
        <f t="shared" si="754"/>
        <v>Y</v>
      </c>
      <c r="AB1372" s="11">
        <v>1</v>
      </c>
      <c r="AC1372" s="11">
        <f t="shared" si="755"/>
        <v>1</v>
      </c>
      <c r="AD1372" s="10" t="str">
        <f t="shared" si="743"/>
        <v>0</v>
      </c>
      <c r="AE1372" s="10" t="str">
        <f t="shared" si="744"/>
        <v>0</v>
      </c>
      <c r="AF1372" s="11"/>
      <c r="AG1372" s="10"/>
      <c r="AH1372" s="10"/>
      <c r="AI1372" s="11">
        <f t="shared" si="745"/>
        <v>743</v>
      </c>
      <c r="AJ1372" s="11" t="str">
        <f t="shared" si="746"/>
        <v/>
      </c>
      <c r="AK1372" s="11">
        <f t="shared" si="747"/>
        <v>743</v>
      </c>
      <c r="AL1372" s="11" t="str">
        <f t="shared" si="748"/>
        <v/>
      </c>
      <c r="AM1372" s="11">
        <f t="shared" si="749"/>
        <v>217</v>
      </c>
      <c r="AN1372" s="11" t="str">
        <f t="shared" si="750"/>
        <v>OTP[217]</v>
      </c>
      <c r="AO1372" s="11">
        <f t="shared" si="751"/>
        <v>240</v>
      </c>
      <c r="AP1372" s="11" t="str">
        <f t="shared" si="752"/>
        <v/>
      </c>
      <c r="AQ1372" s="11"/>
      <c r="AR1372" s="11">
        <f t="shared" si="756"/>
        <v>0</v>
      </c>
      <c r="AS1372" s="11"/>
      <c r="AT1372" s="9"/>
      <c r="AU1372" t="str">
        <f t="shared" si="757"/>
        <v>RW</v>
      </c>
      <c r="AV1372" s="7">
        <f>SUM(Z$7:Z1372)/2</f>
        <v>744</v>
      </c>
      <c r="AW1372" s="7">
        <f>SUM(AC$7:AC1372)/2</f>
        <v>227.5</v>
      </c>
      <c r="BA1372" s="11">
        <v>1</v>
      </c>
      <c r="BB1372" s="7">
        <f t="shared" si="759"/>
        <v>9</v>
      </c>
      <c r="BF1372" s="2" t="s">
        <v>1304</v>
      </c>
      <c r="BG1372" s="2" t="s">
        <v>1304</v>
      </c>
      <c r="BH1372" s="2" t="s">
        <v>1304</v>
      </c>
      <c r="BI1372" s="2" t="s">
        <v>1304</v>
      </c>
      <c r="BJ1372" s="2" t="s">
        <v>1304</v>
      </c>
      <c r="BK1372" s="2" t="s">
        <v>1304</v>
      </c>
      <c r="BL1372" s="2" t="s">
        <v>1304</v>
      </c>
      <c r="BM1372" s="2" t="s">
        <v>1304</v>
      </c>
      <c r="BN1372" s="2" t="s">
        <v>1304</v>
      </c>
      <c r="BO1372" s="2" t="s">
        <v>1304</v>
      </c>
    </row>
    <row r="1373" spans="2:67" outlineLevel="1">
      <c r="B1373" s="36"/>
      <c r="C1373" s="13" t="s">
        <v>1294</v>
      </c>
      <c r="D1373" s="10" t="s">
        <v>1669</v>
      </c>
      <c r="E1373" s="10" t="s">
        <v>1670</v>
      </c>
      <c r="F1373" s="11" t="s">
        <v>1671</v>
      </c>
      <c r="G1373" s="11" t="str">
        <f t="shared" si="753"/>
        <v>MFR_SPECIFIC_CC[8]</v>
      </c>
      <c r="H1373" s="5" t="s">
        <v>1683</v>
      </c>
      <c r="I1373" s="5"/>
      <c r="J1373" s="5"/>
      <c r="K1373" s="5"/>
      <c r="L1373" s="5"/>
      <c r="M1373" s="5"/>
      <c r="N1373" s="10" t="s">
        <v>1684</v>
      </c>
      <c r="O1373" s="10"/>
      <c r="P1373" s="10"/>
      <c r="Q1373" s="10"/>
      <c r="R1373" s="10"/>
      <c r="S1373" s="10" t="s">
        <v>53</v>
      </c>
      <c r="T1373" s="10"/>
      <c r="U1373" s="10" t="s">
        <v>49</v>
      </c>
      <c r="V1373" s="10" t="s">
        <v>50</v>
      </c>
      <c r="W1373" s="10" t="s">
        <v>50</v>
      </c>
      <c r="X1373" s="11" t="str">
        <f t="shared" si="760"/>
        <v>N</v>
      </c>
      <c r="Y1373" s="11"/>
      <c r="Z1373" s="11">
        <f t="shared" si="722"/>
        <v>0</v>
      </c>
      <c r="AA1373" s="11" t="str">
        <f t="shared" si="754"/>
        <v>Y</v>
      </c>
      <c r="AB1373" s="11">
        <v>1</v>
      </c>
      <c r="AC1373" s="11">
        <f t="shared" si="755"/>
        <v>1</v>
      </c>
      <c r="AD1373" s="10" t="str">
        <f t="shared" si="743"/>
        <v>0</v>
      </c>
      <c r="AE1373" s="10" t="str">
        <f t="shared" si="744"/>
        <v>0</v>
      </c>
      <c r="AF1373" s="11"/>
      <c r="AG1373" s="10"/>
      <c r="AH1373" s="10"/>
      <c r="AI1373" s="11">
        <f t="shared" si="745"/>
        <v>743</v>
      </c>
      <c r="AJ1373" s="11" t="str">
        <f t="shared" si="746"/>
        <v/>
      </c>
      <c r="AK1373" s="11">
        <f t="shared" si="747"/>
        <v>743</v>
      </c>
      <c r="AL1373" s="11" t="str">
        <f t="shared" si="748"/>
        <v/>
      </c>
      <c r="AM1373" s="11">
        <f t="shared" si="749"/>
        <v>216</v>
      </c>
      <c r="AN1373" s="11" t="str">
        <f t="shared" si="750"/>
        <v>OTP[216]</v>
      </c>
      <c r="AO1373" s="11">
        <f t="shared" si="751"/>
        <v>239</v>
      </c>
      <c r="AP1373" s="11" t="str">
        <f t="shared" si="752"/>
        <v/>
      </c>
      <c r="AQ1373" s="11"/>
      <c r="AR1373" s="11">
        <f t="shared" si="756"/>
        <v>0</v>
      </c>
      <c r="AS1373" s="11"/>
      <c r="AT1373" s="9"/>
      <c r="AU1373" t="str">
        <f t="shared" si="757"/>
        <v>RW</v>
      </c>
      <c r="AV1373" s="7">
        <f>SUM(Z$7:Z1373)/2</f>
        <v>744</v>
      </c>
      <c r="AW1373" s="7">
        <f>SUM(AC$7:AC1373)/2</f>
        <v>228</v>
      </c>
      <c r="BA1373" s="11">
        <v>1</v>
      </c>
      <c r="BB1373" s="7">
        <f t="shared" si="759"/>
        <v>8</v>
      </c>
      <c r="BF1373" s="2" t="s">
        <v>1304</v>
      </c>
      <c r="BG1373" s="2" t="s">
        <v>1304</v>
      </c>
      <c r="BH1373" s="2" t="s">
        <v>1304</v>
      </c>
      <c r="BI1373" s="2" t="s">
        <v>1304</v>
      </c>
      <c r="BJ1373" s="2" t="s">
        <v>1304</v>
      </c>
      <c r="BK1373" s="2" t="s">
        <v>1304</v>
      </c>
      <c r="BL1373" s="2" t="s">
        <v>1304</v>
      </c>
      <c r="BM1373" s="2" t="s">
        <v>1304</v>
      </c>
      <c r="BN1373" s="2" t="s">
        <v>1304</v>
      </c>
      <c r="BO1373" s="2" t="s">
        <v>1304</v>
      </c>
    </row>
    <row r="1374" spans="2:67" outlineLevel="1">
      <c r="B1374" s="36"/>
      <c r="C1374" s="13" t="s">
        <v>1294</v>
      </c>
      <c r="D1374" s="10" t="s">
        <v>1669</v>
      </c>
      <c r="E1374" s="10" t="s">
        <v>1670</v>
      </c>
      <c r="F1374" s="11" t="s">
        <v>1671</v>
      </c>
      <c r="G1374" s="11" t="str">
        <f t="shared" si="753"/>
        <v>MFR_SPECIFIC_CC[7]</v>
      </c>
      <c r="H1374" s="5" t="s">
        <v>1685</v>
      </c>
      <c r="I1374" s="5"/>
      <c r="J1374" s="5"/>
      <c r="K1374" s="5"/>
      <c r="L1374" s="5"/>
      <c r="M1374" s="5"/>
      <c r="N1374" s="10" t="s">
        <v>1686</v>
      </c>
      <c r="O1374" s="10"/>
      <c r="P1374" s="10"/>
      <c r="Q1374" s="10"/>
      <c r="R1374" s="10"/>
      <c r="S1374" s="10" t="s">
        <v>53</v>
      </c>
      <c r="T1374" s="10"/>
      <c r="U1374" s="10" t="s">
        <v>49</v>
      </c>
      <c r="V1374" s="10" t="s">
        <v>50</v>
      </c>
      <c r="W1374" s="10" t="s">
        <v>50</v>
      </c>
      <c r="X1374" s="11" t="str">
        <f t="shared" si="760"/>
        <v>N</v>
      </c>
      <c r="Y1374" s="11"/>
      <c r="Z1374" s="11">
        <f t="shared" si="722"/>
        <v>0</v>
      </c>
      <c r="AA1374" s="11" t="str">
        <f t="shared" si="754"/>
        <v>Y</v>
      </c>
      <c r="AB1374" s="11">
        <v>1</v>
      </c>
      <c r="AC1374" s="11">
        <f t="shared" si="755"/>
        <v>1</v>
      </c>
      <c r="AD1374" s="10" t="str">
        <f t="shared" si="743"/>
        <v>0</v>
      </c>
      <c r="AE1374" s="10" t="str">
        <f t="shared" si="744"/>
        <v>0</v>
      </c>
      <c r="AF1374" s="11"/>
      <c r="AG1374" s="10"/>
      <c r="AH1374" s="10"/>
      <c r="AI1374" s="11">
        <f t="shared" si="745"/>
        <v>743</v>
      </c>
      <c r="AJ1374" s="11" t="str">
        <f t="shared" si="746"/>
        <v/>
      </c>
      <c r="AK1374" s="11">
        <f t="shared" si="747"/>
        <v>743</v>
      </c>
      <c r="AL1374" s="11" t="str">
        <f t="shared" si="748"/>
        <v/>
      </c>
      <c r="AM1374" s="11">
        <f t="shared" si="749"/>
        <v>215</v>
      </c>
      <c r="AN1374" s="11" t="str">
        <f t="shared" si="750"/>
        <v>OTP[215]</v>
      </c>
      <c r="AO1374" s="11">
        <f t="shared" si="751"/>
        <v>238</v>
      </c>
      <c r="AP1374" s="11" t="str">
        <f t="shared" si="752"/>
        <v/>
      </c>
      <c r="AQ1374" s="11"/>
      <c r="AR1374" s="11">
        <f t="shared" si="756"/>
        <v>0</v>
      </c>
      <c r="AS1374" s="11"/>
      <c r="AT1374" s="9"/>
      <c r="AU1374" t="str">
        <f t="shared" si="757"/>
        <v>RW</v>
      </c>
      <c r="AV1374" s="7">
        <f>SUM(Z$7:Z1374)/2</f>
        <v>744</v>
      </c>
      <c r="AW1374" s="7">
        <f>SUM(AC$7:AC1374)/2</f>
        <v>228.5</v>
      </c>
      <c r="BA1374" s="11">
        <v>1</v>
      </c>
      <c r="BB1374" s="7">
        <f t="shared" si="759"/>
        <v>7</v>
      </c>
      <c r="BF1374" s="2" t="s">
        <v>1304</v>
      </c>
      <c r="BG1374" s="2" t="s">
        <v>1304</v>
      </c>
      <c r="BH1374" s="2" t="s">
        <v>1304</v>
      </c>
      <c r="BI1374" s="2" t="s">
        <v>1304</v>
      </c>
      <c r="BJ1374" s="2" t="s">
        <v>1304</v>
      </c>
      <c r="BK1374" s="2" t="s">
        <v>1304</v>
      </c>
      <c r="BL1374" s="2" t="s">
        <v>1304</v>
      </c>
      <c r="BM1374" s="2" t="s">
        <v>1304</v>
      </c>
      <c r="BN1374" s="2" t="s">
        <v>1304</v>
      </c>
      <c r="BO1374" s="2" t="s">
        <v>1304</v>
      </c>
    </row>
    <row r="1375" spans="2:67" ht="172.9" outlineLevel="1">
      <c r="B1375" s="34"/>
      <c r="C1375" s="13" t="s">
        <v>1294</v>
      </c>
      <c r="D1375" s="10" t="s">
        <v>1669</v>
      </c>
      <c r="E1375" s="10" t="s">
        <v>1670</v>
      </c>
      <c r="F1375" s="11" t="s">
        <v>1671</v>
      </c>
      <c r="G1375" s="11" t="str">
        <f t="shared" si="753"/>
        <v>MFR_SPECIFIC_CC[6:4]</v>
      </c>
      <c r="H1375" s="5" t="s">
        <v>1687</v>
      </c>
      <c r="I1375" s="5"/>
      <c r="J1375" s="5"/>
      <c r="K1375" s="5"/>
      <c r="L1375" s="5"/>
      <c r="M1375" s="5"/>
      <c r="N1375" s="10" t="s">
        <v>1688</v>
      </c>
      <c r="O1375" s="10"/>
      <c r="P1375" s="10"/>
      <c r="Q1375" s="10"/>
      <c r="R1375" s="10"/>
      <c r="S1375" s="10" t="s">
        <v>53</v>
      </c>
      <c r="T1375" s="10"/>
      <c r="U1375" s="10" t="s">
        <v>49</v>
      </c>
      <c r="V1375" s="10" t="s">
        <v>50</v>
      </c>
      <c r="W1375" s="10" t="s">
        <v>50</v>
      </c>
      <c r="X1375" s="11" t="str">
        <f t="shared" si="760"/>
        <v>N</v>
      </c>
      <c r="Y1375" s="11"/>
      <c r="Z1375" s="11">
        <f t="shared" si="722"/>
        <v>0</v>
      </c>
      <c r="AA1375" s="11" t="str">
        <f t="shared" si="754"/>
        <v>Y</v>
      </c>
      <c r="AB1375" s="11">
        <v>3</v>
      </c>
      <c r="AC1375" s="11">
        <f t="shared" si="755"/>
        <v>3</v>
      </c>
      <c r="AD1375" s="20" t="s">
        <v>1358</v>
      </c>
      <c r="AE1375" s="20" t="s">
        <v>1358</v>
      </c>
      <c r="AF1375" s="11"/>
      <c r="AG1375" s="10"/>
      <c r="AH1375" s="10"/>
      <c r="AI1375" s="11">
        <f t="shared" si="745"/>
        <v>743</v>
      </c>
      <c r="AJ1375" s="11" t="str">
        <f t="shared" si="746"/>
        <v/>
      </c>
      <c r="AK1375" s="11">
        <f t="shared" si="747"/>
        <v>743</v>
      </c>
      <c r="AL1375" s="11" t="str">
        <f t="shared" si="748"/>
        <v/>
      </c>
      <c r="AM1375" s="11">
        <f t="shared" si="749"/>
        <v>212</v>
      </c>
      <c r="AN1375" s="11" t="str">
        <f t="shared" si="750"/>
        <v>OTP[214:212]</v>
      </c>
      <c r="AO1375" s="11">
        <f t="shared" si="751"/>
        <v>235</v>
      </c>
      <c r="AP1375" s="11" t="str">
        <f t="shared" si="752"/>
        <v/>
      </c>
      <c r="AQ1375" s="11"/>
      <c r="AR1375" s="11">
        <f t="shared" si="756"/>
        <v>0</v>
      </c>
      <c r="AS1375" s="11"/>
      <c r="AT1375" s="9"/>
      <c r="AU1375" t="str">
        <f t="shared" si="757"/>
        <v>RW</v>
      </c>
      <c r="AV1375" s="7">
        <f>SUM(Z$7:Z1375)/2</f>
        <v>744</v>
      </c>
      <c r="AW1375" s="7">
        <f>SUM(AC$7:AC1375)/2</f>
        <v>230</v>
      </c>
      <c r="BA1375" s="11">
        <v>3</v>
      </c>
      <c r="BB1375" s="7">
        <f t="shared" si="759"/>
        <v>4</v>
      </c>
      <c r="BF1375" s="2" t="s">
        <v>1358</v>
      </c>
      <c r="BG1375" s="2" t="s">
        <v>1358</v>
      </c>
      <c r="BH1375" s="2" t="s">
        <v>1358</v>
      </c>
      <c r="BI1375" s="2" t="s">
        <v>1358</v>
      </c>
      <c r="BJ1375" s="2" t="s">
        <v>1358</v>
      </c>
      <c r="BK1375" s="2" t="s">
        <v>1358</v>
      </c>
      <c r="BL1375" s="2" t="s">
        <v>1358</v>
      </c>
      <c r="BM1375" s="2" t="s">
        <v>1358</v>
      </c>
      <c r="BN1375" s="2" t="s">
        <v>1358</v>
      </c>
      <c r="BO1375" s="2" t="s">
        <v>1358</v>
      </c>
    </row>
    <row r="1376" spans="2:67" ht="129.6" outlineLevel="1">
      <c r="B1376" s="34"/>
      <c r="C1376" s="13" t="s">
        <v>1294</v>
      </c>
      <c r="D1376" s="10" t="s">
        <v>1669</v>
      </c>
      <c r="E1376" s="10" t="s">
        <v>1670</v>
      </c>
      <c r="F1376" s="11" t="s">
        <v>1671</v>
      </c>
      <c r="G1376" s="11" t="str">
        <f t="shared" si="753"/>
        <v>MFR_SPECIFIC_CC[3:1]</v>
      </c>
      <c r="H1376" s="11" t="s">
        <v>1689</v>
      </c>
      <c r="I1376" s="11"/>
      <c r="J1376" s="11"/>
      <c r="K1376" s="11"/>
      <c r="L1376" s="11"/>
      <c r="M1376" s="11"/>
      <c r="N1376" s="10" t="s">
        <v>1690</v>
      </c>
      <c r="O1376" s="10" t="s">
        <v>1691</v>
      </c>
      <c r="P1376" s="10"/>
      <c r="Q1376" s="10"/>
      <c r="R1376" s="10"/>
      <c r="S1376" s="10" t="s">
        <v>53</v>
      </c>
      <c r="T1376" s="10"/>
      <c r="U1376" s="10" t="s">
        <v>49</v>
      </c>
      <c r="V1376" s="10" t="s">
        <v>50</v>
      </c>
      <c r="W1376" s="10" t="s">
        <v>50</v>
      </c>
      <c r="X1376" s="11" t="str">
        <f t="shared" si="760"/>
        <v>N</v>
      </c>
      <c r="Y1376" s="11"/>
      <c r="Z1376" s="11">
        <f t="shared" si="722"/>
        <v>0</v>
      </c>
      <c r="AA1376" s="11" t="str">
        <f t="shared" si="754"/>
        <v>Y</v>
      </c>
      <c r="AB1376" s="11">
        <v>3</v>
      </c>
      <c r="AC1376" s="11">
        <f t="shared" si="755"/>
        <v>3</v>
      </c>
      <c r="AD1376" s="20" t="s">
        <v>1358</v>
      </c>
      <c r="AE1376" s="20" t="s">
        <v>1358</v>
      </c>
      <c r="AF1376" s="11"/>
      <c r="AG1376" s="10"/>
      <c r="AH1376" s="10"/>
      <c r="AI1376" s="11">
        <f t="shared" si="745"/>
        <v>743</v>
      </c>
      <c r="AJ1376" s="11" t="str">
        <f t="shared" si="746"/>
        <v/>
      </c>
      <c r="AK1376" s="11">
        <f t="shared" si="747"/>
        <v>743</v>
      </c>
      <c r="AL1376" s="11" t="str">
        <f t="shared" si="748"/>
        <v/>
      </c>
      <c r="AM1376" s="11">
        <f t="shared" si="749"/>
        <v>209</v>
      </c>
      <c r="AN1376" s="11" t="str">
        <f t="shared" si="750"/>
        <v>OTP[211:209]</v>
      </c>
      <c r="AO1376" s="11">
        <f t="shared" si="751"/>
        <v>232</v>
      </c>
      <c r="AP1376" s="11" t="str">
        <f t="shared" si="752"/>
        <v/>
      </c>
      <c r="AQ1376" s="11"/>
      <c r="AR1376" s="11">
        <f t="shared" si="756"/>
        <v>0</v>
      </c>
      <c r="AS1376" s="11"/>
      <c r="AT1376" s="9"/>
      <c r="AU1376" t="str">
        <f t="shared" si="757"/>
        <v>RW</v>
      </c>
      <c r="AV1376" s="7">
        <f>SUM(Z$7:Z1376)/2</f>
        <v>744</v>
      </c>
      <c r="AW1376" s="7">
        <f>SUM(AC$7:AC1376)/2</f>
        <v>231.5</v>
      </c>
      <c r="BA1376" s="7">
        <v>3</v>
      </c>
      <c r="BB1376" s="7">
        <f t="shared" si="759"/>
        <v>1</v>
      </c>
      <c r="BF1376" s="2" t="s">
        <v>1358</v>
      </c>
      <c r="BG1376" s="2" t="s">
        <v>1358</v>
      </c>
      <c r="BH1376" s="2" t="s">
        <v>1358</v>
      </c>
      <c r="BI1376" s="2" t="s">
        <v>1358</v>
      </c>
      <c r="BJ1376" s="2" t="s">
        <v>1358</v>
      </c>
      <c r="BK1376" s="2" t="s">
        <v>1358</v>
      </c>
      <c r="BL1376" s="2" t="s">
        <v>1358</v>
      </c>
      <c r="BM1376" s="2" t="s">
        <v>1358</v>
      </c>
      <c r="BN1376" s="2" t="s">
        <v>1358</v>
      </c>
      <c r="BO1376" s="2" t="s">
        <v>1358</v>
      </c>
    </row>
    <row r="1377" spans="2:67" outlineLevel="1">
      <c r="B1377" s="34"/>
      <c r="C1377" s="13" t="s">
        <v>1294</v>
      </c>
      <c r="D1377" s="10" t="s">
        <v>1669</v>
      </c>
      <c r="E1377" s="10" t="s">
        <v>1670</v>
      </c>
      <c r="F1377" s="11" t="s">
        <v>1671</v>
      </c>
      <c r="G1377" s="11" t="str">
        <f t="shared" si="753"/>
        <v>MFR_SPECIFIC_CC[0]</v>
      </c>
      <c r="H1377" s="11" t="s">
        <v>1692</v>
      </c>
      <c r="I1377" s="11"/>
      <c r="J1377" s="11"/>
      <c r="K1377" s="11"/>
      <c r="L1377" s="11"/>
      <c r="M1377" s="11"/>
      <c r="N1377" s="10" t="s">
        <v>1693</v>
      </c>
      <c r="O1377" s="10" t="s">
        <v>1694</v>
      </c>
      <c r="P1377" s="10"/>
      <c r="Q1377" s="10"/>
      <c r="R1377" s="10"/>
      <c r="S1377" s="10" t="s">
        <v>53</v>
      </c>
      <c r="T1377" s="10"/>
      <c r="U1377" s="10" t="s">
        <v>49</v>
      </c>
      <c r="V1377" s="10" t="s">
        <v>50</v>
      </c>
      <c r="W1377" s="10" t="s">
        <v>50</v>
      </c>
      <c r="X1377" s="11" t="str">
        <f t="shared" si="760"/>
        <v>N</v>
      </c>
      <c r="Y1377" s="11"/>
      <c r="Z1377" s="11">
        <f t="shared" si="722"/>
        <v>0</v>
      </c>
      <c r="AA1377" s="11" t="str">
        <f t="shared" si="754"/>
        <v>Y</v>
      </c>
      <c r="AB1377" s="11">
        <v>1</v>
      </c>
      <c r="AC1377" s="11">
        <f t="shared" si="755"/>
        <v>1</v>
      </c>
      <c r="AD1377" s="10" t="str">
        <f t="shared" si="743"/>
        <v>0</v>
      </c>
      <c r="AE1377" s="10" t="str">
        <f t="shared" si="744"/>
        <v>0</v>
      </c>
      <c r="AF1377" s="11"/>
      <c r="AG1377" s="10"/>
      <c r="AH1377" s="10"/>
      <c r="AI1377" s="11">
        <f>IF(Y1377&gt;0,AK1302,AK1302- 1)</f>
        <v>743</v>
      </c>
      <c r="AJ1377" s="11" t="str">
        <f t="shared" si="746"/>
        <v/>
      </c>
      <c r="AK1377" s="11">
        <f>IF(AND(V1377="Y", Y1377&gt;0),AI1337,AI1337- 1)</f>
        <v>743</v>
      </c>
      <c r="AL1377" s="11" t="str">
        <f t="shared" si="748"/>
        <v/>
      </c>
      <c r="AM1377" s="11">
        <f>IF(AB1377&gt;0,AO1302,AO1302- 1)</f>
        <v>208</v>
      </c>
      <c r="AN1377" s="11" t="str">
        <f t="shared" si="750"/>
        <v>OTP[208]</v>
      </c>
      <c r="AO1377" s="11">
        <f>IF(AND(V1377="Y", AB1377&gt;0),AM1337,AM1337- 1)</f>
        <v>231</v>
      </c>
      <c r="AP1377" s="11" t="str">
        <f t="shared" si="752"/>
        <v/>
      </c>
      <c r="AQ1377" s="11"/>
      <c r="AR1377" s="11">
        <f t="shared" si="756"/>
        <v>0</v>
      </c>
      <c r="AS1377" s="11"/>
      <c r="AT1377" s="9"/>
      <c r="AU1377" t="str">
        <f t="shared" si="757"/>
        <v>RW</v>
      </c>
      <c r="AV1377" s="7">
        <f>SUM(Z$7:Z1377)/2</f>
        <v>744</v>
      </c>
      <c r="AW1377" s="7">
        <f>SUM(AC$7:AC1377)/2</f>
        <v>232</v>
      </c>
      <c r="BA1377" s="5">
        <v>1</v>
      </c>
      <c r="BB1377" s="7">
        <f t="shared" si="759"/>
        <v>0</v>
      </c>
      <c r="BF1377" s="2" t="s">
        <v>1304</v>
      </c>
      <c r="BG1377" s="2" t="s">
        <v>1304</v>
      </c>
      <c r="BH1377" s="2" t="s">
        <v>1304</v>
      </c>
      <c r="BI1377" s="2" t="s">
        <v>1304</v>
      </c>
      <c r="BJ1377" s="2" t="s">
        <v>1304</v>
      </c>
      <c r="BK1377" s="2" t="s">
        <v>1304</v>
      </c>
      <c r="BL1377" s="2" t="s">
        <v>1304</v>
      </c>
      <c r="BM1377" s="2" t="s">
        <v>1304</v>
      </c>
      <c r="BN1377" s="2" t="s">
        <v>1304</v>
      </c>
      <c r="BO1377" s="2" t="s">
        <v>1304</v>
      </c>
    </row>
    <row r="1378" spans="2:67" ht="86.45">
      <c r="B1378" s="36"/>
      <c r="C1378" s="13" t="s">
        <v>1294</v>
      </c>
      <c r="D1378" s="10" t="s">
        <v>1695</v>
      </c>
      <c r="E1378" s="10" t="s">
        <v>1696</v>
      </c>
      <c r="F1378" s="11" t="s">
        <v>1697</v>
      </c>
      <c r="G1378" s="11"/>
      <c r="H1378"/>
      <c r="I1378"/>
      <c r="J1378"/>
      <c r="K1378"/>
      <c r="L1378"/>
      <c r="M1378"/>
      <c r="N1378" s="10"/>
      <c r="O1378" s="10"/>
      <c r="P1378" s="10"/>
      <c r="Q1378" s="10" t="str">
        <f>IF(T1378&gt;2,"Block Write",IF(T1378=1,"Write Byte","Write Word"))</f>
        <v>Block Write</v>
      </c>
      <c r="R1378" s="10" t="str">
        <f>IF(T1378&gt;2,"Block Read",IF(T1378=1,"Read Byte","Read Word"))</f>
        <v>Block Read</v>
      </c>
      <c r="S1378" s="10" t="str">
        <f t="shared" si="591"/>
        <v>RW</v>
      </c>
      <c r="T1378" s="10">
        <v>7</v>
      </c>
      <c r="U1378" s="10" t="s">
        <v>49</v>
      </c>
      <c r="V1378" s="10" t="s">
        <v>50</v>
      </c>
      <c r="W1378" s="10" t="s">
        <v>50</v>
      </c>
      <c r="X1378" s="11" t="str">
        <f t="shared" si="760"/>
        <v>Y</v>
      </c>
      <c r="Y1378" s="11">
        <f>SUM(Y1391:Y1402)</f>
        <v>56</v>
      </c>
      <c r="Z1378" s="11">
        <f t="shared" si="722"/>
        <v>56</v>
      </c>
      <c r="AA1378" s="11" t="str">
        <f t="shared" si="754"/>
        <v>N</v>
      </c>
      <c r="AB1378" s="11"/>
      <c r="AC1378" s="11">
        <f t="shared" si="755"/>
        <v>0</v>
      </c>
      <c r="AD1378" s="10" t="str">
        <f>(AD1379 &amp; AD1380 &amp; AD1381 &amp; AD1382 &amp; AD1383 &amp; AD1384 &amp; AD1385 &amp; AD1386) &amp; (AD1387 &amp; AD1388 &amp; AD1389 &amp; AD1390 &amp; AD1391 &amp; AD1392 &amp; AD1393 &amp; AD1394) &amp; (AD1395 &amp; AD1396 &amp; AD1397 &amp; AD1398 &amp; AD1399 &amp; AD1400 &amp; AD1401 &amp; AD1402)</f>
        <v>01010101010101010101001001001000100101000000000000000000</v>
      </c>
      <c r="AE1378" s="10" t="str">
        <f>(AE1379 &amp; AE1380 &amp; AE1381 &amp; AE1382 &amp; AE1383 &amp; AE1384 &amp; AE1385 &amp; AE1386) &amp; (AE1387 &amp; AE1388 &amp; AE1389 &amp; AE1390 &amp; AE1391 &amp; AE1392 &amp; AE1393 &amp; AE1394) &amp; (AE1395 &amp; AE1396 &amp; AE1397 &amp; AE1398 &amp; AE1399 &amp; AE1400 &amp; AE1401 &amp; AE1402)</f>
        <v>01010101010101010101001001001000100101000000000000000000</v>
      </c>
      <c r="AF1378" s="11"/>
      <c r="AG1378" s="10"/>
      <c r="AH1378" s="10"/>
      <c r="AI1378" s="11">
        <f>AK1337+Y1378</f>
        <v>800</v>
      </c>
      <c r="AJ1378" s="11"/>
      <c r="AK1378" s="11">
        <f t="shared" si="592"/>
        <v>800</v>
      </c>
      <c r="AL1378" s="11"/>
      <c r="AM1378" s="11">
        <f>AO1337+AB1378</f>
        <v>232</v>
      </c>
      <c r="AN1378" s="11"/>
      <c r="AO1378" s="11">
        <f t="shared" si="593"/>
        <v>232</v>
      </c>
      <c r="AP1378" s="11"/>
      <c r="AQ1378" s="11">
        <f t="shared" si="581"/>
        <v>56</v>
      </c>
      <c r="AR1378" s="11">
        <f t="shared" si="756"/>
        <v>56</v>
      </c>
      <c r="AS1378" s="11"/>
      <c r="AT1378" s="9" t="s">
        <v>18</v>
      </c>
      <c r="AU1378" t="str">
        <f t="shared" si="757"/>
        <v>RW</v>
      </c>
      <c r="AV1378" s="7">
        <f>SUM(Z$7:Z1378)/2</f>
        <v>772</v>
      </c>
      <c r="AW1378" s="7">
        <f>SUM(AC$7:AC1378)/2</f>
        <v>232</v>
      </c>
      <c r="BF1378" s="2" t="s">
        <v>1698</v>
      </c>
      <c r="BG1378" s="2" t="s">
        <v>1698</v>
      </c>
      <c r="BH1378" s="2" t="s">
        <v>1698</v>
      </c>
      <c r="BI1378" s="2" t="s">
        <v>1698</v>
      </c>
      <c r="BJ1378" s="2" t="s">
        <v>1698</v>
      </c>
      <c r="BK1378" s="2" t="s">
        <v>1698</v>
      </c>
      <c r="BL1378" s="2" t="s">
        <v>1698</v>
      </c>
      <c r="BM1378" s="2" t="s">
        <v>1698</v>
      </c>
      <c r="BN1378" s="2" t="s">
        <v>1698</v>
      </c>
      <c r="BO1378" s="2" t="s">
        <v>1698</v>
      </c>
    </row>
    <row r="1379" spans="2:67" outlineLevel="1">
      <c r="B1379" s="36"/>
      <c r="C1379" s="13" t="s">
        <v>1294</v>
      </c>
      <c r="D1379" s="10" t="s">
        <v>1695</v>
      </c>
      <c r="E1379" s="10" t="s">
        <v>1696</v>
      </c>
      <c r="F1379" s="11" t="s">
        <v>1697</v>
      </c>
      <c r="G1379" s="11"/>
      <c r="H1379" s="11"/>
      <c r="I1379" s="11"/>
      <c r="J1379" s="11"/>
      <c r="K1379" s="11"/>
      <c r="L1379" s="11"/>
      <c r="M1379" s="11"/>
      <c r="N1379" s="10"/>
      <c r="O1379" s="10"/>
      <c r="P1379" s="10"/>
      <c r="Q1379" s="10"/>
      <c r="R1379" s="10"/>
      <c r="S1379" s="10" t="s">
        <v>53</v>
      </c>
      <c r="T1379" s="10"/>
      <c r="U1379" s="10" t="s">
        <v>49</v>
      </c>
      <c r="V1379" s="10" t="s">
        <v>50</v>
      </c>
      <c r="W1379" s="10" t="s">
        <v>50</v>
      </c>
      <c r="X1379" s="11" t="str">
        <f t="shared" si="760"/>
        <v>N</v>
      </c>
      <c r="Y1379" s="11"/>
      <c r="Z1379" s="11">
        <f t="shared" si="722"/>
        <v>0</v>
      </c>
      <c r="AA1379" s="11" t="str">
        <f t="shared" si="754"/>
        <v>N</v>
      </c>
      <c r="AB1379" s="11"/>
      <c r="AC1379" s="11">
        <f t="shared" si="755"/>
        <v>0</v>
      </c>
      <c r="AD1379" s="10" t="str">
        <f t="shared" ref="AD1379:AD1402" si="761">REPT(0,BA1379)</f>
        <v/>
      </c>
      <c r="AE1379" s="10" t="str">
        <f t="shared" ref="AE1379:AE1399" si="762">REPT(0,BA1379)</f>
        <v/>
      </c>
      <c r="AF1379" s="11"/>
      <c r="AG1379" s="10"/>
      <c r="AH1379" s="10"/>
      <c r="AI1379" s="11">
        <f t="shared" ref="AI1379:AI1401" si="763">AI1380+Y1380</f>
        <v>800</v>
      </c>
      <c r="AJ1379" s="11" t="str">
        <f t="shared" ref="AJ1379:AJ1402" si="764">IF(Y1379&gt;1,"MTP[" &amp; AI1379-1+Y1379&amp; ":" &amp; AI1379 &amp; "]",(IF(Y1379&gt;0,"MTP[" &amp; AI1379 &amp; "]","")))</f>
        <v/>
      </c>
      <c r="AK1379" s="11">
        <f t="shared" ref="AK1379:AK1401" si="765">AK1380+Y1380</f>
        <v>855</v>
      </c>
      <c r="AL1379" s="11" t="str">
        <f t="shared" ref="AL1379:AL1402" si="766">IF(AND(V1379="Y", Y1379&gt;1),"MTP[" &amp; AK1379-1+Y1379&amp; ":" &amp; AK1379 &amp; "]",(IF(AND(V1379="Y", Y1379&gt;0),"MTP[" &amp; AK1379 &amp; "]","")))</f>
        <v/>
      </c>
      <c r="AM1379" s="11">
        <f t="shared" ref="AM1379:AM1401" si="767">AM1380+AB1380</f>
        <v>231</v>
      </c>
      <c r="AN1379" s="11" t="str">
        <f t="shared" ref="AN1379:AN1402" si="768">IF(AB1379&gt;1,"OTP[" &amp; AM1379-1+AB1379&amp; ":" &amp; AM1379 &amp; "]",(IF(AB1379&gt;0,"OTP[" &amp; AM1379 &amp; "]","")))</f>
        <v/>
      </c>
      <c r="AO1379" s="11">
        <f t="shared" ref="AO1379:AO1401" si="769">AO1380+AB1380</f>
        <v>231</v>
      </c>
      <c r="AP1379" s="11" t="str">
        <f t="shared" ref="AP1379:AP1402" si="770">IF(AND(V1379="Y", AB1379&gt;1),"OTP[" &amp; AO1379-1+AB1379&amp; ":" &amp; AO1379 &amp; "]",(IF(AND(V1379="Y", AB1379&gt;0),"OTP[" &amp; AO1379 &amp; "]","")))</f>
        <v/>
      </c>
      <c r="AQ1379" s="11"/>
      <c r="AR1379" s="11">
        <f t="shared" si="756"/>
        <v>0</v>
      </c>
      <c r="AS1379" s="11"/>
      <c r="AT1379" s="9"/>
      <c r="AU1379" t="str">
        <f t="shared" si="757"/>
        <v>RW</v>
      </c>
      <c r="AV1379" s="7">
        <f>SUM(Z$7:Z1379)/2</f>
        <v>772</v>
      </c>
      <c r="AW1379" s="7">
        <f>SUM(AC$7:AC1379)/2</f>
        <v>232</v>
      </c>
      <c r="BF1379" s="2" t="s">
        <v>1299</v>
      </c>
      <c r="BG1379" s="2" t="s">
        <v>1299</v>
      </c>
      <c r="BH1379" s="2" t="s">
        <v>1299</v>
      </c>
      <c r="BI1379" s="2" t="s">
        <v>1299</v>
      </c>
      <c r="BJ1379" s="2" t="s">
        <v>1299</v>
      </c>
      <c r="BK1379" s="2" t="s">
        <v>1299</v>
      </c>
      <c r="BL1379" s="2" t="s">
        <v>1299</v>
      </c>
      <c r="BM1379" s="2" t="s">
        <v>1299</v>
      </c>
      <c r="BN1379" s="2" t="s">
        <v>1299</v>
      </c>
      <c r="BO1379" s="2" t="s">
        <v>1299</v>
      </c>
    </row>
    <row r="1380" spans="2:67" outlineLevel="1">
      <c r="B1380" s="36"/>
      <c r="C1380" s="13" t="s">
        <v>1294</v>
      </c>
      <c r="D1380" s="10" t="s">
        <v>1695</v>
      </c>
      <c r="E1380" s="10" t="s">
        <v>1696</v>
      </c>
      <c r="F1380" s="11" t="s">
        <v>1697</v>
      </c>
      <c r="G1380" s="11"/>
      <c r="H1380" s="11"/>
      <c r="I1380" s="11"/>
      <c r="J1380" s="11"/>
      <c r="K1380" s="11"/>
      <c r="L1380" s="11"/>
      <c r="M1380" s="11"/>
      <c r="N1380" s="10"/>
      <c r="O1380" s="10"/>
      <c r="P1380" s="10"/>
      <c r="Q1380" s="10"/>
      <c r="R1380" s="10"/>
      <c r="S1380" s="10" t="s">
        <v>53</v>
      </c>
      <c r="T1380" s="10"/>
      <c r="U1380" s="10" t="s">
        <v>49</v>
      </c>
      <c r="V1380" s="10" t="s">
        <v>50</v>
      </c>
      <c r="W1380" s="10" t="s">
        <v>50</v>
      </c>
      <c r="X1380" s="11" t="str">
        <f t="shared" si="760"/>
        <v>N</v>
      </c>
      <c r="Y1380" s="11"/>
      <c r="Z1380" s="11">
        <f t="shared" si="722"/>
        <v>0</v>
      </c>
      <c r="AA1380" s="11" t="str">
        <f t="shared" si="754"/>
        <v>N</v>
      </c>
      <c r="AB1380" s="11"/>
      <c r="AC1380" s="11">
        <f t="shared" si="755"/>
        <v>0</v>
      </c>
      <c r="AD1380" s="10" t="str">
        <f t="shared" si="761"/>
        <v/>
      </c>
      <c r="AE1380" s="10" t="str">
        <f t="shared" si="762"/>
        <v/>
      </c>
      <c r="AF1380" s="11"/>
      <c r="AG1380" s="10"/>
      <c r="AH1380" s="10"/>
      <c r="AI1380" s="11">
        <f t="shared" si="763"/>
        <v>800</v>
      </c>
      <c r="AJ1380" s="11" t="str">
        <f t="shared" si="764"/>
        <v/>
      </c>
      <c r="AK1380" s="11">
        <f t="shared" si="765"/>
        <v>855</v>
      </c>
      <c r="AL1380" s="11" t="str">
        <f t="shared" si="766"/>
        <v/>
      </c>
      <c r="AM1380" s="11">
        <f t="shared" si="767"/>
        <v>231</v>
      </c>
      <c r="AN1380" s="11" t="str">
        <f t="shared" si="768"/>
        <v/>
      </c>
      <c r="AO1380" s="11">
        <f t="shared" si="769"/>
        <v>231</v>
      </c>
      <c r="AP1380" s="11" t="str">
        <f t="shared" si="770"/>
        <v/>
      </c>
      <c r="AQ1380" s="11"/>
      <c r="AR1380" s="11">
        <f t="shared" si="756"/>
        <v>0</v>
      </c>
      <c r="AS1380" s="11"/>
      <c r="AT1380" s="9"/>
      <c r="AU1380" t="str">
        <f t="shared" si="757"/>
        <v>RW</v>
      </c>
      <c r="AV1380" s="7">
        <f>SUM(Z$7:Z1380)/2</f>
        <v>772</v>
      </c>
      <c r="AW1380" s="7">
        <f>SUM(AC$7:AC1380)/2</f>
        <v>232</v>
      </c>
      <c r="BF1380" s="2" t="s">
        <v>1299</v>
      </c>
      <c r="BG1380" s="2" t="s">
        <v>1299</v>
      </c>
      <c r="BH1380" s="2" t="s">
        <v>1299</v>
      </c>
      <c r="BI1380" s="2" t="s">
        <v>1299</v>
      </c>
      <c r="BJ1380" s="2" t="s">
        <v>1299</v>
      </c>
      <c r="BK1380" s="2" t="s">
        <v>1299</v>
      </c>
      <c r="BL1380" s="2" t="s">
        <v>1299</v>
      </c>
      <c r="BM1380" s="2" t="s">
        <v>1299</v>
      </c>
      <c r="BN1380" s="2" t="s">
        <v>1299</v>
      </c>
      <c r="BO1380" s="2" t="s">
        <v>1299</v>
      </c>
    </row>
    <row r="1381" spans="2:67" outlineLevel="1">
      <c r="B1381" s="36"/>
      <c r="C1381" s="13" t="s">
        <v>1294</v>
      </c>
      <c r="D1381" s="10" t="s">
        <v>1695</v>
      </c>
      <c r="E1381" s="10" t="s">
        <v>1696</v>
      </c>
      <c r="F1381" s="11" t="s">
        <v>1697</v>
      </c>
      <c r="G1381" s="11"/>
      <c r="H1381" s="11"/>
      <c r="I1381" s="11"/>
      <c r="J1381" s="11"/>
      <c r="K1381" s="11"/>
      <c r="L1381" s="11"/>
      <c r="M1381" s="11"/>
      <c r="N1381" s="10"/>
      <c r="O1381" s="10"/>
      <c r="P1381" s="10"/>
      <c r="Q1381" s="10"/>
      <c r="R1381" s="10"/>
      <c r="S1381" s="10" t="s">
        <v>53</v>
      </c>
      <c r="T1381" s="10"/>
      <c r="U1381" s="10" t="s">
        <v>49</v>
      </c>
      <c r="V1381" s="10" t="s">
        <v>50</v>
      </c>
      <c r="W1381" s="10" t="s">
        <v>50</v>
      </c>
      <c r="X1381" s="11" t="str">
        <f t="shared" si="760"/>
        <v>N</v>
      </c>
      <c r="Y1381" s="11"/>
      <c r="Z1381" s="11">
        <f t="shared" si="722"/>
        <v>0</v>
      </c>
      <c r="AA1381" s="11" t="str">
        <f t="shared" si="754"/>
        <v>N</v>
      </c>
      <c r="AB1381" s="11"/>
      <c r="AC1381" s="11">
        <f t="shared" si="755"/>
        <v>0</v>
      </c>
      <c r="AD1381" s="10" t="str">
        <f t="shared" si="761"/>
        <v/>
      </c>
      <c r="AE1381" s="10" t="str">
        <f t="shared" si="762"/>
        <v/>
      </c>
      <c r="AF1381" s="11"/>
      <c r="AG1381" s="10"/>
      <c r="AH1381" s="10"/>
      <c r="AI1381" s="11">
        <f t="shared" si="763"/>
        <v>800</v>
      </c>
      <c r="AJ1381" s="11" t="str">
        <f t="shared" si="764"/>
        <v/>
      </c>
      <c r="AK1381" s="11">
        <f t="shared" si="765"/>
        <v>855</v>
      </c>
      <c r="AL1381" s="11" t="str">
        <f t="shared" si="766"/>
        <v/>
      </c>
      <c r="AM1381" s="11">
        <f t="shared" si="767"/>
        <v>231</v>
      </c>
      <c r="AN1381" s="11" t="str">
        <f t="shared" si="768"/>
        <v/>
      </c>
      <c r="AO1381" s="11">
        <f t="shared" si="769"/>
        <v>231</v>
      </c>
      <c r="AP1381" s="11" t="str">
        <f t="shared" si="770"/>
        <v/>
      </c>
      <c r="AQ1381" s="11"/>
      <c r="AR1381" s="11">
        <f t="shared" si="756"/>
        <v>0</v>
      </c>
      <c r="AS1381" s="11"/>
      <c r="AT1381" s="9"/>
      <c r="AU1381" t="str">
        <f t="shared" si="757"/>
        <v>RW</v>
      </c>
      <c r="AV1381" s="7">
        <f>SUM(Z$7:Z1381)/2</f>
        <v>772</v>
      </c>
      <c r="AW1381" s="7">
        <f>SUM(AC$7:AC1381)/2</f>
        <v>232</v>
      </c>
      <c r="BF1381" s="2" t="s">
        <v>1299</v>
      </c>
      <c r="BG1381" s="2" t="s">
        <v>1299</v>
      </c>
      <c r="BH1381" s="2" t="s">
        <v>1299</v>
      </c>
      <c r="BI1381" s="2" t="s">
        <v>1299</v>
      </c>
      <c r="BJ1381" s="2" t="s">
        <v>1299</v>
      </c>
      <c r="BK1381" s="2" t="s">
        <v>1299</v>
      </c>
      <c r="BL1381" s="2" t="s">
        <v>1299</v>
      </c>
      <c r="BM1381" s="2" t="s">
        <v>1299</v>
      </c>
      <c r="BN1381" s="2" t="s">
        <v>1299</v>
      </c>
      <c r="BO1381" s="2" t="s">
        <v>1299</v>
      </c>
    </row>
    <row r="1382" spans="2:67" outlineLevel="1">
      <c r="B1382" s="36"/>
      <c r="C1382" s="13" t="s">
        <v>1294</v>
      </c>
      <c r="D1382" s="10" t="s">
        <v>1695</v>
      </c>
      <c r="E1382" s="10" t="s">
        <v>1696</v>
      </c>
      <c r="F1382" s="11" t="s">
        <v>1697</v>
      </c>
      <c r="G1382" s="11"/>
      <c r="H1382" s="11"/>
      <c r="I1382" s="11"/>
      <c r="J1382" s="11"/>
      <c r="K1382" s="11"/>
      <c r="L1382" s="11"/>
      <c r="M1382" s="11"/>
      <c r="N1382" s="10"/>
      <c r="O1382" s="10"/>
      <c r="P1382" s="10"/>
      <c r="Q1382" s="10"/>
      <c r="R1382" s="10"/>
      <c r="S1382" s="10" t="s">
        <v>53</v>
      </c>
      <c r="T1382" s="10"/>
      <c r="U1382" s="10" t="s">
        <v>49</v>
      </c>
      <c r="V1382" s="10" t="s">
        <v>50</v>
      </c>
      <c r="W1382" s="10" t="s">
        <v>50</v>
      </c>
      <c r="X1382" s="11" t="str">
        <f t="shared" si="760"/>
        <v>N</v>
      </c>
      <c r="Y1382" s="11"/>
      <c r="Z1382" s="11"/>
      <c r="AA1382" s="11" t="str">
        <f t="shared" si="754"/>
        <v>N</v>
      </c>
      <c r="AB1382" s="11"/>
      <c r="AC1382" s="11">
        <f t="shared" si="755"/>
        <v>0</v>
      </c>
      <c r="AD1382" s="10" t="str">
        <f t="shared" si="761"/>
        <v/>
      </c>
      <c r="AE1382" s="10" t="str">
        <f t="shared" si="762"/>
        <v/>
      </c>
      <c r="AF1382" s="11"/>
      <c r="AG1382" s="10"/>
      <c r="AH1382" s="10"/>
      <c r="AI1382" s="11">
        <f t="shared" si="763"/>
        <v>800</v>
      </c>
      <c r="AJ1382" s="11" t="str">
        <f t="shared" si="764"/>
        <v/>
      </c>
      <c r="AK1382" s="11">
        <f t="shared" si="765"/>
        <v>855</v>
      </c>
      <c r="AL1382" s="11" t="str">
        <f t="shared" si="766"/>
        <v/>
      </c>
      <c r="AM1382" s="11">
        <f t="shared" si="767"/>
        <v>231</v>
      </c>
      <c r="AN1382" s="11" t="str">
        <f t="shared" si="768"/>
        <v/>
      </c>
      <c r="AO1382" s="11">
        <f t="shared" si="769"/>
        <v>231</v>
      </c>
      <c r="AP1382" s="11" t="str">
        <f t="shared" si="770"/>
        <v/>
      </c>
      <c r="AQ1382" s="11"/>
      <c r="AR1382" s="11">
        <f t="shared" si="756"/>
        <v>0</v>
      </c>
      <c r="AS1382" s="11"/>
      <c r="AT1382" s="9"/>
      <c r="AU1382" t="str">
        <f t="shared" si="757"/>
        <v>RW</v>
      </c>
      <c r="AV1382" s="7">
        <f>SUM(Z$7:Z1382)/2</f>
        <v>772</v>
      </c>
      <c r="AW1382" s="7">
        <f>SUM(AC$7:AC1382)/2</f>
        <v>232</v>
      </c>
      <c r="BF1382" s="2" t="s">
        <v>1299</v>
      </c>
      <c r="BG1382" s="2" t="s">
        <v>1299</v>
      </c>
      <c r="BH1382" s="2" t="s">
        <v>1299</v>
      </c>
      <c r="BI1382" s="2" t="s">
        <v>1299</v>
      </c>
      <c r="BJ1382" s="2" t="s">
        <v>1299</v>
      </c>
      <c r="BK1382" s="2" t="s">
        <v>1299</v>
      </c>
      <c r="BL1382" s="2" t="s">
        <v>1299</v>
      </c>
      <c r="BM1382" s="2" t="s">
        <v>1299</v>
      </c>
      <c r="BN1382" s="2" t="s">
        <v>1299</v>
      </c>
      <c r="BO1382" s="2" t="s">
        <v>1299</v>
      </c>
    </row>
    <row r="1383" spans="2:67" outlineLevel="1">
      <c r="B1383" s="36"/>
      <c r="C1383" s="13" t="s">
        <v>1294</v>
      </c>
      <c r="D1383" s="10" t="s">
        <v>1695</v>
      </c>
      <c r="E1383" s="10" t="s">
        <v>1696</v>
      </c>
      <c r="F1383" s="11" t="s">
        <v>1697</v>
      </c>
      <c r="G1383" s="11"/>
      <c r="H1383" s="11"/>
      <c r="I1383" s="11"/>
      <c r="J1383" s="11"/>
      <c r="K1383" s="11"/>
      <c r="L1383" s="11"/>
      <c r="M1383" s="11"/>
      <c r="N1383" s="10"/>
      <c r="O1383" s="10"/>
      <c r="P1383" s="10"/>
      <c r="Q1383" s="10"/>
      <c r="R1383" s="10"/>
      <c r="S1383" s="10" t="s">
        <v>53</v>
      </c>
      <c r="T1383" s="10"/>
      <c r="U1383" s="10" t="s">
        <v>49</v>
      </c>
      <c r="V1383" s="10" t="s">
        <v>50</v>
      </c>
      <c r="W1383" s="10" t="s">
        <v>50</v>
      </c>
      <c r="X1383" s="11" t="str">
        <f t="shared" si="760"/>
        <v>N</v>
      </c>
      <c r="Y1383" s="11"/>
      <c r="Z1383" s="11"/>
      <c r="AA1383" s="11" t="str">
        <f t="shared" si="754"/>
        <v>N</v>
      </c>
      <c r="AB1383" s="11"/>
      <c r="AC1383" s="11">
        <f t="shared" si="755"/>
        <v>0</v>
      </c>
      <c r="AD1383" s="10" t="str">
        <f t="shared" si="761"/>
        <v/>
      </c>
      <c r="AE1383" s="10" t="str">
        <f t="shared" si="762"/>
        <v/>
      </c>
      <c r="AF1383" s="11"/>
      <c r="AG1383" s="10"/>
      <c r="AH1383" s="10"/>
      <c r="AI1383" s="11">
        <f t="shared" si="763"/>
        <v>800</v>
      </c>
      <c r="AJ1383" s="11" t="str">
        <f t="shared" si="764"/>
        <v/>
      </c>
      <c r="AK1383" s="11">
        <f t="shared" si="765"/>
        <v>855</v>
      </c>
      <c r="AL1383" s="11" t="str">
        <f t="shared" si="766"/>
        <v/>
      </c>
      <c r="AM1383" s="11">
        <f t="shared" si="767"/>
        <v>231</v>
      </c>
      <c r="AN1383" s="11" t="str">
        <f t="shared" si="768"/>
        <v/>
      </c>
      <c r="AO1383" s="11">
        <f t="shared" si="769"/>
        <v>231</v>
      </c>
      <c r="AP1383" s="11" t="str">
        <f t="shared" si="770"/>
        <v/>
      </c>
      <c r="AQ1383" s="11"/>
      <c r="AR1383" s="11">
        <f t="shared" si="756"/>
        <v>0</v>
      </c>
      <c r="AS1383" s="11"/>
      <c r="AT1383" s="9"/>
      <c r="AU1383" t="str">
        <f t="shared" si="757"/>
        <v>RW</v>
      </c>
      <c r="AV1383" s="7">
        <f>SUM(Z$7:Z1383)/2</f>
        <v>772</v>
      </c>
      <c r="AW1383" s="7">
        <f>SUM(AC$7:AC1383)/2</f>
        <v>232</v>
      </c>
      <c r="BF1383" s="2" t="s">
        <v>1299</v>
      </c>
      <c r="BG1383" s="2" t="s">
        <v>1299</v>
      </c>
      <c r="BH1383" s="2" t="s">
        <v>1299</v>
      </c>
      <c r="BI1383" s="2" t="s">
        <v>1299</v>
      </c>
      <c r="BJ1383" s="2" t="s">
        <v>1299</v>
      </c>
      <c r="BK1383" s="2" t="s">
        <v>1299</v>
      </c>
      <c r="BL1383" s="2" t="s">
        <v>1299</v>
      </c>
      <c r="BM1383" s="2" t="s">
        <v>1299</v>
      </c>
      <c r="BN1383" s="2" t="s">
        <v>1299</v>
      </c>
      <c r="BO1383" s="2" t="s">
        <v>1299</v>
      </c>
    </row>
    <row r="1384" spans="2:67" outlineLevel="1">
      <c r="B1384" s="36"/>
      <c r="C1384" s="13" t="s">
        <v>1294</v>
      </c>
      <c r="D1384" s="10" t="s">
        <v>1695</v>
      </c>
      <c r="E1384" s="10" t="s">
        <v>1696</v>
      </c>
      <c r="F1384" s="11" t="s">
        <v>1697</v>
      </c>
      <c r="G1384" s="11"/>
      <c r="H1384" s="11"/>
      <c r="I1384" s="11"/>
      <c r="J1384" s="11"/>
      <c r="K1384" s="11"/>
      <c r="L1384" s="11"/>
      <c r="M1384" s="11"/>
      <c r="N1384" s="10"/>
      <c r="O1384" s="10"/>
      <c r="P1384" s="10"/>
      <c r="Q1384" s="10"/>
      <c r="R1384" s="10"/>
      <c r="S1384" s="10" t="s">
        <v>53</v>
      </c>
      <c r="T1384" s="10"/>
      <c r="U1384" s="10" t="s">
        <v>49</v>
      </c>
      <c r="V1384" s="10" t="s">
        <v>50</v>
      </c>
      <c r="W1384" s="10" t="s">
        <v>50</v>
      </c>
      <c r="X1384" s="11" t="str">
        <f t="shared" si="760"/>
        <v>N</v>
      </c>
      <c r="Y1384" s="11"/>
      <c r="Z1384" s="11"/>
      <c r="AA1384" s="11" t="str">
        <f t="shared" si="754"/>
        <v>N</v>
      </c>
      <c r="AB1384" s="11"/>
      <c r="AC1384" s="11">
        <f t="shared" si="755"/>
        <v>0</v>
      </c>
      <c r="AD1384" s="10" t="str">
        <f t="shared" si="761"/>
        <v/>
      </c>
      <c r="AE1384" s="10" t="str">
        <f t="shared" si="762"/>
        <v/>
      </c>
      <c r="AF1384" s="11"/>
      <c r="AG1384" s="10"/>
      <c r="AH1384" s="10"/>
      <c r="AI1384" s="11">
        <f t="shared" si="763"/>
        <v>800</v>
      </c>
      <c r="AJ1384" s="11" t="str">
        <f t="shared" si="764"/>
        <v/>
      </c>
      <c r="AK1384" s="11">
        <f t="shared" si="765"/>
        <v>855</v>
      </c>
      <c r="AL1384" s="11" t="str">
        <f t="shared" si="766"/>
        <v/>
      </c>
      <c r="AM1384" s="11">
        <f t="shared" si="767"/>
        <v>231</v>
      </c>
      <c r="AN1384" s="11" t="str">
        <f t="shared" si="768"/>
        <v/>
      </c>
      <c r="AO1384" s="11">
        <f t="shared" si="769"/>
        <v>231</v>
      </c>
      <c r="AP1384" s="11" t="str">
        <f t="shared" si="770"/>
        <v/>
      </c>
      <c r="AQ1384" s="11"/>
      <c r="AR1384" s="11">
        <f t="shared" si="756"/>
        <v>0</v>
      </c>
      <c r="AS1384" s="11"/>
      <c r="AT1384" s="9"/>
      <c r="AU1384" t="str">
        <f t="shared" si="757"/>
        <v>RW</v>
      </c>
      <c r="AV1384" s="7">
        <f>SUM(Z$7:Z1384)/2</f>
        <v>772</v>
      </c>
      <c r="AW1384" s="7">
        <f>SUM(AC$7:AC1384)/2</f>
        <v>232</v>
      </c>
      <c r="BF1384" s="2" t="s">
        <v>1299</v>
      </c>
      <c r="BG1384" s="2" t="s">
        <v>1299</v>
      </c>
      <c r="BH1384" s="2" t="s">
        <v>1299</v>
      </c>
      <c r="BI1384" s="2" t="s">
        <v>1299</v>
      </c>
      <c r="BJ1384" s="2" t="s">
        <v>1299</v>
      </c>
      <c r="BK1384" s="2" t="s">
        <v>1299</v>
      </c>
      <c r="BL1384" s="2" t="s">
        <v>1299</v>
      </c>
      <c r="BM1384" s="2" t="s">
        <v>1299</v>
      </c>
      <c r="BN1384" s="2" t="s">
        <v>1299</v>
      </c>
      <c r="BO1384" s="2" t="s">
        <v>1299</v>
      </c>
    </row>
    <row r="1385" spans="2:67" outlineLevel="1">
      <c r="B1385" s="36"/>
      <c r="C1385" s="13" t="s">
        <v>1294</v>
      </c>
      <c r="D1385" s="10" t="s">
        <v>1695</v>
      </c>
      <c r="E1385" s="10" t="s">
        <v>1696</v>
      </c>
      <c r="F1385" s="11" t="s">
        <v>1697</v>
      </c>
      <c r="G1385" s="11"/>
      <c r="H1385" s="11"/>
      <c r="I1385" s="11"/>
      <c r="J1385" s="11"/>
      <c r="K1385" s="11"/>
      <c r="L1385" s="11"/>
      <c r="M1385" s="11"/>
      <c r="N1385" s="10"/>
      <c r="O1385" s="10"/>
      <c r="P1385" s="10"/>
      <c r="Q1385" s="10"/>
      <c r="R1385" s="10"/>
      <c r="S1385" s="10" t="s">
        <v>53</v>
      </c>
      <c r="T1385" s="10"/>
      <c r="U1385" s="10" t="s">
        <v>49</v>
      </c>
      <c r="V1385" s="10" t="s">
        <v>50</v>
      </c>
      <c r="W1385" s="10" t="s">
        <v>50</v>
      </c>
      <c r="X1385" s="11" t="str">
        <f t="shared" si="760"/>
        <v>N</v>
      </c>
      <c r="Y1385" s="11"/>
      <c r="Z1385" s="11"/>
      <c r="AA1385" s="11" t="str">
        <f t="shared" si="754"/>
        <v>N</v>
      </c>
      <c r="AB1385" s="11"/>
      <c r="AC1385" s="11">
        <f t="shared" si="755"/>
        <v>0</v>
      </c>
      <c r="AD1385" s="10" t="str">
        <f t="shared" si="761"/>
        <v/>
      </c>
      <c r="AE1385" s="10" t="str">
        <f t="shared" si="762"/>
        <v/>
      </c>
      <c r="AF1385" s="11"/>
      <c r="AG1385" s="10"/>
      <c r="AH1385" s="10"/>
      <c r="AI1385" s="11">
        <f t="shared" si="763"/>
        <v>800</v>
      </c>
      <c r="AJ1385" s="11" t="str">
        <f t="shared" si="764"/>
        <v/>
      </c>
      <c r="AK1385" s="11">
        <f t="shared" si="765"/>
        <v>855</v>
      </c>
      <c r="AL1385" s="11" t="str">
        <f t="shared" si="766"/>
        <v/>
      </c>
      <c r="AM1385" s="11">
        <f t="shared" si="767"/>
        <v>231</v>
      </c>
      <c r="AN1385" s="11" t="str">
        <f t="shared" si="768"/>
        <v/>
      </c>
      <c r="AO1385" s="11">
        <f t="shared" si="769"/>
        <v>231</v>
      </c>
      <c r="AP1385" s="11" t="str">
        <f t="shared" si="770"/>
        <v/>
      </c>
      <c r="AQ1385" s="11"/>
      <c r="AR1385" s="11">
        <f t="shared" si="756"/>
        <v>0</v>
      </c>
      <c r="AS1385" s="11"/>
      <c r="AT1385" s="9"/>
      <c r="AU1385" t="str">
        <f t="shared" si="757"/>
        <v>RW</v>
      </c>
      <c r="AV1385" s="7">
        <f>SUM(Z$7:Z1385)/2</f>
        <v>772</v>
      </c>
      <c r="AW1385" s="7">
        <f>SUM(AC$7:AC1385)/2</f>
        <v>232</v>
      </c>
      <c r="BF1385" s="2" t="s">
        <v>1299</v>
      </c>
      <c r="BG1385" s="2" t="s">
        <v>1299</v>
      </c>
      <c r="BH1385" s="2" t="s">
        <v>1299</v>
      </c>
      <c r="BI1385" s="2" t="s">
        <v>1299</v>
      </c>
      <c r="BJ1385" s="2" t="s">
        <v>1299</v>
      </c>
      <c r="BK1385" s="2" t="s">
        <v>1299</v>
      </c>
      <c r="BL1385" s="2" t="s">
        <v>1299</v>
      </c>
      <c r="BM1385" s="2" t="s">
        <v>1299</v>
      </c>
      <c r="BN1385" s="2" t="s">
        <v>1299</v>
      </c>
      <c r="BO1385" s="2" t="s">
        <v>1299</v>
      </c>
    </row>
    <row r="1386" spans="2:67" outlineLevel="1">
      <c r="B1386" s="36"/>
      <c r="C1386" s="13" t="s">
        <v>1294</v>
      </c>
      <c r="D1386" s="10" t="s">
        <v>1695</v>
      </c>
      <c r="E1386" s="10" t="s">
        <v>1696</v>
      </c>
      <c r="F1386" s="11" t="s">
        <v>1697</v>
      </c>
      <c r="G1386" s="11"/>
      <c r="H1386" s="11"/>
      <c r="I1386" s="11"/>
      <c r="J1386" s="11"/>
      <c r="K1386" s="11"/>
      <c r="L1386" s="11"/>
      <c r="M1386" s="11"/>
      <c r="N1386" s="10"/>
      <c r="O1386" s="10"/>
      <c r="P1386" s="10"/>
      <c r="Q1386" s="10"/>
      <c r="R1386" s="10"/>
      <c r="S1386" s="10" t="s">
        <v>53</v>
      </c>
      <c r="T1386" s="10"/>
      <c r="U1386" s="10" t="s">
        <v>49</v>
      </c>
      <c r="V1386" s="10" t="s">
        <v>50</v>
      </c>
      <c r="W1386" s="10" t="s">
        <v>50</v>
      </c>
      <c r="X1386" s="11" t="str">
        <f t="shared" si="760"/>
        <v>N</v>
      </c>
      <c r="Y1386" s="11"/>
      <c r="Z1386" s="11"/>
      <c r="AA1386" s="11" t="str">
        <f t="shared" si="754"/>
        <v>N</v>
      </c>
      <c r="AB1386" s="11"/>
      <c r="AC1386" s="11">
        <f t="shared" si="755"/>
        <v>0</v>
      </c>
      <c r="AD1386" s="10" t="str">
        <f t="shared" si="761"/>
        <v/>
      </c>
      <c r="AE1386" s="10" t="str">
        <f t="shared" si="762"/>
        <v/>
      </c>
      <c r="AF1386" s="11"/>
      <c r="AG1386" s="10"/>
      <c r="AH1386" s="10"/>
      <c r="AI1386" s="11">
        <f t="shared" si="763"/>
        <v>800</v>
      </c>
      <c r="AJ1386" s="11" t="str">
        <f t="shared" si="764"/>
        <v/>
      </c>
      <c r="AK1386" s="11">
        <f t="shared" si="765"/>
        <v>855</v>
      </c>
      <c r="AL1386" s="11" t="str">
        <f t="shared" si="766"/>
        <v/>
      </c>
      <c r="AM1386" s="11">
        <f t="shared" si="767"/>
        <v>231</v>
      </c>
      <c r="AN1386" s="11" t="str">
        <f t="shared" si="768"/>
        <v/>
      </c>
      <c r="AO1386" s="11">
        <f t="shared" si="769"/>
        <v>231</v>
      </c>
      <c r="AP1386" s="11" t="str">
        <f t="shared" si="770"/>
        <v/>
      </c>
      <c r="AQ1386" s="11"/>
      <c r="AR1386" s="11">
        <f t="shared" si="756"/>
        <v>0</v>
      </c>
      <c r="AS1386" s="11"/>
      <c r="AT1386" s="9"/>
      <c r="AU1386" t="str">
        <f t="shared" si="757"/>
        <v>RW</v>
      </c>
      <c r="AV1386" s="7">
        <f>SUM(Z$7:Z1386)/2</f>
        <v>772</v>
      </c>
      <c r="AW1386" s="7">
        <f>SUM(AC$7:AC1386)/2</f>
        <v>232</v>
      </c>
      <c r="BF1386" s="2" t="s">
        <v>1299</v>
      </c>
      <c r="BG1386" s="2" t="s">
        <v>1299</v>
      </c>
      <c r="BH1386" s="2" t="s">
        <v>1299</v>
      </c>
      <c r="BI1386" s="2" t="s">
        <v>1299</v>
      </c>
      <c r="BJ1386" s="2" t="s">
        <v>1299</v>
      </c>
      <c r="BK1386" s="2" t="s">
        <v>1299</v>
      </c>
      <c r="BL1386" s="2" t="s">
        <v>1299</v>
      </c>
      <c r="BM1386" s="2" t="s">
        <v>1299</v>
      </c>
      <c r="BN1386" s="2" t="s">
        <v>1299</v>
      </c>
      <c r="BO1386" s="2" t="s">
        <v>1299</v>
      </c>
    </row>
    <row r="1387" spans="2:67" outlineLevel="1">
      <c r="B1387" s="36"/>
      <c r="C1387" s="13" t="s">
        <v>1294</v>
      </c>
      <c r="D1387" s="10" t="s">
        <v>1695</v>
      </c>
      <c r="E1387" s="10" t="s">
        <v>1696</v>
      </c>
      <c r="F1387" s="11" t="s">
        <v>1697</v>
      </c>
      <c r="G1387" s="11"/>
      <c r="H1387" s="11"/>
      <c r="I1387" s="11"/>
      <c r="J1387" s="11"/>
      <c r="K1387" s="11"/>
      <c r="L1387" s="11"/>
      <c r="M1387" s="11"/>
      <c r="N1387" s="10"/>
      <c r="O1387" s="10"/>
      <c r="P1387" s="10"/>
      <c r="Q1387" s="10"/>
      <c r="R1387" s="10"/>
      <c r="S1387" s="10" t="s">
        <v>53</v>
      </c>
      <c r="T1387" s="10"/>
      <c r="U1387" s="10" t="s">
        <v>49</v>
      </c>
      <c r="V1387" s="10" t="s">
        <v>50</v>
      </c>
      <c r="W1387" s="10" t="s">
        <v>50</v>
      </c>
      <c r="X1387" s="11" t="str">
        <f t="shared" si="760"/>
        <v>N</v>
      </c>
      <c r="Y1387" s="11"/>
      <c r="Z1387" s="11"/>
      <c r="AA1387" s="11" t="str">
        <f t="shared" si="754"/>
        <v>N</v>
      </c>
      <c r="AB1387" s="11"/>
      <c r="AC1387" s="11">
        <f t="shared" si="755"/>
        <v>0</v>
      </c>
      <c r="AD1387" s="10" t="str">
        <f t="shared" si="761"/>
        <v/>
      </c>
      <c r="AE1387" s="10" t="str">
        <f t="shared" si="762"/>
        <v/>
      </c>
      <c r="AF1387" s="11"/>
      <c r="AG1387" s="10"/>
      <c r="AH1387" s="10"/>
      <c r="AI1387" s="11">
        <f t="shared" si="763"/>
        <v>800</v>
      </c>
      <c r="AJ1387" s="11" t="str">
        <f t="shared" si="764"/>
        <v/>
      </c>
      <c r="AK1387" s="11">
        <f t="shared" si="765"/>
        <v>855</v>
      </c>
      <c r="AL1387" s="11" t="str">
        <f t="shared" si="766"/>
        <v/>
      </c>
      <c r="AM1387" s="11">
        <f t="shared" si="767"/>
        <v>231</v>
      </c>
      <c r="AN1387" s="11" t="str">
        <f t="shared" si="768"/>
        <v/>
      </c>
      <c r="AO1387" s="11">
        <f t="shared" si="769"/>
        <v>231</v>
      </c>
      <c r="AP1387" s="11" t="str">
        <f t="shared" si="770"/>
        <v/>
      </c>
      <c r="AQ1387" s="11"/>
      <c r="AR1387" s="11">
        <f t="shared" si="756"/>
        <v>0</v>
      </c>
      <c r="AS1387" s="11"/>
      <c r="AT1387" s="9"/>
      <c r="AU1387" t="str">
        <f t="shared" si="757"/>
        <v>RW</v>
      </c>
      <c r="AV1387" s="7">
        <f>SUM(Z$7:Z1387)/2</f>
        <v>772</v>
      </c>
      <c r="AW1387" s="7">
        <f>SUM(AC$7:AC1387)/2</f>
        <v>232</v>
      </c>
      <c r="BF1387" s="2" t="s">
        <v>1299</v>
      </c>
      <c r="BG1387" s="2" t="s">
        <v>1299</v>
      </c>
      <c r="BH1387" s="2" t="s">
        <v>1299</v>
      </c>
      <c r="BI1387" s="2" t="s">
        <v>1299</v>
      </c>
      <c r="BJ1387" s="2" t="s">
        <v>1299</v>
      </c>
      <c r="BK1387" s="2" t="s">
        <v>1299</v>
      </c>
      <c r="BL1387" s="2" t="s">
        <v>1299</v>
      </c>
      <c r="BM1387" s="2" t="s">
        <v>1299</v>
      </c>
      <c r="BN1387" s="2" t="s">
        <v>1299</v>
      </c>
      <c r="BO1387" s="2" t="s">
        <v>1299</v>
      </c>
    </row>
    <row r="1388" spans="2:67" outlineLevel="1">
      <c r="B1388" s="36"/>
      <c r="C1388" s="13" t="s">
        <v>1294</v>
      </c>
      <c r="D1388" s="10" t="s">
        <v>1695</v>
      </c>
      <c r="E1388" s="10" t="s">
        <v>1696</v>
      </c>
      <c r="F1388" s="11" t="s">
        <v>1697</v>
      </c>
      <c r="G1388" s="11"/>
      <c r="H1388" s="11"/>
      <c r="I1388" s="11"/>
      <c r="J1388" s="11"/>
      <c r="K1388" s="11"/>
      <c r="L1388" s="11"/>
      <c r="M1388" s="11"/>
      <c r="N1388" s="10"/>
      <c r="O1388" s="10"/>
      <c r="P1388" s="10"/>
      <c r="Q1388" s="10"/>
      <c r="R1388" s="10"/>
      <c r="S1388" s="10" t="s">
        <v>53</v>
      </c>
      <c r="T1388" s="10"/>
      <c r="U1388" s="10" t="s">
        <v>49</v>
      </c>
      <c r="V1388" s="10" t="s">
        <v>50</v>
      </c>
      <c r="W1388" s="10" t="s">
        <v>50</v>
      </c>
      <c r="X1388" s="11" t="str">
        <f t="shared" si="760"/>
        <v>N</v>
      </c>
      <c r="Y1388" s="11"/>
      <c r="Z1388" s="11"/>
      <c r="AA1388" s="11" t="str">
        <f t="shared" si="754"/>
        <v>N</v>
      </c>
      <c r="AB1388" s="11"/>
      <c r="AC1388" s="11">
        <f t="shared" si="755"/>
        <v>0</v>
      </c>
      <c r="AD1388" s="10" t="str">
        <f t="shared" si="761"/>
        <v/>
      </c>
      <c r="AE1388" s="10" t="str">
        <f t="shared" si="762"/>
        <v/>
      </c>
      <c r="AF1388" s="11"/>
      <c r="AG1388" s="10"/>
      <c r="AH1388" s="10"/>
      <c r="AI1388" s="11">
        <f t="shared" si="763"/>
        <v>800</v>
      </c>
      <c r="AJ1388" s="11" t="str">
        <f t="shared" si="764"/>
        <v/>
      </c>
      <c r="AK1388" s="11">
        <f t="shared" si="765"/>
        <v>855</v>
      </c>
      <c r="AL1388" s="11" t="str">
        <f t="shared" si="766"/>
        <v/>
      </c>
      <c r="AM1388" s="11">
        <f t="shared" si="767"/>
        <v>231</v>
      </c>
      <c r="AN1388" s="11" t="str">
        <f t="shared" si="768"/>
        <v/>
      </c>
      <c r="AO1388" s="11">
        <f t="shared" si="769"/>
        <v>231</v>
      </c>
      <c r="AP1388" s="11" t="str">
        <f t="shared" si="770"/>
        <v/>
      </c>
      <c r="AQ1388" s="11"/>
      <c r="AR1388" s="11">
        <f t="shared" si="756"/>
        <v>0</v>
      </c>
      <c r="AS1388" s="11"/>
      <c r="AT1388" s="9"/>
      <c r="AU1388" t="str">
        <f t="shared" si="757"/>
        <v>RW</v>
      </c>
      <c r="AV1388" s="7">
        <f>SUM(Z$7:Z1388)/2</f>
        <v>772</v>
      </c>
      <c r="AW1388" s="7">
        <f>SUM(AC$7:AC1388)/2</f>
        <v>232</v>
      </c>
      <c r="BF1388" s="2" t="s">
        <v>1299</v>
      </c>
      <c r="BG1388" s="2" t="s">
        <v>1299</v>
      </c>
      <c r="BH1388" s="2" t="s">
        <v>1299</v>
      </c>
      <c r="BI1388" s="2" t="s">
        <v>1299</v>
      </c>
      <c r="BJ1388" s="2" t="s">
        <v>1299</v>
      </c>
      <c r="BK1388" s="2" t="s">
        <v>1299</v>
      </c>
      <c r="BL1388" s="2" t="s">
        <v>1299</v>
      </c>
      <c r="BM1388" s="2" t="s">
        <v>1299</v>
      </c>
      <c r="BN1388" s="2" t="s">
        <v>1299</v>
      </c>
      <c r="BO1388" s="2" t="s">
        <v>1299</v>
      </c>
    </row>
    <row r="1389" spans="2:67" outlineLevel="1">
      <c r="B1389" s="36"/>
      <c r="C1389" s="13" t="s">
        <v>1294</v>
      </c>
      <c r="D1389" s="10" t="s">
        <v>1695</v>
      </c>
      <c r="E1389" s="10" t="s">
        <v>1696</v>
      </c>
      <c r="F1389" s="11" t="s">
        <v>1697</v>
      </c>
      <c r="G1389" s="11"/>
      <c r="H1389" s="11"/>
      <c r="I1389" s="11"/>
      <c r="J1389" s="11"/>
      <c r="K1389" s="11"/>
      <c r="L1389" s="11"/>
      <c r="M1389" s="11"/>
      <c r="N1389" s="10"/>
      <c r="O1389" s="10"/>
      <c r="P1389" s="10"/>
      <c r="Q1389" s="10"/>
      <c r="R1389" s="10"/>
      <c r="S1389" s="10" t="s">
        <v>53</v>
      </c>
      <c r="T1389" s="10"/>
      <c r="U1389" s="10" t="s">
        <v>49</v>
      </c>
      <c r="V1389" s="10" t="s">
        <v>50</v>
      </c>
      <c r="W1389" s="10" t="s">
        <v>50</v>
      </c>
      <c r="X1389" s="11" t="str">
        <f t="shared" si="760"/>
        <v>N</v>
      </c>
      <c r="Y1389" s="11"/>
      <c r="Z1389" s="11"/>
      <c r="AA1389" s="11" t="str">
        <f t="shared" si="754"/>
        <v>N</v>
      </c>
      <c r="AB1389" s="11"/>
      <c r="AC1389" s="11">
        <f t="shared" si="755"/>
        <v>0</v>
      </c>
      <c r="AD1389" s="10" t="str">
        <f t="shared" si="761"/>
        <v/>
      </c>
      <c r="AE1389" s="10" t="str">
        <f t="shared" si="762"/>
        <v/>
      </c>
      <c r="AF1389" s="11"/>
      <c r="AG1389" s="10"/>
      <c r="AH1389" s="10"/>
      <c r="AI1389" s="11">
        <f t="shared" si="763"/>
        <v>800</v>
      </c>
      <c r="AJ1389" s="11" t="str">
        <f t="shared" si="764"/>
        <v/>
      </c>
      <c r="AK1389" s="11">
        <f t="shared" si="765"/>
        <v>855</v>
      </c>
      <c r="AL1389" s="11" t="str">
        <f t="shared" si="766"/>
        <v/>
      </c>
      <c r="AM1389" s="11">
        <f t="shared" si="767"/>
        <v>231</v>
      </c>
      <c r="AN1389" s="11" t="str">
        <f t="shared" si="768"/>
        <v/>
      </c>
      <c r="AO1389" s="11">
        <f t="shared" si="769"/>
        <v>231</v>
      </c>
      <c r="AP1389" s="11" t="str">
        <f t="shared" si="770"/>
        <v/>
      </c>
      <c r="AQ1389" s="11"/>
      <c r="AR1389" s="11">
        <f t="shared" si="756"/>
        <v>0</v>
      </c>
      <c r="AS1389" s="11"/>
      <c r="AT1389" s="9"/>
      <c r="AU1389" t="str">
        <f t="shared" si="757"/>
        <v>RW</v>
      </c>
      <c r="AV1389" s="7">
        <f>SUM(Z$7:Z1389)/2</f>
        <v>772</v>
      </c>
      <c r="AW1389" s="7">
        <f>SUM(AC$7:AC1389)/2</f>
        <v>232</v>
      </c>
      <c r="BF1389" s="2" t="s">
        <v>1299</v>
      </c>
      <c r="BG1389" s="2" t="s">
        <v>1299</v>
      </c>
      <c r="BH1389" s="2" t="s">
        <v>1299</v>
      </c>
      <c r="BI1389" s="2" t="s">
        <v>1299</v>
      </c>
      <c r="BJ1389" s="2" t="s">
        <v>1299</v>
      </c>
      <c r="BK1389" s="2" t="s">
        <v>1299</v>
      </c>
      <c r="BL1389" s="2" t="s">
        <v>1299</v>
      </c>
      <c r="BM1389" s="2" t="s">
        <v>1299</v>
      </c>
      <c r="BN1389" s="2" t="s">
        <v>1299</v>
      </c>
      <c r="BO1389" s="2" t="s">
        <v>1299</v>
      </c>
    </row>
    <row r="1390" spans="2:67" outlineLevel="1">
      <c r="B1390" s="36"/>
      <c r="C1390" s="13" t="s">
        <v>1294</v>
      </c>
      <c r="D1390" s="10" t="s">
        <v>1695</v>
      </c>
      <c r="E1390" s="10" t="s">
        <v>1696</v>
      </c>
      <c r="F1390" s="11" t="s">
        <v>1697</v>
      </c>
      <c r="G1390" s="11"/>
      <c r="H1390" s="11"/>
      <c r="I1390" s="11"/>
      <c r="J1390" s="11"/>
      <c r="K1390" s="11"/>
      <c r="L1390" s="11"/>
      <c r="M1390" s="11"/>
      <c r="N1390" s="10"/>
      <c r="O1390" s="10"/>
      <c r="P1390" s="10"/>
      <c r="Q1390" s="10"/>
      <c r="R1390" s="10"/>
      <c r="S1390" s="10" t="s">
        <v>53</v>
      </c>
      <c r="T1390" s="10"/>
      <c r="U1390" s="10" t="s">
        <v>49</v>
      </c>
      <c r="V1390" s="10" t="s">
        <v>50</v>
      </c>
      <c r="W1390" s="10" t="s">
        <v>50</v>
      </c>
      <c r="X1390" s="11" t="str">
        <f t="shared" si="760"/>
        <v>N</v>
      </c>
      <c r="Y1390" s="11"/>
      <c r="Z1390" s="11"/>
      <c r="AA1390" s="11" t="str">
        <f t="shared" si="754"/>
        <v>N</v>
      </c>
      <c r="AB1390" s="11"/>
      <c r="AC1390" s="11">
        <f t="shared" si="755"/>
        <v>0</v>
      </c>
      <c r="AD1390" s="10" t="str">
        <f t="shared" si="761"/>
        <v/>
      </c>
      <c r="AE1390" s="10" t="str">
        <f t="shared" si="762"/>
        <v/>
      </c>
      <c r="AF1390" s="11"/>
      <c r="AG1390" s="10"/>
      <c r="AH1390" s="10"/>
      <c r="AI1390" s="11">
        <f t="shared" si="763"/>
        <v>800</v>
      </c>
      <c r="AJ1390" s="11" t="str">
        <f t="shared" si="764"/>
        <v/>
      </c>
      <c r="AK1390" s="11">
        <f t="shared" si="765"/>
        <v>855</v>
      </c>
      <c r="AL1390" s="11" t="str">
        <f t="shared" si="766"/>
        <v/>
      </c>
      <c r="AM1390" s="11">
        <f t="shared" si="767"/>
        <v>231</v>
      </c>
      <c r="AN1390" s="11" t="str">
        <f t="shared" si="768"/>
        <v/>
      </c>
      <c r="AO1390" s="11">
        <f t="shared" si="769"/>
        <v>231</v>
      </c>
      <c r="AP1390" s="11" t="str">
        <f t="shared" si="770"/>
        <v/>
      </c>
      <c r="AQ1390" s="11"/>
      <c r="AR1390" s="11">
        <f t="shared" si="756"/>
        <v>0</v>
      </c>
      <c r="AS1390" s="11"/>
      <c r="AT1390" s="9"/>
      <c r="AU1390" t="str">
        <f t="shared" si="757"/>
        <v>RW</v>
      </c>
      <c r="AV1390" s="7">
        <f>SUM(Z$7:Z1390)/2</f>
        <v>772</v>
      </c>
      <c r="AW1390" s="7">
        <f>SUM(AC$7:AC1390)/2</f>
        <v>232</v>
      </c>
      <c r="BF1390" s="2" t="s">
        <v>1299</v>
      </c>
      <c r="BG1390" s="2" t="s">
        <v>1299</v>
      </c>
      <c r="BH1390" s="2" t="s">
        <v>1299</v>
      </c>
      <c r="BI1390" s="2" t="s">
        <v>1299</v>
      </c>
      <c r="BJ1390" s="2" t="s">
        <v>1299</v>
      </c>
      <c r="BK1390" s="2" t="s">
        <v>1299</v>
      </c>
      <c r="BL1390" s="2" t="s">
        <v>1299</v>
      </c>
      <c r="BM1390" s="2" t="s">
        <v>1299</v>
      </c>
      <c r="BN1390" s="2" t="s">
        <v>1299</v>
      </c>
      <c r="BO1390" s="2" t="s">
        <v>1299</v>
      </c>
    </row>
    <row r="1391" spans="2:67" outlineLevel="1">
      <c r="B1391" s="36"/>
      <c r="C1391" s="13" t="s">
        <v>1294</v>
      </c>
      <c r="D1391" s="10" t="s">
        <v>1695</v>
      </c>
      <c r="E1391" s="10" t="s">
        <v>1696</v>
      </c>
      <c r="F1391" s="11" t="s">
        <v>1697</v>
      </c>
      <c r="G1391" s="11"/>
      <c r="H1391" s="11"/>
      <c r="I1391" s="11"/>
      <c r="J1391" s="11"/>
      <c r="K1391" s="11"/>
      <c r="L1391" s="11"/>
      <c r="M1391" s="11"/>
      <c r="N1391" s="10"/>
      <c r="O1391" s="10"/>
      <c r="P1391" s="10"/>
      <c r="Q1391" s="10"/>
      <c r="R1391" s="10"/>
      <c r="S1391" s="10" t="s">
        <v>53</v>
      </c>
      <c r="T1391" s="10"/>
      <c r="U1391" s="10" t="s">
        <v>49</v>
      </c>
      <c r="V1391" s="10" t="s">
        <v>50</v>
      </c>
      <c r="W1391" s="10" t="s">
        <v>50</v>
      </c>
      <c r="X1391" s="11" t="str">
        <f t="shared" si="760"/>
        <v>N</v>
      </c>
      <c r="Y1391" s="11"/>
      <c r="Z1391" s="11"/>
      <c r="AA1391" s="11" t="str">
        <f t="shared" si="754"/>
        <v>N</v>
      </c>
      <c r="AB1391" s="11"/>
      <c r="AC1391" s="11">
        <f t="shared" si="755"/>
        <v>0</v>
      </c>
      <c r="AD1391" s="10" t="str">
        <f t="shared" si="761"/>
        <v/>
      </c>
      <c r="AE1391" s="10" t="str">
        <f t="shared" si="762"/>
        <v/>
      </c>
      <c r="AF1391" s="11"/>
      <c r="AG1391" s="10"/>
      <c r="AH1391" s="10"/>
      <c r="AI1391" s="11">
        <f t="shared" si="763"/>
        <v>800</v>
      </c>
      <c r="AJ1391" s="11" t="str">
        <f t="shared" si="764"/>
        <v/>
      </c>
      <c r="AK1391" s="11">
        <f t="shared" si="765"/>
        <v>855</v>
      </c>
      <c r="AL1391" s="11" t="str">
        <f t="shared" si="766"/>
        <v/>
      </c>
      <c r="AM1391" s="11">
        <f t="shared" si="767"/>
        <v>231</v>
      </c>
      <c r="AN1391" s="11" t="str">
        <f t="shared" si="768"/>
        <v/>
      </c>
      <c r="AO1391" s="11">
        <f t="shared" si="769"/>
        <v>231</v>
      </c>
      <c r="AP1391" s="11" t="str">
        <f t="shared" si="770"/>
        <v/>
      </c>
      <c r="AQ1391" s="11"/>
      <c r="AR1391" s="11">
        <f t="shared" si="756"/>
        <v>0</v>
      </c>
      <c r="AS1391" s="11"/>
      <c r="AT1391" s="9"/>
      <c r="AU1391" t="str">
        <f t="shared" si="757"/>
        <v>RW</v>
      </c>
      <c r="AV1391" s="7">
        <f>SUM(Z$7:Z1391)/2</f>
        <v>772</v>
      </c>
      <c r="AW1391" s="7">
        <f>SUM(AC$7:AC1391)/2</f>
        <v>232</v>
      </c>
      <c r="BF1391" s="2" t="s">
        <v>1299</v>
      </c>
      <c r="BG1391" s="2" t="s">
        <v>1299</v>
      </c>
      <c r="BH1391" s="2" t="s">
        <v>1299</v>
      </c>
      <c r="BI1391" s="2" t="s">
        <v>1299</v>
      </c>
      <c r="BJ1391" s="2" t="s">
        <v>1299</v>
      </c>
      <c r="BK1391" s="2" t="s">
        <v>1299</v>
      </c>
      <c r="BL1391" s="2" t="s">
        <v>1299</v>
      </c>
      <c r="BM1391" s="2" t="s">
        <v>1299</v>
      </c>
      <c r="BN1391" s="2" t="s">
        <v>1299</v>
      </c>
      <c r="BO1391" s="2" t="s">
        <v>1299</v>
      </c>
    </row>
    <row r="1392" spans="2:67" outlineLevel="1">
      <c r="B1392" s="36"/>
      <c r="C1392" s="13" t="s">
        <v>1294</v>
      </c>
      <c r="D1392" s="10" t="s">
        <v>1695</v>
      </c>
      <c r="E1392" s="10" t="s">
        <v>1696</v>
      </c>
      <c r="F1392" s="11" t="s">
        <v>1697</v>
      </c>
      <c r="G1392" s="11"/>
      <c r="H1392" s="11"/>
      <c r="I1392" s="11"/>
      <c r="J1392" s="11"/>
      <c r="K1392" s="11"/>
      <c r="L1392" s="11"/>
      <c r="M1392" s="11"/>
      <c r="N1392" s="10"/>
      <c r="O1392" s="10"/>
      <c r="P1392" s="10"/>
      <c r="Q1392" s="10"/>
      <c r="R1392" s="10"/>
      <c r="S1392" s="10" t="s">
        <v>53</v>
      </c>
      <c r="T1392" s="10"/>
      <c r="U1392" s="10" t="s">
        <v>49</v>
      </c>
      <c r="V1392" s="10" t="s">
        <v>50</v>
      </c>
      <c r="W1392" s="10" t="s">
        <v>50</v>
      </c>
      <c r="X1392" s="11" t="str">
        <f t="shared" si="760"/>
        <v>N</v>
      </c>
      <c r="Y1392" s="11"/>
      <c r="Z1392" s="11"/>
      <c r="AA1392" s="11" t="str">
        <f t="shared" si="754"/>
        <v>N</v>
      </c>
      <c r="AB1392" s="11"/>
      <c r="AC1392" s="11">
        <f t="shared" si="755"/>
        <v>0</v>
      </c>
      <c r="AD1392" s="10" t="str">
        <f t="shared" si="761"/>
        <v/>
      </c>
      <c r="AE1392" s="10" t="str">
        <f t="shared" si="762"/>
        <v/>
      </c>
      <c r="AF1392" s="11"/>
      <c r="AG1392" s="10"/>
      <c r="AH1392" s="10"/>
      <c r="AI1392" s="11">
        <f t="shared" si="763"/>
        <v>800</v>
      </c>
      <c r="AJ1392" s="11" t="str">
        <f t="shared" si="764"/>
        <v/>
      </c>
      <c r="AK1392" s="11">
        <f t="shared" si="765"/>
        <v>855</v>
      </c>
      <c r="AL1392" s="11" t="str">
        <f t="shared" si="766"/>
        <v/>
      </c>
      <c r="AM1392" s="11">
        <f t="shared" si="767"/>
        <v>231</v>
      </c>
      <c r="AN1392" s="11" t="str">
        <f t="shared" si="768"/>
        <v/>
      </c>
      <c r="AO1392" s="11">
        <f t="shared" si="769"/>
        <v>231</v>
      </c>
      <c r="AP1392" s="11" t="str">
        <f t="shared" si="770"/>
        <v/>
      </c>
      <c r="AQ1392" s="11"/>
      <c r="AR1392" s="11">
        <f t="shared" si="756"/>
        <v>0</v>
      </c>
      <c r="AS1392" s="11"/>
      <c r="AT1392" s="9"/>
      <c r="AU1392" t="str">
        <f t="shared" si="757"/>
        <v>RW</v>
      </c>
      <c r="AV1392" s="7">
        <f>SUM(Z$7:Z1392)/2</f>
        <v>772</v>
      </c>
      <c r="AW1392" s="7">
        <f>SUM(AC$7:AC1392)/2</f>
        <v>232</v>
      </c>
      <c r="BF1392" s="2" t="s">
        <v>1299</v>
      </c>
      <c r="BG1392" s="2" t="s">
        <v>1299</v>
      </c>
      <c r="BH1392" s="2" t="s">
        <v>1299</v>
      </c>
      <c r="BI1392" s="2" t="s">
        <v>1299</v>
      </c>
      <c r="BJ1392" s="2" t="s">
        <v>1299</v>
      </c>
      <c r="BK1392" s="2" t="s">
        <v>1299</v>
      </c>
      <c r="BL1392" s="2" t="s">
        <v>1299</v>
      </c>
      <c r="BM1392" s="2" t="s">
        <v>1299</v>
      </c>
      <c r="BN1392" s="2" t="s">
        <v>1299</v>
      </c>
      <c r="BO1392" s="2" t="s">
        <v>1299</v>
      </c>
    </row>
    <row r="1393" spans="2:67" outlineLevel="1">
      <c r="B1393" s="36"/>
      <c r="C1393" s="13" t="s">
        <v>1294</v>
      </c>
      <c r="D1393" s="10" t="s">
        <v>1695</v>
      </c>
      <c r="E1393" s="10" t="s">
        <v>1696</v>
      </c>
      <c r="F1393" s="11" t="s">
        <v>1697</v>
      </c>
      <c r="G1393" s="11"/>
      <c r="H1393" s="11"/>
      <c r="I1393" s="11"/>
      <c r="J1393" s="11"/>
      <c r="K1393" s="11"/>
      <c r="L1393" s="11"/>
      <c r="M1393" s="11"/>
      <c r="N1393" s="10"/>
      <c r="O1393" s="10"/>
      <c r="P1393" s="10"/>
      <c r="Q1393" s="10"/>
      <c r="R1393" s="10"/>
      <c r="S1393" s="10" t="s">
        <v>53</v>
      </c>
      <c r="T1393" s="10"/>
      <c r="U1393" s="10" t="s">
        <v>49</v>
      </c>
      <c r="V1393" s="10" t="s">
        <v>50</v>
      </c>
      <c r="W1393" s="10" t="s">
        <v>50</v>
      </c>
      <c r="X1393" s="11" t="str">
        <f t="shared" si="760"/>
        <v>N</v>
      </c>
      <c r="Y1393" s="11"/>
      <c r="Z1393" s="11"/>
      <c r="AA1393" s="11" t="str">
        <f t="shared" si="754"/>
        <v>N</v>
      </c>
      <c r="AB1393" s="11"/>
      <c r="AC1393" s="11">
        <f t="shared" si="755"/>
        <v>0</v>
      </c>
      <c r="AD1393" s="10" t="str">
        <f t="shared" si="761"/>
        <v/>
      </c>
      <c r="AE1393" s="10" t="str">
        <f t="shared" si="762"/>
        <v/>
      </c>
      <c r="AF1393" s="11"/>
      <c r="AG1393" s="10"/>
      <c r="AH1393" s="10"/>
      <c r="AI1393" s="11">
        <f t="shared" si="763"/>
        <v>800</v>
      </c>
      <c r="AJ1393" s="11" t="str">
        <f t="shared" si="764"/>
        <v/>
      </c>
      <c r="AK1393" s="11">
        <f t="shared" si="765"/>
        <v>855</v>
      </c>
      <c r="AL1393" s="11" t="str">
        <f t="shared" si="766"/>
        <v/>
      </c>
      <c r="AM1393" s="11">
        <f t="shared" si="767"/>
        <v>231</v>
      </c>
      <c r="AN1393" s="11" t="str">
        <f t="shared" si="768"/>
        <v/>
      </c>
      <c r="AO1393" s="11">
        <f t="shared" si="769"/>
        <v>231</v>
      </c>
      <c r="AP1393" s="11" t="str">
        <f t="shared" si="770"/>
        <v/>
      </c>
      <c r="AQ1393" s="11"/>
      <c r="AR1393" s="11">
        <f t="shared" si="756"/>
        <v>0</v>
      </c>
      <c r="AS1393" s="11"/>
      <c r="AT1393" s="9"/>
      <c r="AU1393" t="str">
        <f t="shared" si="757"/>
        <v>RW</v>
      </c>
      <c r="AV1393" s="7">
        <f>SUM(Z$7:Z1393)/2</f>
        <v>772</v>
      </c>
      <c r="AW1393" s="7">
        <f>SUM(AC$7:AC1393)/2</f>
        <v>232</v>
      </c>
      <c r="BF1393" s="2" t="s">
        <v>1299</v>
      </c>
      <c r="BG1393" s="2" t="s">
        <v>1299</v>
      </c>
      <c r="BH1393" s="2" t="s">
        <v>1299</v>
      </c>
      <c r="BI1393" s="2" t="s">
        <v>1299</v>
      </c>
      <c r="BJ1393" s="2" t="s">
        <v>1299</v>
      </c>
      <c r="BK1393" s="2" t="s">
        <v>1299</v>
      </c>
      <c r="BL1393" s="2" t="s">
        <v>1299</v>
      </c>
      <c r="BM1393" s="2" t="s">
        <v>1299</v>
      </c>
      <c r="BN1393" s="2" t="s">
        <v>1299</v>
      </c>
      <c r="BO1393" s="2" t="s">
        <v>1299</v>
      </c>
    </row>
    <row r="1394" spans="2:67" outlineLevel="1">
      <c r="B1394" s="36"/>
      <c r="C1394" s="13" t="s">
        <v>1294</v>
      </c>
      <c r="D1394" s="10" t="s">
        <v>1695</v>
      </c>
      <c r="E1394" s="10" t="s">
        <v>1696</v>
      </c>
      <c r="F1394" s="11" t="s">
        <v>1697</v>
      </c>
      <c r="G1394" s="11"/>
      <c r="H1394" s="11"/>
      <c r="I1394" s="11"/>
      <c r="J1394" s="11"/>
      <c r="K1394" s="11"/>
      <c r="L1394" s="11"/>
      <c r="M1394" s="11"/>
      <c r="N1394" s="10"/>
      <c r="O1394" s="10"/>
      <c r="P1394" s="10"/>
      <c r="Q1394" s="10"/>
      <c r="R1394" s="10"/>
      <c r="S1394" s="10" t="s">
        <v>53</v>
      </c>
      <c r="T1394" s="10"/>
      <c r="U1394" s="10" t="s">
        <v>49</v>
      </c>
      <c r="V1394" s="10" t="s">
        <v>50</v>
      </c>
      <c r="W1394" s="10" t="s">
        <v>50</v>
      </c>
      <c r="X1394" s="11" t="str">
        <f t="shared" si="760"/>
        <v>N</v>
      </c>
      <c r="Y1394" s="11"/>
      <c r="Z1394" s="11"/>
      <c r="AA1394" s="11" t="str">
        <f t="shared" si="754"/>
        <v>N</v>
      </c>
      <c r="AB1394" s="11"/>
      <c r="AC1394" s="11">
        <f t="shared" si="755"/>
        <v>0</v>
      </c>
      <c r="AD1394" s="10" t="str">
        <f t="shared" si="761"/>
        <v/>
      </c>
      <c r="AE1394" s="10" t="str">
        <f t="shared" si="762"/>
        <v/>
      </c>
      <c r="AF1394" s="11"/>
      <c r="AG1394" s="10"/>
      <c r="AH1394" s="10"/>
      <c r="AI1394" s="11">
        <f t="shared" si="763"/>
        <v>800</v>
      </c>
      <c r="AJ1394" s="11" t="str">
        <f t="shared" si="764"/>
        <v/>
      </c>
      <c r="AK1394" s="11">
        <f t="shared" si="765"/>
        <v>855</v>
      </c>
      <c r="AL1394" s="11" t="str">
        <f t="shared" si="766"/>
        <v/>
      </c>
      <c r="AM1394" s="11">
        <f t="shared" si="767"/>
        <v>231</v>
      </c>
      <c r="AN1394" s="11" t="str">
        <f t="shared" si="768"/>
        <v/>
      </c>
      <c r="AO1394" s="11">
        <f t="shared" si="769"/>
        <v>231</v>
      </c>
      <c r="AP1394" s="11" t="str">
        <f t="shared" si="770"/>
        <v/>
      </c>
      <c r="AQ1394" s="11"/>
      <c r="AR1394" s="11">
        <f t="shared" si="756"/>
        <v>0</v>
      </c>
      <c r="AS1394" s="11"/>
      <c r="AT1394" s="9"/>
      <c r="AU1394" t="str">
        <f t="shared" si="757"/>
        <v>RW</v>
      </c>
      <c r="AV1394" s="7">
        <f>SUM(Z$7:Z1394)/2</f>
        <v>772</v>
      </c>
      <c r="AW1394" s="7">
        <f>SUM(AC$7:AC1394)/2</f>
        <v>232</v>
      </c>
      <c r="BF1394" s="2" t="s">
        <v>1299</v>
      </c>
      <c r="BG1394" s="2" t="s">
        <v>1299</v>
      </c>
      <c r="BH1394" s="2" t="s">
        <v>1299</v>
      </c>
      <c r="BI1394" s="2" t="s">
        <v>1299</v>
      </c>
      <c r="BJ1394" s="2" t="s">
        <v>1299</v>
      </c>
      <c r="BK1394" s="2" t="s">
        <v>1299</v>
      </c>
      <c r="BL1394" s="2" t="s">
        <v>1299</v>
      </c>
      <c r="BM1394" s="2" t="s">
        <v>1299</v>
      </c>
      <c r="BN1394" s="2" t="s">
        <v>1299</v>
      </c>
      <c r="BO1394" s="2" t="s">
        <v>1299</v>
      </c>
    </row>
    <row r="1395" spans="2:67" outlineLevel="1">
      <c r="B1395" s="36"/>
      <c r="C1395" s="13" t="s">
        <v>1294</v>
      </c>
      <c r="D1395" s="10" t="s">
        <v>1695</v>
      </c>
      <c r="E1395" s="10" t="s">
        <v>1696</v>
      </c>
      <c r="F1395" s="11" t="s">
        <v>1697</v>
      </c>
      <c r="G1395" s="11"/>
      <c r="H1395" s="11"/>
      <c r="I1395" s="11"/>
      <c r="J1395" s="11"/>
      <c r="K1395" s="11"/>
      <c r="L1395" s="11"/>
      <c r="M1395" s="11"/>
      <c r="N1395" s="10"/>
      <c r="O1395" s="10"/>
      <c r="P1395" s="10"/>
      <c r="Q1395" s="10"/>
      <c r="R1395" s="10"/>
      <c r="S1395" s="10" t="s">
        <v>53</v>
      </c>
      <c r="T1395" s="10"/>
      <c r="U1395" s="10" t="s">
        <v>49</v>
      </c>
      <c r="V1395" s="10" t="s">
        <v>50</v>
      </c>
      <c r="W1395" s="10" t="s">
        <v>50</v>
      </c>
      <c r="X1395" s="11" t="str">
        <f t="shared" si="760"/>
        <v>N</v>
      </c>
      <c r="Y1395" s="11"/>
      <c r="Z1395" s="11"/>
      <c r="AA1395" s="11" t="str">
        <f t="shared" si="754"/>
        <v>N</v>
      </c>
      <c r="AB1395" s="11"/>
      <c r="AC1395" s="11">
        <f t="shared" si="755"/>
        <v>0</v>
      </c>
      <c r="AD1395" s="10" t="str">
        <f t="shared" si="761"/>
        <v/>
      </c>
      <c r="AE1395" s="10" t="str">
        <f t="shared" si="762"/>
        <v/>
      </c>
      <c r="AF1395" s="11"/>
      <c r="AG1395" s="10"/>
      <c r="AH1395" s="10"/>
      <c r="AI1395" s="11">
        <f t="shared" si="763"/>
        <v>800</v>
      </c>
      <c r="AJ1395" s="11" t="str">
        <f t="shared" si="764"/>
        <v/>
      </c>
      <c r="AK1395" s="11">
        <f t="shared" si="765"/>
        <v>855</v>
      </c>
      <c r="AL1395" s="11" t="str">
        <f t="shared" si="766"/>
        <v/>
      </c>
      <c r="AM1395" s="11">
        <f t="shared" si="767"/>
        <v>231</v>
      </c>
      <c r="AN1395" s="11" t="str">
        <f t="shared" si="768"/>
        <v/>
      </c>
      <c r="AO1395" s="11">
        <f t="shared" si="769"/>
        <v>231</v>
      </c>
      <c r="AP1395" s="11" t="str">
        <f t="shared" si="770"/>
        <v/>
      </c>
      <c r="AQ1395" s="11"/>
      <c r="AR1395" s="11">
        <f t="shared" si="756"/>
        <v>0</v>
      </c>
      <c r="AS1395" s="11"/>
      <c r="AT1395" s="9"/>
      <c r="AU1395" t="str">
        <f t="shared" si="757"/>
        <v>RW</v>
      </c>
      <c r="AV1395" s="7">
        <f>SUM(Z$7:Z1395)/2</f>
        <v>772</v>
      </c>
      <c r="AW1395" s="7">
        <f>SUM(AC$7:AC1395)/2</f>
        <v>232</v>
      </c>
      <c r="BF1395" s="2" t="s">
        <v>1299</v>
      </c>
      <c r="BG1395" s="2" t="s">
        <v>1299</v>
      </c>
      <c r="BH1395" s="2" t="s">
        <v>1299</v>
      </c>
      <c r="BI1395" s="2" t="s">
        <v>1299</v>
      </c>
      <c r="BJ1395" s="2" t="s">
        <v>1299</v>
      </c>
      <c r="BK1395" s="2" t="s">
        <v>1299</v>
      </c>
      <c r="BL1395" s="2" t="s">
        <v>1299</v>
      </c>
      <c r="BM1395" s="2" t="s">
        <v>1299</v>
      </c>
      <c r="BN1395" s="2" t="s">
        <v>1299</v>
      </c>
      <c r="BO1395" s="2" t="s">
        <v>1299</v>
      </c>
    </row>
    <row r="1396" spans="2:67" outlineLevel="1">
      <c r="B1396" s="36"/>
      <c r="C1396" s="13" t="s">
        <v>1294</v>
      </c>
      <c r="D1396" s="10" t="s">
        <v>1695</v>
      </c>
      <c r="E1396" s="10" t="s">
        <v>1696</v>
      </c>
      <c r="F1396" s="11" t="s">
        <v>1697</v>
      </c>
      <c r="G1396" s="11"/>
      <c r="H1396" s="11"/>
      <c r="I1396" s="11"/>
      <c r="J1396" s="11"/>
      <c r="K1396" s="11"/>
      <c r="L1396" s="11"/>
      <c r="M1396" s="11"/>
      <c r="N1396" s="10"/>
      <c r="O1396" s="10"/>
      <c r="P1396" s="10"/>
      <c r="Q1396" s="10"/>
      <c r="R1396" s="10"/>
      <c r="S1396" s="10" t="s">
        <v>53</v>
      </c>
      <c r="T1396" s="10"/>
      <c r="U1396" s="10" t="s">
        <v>49</v>
      </c>
      <c r="V1396" s="10" t="s">
        <v>50</v>
      </c>
      <c r="W1396" s="10" t="s">
        <v>50</v>
      </c>
      <c r="X1396" s="11" t="str">
        <f t="shared" si="760"/>
        <v>N</v>
      </c>
      <c r="Y1396" s="11"/>
      <c r="Z1396" s="11"/>
      <c r="AA1396" s="11" t="str">
        <f t="shared" si="754"/>
        <v>N</v>
      </c>
      <c r="AB1396" s="11"/>
      <c r="AC1396" s="11">
        <f t="shared" si="755"/>
        <v>0</v>
      </c>
      <c r="AD1396" s="10" t="str">
        <f t="shared" si="761"/>
        <v/>
      </c>
      <c r="AE1396" s="10" t="str">
        <f t="shared" si="762"/>
        <v/>
      </c>
      <c r="AF1396" s="11"/>
      <c r="AG1396" s="10"/>
      <c r="AH1396" s="10"/>
      <c r="AI1396" s="11">
        <f t="shared" si="763"/>
        <v>800</v>
      </c>
      <c r="AJ1396" s="11" t="str">
        <f t="shared" si="764"/>
        <v/>
      </c>
      <c r="AK1396" s="11">
        <f t="shared" si="765"/>
        <v>855</v>
      </c>
      <c r="AL1396" s="11" t="str">
        <f t="shared" si="766"/>
        <v/>
      </c>
      <c r="AM1396" s="11">
        <f t="shared" si="767"/>
        <v>231</v>
      </c>
      <c r="AN1396" s="11" t="str">
        <f t="shared" si="768"/>
        <v/>
      </c>
      <c r="AO1396" s="11">
        <f t="shared" si="769"/>
        <v>231</v>
      </c>
      <c r="AP1396" s="11" t="str">
        <f t="shared" si="770"/>
        <v/>
      </c>
      <c r="AQ1396" s="11"/>
      <c r="AR1396" s="11">
        <f t="shared" si="756"/>
        <v>0</v>
      </c>
      <c r="AS1396" s="11"/>
      <c r="AT1396" s="9"/>
      <c r="AU1396" t="str">
        <f t="shared" si="757"/>
        <v>RW</v>
      </c>
      <c r="AV1396" s="7">
        <f>SUM(Z$7:Z1396)/2</f>
        <v>772</v>
      </c>
      <c r="AW1396" s="7">
        <f>SUM(AC$7:AC1396)/2</f>
        <v>232</v>
      </c>
      <c r="BF1396" s="2" t="s">
        <v>1299</v>
      </c>
      <c r="BG1396" s="2" t="s">
        <v>1299</v>
      </c>
      <c r="BH1396" s="2" t="s">
        <v>1299</v>
      </c>
      <c r="BI1396" s="2" t="s">
        <v>1299</v>
      </c>
      <c r="BJ1396" s="2" t="s">
        <v>1299</v>
      </c>
      <c r="BK1396" s="2" t="s">
        <v>1299</v>
      </c>
      <c r="BL1396" s="2" t="s">
        <v>1299</v>
      </c>
      <c r="BM1396" s="2" t="s">
        <v>1299</v>
      </c>
      <c r="BN1396" s="2" t="s">
        <v>1299</v>
      </c>
      <c r="BO1396" s="2" t="s">
        <v>1299</v>
      </c>
    </row>
    <row r="1397" spans="2:67" outlineLevel="1">
      <c r="B1397" s="36"/>
      <c r="C1397" s="13" t="s">
        <v>1294</v>
      </c>
      <c r="D1397" s="10" t="s">
        <v>1695</v>
      </c>
      <c r="E1397" s="10" t="s">
        <v>1696</v>
      </c>
      <c r="F1397" s="11" t="s">
        <v>1697</v>
      </c>
      <c r="G1397" s="11"/>
      <c r="H1397" s="11"/>
      <c r="I1397" s="11"/>
      <c r="J1397" s="11"/>
      <c r="K1397" s="11"/>
      <c r="L1397" s="11"/>
      <c r="M1397" s="11"/>
      <c r="N1397" s="10"/>
      <c r="O1397" s="10"/>
      <c r="P1397" s="10"/>
      <c r="Q1397" s="10"/>
      <c r="R1397" s="10"/>
      <c r="S1397" s="10" t="s">
        <v>53</v>
      </c>
      <c r="T1397" s="10"/>
      <c r="U1397" s="10" t="s">
        <v>49</v>
      </c>
      <c r="V1397" s="10" t="s">
        <v>50</v>
      </c>
      <c r="W1397" s="10" t="s">
        <v>50</v>
      </c>
      <c r="X1397" s="11" t="str">
        <f t="shared" si="760"/>
        <v>N</v>
      </c>
      <c r="Y1397" s="11"/>
      <c r="Z1397" s="11"/>
      <c r="AA1397" s="11" t="str">
        <f t="shared" si="754"/>
        <v>N</v>
      </c>
      <c r="AB1397" s="11"/>
      <c r="AC1397" s="11">
        <f t="shared" si="755"/>
        <v>0</v>
      </c>
      <c r="AD1397" s="10" t="str">
        <f t="shared" si="761"/>
        <v/>
      </c>
      <c r="AE1397" s="10" t="str">
        <f t="shared" si="762"/>
        <v/>
      </c>
      <c r="AF1397" s="11"/>
      <c r="AG1397" s="10"/>
      <c r="AH1397" s="10"/>
      <c r="AI1397" s="11">
        <f t="shared" si="763"/>
        <v>800</v>
      </c>
      <c r="AJ1397" s="11" t="str">
        <f t="shared" si="764"/>
        <v/>
      </c>
      <c r="AK1397" s="11">
        <f t="shared" si="765"/>
        <v>855</v>
      </c>
      <c r="AL1397" s="11" t="str">
        <f t="shared" si="766"/>
        <v/>
      </c>
      <c r="AM1397" s="11">
        <f t="shared" si="767"/>
        <v>231</v>
      </c>
      <c r="AN1397" s="11" t="str">
        <f t="shared" si="768"/>
        <v/>
      </c>
      <c r="AO1397" s="11">
        <f t="shared" si="769"/>
        <v>231</v>
      </c>
      <c r="AP1397" s="11" t="str">
        <f t="shared" si="770"/>
        <v/>
      </c>
      <c r="AQ1397" s="11"/>
      <c r="AR1397" s="11">
        <f t="shared" si="756"/>
        <v>0</v>
      </c>
      <c r="AS1397" s="11"/>
      <c r="AT1397" s="9"/>
      <c r="AU1397" t="str">
        <f t="shared" si="757"/>
        <v>RW</v>
      </c>
      <c r="AV1397" s="7">
        <f>SUM(Z$7:Z1397)/2</f>
        <v>772</v>
      </c>
      <c r="AW1397" s="7">
        <f>SUM(AC$7:AC1397)/2</f>
        <v>232</v>
      </c>
      <c r="BF1397" s="2" t="s">
        <v>1299</v>
      </c>
      <c r="BG1397" s="2" t="s">
        <v>1299</v>
      </c>
      <c r="BH1397" s="2" t="s">
        <v>1299</v>
      </c>
      <c r="BI1397" s="2" t="s">
        <v>1299</v>
      </c>
      <c r="BJ1397" s="2" t="s">
        <v>1299</v>
      </c>
      <c r="BK1397" s="2" t="s">
        <v>1299</v>
      </c>
      <c r="BL1397" s="2" t="s">
        <v>1299</v>
      </c>
      <c r="BM1397" s="2" t="s">
        <v>1299</v>
      </c>
      <c r="BN1397" s="2" t="s">
        <v>1299</v>
      </c>
      <c r="BO1397" s="2" t="s">
        <v>1299</v>
      </c>
    </row>
    <row r="1398" spans="2:67" outlineLevel="1">
      <c r="B1398" s="36"/>
      <c r="C1398" s="13" t="s">
        <v>1294</v>
      </c>
      <c r="D1398" s="10" t="s">
        <v>1695</v>
      </c>
      <c r="E1398" s="10" t="s">
        <v>1696</v>
      </c>
      <c r="F1398" s="11" t="s">
        <v>1697</v>
      </c>
      <c r="G1398" s="11"/>
      <c r="H1398" s="11"/>
      <c r="I1398" s="11"/>
      <c r="J1398" s="11"/>
      <c r="K1398" s="11"/>
      <c r="L1398" s="11"/>
      <c r="M1398" s="11"/>
      <c r="N1398" s="10"/>
      <c r="O1398" s="10"/>
      <c r="P1398" s="10"/>
      <c r="Q1398" s="10"/>
      <c r="R1398" s="10"/>
      <c r="S1398" s="10" t="s">
        <v>53</v>
      </c>
      <c r="T1398" s="10"/>
      <c r="U1398" s="10" t="s">
        <v>49</v>
      </c>
      <c r="V1398" s="10" t="s">
        <v>50</v>
      </c>
      <c r="W1398" s="10" t="s">
        <v>50</v>
      </c>
      <c r="X1398" s="11" t="str">
        <f t="shared" si="760"/>
        <v>N</v>
      </c>
      <c r="Y1398" s="11"/>
      <c r="Z1398" s="11"/>
      <c r="AA1398" s="11" t="str">
        <f t="shared" si="754"/>
        <v>N</v>
      </c>
      <c r="AB1398" s="11"/>
      <c r="AC1398" s="11">
        <f t="shared" si="755"/>
        <v>0</v>
      </c>
      <c r="AD1398" s="10" t="str">
        <f t="shared" si="761"/>
        <v/>
      </c>
      <c r="AE1398" s="10" t="str">
        <f t="shared" si="762"/>
        <v/>
      </c>
      <c r="AF1398" s="11"/>
      <c r="AG1398" s="10"/>
      <c r="AH1398" s="10"/>
      <c r="AI1398" s="11">
        <f t="shared" si="763"/>
        <v>800</v>
      </c>
      <c r="AJ1398" s="11" t="str">
        <f t="shared" si="764"/>
        <v/>
      </c>
      <c r="AK1398" s="11">
        <f t="shared" si="765"/>
        <v>855</v>
      </c>
      <c r="AL1398" s="11" t="str">
        <f t="shared" si="766"/>
        <v/>
      </c>
      <c r="AM1398" s="11">
        <f t="shared" si="767"/>
        <v>231</v>
      </c>
      <c r="AN1398" s="11" t="str">
        <f t="shared" si="768"/>
        <v/>
      </c>
      <c r="AO1398" s="11">
        <f t="shared" si="769"/>
        <v>231</v>
      </c>
      <c r="AP1398" s="11" t="str">
        <f t="shared" si="770"/>
        <v/>
      </c>
      <c r="AQ1398" s="11"/>
      <c r="AR1398" s="11">
        <f t="shared" si="756"/>
        <v>0</v>
      </c>
      <c r="AS1398" s="11"/>
      <c r="AT1398" s="9"/>
      <c r="AU1398" t="str">
        <f t="shared" si="757"/>
        <v>RW</v>
      </c>
      <c r="AV1398" s="7">
        <f>SUM(Z$7:Z1398)/2</f>
        <v>772</v>
      </c>
      <c r="AW1398" s="7">
        <f>SUM(AC$7:AC1398)/2</f>
        <v>232</v>
      </c>
      <c r="BF1398" s="2" t="s">
        <v>1299</v>
      </c>
      <c r="BG1398" s="2" t="s">
        <v>1299</v>
      </c>
      <c r="BH1398" s="2" t="s">
        <v>1299</v>
      </c>
      <c r="BI1398" s="2" t="s">
        <v>1299</v>
      </c>
      <c r="BJ1398" s="2" t="s">
        <v>1299</v>
      </c>
      <c r="BK1398" s="2" t="s">
        <v>1299</v>
      </c>
      <c r="BL1398" s="2" t="s">
        <v>1299</v>
      </c>
      <c r="BM1398" s="2" t="s">
        <v>1299</v>
      </c>
      <c r="BN1398" s="2" t="s">
        <v>1299</v>
      </c>
      <c r="BO1398" s="2" t="s">
        <v>1299</v>
      </c>
    </row>
    <row r="1399" spans="2:67" outlineLevel="1">
      <c r="B1399" s="36"/>
      <c r="C1399" s="13" t="s">
        <v>1294</v>
      </c>
      <c r="D1399" s="10" t="s">
        <v>1695</v>
      </c>
      <c r="E1399" s="10" t="s">
        <v>1696</v>
      </c>
      <c r="F1399" s="11" t="s">
        <v>1697</v>
      </c>
      <c r="G1399" s="11" t="str">
        <f>IF(BA1399&gt;1, F1399 &amp; "[" &amp; BB1399-1+BA1399&amp; ":" &amp; BB1399 &amp; "]",(IF(BA1399&gt;0,F1399 &amp; "[" &amp; BB1399 &amp; "]","")))</f>
        <v/>
      </c>
      <c r="H1399" s="11"/>
      <c r="I1399" s="11"/>
      <c r="J1399" s="11"/>
      <c r="K1399" s="11"/>
      <c r="L1399" s="11"/>
      <c r="M1399" s="11"/>
      <c r="N1399" s="10"/>
      <c r="O1399" s="10"/>
      <c r="P1399" s="10"/>
      <c r="Q1399" s="10"/>
      <c r="R1399" s="10"/>
      <c r="S1399" s="10" t="s">
        <v>53</v>
      </c>
      <c r="T1399" s="10"/>
      <c r="U1399" s="10" t="s">
        <v>49</v>
      </c>
      <c r="V1399" s="10" t="s">
        <v>50</v>
      </c>
      <c r="W1399" s="10" t="s">
        <v>50</v>
      </c>
      <c r="X1399" s="11" t="str">
        <f t="shared" si="760"/>
        <v>N</v>
      </c>
      <c r="Y1399" s="11"/>
      <c r="Z1399" s="11"/>
      <c r="AA1399" s="11" t="str">
        <f t="shared" si="754"/>
        <v>N</v>
      </c>
      <c r="AB1399" s="11"/>
      <c r="AC1399" s="11">
        <f t="shared" si="755"/>
        <v>0</v>
      </c>
      <c r="AD1399" s="10" t="str">
        <f t="shared" si="761"/>
        <v/>
      </c>
      <c r="AE1399" s="10" t="str">
        <f t="shared" si="762"/>
        <v/>
      </c>
      <c r="AF1399" s="11"/>
      <c r="AG1399" s="10"/>
      <c r="AH1399" s="10"/>
      <c r="AI1399" s="11">
        <f t="shared" si="763"/>
        <v>800</v>
      </c>
      <c r="AJ1399" s="11" t="str">
        <f t="shared" si="764"/>
        <v/>
      </c>
      <c r="AK1399" s="11">
        <f t="shared" si="765"/>
        <v>855</v>
      </c>
      <c r="AL1399" s="11" t="str">
        <f t="shared" si="766"/>
        <v/>
      </c>
      <c r="AM1399" s="11">
        <f t="shared" si="767"/>
        <v>231</v>
      </c>
      <c r="AN1399" s="11" t="str">
        <f t="shared" si="768"/>
        <v/>
      </c>
      <c r="AO1399" s="11">
        <f t="shared" si="769"/>
        <v>231</v>
      </c>
      <c r="AP1399" s="11" t="str">
        <f t="shared" si="770"/>
        <v/>
      </c>
      <c r="AQ1399" s="11"/>
      <c r="AR1399" s="11">
        <f t="shared" si="756"/>
        <v>0</v>
      </c>
      <c r="AS1399" s="11"/>
      <c r="AT1399" s="9"/>
      <c r="AU1399" t="str">
        <f t="shared" si="757"/>
        <v>RW</v>
      </c>
      <c r="AV1399" s="7">
        <f>SUM(Z$7:Z1399)/2</f>
        <v>772</v>
      </c>
      <c r="AW1399" s="7">
        <f>SUM(AC$7:AC1399)/2</f>
        <v>232</v>
      </c>
      <c r="BF1399" s="2" t="s">
        <v>1299</v>
      </c>
      <c r="BG1399" s="2" t="s">
        <v>1299</v>
      </c>
      <c r="BH1399" s="2" t="s">
        <v>1299</v>
      </c>
      <c r="BI1399" s="2" t="s">
        <v>1299</v>
      </c>
      <c r="BJ1399" s="2" t="s">
        <v>1299</v>
      </c>
      <c r="BK1399" s="2" t="s">
        <v>1299</v>
      </c>
      <c r="BL1399" s="2" t="s">
        <v>1299</v>
      </c>
      <c r="BM1399" s="2" t="s">
        <v>1299</v>
      </c>
      <c r="BN1399" s="2" t="s">
        <v>1299</v>
      </c>
      <c r="BO1399" s="2" t="s">
        <v>1299</v>
      </c>
    </row>
    <row r="1400" spans="2:67" ht="72" outlineLevel="1">
      <c r="B1400" s="36"/>
      <c r="C1400" s="13" t="s">
        <v>1294</v>
      </c>
      <c r="D1400" s="10" t="s">
        <v>1695</v>
      </c>
      <c r="E1400" s="10" t="s">
        <v>1696</v>
      </c>
      <c r="F1400" s="11" t="s">
        <v>1697</v>
      </c>
      <c r="G1400" s="11" t="str">
        <f>IF(BA1400&gt;1, F1400 &amp; "[" &amp; BB1400-1+BA1400&amp; ":" &amp; BB1400 &amp; "]",(IF(BA1400&gt;0,F1400 &amp; "[" &amp; BB1400 &amp; "]","")))</f>
        <v>MFR_SPECIFIC_CD[55:40]</v>
      </c>
      <c r="H1400" s="11" t="s">
        <v>1699</v>
      </c>
      <c r="I1400" s="11"/>
      <c r="J1400" s="11"/>
      <c r="K1400" s="11"/>
      <c r="L1400" s="11"/>
      <c r="M1400" s="11"/>
      <c r="N1400" s="10" t="s">
        <v>1700</v>
      </c>
      <c r="O1400" s="10" t="s">
        <v>1701</v>
      </c>
      <c r="P1400" s="10"/>
      <c r="Q1400" s="10"/>
      <c r="R1400" s="10"/>
      <c r="S1400" s="10" t="s">
        <v>53</v>
      </c>
      <c r="T1400" s="10"/>
      <c r="U1400" s="10" t="s">
        <v>49</v>
      </c>
      <c r="V1400" s="10" t="s">
        <v>50</v>
      </c>
      <c r="W1400" s="10" t="s">
        <v>50</v>
      </c>
      <c r="X1400" s="11" t="str">
        <f t="shared" si="760"/>
        <v>Y</v>
      </c>
      <c r="Y1400" s="11">
        <v>16</v>
      </c>
      <c r="Z1400" s="11">
        <f t="shared" ref="Z1400:Z1402" si="771">IF(V1400="N",Y1400,Y1400*$T$1)</f>
        <v>16</v>
      </c>
      <c r="AA1400" s="11" t="str">
        <f t="shared" si="754"/>
        <v>N</v>
      </c>
      <c r="AB1400" s="11"/>
      <c r="AC1400" s="11">
        <f t="shared" si="755"/>
        <v>0</v>
      </c>
      <c r="AD1400" s="26" t="s">
        <v>1702</v>
      </c>
      <c r="AE1400" s="26" t="s">
        <v>1702</v>
      </c>
      <c r="AF1400" s="11"/>
      <c r="AG1400" s="10"/>
      <c r="AH1400" s="10"/>
      <c r="AI1400" s="11">
        <f t="shared" si="763"/>
        <v>784</v>
      </c>
      <c r="AJ1400" s="11" t="str">
        <f t="shared" si="764"/>
        <v>MTP[799:784]</v>
      </c>
      <c r="AK1400" s="11">
        <f t="shared" si="765"/>
        <v>839</v>
      </c>
      <c r="AL1400" s="11" t="str">
        <f t="shared" si="766"/>
        <v/>
      </c>
      <c r="AM1400" s="11">
        <f t="shared" si="767"/>
        <v>231</v>
      </c>
      <c r="AN1400" s="11" t="str">
        <f t="shared" si="768"/>
        <v/>
      </c>
      <c r="AO1400" s="11">
        <f t="shared" si="769"/>
        <v>231</v>
      </c>
      <c r="AP1400" s="11" t="str">
        <f t="shared" si="770"/>
        <v/>
      </c>
      <c r="AQ1400" s="11"/>
      <c r="AR1400" s="11">
        <f t="shared" si="756"/>
        <v>0</v>
      </c>
      <c r="AS1400" s="11"/>
      <c r="AT1400" s="9"/>
      <c r="AU1400" t="str">
        <f t="shared" si="757"/>
        <v>RW</v>
      </c>
      <c r="AV1400" s="7">
        <f>SUM(Z$7:Z1400)/2</f>
        <v>780</v>
      </c>
      <c r="AW1400" s="7">
        <f>SUM(AC$7:AC1400)/2</f>
        <v>232</v>
      </c>
      <c r="BA1400" s="11">
        <v>16</v>
      </c>
      <c r="BB1400" s="7">
        <f t="shared" ref="BB1400:BB1402" si="772">BB1401+BA1401</f>
        <v>40</v>
      </c>
      <c r="BF1400" s="2" t="s">
        <v>1702</v>
      </c>
      <c r="BG1400" s="2" t="s">
        <v>1702</v>
      </c>
      <c r="BH1400" s="2" t="s">
        <v>1702</v>
      </c>
      <c r="BI1400" s="2" t="s">
        <v>1702</v>
      </c>
      <c r="BJ1400" s="2" t="s">
        <v>1702</v>
      </c>
      <c r="BK1400" s="2" t="s">
        <v>1702</v>
      </c>
      <c r="BL1400" s="2" t="s">
        <v>1702</v>
      </c>
      <c r="BM1400" s="2" t="s">
        <v>1702</v>
      </c>
      <c r="BN1400" s="2" t="s">
        <v>1702</v>
      </c>
      <c r="BO1400" s="2" t="s">
        <v>1702</v>
      </c>
    </row>
    <row r="1401" spans="2:67" ht="403.15" outlineLevel="1">
      <c r="B1401" s="36"/>
      <c r="C1401" s="13" t="s">
        <v>1294</v>
      </c>
      <c r="D1401" s="10" t="s">
        <v>1695</v>
      </c>
      <c r="E1401" s="10" t="s">
        <v>1696</v>
      </c>
      <c r="F1401" s="11" t="s">
        <v>1697</v>
      </c>
      <c r="G1401" s="11" t="str">
        <f>IF(BA1401&gt;1, F1401 &amp; "[" &amp; BB1401-1+BA1401&amp; ":" &amp; BB1401 &amp; "]",(IF(BA1401&gt;0,F1401 &amp; "[" &amp; BB1401 &amp; "]","")))</f>
        <v>MFR_SPECIFIC_CD[39:16]</v>
      </c>
      <c r="H1401" s="11" t="s">
        <v>1703</v>
      </c>
      <c r="I1401" s="11"/>
      <c r="J1401" s="11"/>
      <c r="K1401" s="11"/>
      <c r="L1401" s="11"/>
      <c r="M1401" s="11"/>
      <c r="N1401" s="10" t="s">
        <v>1704</v>
      </c>
      <c r="O1401" s="10" t="s">
        <v>1705</v>
      </c>
      <c r="P1401" s="10"/>
      <c r="Q1401" s="10"/>
      <c r="R1401" s="10"/>
      <c r="S1401" s="10" t="s">
        <v>53</v>
      </c>
      <c r="T1401" s="10"/>
      <c r="U1401" s="10" t="s">
        <v>49</v>
      </c>
      <c r="V1401" s="10" t="s">
        <v>50</v>
      </c>
      <c r="W1401" s="10" t="s">
        <v>50</v>
      </c>
      <c r="X1401" s="11" t="str">
        <f t="shared" si="760"/>
        <v>Y</v>
      </c>
      <c r="Y1401" s="11">
        <v>24</v>
      </c>
      <c r="Z1401" s="11">
        <f t="shared" si="771"/>
        <v>24</v>
      </c>
      <c r="AA1401" s="11" t="str">
        <f t="shared" si="754"/>
        <v>N</v>
      </c>
      <c r="AB1401" s="11"/>
      <c r="AC1401" s="11">
        <f t="shared" si="755"/>
        <v>0</v>
      </c>
      <c r="AD1401" s="26" t="s">
        <v>1706</v>
      </c>
      <c r="AE1401" s="26" t="s">
        <v>1706</v>
      </c>
      <c r="AF1401" s="11"/>
      <c r="AG1401" s="10"/>
      <c r="AH1401" s="10"/>
      <c r="AI1401" s="11">
        <f t="shared" si="763"/>
        <v>760</v>
      </c>
      <c r="AJ1401" s="11" t="str">
        <f t="shared" si="764"/>
        <v>MTP[783:760]</v>
      </c>
      <c r="AK1401" s="11">
        <f t="shared" si="765"/>
        <v>815</v>
      </c>
      <c r="AL1401" s="11" t="str">
        <f t="shared" si="766"/>
        <v/>
      </c>
      <c r="AM1401" s="11">
        <f t="shared" si="767"/>
        <v>231</v>
      </c>
      <c r="AN1401" s="11" t="str">
        <f t="shared" si="768"/>
        <v/>
      </c>
      <c r="AO1401" s="11">
        <f t="shared" si="769"/>
        <v>231</v>
      </c>
      <c r="AP1401" s="11" t="str">
        <f t="shared" si="770"/>
        <v/>
      </c>
      <c r="AQ1401" s="11"/>
      <c r="AR1401" s="11">
        <f t="shared" si="756"/>
        <v>0</v>
      </c>
      <c r="AS1401" s="11"/>
      <c r="AT1401" s="9"/>
      <c r="AU1401" t="str">
        <f t="shared" si="757"/>
        <v>RW</v>
      </c>
      <c r="AV1401" s="7">
        <f>SUM(Z$7:Z1401)/2</f>
        <v>792</v>
      </c>
      <c r="AW1401" s="7">
        <f>SUM(AC$7:AC1401)/2</f>
        <v>232</v>
      </c>
      <c r="BA1401" s="11">
        <v>24</v>
      </c>
      <c r="BB1401" s="7">
        <f t="shared" si="772"/>
        <v>16</v>
      </c>
      <c r="BF1401" s="2" t="s">
        <v>1706</v>
      </c>
      <c r="BG1401" s="2" t="s">
        <v>1706</v>
      </c>
      <c r="BH1401" s="2" t="s">
        <v>1706</v>
      </c>
      <c r="BI1401" s="2" t="s">
        <v>1706</v>
      </c>
      <c r="BJ1401" s="2" t="s">
        <v>1706</v>
      </c>
      <c r="BK1401" s="2" t="s">
        <v>1706</v>
      </c>
      <c r="BL1401" s="2" t="s">
        <v>1706</v>
      </c>
      <c r="BM1401" s="2" t="s">
        <v>1706</v>
      </c>
      <c r="BN1401" s="32" t="s">
        <v>1707</v>
      </c>
      <c r="BO1401" s="32" t="s">
        <v>1707</v>
      </c>
    </row>
    <row r="1402" spans="2:67" ht="72" outlineLevel="1">
      <c r="B1402" s="36"/>
      <c r="C1402" s="13" t="s">
        <v>1294</v>
      </c>
      <c r="D1402" s="10" t="s">
        <v>1695</v>
      </c>
      <c r="E1402" s="10" t="s">
        <v>1696</v>
      </c>
      <c r="F1402" s="11" t="s">
        <v>1697</v>
      </c>
      <c r="G1402" s="11" t="str">
        <f>IF(BA1402&gt;1, F1402 &amp; "[" &amp; BB1402-1+BA1402&amp; ":" &amp; BB1402 &amp; "]",(IF(BA1402&gt;0,F1402 &amp; "[" &amp; BB1402 &amp; "]","")))</f>
        <v>MFR_SPECIFIC_CD[15:0]</v>
      </c>
      <c r="H1402" s="11" t="s">
        <v>1708</v>
      </c>
      <c r="I1402" s="11"/>
      <c r="J1402" s="11"/>
      <c r="K1402" s="11"/>
      <c r="L1402" s="11"/>
      <c r="M1402" s="11"/>
      <c r="N1402" s="10" t="s">
        <v>1709</v>
      </c>
      <c r="O1402" s="10" t="s">
        <v>1710</v>
      </c>
      <c r="P1402" s="10"/>
      <c r="Q1402" s="10"/>
      <c r="R1402" s="10"/>
      <c r="S1402" s="10" t="s">
        <v>53</v>
      </c>
      <c r="T1402" s="10"/>
      <c r="U1402" s="10" t="s">
        <v>49</v>
      </c>
      <c r="V1402" s="10" t="s">
        <v>50</v>
      </c>
      <c r="W1402" s="10" t="s">
        <v>50</v>
      </c>
      <c r="X1402" s="11" t="str">
        <f t="shared" si="760"/>
        <v>Y</v>
      </c>
      <c r="Y1402" s="11">
        <v>16</v>
      </c>
      <c r="Z1402" s="11">
        <f t="shared" si="771"/>
        <v>16</v>
      </c>
      <c r="AA1402" s="11" t="str">
        <f t="shared" si="754"/>
        <v>N</v>
      </c>
      <c r="AB1402" s="11"/>
      <c r="AC1402" s="11">
        <f t="shared" si="755"/>
        <v>0</v>
      </c>
      <c r="AD1402" s="10" t="str">
        <f t="shared" si="761"/>
        <v>0000000000000000</v>
      </c>
      <c r="AE1402" s="10" t="s">
        <v>733</v>
      </c>
      <c r="AF1402" s="11"/>
      <c r="AG1402" s="10"/>
      <c r="AH1402" s="10"/>
      <c r="AI1402" s="11">
        <f>IF(Y1402&gt;0,AK1337,AK1337- 1)</f>
        <v>744</v>
      </c>
      <c r="AJ1402" s="11" t="str">
        <f t="shared" si="764"/>
        <v>MTP[759:744]</v>
      </c>
      <c r="AK1402" s="11">
        <f>IF(AND(V1402="Y", Y1402&gt;0),AI1378,AI1378- 1)</f>
        <v>799</v>
      </c>
      <c r="AL1402" s="11" t="str">
        <f t="shared" si="766"/>
        <v/>
      </c>
      <c r="AM1402" s="11">
        <f>IF(AB1402&gt;0,AO1337,AO1337- 1)</f>
        <v>231</v>
      </c>
      <c r="AN1402" s="11" t="str">
        <f t="shared" si="768"/>
        <v/>
      </c>
      <c r="AO1402" s="11">
        <f>IF(AND(V1402="Y", AB1402&gt;0),AM1378,AM1378- 1)</f>
        <v>231</v>
      </c>
      <c r="AP1402" s="11" t="str">
        <f t="shared" si="770"/>
        <v/>
      </c>
      <c r="AQ1402" s="11"/>
      <c r="AR1402" s="11">
        <f t="shared" si="756"/>
        <v>0</v>
      </c>
      <c r="AS1402" s="11"/>
      <c r="AT1402" s="9"/>
      <c r="AU1402" t="str">
        <f t="shared" si="757"/>
        <v>RW</v>
      </c>
      <c r="AV1402" s="7">
        <f>SUM(Z$7:Z1402)/2</f>
        <v>800</v>
      </c>
      <c r="AW1402" s="7">
        <f>SUM(AC$7:AC1402)/2</f>
        <v>232</v>
      </c>
      <c r="BA1402" s="11">
        <v>16</v>
      </c>
      <c r="BB1402" s="7">
        <f t="shared" si="772"/>
        <v>0</v>
      </c>
      <c r="BF1402" s="2" t="s">
        <v>733</v>
      </c>
      <c r="BG1402" s="2" t="s">
        <v>733</v>
      </c>
      <c r="BH1402" s="2" t="s">
        <v>733</v>
      </c>
      <c r="BI1402" s="2" t="s">
        <v>733</v>
      </c>
      <c r="BJ1402" s="2" t="s">
        <v>733</v>
      </c>
      <c r="BK1402" s="2" t="s">
        <v>733</v>
      </c>
      <c r="BL1402" s="2" t="s">
        <v>733</v>
      </c>
      <c r="BM1402" s="2" t="s">
        <v>733</v>
      </c>
      <c r="BN1402" s="32" t="s">
        <v>1711</v>
      </c>
      <c r="BO1402" s="32" t="s">
        <v>1711</v>
      </c>
    </row>
    <row r="1403" spans="2:67">
      <c r="B1403" s="36"/>
      <c r="C1403" s="13" t="s">
        <v>1294</v>
      </c>
      <c r="D1403" s="10" t="s">
        <v>1712</v>
      </c>
      <c r="E1403" s="10" t="s">
        <v>1713</v>
      </c>
      <c r="F1403" s="11" t="s">
        <v>1714</v>
      </c>
      <c r="G1403" s="11"/>
      <c r="H1403" s="11"/>
      <c r="I1403" s="11"/>
      <c r="J1403" s="11"/>
      <c r="K1403" s="11"/>
      <c r="L1403" s="11"/>
      <c r="M1403" s="11"/>
      <c r="N1403" s="10"/>
      <c r="O1403" s="10"/>
      <c r="P1403" s="10"/>
      <c r="Q1403" s="10" t="str">
        <f>IF(T1403&gt;2,"Block Write",IF(T1403=1,"Write Byte","Write Word"))</f>
        <v>Write Byte</v>
      </c>
      <c r="R1403" s="10" t="str">
        <f>IF(T1403&gt;2,"Block Read",IF(T1403=1,"Read Byte","Read Word"))</f>
        <v>Read Byte</v>
      </c>
      <c r="S1403" s="10" t="str">
        <f t="shared" si="591"/>
        <v>RW</v>
      </c>
      <c r="T1403" s="10">
        <v>1</v>
      </c>
      <c r="U1403" s="10" t="s">
        <v>49</v>
      </c>
      <c r="V1403" s="10" t="s">
        <v>50</v>
      </c>
      <c r="W1403" s="10" t="s">
        <v>50</v>
      </c>
      <c r="X1403" s="11" t="str">
        <f t="shared" si="760"/>
        <v>N</v>
      </c>
      <c r="Y1403" s="11"/>
      <c r="Z1403" s="11">
        <f t="shared" ref="Z1403:Z1688" si="773">IF(V1403="N",Y1403,Y1403*$T$1)</f>
        <v>0</v>
      </c>
      <c r="AA1403" s="11" t="str">
        <f t="shared" si="754"/>
        <v>N</v>
      </c>
      <c r="AB1403" s="11"/>
      <c r="AC1403" s="11">
        <f t="shared" si="755"/>
        <v>0</v>
      </c>
      <c r="AD1403" s="10" t="str">
        <f>(AD1404 &amp; AD1405 &amp; AD1406 &amp; AD1407 &amp; AD1408 &amp; AD1409 &amp; AD1410 &amp; AD1411)</f>
        <v>00000000</v>
      </c>
      <c r="AE1403" s="10" t="str">
        <f>(AE1404 &amp; AE1405 &amp; AE1406 &amp; AE1407 &amp; AE1408 &amp; AE1409 &amp; AE1410 &amp; AE1411)</f>
        <v>00000000</v>
      </c>
      <c r="AF1403" s="11"/>
      <c r="AG1403" s="10"/>
      <c r="AH1403" s="10"/>
      <c r="AI1403" s="11">
        <f>AK1378+Y1403</f>
        <v>800</v>
      </c>
      <c r="AJ1403" s="11"/>
      <c r="AK1403" s="11">
        <f t="shared" si="592"/>
        <v>800</v>
      </c>
      <c r="AL1403" s="11"/>
      <c r="AM1403" s="11">
        <f>AO1378+AB1403</f>
        <v>232</v>
      </c>
      <c r="AN1403" s="11"/>
      <c r="AO1403" s="11">
        <f t="shared" si="593"/>
        <v>232</v>
      </c>
      <c r="AP1403" s="11"/>
      <c r="AQ1403" s="11">
        <f t="shared" si="581"/>
        <v>8</v>
      </c>
      <c r="AR1403" s="11">
        <f t="shared" si="756"/>
        <v>8</v>
      </c>
      <c r="AS1403" s="11"/>
      <c r="AT1403" s="9" t="s">
        <v>1519</v>
      </c>
      <c r="AU1403" t="str">
        <f t="shared" si="757"/>
        <v>RW</v>
      </c>
      <c r="AV1403" s="7">
        <f>SUM(Z$7:Z1403)/2</f>
        <v>800</v>
      </c>
      <c r="AW1403" s="7">
        <f>SUM(AC$7:AC1403)/2</f>
        <v>232</v>
      </c>
      <c r="BF1403" s="2" t="s">
        <v>272</v>
      </c>
      <c r="BG1403" s="2" t="s">
        <v>272</v>
      </c>
      <c r="BH1403" s="2" t="s">
        <v>272</v>
      </c>
      <c r="BI1403" s="2" t="s">
        <v>272</v>
      </c>
      <c r="BJ1403" s="2" t="s">
        <v>272</v>
      </c>
      <c r="BK1403" s="2" t="s">
        <v>272</v>
      </c>
      <c r="BL1403" s="2" t="s">
        <v>272</v>
      </c>
      <c r="BM1403" s="2" t="s">
        <v>272</v>
      </c>
      <c r="BN1403" s="2" t="s">
        <v>272</v>
      </c>
      <c r="BO1403" s="2" t="s">
        <v>272</v>
      </c>
    </row>
    <row r="1404" spans="2:67" outlineLevel="1">
      <c r="B1404" s="36"/>
      <c r="C1404" s="13" t="s">
        <v>1294</v>
      </c>
      <c r="D1404" s="10" t="s">
        <v>1712</v>
      </c>
      <c r="E1404" s="10" t="s">
        <v>1713</v>
      </c>
      <c r="F1404" s="11" t="s">
        <v>1714</v>
      </c>
      <c r="G1404" s="11"/>
      <c r="H1404" s="11"/>
      <c r="I1404" s="11"/>
      <c r="J1404" s="11"/>
      <c r="K1404" s="11"/>
      <c r="L1404" s="11"/>
      <c r="M1404" s="11"/>
      <c r="N1404" s="10"/>
      <c r="O1404" s="10"/>
      <c r="P1404" s="10"/>
      <c r="Q1404" s="10"/>
      <c r="R1404" s="10"/>
      <c r="S1404" s="10" t="s">
        <v>53</v>
      </c>
      <c r="T1404" s="10"/>
      <c r="U1404" s="10" t="s">
        <v>49</v>
      </c>
      <c r="V1404" s="10" t="s">
        <v>50</v>
      </c>
      <c r="W1404" s="10" t="s">
        <v>50</v>
      </c>
      <c r="X1404" s="11" t="str">
        <f t="shared" si="760"/>
        <v>N</v>
      </c>
      <c r="Y1404" s="11"/>
      <c r="Z1404" s="11">
        <f t="shared" si="773"/>
        <v>0</v>
      </c>
      <c r="AA1404" s="11" t="str">
        <f t="shared" si="754"/>
        <v>N</v>
      </c>
      <c r="AB1404" s="11"/>
      <c r="AC1404" s="11">
        <f t="shared" si="755"/>
        <v>0</v>
      </c>
      <c r="AD1404" s="10" t="str">
        <f t="shared" ref="AD1404:AD1411" si="774">REPT(0,BA1404)</f>
        <v/>
      </c>
      <c r="AE1404" s="10" t="str">
        <f t="shared" ref="AE1404:AE1411" si="775">REPT(0,BA1404)</f>
        <v/>
      </c>
      <c r="AF1404" s="11"/>
      <c r="AG1404" s="10"/>
      <c r="AH1404" s="10"/>
      <c r="AI1404" s="11">
        <f t="shared" ref="AI1404:AI1410" si="776">AI1405+Y1405</f>
        <v>799</v>
      </c>
      <c r="AJ1404" s="11" t="str">
        <f t="shared" ref="AJ1404:AJ1411" si="777">IF(Y1404&gt;1,"MTP[" &amp; AI1404-1+Y1404&amp; ":" &amp; AI1404 &amp; "]",(IF(Y1404&gt;0,"MTP[" &amp; AI1404 &amp; "]","")))</f>
        <v/>
      </c>
      <c r="AK1404" s="11">
        <f t="shared" ref="AK1404:AK1410" si="778">AK1405+Y1405</f>
        <v>799</v>
      </c>
      <c r="AL1404" s="11" t="str">
        <f t="shared" ref="AL1404:AL1411" si="779">IF(AND(V1404="Y", Y1404&gt;1),"MTP[" &amp; AK1404-1+Y1404&amp; ":" &amp; AK1404 &amp; "]",(IF(AND(V1404="Y", Y1404&gt;0),"MTP[" &amp; AK1404 &amp; "]","")))</f>
        <v/>
      </c>
      <c r="AM1404" s="11">
        <f t="shared" ref="AM1404:AM1410" si="780">AM1405+AB1405</f>
        <v>231</v>
      </c>
      <c r="AN1404" s="11" t="str">
        <f t="shared" ref="AN1404:AN1411" si="781">IF(AB1404&gt;1,"OTP[" &amp; AM1404-1+AB1404&amp; ":" &amp; AM1404 &amp; "]",(IF(AB1404&gt;0,"OTP[" &amp; AM1404 &amp; "]","")))</f>
        <v/>
      </c>
      <c r="AO1404" s="11">
        <f t="shared" ref="AO1404:AO1410" si="782">AO1405+AB1405</f>
        <v>231</v>
      </c>
      <c r="AP1404" s="11" t="str">
        <f t="shared" ref="AP1404:AP1411" si="783">IF(AND(V1404="Y", AB1404&gt;1),"OTP[" &amp; AO1404-1+AB1404&amp; ":" &amp; AO1404 &amp; "]",(IF(AND(V1404="Y", AB1404&gt;0),"OTP[" &amp; AO1404 &amp; "]","")))</f>
        <v/>
      </c>
      <c r="AQ1404" s="11"/>
      <c r="AR1404" s="11">
        <f t="shared" si="756"/>
        <v>0</v>
      </c>
      <c r="AS1404" s="11"/>
      <c r="AT1404" s="9"/>
      <c r="AU1404" t="str">
        <f t="shared" si="757"/>
        <v>RW</v>
      </c>
      <c r="AV1404" s="7">
        <f>SUM(Z$7:Z1404)/2</f>
        <v>800</v>
      </c>
      <c r="AW1404" s="7">
        <f>SUM(AC$7:AC1404)/2</f>
        <v>232</v>
      </c>
      <c r="BF1404" s="2" t="s">
        <v>1299</v>
      </c>
      <c r="BG1404" s="2" t="s">
        <v>1299</v>
      </c>
      <c r="BH1404" s="2" t="s">
        <v>1299</v>
      </c>
      <c r="BI1404" s="2" t="s">
        <v>1299</v>
      </c>
      <c r="BJ1404" s="2" t="s">
        <v>1299</v>
      </c>
      <c r="BK1404" s="2" t="s">
        <v>1299</v>
      </c>
      <c r="BL1404" s="2" t="s">
        <v>1299</v>
      </c>
      <c r="BM1404" s="2" t="s">
        <v>1299</v>
      </c>
      <c r="BN1404" s="2" t="s">
        <v>1299</v>
      </c>
      <c r="BO1404" s="2" t="s">
        <v>1299</v>
      </c>
    </row>
    <row r="1405" spans="2:67" outlineLevel="1">
      <c r="B1405" s="36"/>
      <c r="C1405" s="13" t="s">
        <v>1294</v>
      </c>
      <c r="D1405" s="10" t="s">
        <v>1712</v>
      </c>
      <c r="E1405" s="10" t="s">
        <v>1713</v>
      </c>
      <c r="F1405" s="11" t="s">
        <v>1714</v>
      </c>
      <c r="G1405" s="11"/>
      <c r="H1405" s="11"/>
      <c r="I1405" s="11"/>
      <c r="J1405" s="11"/>
      <c r="K1405" s="11"/>
      <c r="L1405" s="11"/>
      <c r="M1405" s="11"/>
      <c r="N1405" s="10"/>
      <c r="O1405" s="10"/>
      <c r="P1405" s="10"/>
      <c r="Q1405" s="10"/>
      <c r="R1405" s="10"/>
      <c r="S1405" s="10" t="s">
        <v>53</v>
      </c>
      <c r="T1405" s="10"/>
      <c r="U1405" s="10" t="s">
        <v>49</v>
      </c>
      <c r="V1405" s="10" t="s">
        <v>50</v>
      </c>
      <c r="W1405" s="10" t="s">
        <v>50</v>
      </c>
      <c r="X1405" s="11" t="str">
        <f t="shared" si="760"/>
        <v>N</v>
      </c>
      <c r="Y1405" s="11"/>
      <c r="Z1405" s="11">
        <f t="shared" si="773"/>
        <v>0</v>
      </c>
      <c r="AA1405" s="11" t="str">
        <f t="shared" si="754"/>
        <v>N</v>
      </c>
      <c r="AB1405" s="11"/>
      <c r="AC1405" s="11">
        <f t="shared" si="755"/>
        <v>0</v>
      </c>
      <c r="AD1405" s="10" t="str">
        <f t="shared" si="774"/>
        <v/>
      </c>
      <c r="AE1405" s="10" t="str">
        <f t="shared" si="775"/>
        <v/>
      </c>
      <c r="AF1405" s="11"/>
      <c r="AG1405" s="10"/>
      <c r="AH1405" s="10"/>
      <c r="AI1405" s="11">
        <f t="shared" si="776"/>
        <v>799</v>
      </c>
      <c r="AJ1405" s="11" t="str">
        <f t="shared" si="777"/>
        <v/>
      </c>
      <c r="AK1405" s="11">
        <f t="shared" si="778"/>
        <v>799</v>
      </c>
      <c r="AL1405" s="11" t="str">
        <f t="shared" si="779"/>
        <v/>
      </c>
      <c r="AM1405" s="11">
        <f t="shared" si="780"/>
        <v>231</v>
      </c>
      <c r="AN1405" s="11" t="str">
        <f t="shared" si="781"/>
        <v/>
      </c>
      <c r="AO1405" s="11">
        <f t="shared" si="782"/>
        <v>231</v>
      </c>
      <c r="AP1405" s="11" t="str">
        <f t="shared" si="783"/>
        <v/>
      </c>
      <c r="AQ1405" s="11"/>
      <c r="AR1405" s="11">
        <f t="shared" si="756"/>
        <v>0</v>
      </c>
      <c r="AS1405" s="11"/>
      <c r="AT1405" s="9"/>
      <c r="AU1405" t="str">
        <f t="shared" si="757"/>
        <v>RW</v>
      </c>
      <c r="AV1405" s="7">
        <f>SUM(Z$7:Z1405)/2</f>
        <v>800</v>
      </c>
      <c r="AW1405" s="7">
        <f>SUM(AC$7:AC1405)/2</f>
        <v>232</v>
      </c>
      <c r="BF1405" s="2" t="s">
        <v>1299</v>
      </c>
      <c r="BG1405" s="2" t="s">
        <v>1299</v>
      </c>
      <c r="BH1405" s="2" t="s">
        <v>1299</v>
      </c>
      <c r="BI1405" s="2" t="s">
        <v>1299</v>
      </c>
      <c r="BJ1405" s="2" t="s">
        <v>1299</v>
      </c>
      <c r="BK1405" s="2" t="s">
        <v>1299</v>
      </c>
      <c r="BL1405" s="2" t="s">
        <v>1299</v>
      </c>
      <c r="BM1405" s="2" t="s">
        <v>1299</v>
      </c>
      <c r="BN1405" s="2" t="s">
        <v>1299</v>
      </c>
      <c r="BO1405" s="2" t="s">
        <v>1299</v>
      </c>
    </row>
    <row r="1406" spans="2:67" outlineLevel="1">
      <c r="B1406" s="36"/>
      <c r="C1406" s="13" t="s">
        <v>1294</v>
      </c>
      <c r="D1406" s="10" t="s">
        <v>1712</v>
      </c>
      <c r="E1406" s="10" t="s">
        <v>1713</v>
      </c>
      <c r="F1406" s="11" t="s">
        <v>1714</v>
      </c>
      <c r="G1406" s="11"/>
      <c r="H1406" s="11"/>
      <c r="I1406" s="11"/>
      <c r="J1406" s="11"/>
      <c r="K1406" s="11"/>
      <c r="L1406" s="11"/>
      <c r="M1406" s="11"/>
      <c r="N1406" s="10"/>
      <c r="O1406" s="10"/>
      <c r="P1406" s="10"/>
      <c r="Q1406" s="10"/>
      <c r="R1406" s="10"/>
      <c r="S1406" s="10" t="s">
        <v>53</v>
      </c>
      <c r="T1406" s="10"/>
      <c r="U1406" s="10" t="s">
        <v>49</v>
      </c>
      <c r="V1406" s="10" t="s">
        <v>50</v>
      </c>
      <c r="W1406" s="10" t="s">
        <v>50</v>
      </c>
      <c r="X1406" s="11" t="str">
        <f t="shared" si="760"/>
        <v>N</v>
      </c>
      <c r="Y1406" s="11"/>
      <c r="Z1406" s="11">
        <f t="shared" si="773"/>
        <v>0</v>
      </c>
      <c r="AA1406" s="11" t="str">
        <f t="shared" si="754"/>
        <v>N</v>
      </c>
      <c r="AB1406" s="11"/>
      <c r="AC1406" s="11">
        <f t="shared" si="755"/>
        <v>0</v>
      </c>
      <c r="AD1406" s="10" t="str">
        <f t="shared" si="774"/>
        <v/>
      </c>
      <c r="AE1406" s="10" t="str">
        <f t="shared" si="775"/>
        <v/>
      </c>
      <c r="AF1406" s="11"/>
      <c r="AG1406" s="10"/>
      <c r="AH1406" s="10"/>
      <c r="AI1406" s="11">
        <f t="shared" si="776"/>
        <v>799</v>
      </c>
      <c r="AJ1406" s="11" t="str">
        <f t="shared" si="777"/>
        <v/>
      </c>
      <c r="AK1406" s="11">
        <f t="shared" si="778"/>
        <v>799</v>
      </c>
      <c r="AL1406" s="11" t="str">
        <f t="shared" si="779"/>
        <v/>
      </c>
      <c r="AM1406" s="11">
        <f t="shared" si="780"/>
        <v>231</v>
      </c>
      <c r="AN1406" s="11" t="str">
        <f t="shared" si="781"/>
        <v/>
      </c>
      <c r="AO1406" s="11">
        <f t="shared" si="782"/>
        <v>231</v>
      </c>
      <c r="AP1406" s="11" t="str">
        <f t="shared" si="783"/>
        <v/>
      </c>
      <c r="AQ1406" s="11"/>
      <c r="AR1406" s="11">
        <f t="shared" si="756"/>
        <v>0</v>
      </c>
      <c r="AS1406" s="11"/>
      <c r="AT1406" s="9"/>
      <c r="AU1406" t="str">
        <f t="shared" si="757"/>
        <v>RW</v>
      </c>
      <c r="AV1406" s="7">
        <f>SUM(Z$7:Z1406)/2</f>
        <v>800</v>
      </c>
      <c r="AW1406" s="7">
        <f>SUM(AC$7:AC1406)/2</f>
        <v>232</v>
      </c>
      <c r="BF1406" s="2" t="s">
        <v>1299</v>
      </c>
      <c r="BG1406" s="2" t="s">
        <v>1299</v>
      </c>
      <c r="BH1406" s="2" t="s">
        <v>1299</v>
      </c>
      <c r="BI1406" s="2" t="s">
        <v>1299</v>
      </c>
      <c r="BJ1406" s="2" t="s">
        <v>1299</v>
      </c>
      <c r="BK1406" s="2" t="s">
        <v>1299</v>
      </c>
      <c r="BL1406" s="2" t="s">
        <v>1299</v>
      </c>
      <c r="BM1406" s="2" t="s">
        <v>1299</v>
      </c>
      <c r="BN1406" s="2" t="s">
        <v>1299</v>
      </c>
      <c r="BO1406" s="2" t="s">
        <v>1299</v>
      </c>
    </row>
    <row r="1407" spans="2:67" outlineLevel="1">
      <c r="B1407" s="36"/>
      <c r="C1407" s="13" t="s">
        <v>1294</v>
      </c>
      <c r="D1407" s="10" t="s">
        <v>1712</v>
      </c>
      <c r="E1407" s="10" t="s">
        <v>1713</v>
      </c>
      <c r="F1407" s="11" t="s">
        <v>1714</v>
      </c>
      <c r="G1407" s="11"/>
      <c r="H1407" s="11"/>
      <c r="I1407" s="11"/>
      <c r="J1407" s="11"/>
      <c r="K1407" s="11"/>
      <c r="L1407" s="11"/>
      <c r="M1407" s="11"/>
      <c r="N1407" s="10"/>
      <c r="O1407" s="10"/>
      <c r="P1407" s="10"/>
      <c r="Q1407" s="10"/>
      <c r="R1407" s="10"/>
      <c r="S1407" s="10" t="s">
        <v>53</v>
      </c>
      <c r="T1407" s="10"/>
      <c r="U1407" s="10" t="s">
        <v>49</v>
      </c>
      <c r="V1407" s="10" t="s">
        <v>50</v>
      </c>
      <c r="W1407" s="10" t="s">
        <v>50</v>
      </c>
      <c r="X1407" s="11" t="str">
        <f t="shared" si="760"/>
        <v>N</v>
      </c>
      <c r="Y1407" s="11"/>
      <c r="Z1407" s="11">
        <f t="shared" si="773"/>
        <v>0</v>
      </c>
      <c r="AA1407" s="11" t="str">
        <f t="shared" si="754"/>
        <v>N</v>
      </c>
      <c r="AB1407" s="11"/>
      <c r="AC1407" s="11">
        <f t="shared" si="755"/>
        <v>0</v>
      </c>
      <c r="AD1407" s="10" t="str">
        <f t="shared" si="774"/>
        <v/>
      </c>
      <c r="AE1407" s="10" t="str">
        <f t="shared" si="775"/>
        <v/>
      </c>
      <c r="AF1407" s="11"/>
      <c r="AG1407" s="10"/>
      <c r="AH1407" s="10"/>
      <c r="AI1407" s="11">
        <f t="shared" si="776"/>
        <v>799</v>
      </c>
      <c r="AJ1407" s="11" t="str">
        <f t="shared" si="777"/>
        <v/>
      </c>
      <c r="AK1407" s="11">
        <f t="shared" si="778"/>
        <v>799</v>
      </c>
      <c r="AL1407" s="11" t="str">
        <f t="shared" si="779"/>
        <v/>
      </c>
      <c r="AM1407" s="11">
        <f t="shared" si="780"/>
        <v>231</v>
      </c>
      <c r="AN1407" s="11" t="str">
        <f t="shared" si="781"/>
        <v/>
      </c>
      <c r="AO1407" s="11">
        <f t="shared" si="782"/>
        <v>231</v>
      </c>
      <c r="AP1407" s="11" t="str">
        <f t="shared" si="783"/>
        <v/>
      </c>
      <c r="AQ1407" s="11"/>
      <c r="AR1407" s="11">
        <f t="shared" si="756"/>
        <v>0</v>
      </c>
      <c r="AS1407" s="11"/>
      <c r="AT1407" s="9"/>
      <c r="AU1407" t="str">
        <f t="shared" si="757"/>
        <v>RW</v>
      </c>
      <c r="AV1407" s="7">
        <f>SUM(Z$7:Z1407)/2</f>
        <v>800</v>
      </c>
      <c r="AW1407" s="7">
        <f>SUM(AC$7:AC1407)/2</f>
        <v>232</v>
      </c>
      <c r="BF1407" s="2" t="s">
        <v>1299</v>
      </c>
      <c r="BG1407" s="2" t="s">
        <v>1299</v>
      </c>
      <c r="BH1407" s="2" t="s">
        <v>1299</v>
      </c>
      <c r="BI1407" s="2" t="s">
        <v>1299</v>
      </c>
      <c r="BJ1407" s="2" t="s">
        <v>1299</v>
      </c>
      <c r="BK1407" s="2" t="s">
        <v>1299</v>
      </c>
      <c r="BL1407" s="2" t="s">
        <v>1299</v>
      </c>
      <c r="BM1407" s="2" t="s">
        <v>1299</v>
      </c>
      <c r="BN1407" s="2" t="s">
        <v>1299</v>
      </c>
      <c r="BO1407" s="2" t="s">
        <v>1299</v>
      </c>
    </row>
    <row r="1408" spans="2:67" outlineLevel="1">
      <c r="B1408" s="36"/>
      <c r="C1408" s="13" t="s">
        <v>1294</v>
      </c>
      <c r="D1408" s="10" t="s">
        <v>1712</v>
      </c>
      <c r="E1408" s="10" t="s">
        <v>1713</v>
      </c>
      <c r="F1408" s="11" t="s">
        <v>1714</v>
      </c>
      <c r="G1408" s="11"/>
      <c r="H1408" s="11"/>
      <c r="I1408" s="11"/>
      <c r="J1408" s="11"/>
      <c r="K1408" s="11"/>
      <c r="L1408" s="11"/>
      <c r="M1408" s="11"/>
      <c r="N1408" s="10"/>
      <c r="O1408" s="10"/>
      <c r="P1408" s="10"/>
      <c r="Q1408" s="10"/>
      <c r="R1408" s="10"/>
      <c r="S1408" s="10" t="s">
        <v>53</v>
      </c>
      <c r="T1408" s="10"/>
      <c r="U1408" s="10" t="s">
        <v>49</v>
      </c>
      <c r="V1408" s="10" t="s">
        <v>50</v>
      </c>
      <c r="W1408" s="10" t="s">
        <v>50</v>
      </c>
      <c r="X1408" s="11" t="str">
        <f t="shared" si="760"/>
        <v>N</v>
      </c>
      <c r="Y1408" s="11"/>
      <c r="Z1408" s="11">
        <f t="shared" si="773"/>
        <v>0</v>
      </c>
      <c r="AA1408" s="11" t="str">
        <f t="shared" si="754"/>
        <v>N</v>
      </c>
      <c r="AB1408" s="11"/>
      <c r="AC1408" s="11">
        <f t="shared" si="755"/>
        <v>0</v>
      </c>
      <c r="AD1408" s="10" t="str">
        <f t="shared" si="774"/>
        <v/>
      </c>
      <c r="AE1408" s="10" t="str">
        <f t="shared" si="775"/>
        <v/>
      </c>
      <c r="AF1408" s="11"/>
      <c r="AG1408" s="10"/>
      <c r="AH1408" s="10"/>
      <c r="AI1408" s="11">
        <f t="shared" si="776"/>
        <v>799</v>
      </c>
      <c r="AJ1408" s="11" t="str">
        <f t="shared" si="777"/>
        <v/>
      </c>
      <c r="AK1408" s="11">
        <f t="shared" si="778"/>
        <v>799</v>
      </c>
      <c r="AL1408" s="11" t="str">
        <f t="shared" si="779"/>
        <v/>
      </c>
      <c r="AM1408" s="11">
        <f t="shared" si="780"/>
        <v>231</v>
      </c>
      <c r="AN1408" s="11" t="str">
        <f t="shared" si="781"/>
        <v/>
      </c>
      <c r="AO1408" s="11">
        <f t="shared" si="782"/>
        <v>231</v>
      </c>
      <c r="AP1408" s="11" t="str">
        <f t="shared" si="783"/>
        <v/>
      </c>
      <c r="AQ1408" s="11"/>
      <c r="AR1408" s="11">
        <f t="shared" si="756"/>
        <v>0</v>
      </c>
      <c r="AS1408" s="11"/>
      <c r="AT1408" s="9"/>
      <c r="AU1408" t="str">
        <f t="shared" si="757"/>
        <v>RW</v>
      </c>
      <c r="AV1408" s="7">
        <f>SUM(Z$7:Z1408)/2</f>
        <v>800</v>
      </c>
      <c r="AW1408" s="7">
        <f>SUM(AC$7:AC1408)/2</f>
        <v>232</v>
      </c>
      <c r="BF1408" s="2" t="s">
        <v>1299</v>
      </c>
      <c r="BG1408" s="2" t="s">
        <v>1299</v>
      </c>
      <c r="BH1408" s="2" t="s">
        <v>1299</v>
      </c>
      <c r="BI1408" s="2" t="s">
        <v>1299</v>
      </c>
      <c r="BJ1408" s="2" t="s">
        <v>1299</v>
      </c>
      <c r="BK1408" s="2" t="s">
        <v>1299</v>
      </c>
      <c r="BL1408" s="2" t="s">
        <v>1299</v>
      </c>
      <c r="BM1408" s="2" t="s">
        <v>1299</v>
      </c>
      <c r="BN1408" s="2" t="s">
        <v>1299</v>
      </c>
      <c r="BO1408" s="2" t="s">
        <v>1299</v>
      </c>
    </row>
    <row r="1409" spans="2:67" outlineLevel="1">
      <c r="C1409" s="13" t="s">
        <v>1294</v>
      </c>
      <c r="D1409" s="10" t="s">
        <v>1712</v>
      </c>
      <c r="E1409" s="10" t="s">
        <v>1713</v>
      </c>
      <c r="F1409" s="11" t="s">
        <v>1714</v>
      </c>
      <c r="G1409" s="11" t="str">
        <f>IF(BA1409&gt;1, F1409 &amp; "[" &amp; BB1409-1+BA1409&amp; ":" &amp; BB1409 &amp; "]",(IF(BA1409&gt;0,F1409 &amp; "[" &amp; BB1409 &amp; "]","")))</f>
        <v>MFR_SPECIFIC_CE[7:2]</v>
      </c>
      <c r="H1409" s="11"/>
      <c r="I1409" s="11"/>
      <c r="J1409" s="11"/>
      <c r="K1409" s="11"/>
      <c r="L1409" s="11"/>
      <c r="M1409" s="11"/>
      <c r="N1409" s="10"/>
      <c r="O1409" s="10"/>
      <c r="P1409" s="10"/>
      <c r="Q1409" s="10"/>
      <c r="R1409" s="10"/>
      <c r="S1409" s="10" t="s">
        <v>53</v>
      </c>
      <c r="T1409" s="10"/>
      <c r="U1409" s="10" t="s">
        <v>49</v>
      </c>
      <c r="V1409" s="10" t="s">
        <v>50</v>
      </c>
      <c r="W1409" s="10" t="s">
        <v>50</v>
      </c>
      <c r="X1409" s="11" t="str">
        <f t="shared" si="760"/>
        <v>N</v>
      </c>
      <c r="Y1409" s="11"/>
      <c r="Z1409" s="11">
        <f t="shared" si="773"/>
        <v>0</v>
      </c>
      <c r="AA1409" s="11" t="str">
        <f t="shared" si="754"/>
        <v>N</v>
      </c>
      <c r="AB1409" s="11"/>
      <c r="AC1409" s="11">
        <f t="shared" si="755"/>
        <v>0</v>
      </c>
      <c r="AD1409" s="10" t="str">
        <f t="shared" si="774"/>
        <v>000000</v>
      </c>
      <c r="AE1409" s="10" t="str">
        <f t="shared" si="775"/>
        <v>000000</v>
      </c>
      <c r="AF1409" s="11"/>
      <c r="AG1409" s="10"/>
      <c r="AH1409" s="10"/>
      <c r="AI1409" s="11">
        <f t="shared" si="776"/>
        <v>799</v>
      </c>
      <c r="AJ1409" s="11" t="str">
        <f t="shared" si="777"/>
        <v/>
      </c>
      <c r="AK1409" s="11">
        <f t="shared" si="778"/>
        <v>799</v>
      </c>
      <c r="AL1409" s="11" t="str">
        <f t="shared" si="779"/>
        <v/>
      </c>
      <c r="AM1409" s="11">
        <f t="shared" si="780"/>
        <v>231</v>
      </c>
      <c r="AN1409" s="11" t="str">
        <f t="shared" si="781"/>
        <v/>
      </c>
      <c r="AO1409" s="11">
        <f t="shared" si="782"/>
        <v>231</v>
      </c>
      <c r="AP1409" s="11" t="str">
        <f t="shared" si="783"/>
        <v/>
      </c>
      <c r="AQ1409" s="11"/>
      <c r="AR1409" s="11">
        <f t="shared" si="756"/>
        <v>0</v>
      </c>
      <c r="AS1409" s="11"/>
      <c r="AT1409" s="9"/>
      <c r="AU1409" t="str">
        <f t="shared" si="757"/>
        <v>RW</v>
      </c>
      <c r="AV1409" s="7">
        <f>SUM(Z$7:Z1409)/2</f>
        <v>800</v>
      </c>
      <c r="AW1409" s="7">
        <f>SUM(AC$7:AC1409)/2</f>
        <v>232</v>
      </c>
      <c r="BA1409" s="7">
        <f>8-SUM(BA1410:BA1411)</f>
        <v>6</v>
      </c>
      <c r="BB1409" s="7">
        <f t="shared" ref="BB1409:BB1411" si="784">BB1410+BA1410</f>
        <v>2</v>
      </c>
      <c r="BF1409" s="2" t="s">
        <v>412</v>
      </c>
      <c r="BG1409" s="2" t="s">
        <v>412</v>
      </c>
      <c r="BH1409" s="2" t="s">
        <v>412</v>
      </c>
      <c r="BI1409" s="2" t="s">
        <v>412</v>
      </c>
      <c r="BJ1409" s="2" t="s">
        <v>412</v>
      </c>
      <c r="BK1409" s="2" t="s">
        <v>412</v>
      </c>
      <c r="BL1409" s="2" t="s">
        <v>412</v>
      </c>
      <c r="BM1409" s="2" t="s">
        <v>412</v>
      </c>
      <c r="BN1409" s="2" t="s">
        <v>412</v>
      </c>
      <c r="BO1409" s="2" t="s">
        <v>412</v>
      </c>
    </row>
    <row r="1410" spans="2:67" outlineLevel="1">
      <c r="C1410" s="13" t="s">
        <v>1294</v>
      </c>
      <c r="D1410" s="10" t="s">
        <v>1712</v>
      </c>
      <c r="E1410" s="10" t="s">
        <v>1713</v>
      </c>
      <c r="F1410" s="11" t="s">
        <v>1714</v>
      </c>
      <c r="G1410" s="11" t="str">
        <f>IF(BA1410&gt;1, F1410 &amp; "[" &amp; BB1410-1+BA1410&amp; ":" &amp; BB1410 &amp; "]",(IF(BA1410&gt;0,F1410 &amp; "[" &amp; BB1410 &amp; "]","")))</f>
        <v>MFR_SPECIFIC_CE[1]</v>
      </c>
      <c r="H1410" s="11" t="s">
        <v>1715</v>
      </c>
      <c r="I1410" s="11"/>
      <c r="J1410" s="11"/>
      <c r="K1410" s="11"/>
      <c r="L1410" s="11"/>
      <c r="M1410" s="11"/>
      <c r="N1410" s="10" t="s">
        <v>1716</v>
      </c>
      <c r="O1410" s="10" t="s">
        <v>1717</v>
      </c>
      <c r="P1410" s="10"/>
      <c r="Q1410" s="10"/>
      <c r="R1410" s="10"/>
      <c r="S1410" s="10" t="s">
        <v>53</v>
      </c>
      <c r="T1410" s="10"/>
      <c r="U1410" s="10" t="s">
        <v>49</v>
      </c>
      <c r="V1410" s="10" t="s">
        <v>50</v>
      </c>
      <c r="W1410" s="10" t="s">
        <v>50</v>
      </c>
      <c r="X1410" s="11" t="str">
        <f t="shared" si="760"/>
        <v>N</v>
      </c>
      <c r="Y1410" s="11"/>
      <c r="Z1410" s="11">
        <f t="shared" si="773"/>
        <v>0</v>
      </c>
      <c r="AA1410" s="11" t="str">
        <f t="shared" si="754"/>
        <v>N</v>
      </c>
      <c r="AB1410" s="11"/>
      <c r="AC1410" s="11">
        <f t="shared" si="755"/>
        <v>0</v>
      </c>
      <c r="AD1410" s="10" t="str">
        <f t="shared" si="774"/>
        <v>0</v>
      </c>
      <c r="AE1410" s="10" t="str">
        <f t="shared" si="775"/>
        <v>0</v>
      </c>
      <c r="AF1410" s="11"/>
      <c r="AG1410" s="10"/>
      <c r="AH1410" s="10"/>
      <c r="AI1410" s="11">
        <f t="shared" si="776"/>
        <v>799</v>
      </c>
      <c r="AJ1410" s="11" t="str">
        <f t="shared" si="777"/>
        <v/>
      </c>
      <c r="AK1410" s="11">
        <f t="shared" si="778"/>
        <v>799</v>
      </c>
      <c r="AL1410" s="11" t="str">
        <f t="shared" si="779"/>
        <v/>
      </c>
      <c r="AM1410" s="11">
        <f t="shared" si="780"/>
        <v>231</v>
      </c>
      <c r="AN1410" s="11" t="str">
        <f t="shared" si="781"/>
        <v/>
      </c>
      <c r="AO1410" s="11">
        <f t="shared" si="782"/>
        <v>231</v>
      </c>
      <c r="AP1410" s="11" t="str">
        <f t="shared" si="783"/>
        <v/>
      </c>
      <c r="AQ1410" s="11"/>
      <c r="AR1410" s="11">
        <f t="shared" si="756"/>
        <v>0</v>
      </c>
      <c r="AS1410" s="11"/>
      <c r="AT1410" s="9"/>
      <c r="AU1410" t="str">
        <f t="shared" si="757"/>
        <v>RW</v>
      </c>
      <c r="AV1410" s="7">
        <f>SUM(Z$7:Z1410)/2</f>
        <v>800</v>
      </c>
      <c r="AW1410" s="7">
        <f>SUM(AC$7:AC1410)/2</f>
        <v>232</v>
      </c>
      <c r="BA1410" s="7">
        <v>1</v>
      </c>
      <c r="BB1410" s="7">
        <f t="shared" si="784"/>
        <v>1</v>
      </c>
      <c r="BF1410" s="2" t="s">
        <v>1304</v>
      </c>
      <c r="BG1410" s="2" t="s">
        <v>1304</v>
      </c>
      <c r="BH1410" s="2" t="s">
        <v>1304</v>
      </c>
      <c r="BI1410" s="2" t="s">
        <v>1304</v>
      </c>
      <c r="BJ1410" s="2" t="s">
        <v>1304</v>
      </c>
      <c r="BK1410" s="2" t="s">
        <v>1304</v>
      </c>
      <c r="BL1410" s="2" t="s">
        <v>1304</v>
      </c>
      <c r="BM1410" s="2" t="s">
        <v>1304</v>
      </c>
      <c r="BN1410" s="2" t="s">
        <v>1304</v>
      </c>
      <c r="BO1410" s="2" t="s">
        <v>1304</v>
      </c>
    </row>
    <row r="1411" spans="2:67" outlineLevel="1">
      <c r="C1411" s="13" t="s">
        <v>1294</v>
      </c>
      <c r="D1411" s="10" t="s">
        <v>1712</v>
      </c>
      <c r="E1411" s="10" t="s">
        <v>1713</v>
      </c>
      <c r="F1411" s="11" t="s">
        <v>1714</v>
      </c>
      <c r="G1411" s="11" t="str">
        <f>IF(BA1411&gt;1, F1411 &amp; "[" &amp; BB1411-1+BA1411&amp; ":" &amp; BB1411 &amp; "]",(IF(BA1411&gt;0,F1411 &amp; "[" &amp; BB1411 &amp; "]","")))</f>
        <v>MFR_SPECIFIC_CE[0]</v>
      </c>
      <c r="H1411" s="11" t="s">
        <v>1718</v>
      </c>
      <c r="I1411" s="11"/>
      <c r="J1411" s="11"/>
      <c r="K1411" s="11"/>
      <c r="L1411" s="11"/>
      <c r="M1411" s="11"/>
      <c r="N1411" s="10" t="s">
        <v>1719</v>
      </c>
      <c r="O1411" s="10" t="s">
        <v>1720</v>
      </c>
      <c r="P1411" s="10"/>
      <c r="Q1411" s="10"/>
      <c r="R1411" s="10"/>
      <c r="S1411" s="10" t="s">
        <v>53</v>
      </c>
      <c r="T1411" s="10"/>
      <c r="U1411" s="10" t="s">
        <v>49</v>
      </c>
      <c r="V1411" s="10" t="s">
        <v>50</v>
      </c>
      <c r="W1411" s="10" t="s">
        <v>50</v>
      </c>
      <c r="X1411" s="11" t="str">
        <f t="shared" si="760"/>
        <v>N</v>
      </c>
      <c r="Y1411" s="11"/>
      <c r="Z1411" s="11">
        <f t="shared" si="773"/>
        <v>0</v>
      </c>
      <c r="AA1411" s="11" t="str">
        <f t="shared" si="754"/>
        <v>N</v>
      </c>
      <c r="AB1411" s="11"/>
      <c r="AC1411" s="11">
        <f t="shared" si="755"/>
        <v>0</v>
      </c>
      <c r="AD1411" s="10" t="str">
        <f t="shared" si="774"/>
        <v>0</v>
      </c>
      <c r="AE1411" s="10" t="str">
        <f t="shared" si="775"/>
        <v>0</v>
      </c>
      <c r="AF1411" s="11"/>
      <c r="AG1411" s="10"/>
      <c r="AH1411" s="10"/>
      <c r="AI1411" s="11">
        <f>IF(Y1411&gt;0,AK1378,AK1378- 1)</f>
        <v>799</v>
      </c>
      <c r="AJ1411" s="11" t="str">
        <f t="shared" si="777"/>
        <v/>
      </c>
      <c r="AK1411" s="11">
        <f>IF(AND(V1411="Y", Y1411&gt;0),AI1403,AI1403- 1)</f>
        <v>799</v>
      </c>
      <c r="AL1411" s="11" t="str">
        <f t="shared" si="779"/>
        <v/>
      </c>
      <c r="AM1411" s="11">
        <f>IF(AB1411&gt;0,AO1378,AO1378- 1)</f>
        <v>231</v>
      </c>
      <c r="AN1411" s="11" t="str">
        <f t="shared" si="781"/>
        <v/>
      </c>
      <c r="AO1411" s="11">
        <f>IF(AND(V1411="Y", AB1411&gt;0),AM1403,AM1403- 1)</f>
        <v>231</v>
      </c>
      <c r="AP1411" s="11" t="str">
        <f t="shared" si="783"/>
        <v/>
      </c>
      <c r="AQ1411" s="11"/>
      <c r="AR1411" s="11">
        <f t="shared" si="756"/>
        <v>0</v>
      </c>
      <c r="AS1411" s="11"/>
      <c r="AT1411" s="9"/>
      <c r="AU1411" t="str">
        <f t="shared" si="757"/>
        <v>RW</v>
      </c>
      <c r="AV1411" s="7">
        <f>SUM(Z$7:Z1411)/2</f>
        <v>800</v>
      </c>
      <c r="AW1411" s="7">
        <f>SUM(AC$7:AC1411)/2</f>
        <v>232</v>
      </c>
      <c r="BA1411" s="7">
        <v>1</v>
      </c>
      <c r="BB1411" s="7">
        <f t="shared" si="784"/>
        <v>0</v>
      </c>
      <c r="BF1411" s="2" t="s">
        <v>1304</v>
      </c>
      <c r="BG1411" s="2" t="s">
        <v>1304</v>
      </c>
      <c r="BH1411" s="2" t="s">
        <v>1304</v>
      </c>
      <c r="BI1411" s="2" t="s">
        <v>1304</v>
      </c>
      <c r="BJ1411" s="2" t="s">
        <v>1304</v>
      </c>
      <c r="BK1411" s="2" t="s">
        <v>1304</v>
      </c>
      <c r="BL1411" s="2" t="s">
        <v>1304</v>
      </c>
      <c r="BM1411" s="2" t="s">
        <v>1304</v>
      </c>
      <c r="BN1411" s="2" t="s">
        <v>1304</v>
      </c>
      <c r="BO1411" s="2" t="s">
        <v>1304</v>
      </c>
    </row>
    <row r="1412" spans="2:67" ht="43.15">
      <c r="B1412" s="36"/>
      <c r="C1412" s="13" t="s">
        <v>1294</v>
      </c>
      <c r="D1412" s="10" t="s">
        <v>1721</v>
      </c>
      <c r="E1412" s="10" t="s">
        <v>1722</v>
      </c>
      <c r="F1412" s="11" t="s">
        <v>1723</v>
      </c>
      <c r="G1412" s="11"/>
      <c r="H1412" s="11"/>
      <c r="I1412" s="11"/>
      <c r="J1412" s="11"/>
      <c r="K1412" s="11"/>
      <c r="L1412" s="11"/>
      <c r="M1412" s="11"/>
      <c r="N1412" s="10"/>
      <c r="O1412" s="14"/>
      <c r="P1412" s="14"/>
      <c r="Q1412" s="10" t="str">
        <f>IF(T1412&gt;2,"Block Write",IF(T1412=1,"Write Byte","Write Word"))</f>
        <v>Block Write</v>
      </c>
      <c r="R1412" s="10" t="str">
        <f>IF(T1412&gt;2,"Block Read",IF(T1412=1,"Read Byte","Read Word"))</f>
        <v>Block Read</v>
      </c>
      <c r="S1412" s="10" t="str">
        <f t="shared" si="591"/>
        <v>RW</v>
      </c>
      <c r="T1412" s="10">
        <v>3</v>
      </c>
      <c r="U1412" s="10" t="s">
        <v>49</v>
      </c>
      <c r="V1412" s="10" t="s">
        <v>50</v>
      </c>
      <c r="W1412" s="10" t="s">
        <v>50</v>
      </c>
      <c r="X1412" s="11" t="str">
        <f t="shared" si="760"/>
        <v>N</v>
      </c>
      <c r="Y1412" s="11"/>
      <c r="Z1412" s="11">
        <f t="shared" si="773"/>
        <v>0</v>
      </c>
      <c r="AA1412" s="11" t="str">
        <f t="shared" si="754"/>
        <v>N</v>
      </c>
      <c r="AB1412" s="11"/>
      <c r="AC1412" s="11">
        <f t="shared" si="755"/>
        <v>0</v>
      </c>
      <c r="AD1412" s="10" t="str">
        <f>(AD1413 &amp; AD1414 &amp; AD1415 &amp; AD1416 &amp; AD1417 &amp; AD1418 &amp; AD1419 &amp; AD1420) &amp; (AD1421 &amp; AD1422 &amp; AD1423 &amp; AD1424 &amp; AD1425 &amp; AD1426 &amp; AD1427 &amp; AD1428) &amp; (AD1429 &amp; AD1430 &amp; AD1431 &amp; AD1432 &amp; AD1433 &amp; AD1434 &amp; AD1435 &amp; AD1436)</f>
        <v>000000000000000000000000</v>
      </c>
      <c r="AE1412" s="10" t="str">
        <f>(AE1413 &amp; AE1414 &amp; AE1415 &amp; AE1416 &amp; AE1417 &amp; AE1418 &amp; AE1419 &amp; AE1420) &amp; (AE1421 &amp; AE1422 &amp; AE1423 &amp; AE1424 &amp; AE1425 &amp; AE1426 &amp; AE1427 &amp; AE1428) &amp; (AE1429 &amp; AE1430 &amp; AE1431 &amp; AE1432 &amp; AE1433 &amp; AE1434 &amp; AE1435 &amp; AE1436)</f>
        <v>000000000000000000000000</v>
      </c>
      <c r="AF1412" s="11"/>
      <c r="AG1412" s="10"/>
      <c r="AH1412" s="10"/>
      <c r="AI1412" s="11">
        <f>AK1403+Y1412</f>
        <v>800</v>
      </c>
      <c r="AJ1412" s="11"/>
      <c r="AK1412" s="11">
        <f t="shared" si="592"/>
        <v>800</v>
      </c>
      <c r="AL1412" s="11"/>
      <c r="AM1412" s="11">
        <f>AO1403+AB1412</f>
        <v>232</v>
      </c>
      <c r="AN1412" s="11"/>
      <c r="AO1412" s="11">
        <f t="shared" si="593"/>
        <v>232</v>
      </c>
      <c r="AP1412" s="11"/>
      <c r="AQ1412" s="11">
        <f t="shared" si="581"/>
        <v>24</v>
      </c>
      <c r="AR1412" s="11">
        <f t="shared" si="756"/>
        <v>24</v>
      </c>
      <c r="AS1412" s="11"/>
      <c r="AT1412" s="9" t="s">
        <v>1527</v>
      </c>
      <c r="AU1412" t="str">
        <f t="shared" si="757"/>
        <v>RW</v>
      </c>
      <c r="AV1412" s="7">
        <f>SUM(Z$7:Z1412)/2</f>
        <v>800</v>
      </c>
      <c r="AW1412" s="7">
        <f>SUM(AC$7:AC1412)/2</f>
        <v>232</v>
      </c>
      <c r="BF1412" s="2" t="s">
        <v>1724</v>
      </c>
      <c r="BG1412" s="2" t="s">
        <v>1724</v>
      </c>
      <c r="BH1412" s="2" t="s">
        <v>1724</v>
      </c>
      <c r="BI1412" s="2" t="s">
        <v>1724</v>
      </c>
      <c r="BJ1412" s="2" t="s">
        <v>1724</v>
      </c>
      <c r="BK1412" s="2" t="s">
        <v>1724</v>
      </c>
      <c r="BL1412" s="2" t="s">
        <v>1724</v>
      </c>
      <c r="BM1412" s="2" t="s">
        <v>1724</v>
      </c>
      <c r="BN1412" s="2" t="s">
        <v>1724</v>
      </c>
      <c r="BO1412" s="2" t="s">
        <v>1724</v>
      </c>
    </row>
    <row r="1413" spans="2:67" outlineLevel="1">
      <c r="B1413" s="36"/>
      <c r="C1413" s="13" t="s">
        <v>1294</v>
      </c>
      <c r="D1413" s="10" t="s">
        <v>1721</v>
      </c>
      <c r="E1413" s="10" t="s">
        <v>1722</v>
      </c>
      <c r="F1413" s="11" t="s">
        <v>1723</v>
      </c>
      <c r="G1413" s="11"/>
      <c r="H1413" s="11"/>
      <c r="I1413" s="11"/>
      <c r="J1413" s="11"/>
      <c r="K1413" s="11"/>
      <c r="L1413" s="11"/>
      <c r="M1413" s="11"/>
      <c r="N1413" s="10"/>
      <c r="O1413" s="14"/>
      <c r="P1413" s="14"/>
      <c r="Q1413" s="10"/>
      <c r="R1413" s="10"/>
      <c r="S1413" s="10" t="s">
        <v>53</v>
      </c>
      <c r="T1413" s="10"/>
      <c r="U1413" s="10" t="s">
        <v>49</v>
      </c>
      <c r="V1413" s="10" t="s">
        <v>50</v>
      </c>
      <c r="W1413" s="10" t="s">
        <v>50</v>
      </c>
      <c r="X1413" s="11" t="str">
        <f t="shared" si="760"/>
        <v>N</v>
      </c>
      <c r="Y1413" s="11"/>
      <c r="Z1413" s="11">
        <f t="shared" si="773"/>
        <v>0</v>
      </c>
      <c r="AA1413" s="11" t="str">
        <f t="shared" si="754"/>
        <v>N</v>
      </c>
      <c r="AB1413" s="11"/>
      <c r="AC1413" s="11">
        <f t="shared" si="755"/>
        <v>0</v>
      </c>
      <c r="AD1413" s="10" t="str">
        <f t="shared" ref="AD1413:AD1436" si="785">REPT(0,BA1413)</f>
        <v/>
      </c>
      <c r="AE1413" s="10" t="str">
        <f t="shared" ref="AE1413:AE1436" si="786">REPT(0,BA1413)</f>
        <v/>
      </c>
      <c r="AF1413" s="11"/>
      <c r="AG1413" s="10"/>
      <c r="AH1413" s="10"/>
      <c r="AI1413" s="11">
        <f t="shared" ref="AI1413:AI1435" si="787">AI1414+Y1414</f>
        <v>799</v>
      </c>
      <c r="AJ1413" s="11" t="str">
        <f t="shared" ref="AJ1413:AJ1436" si="788">IF(Y1413&gt;1,"MTP[" &amp; AI1413-1+Y1413&amp; ":" &amp; AI1413 &amp; "]",(IF(Y1413&gt;0,"MTP[" &amp; AI1413 &amp; "]","")))</f>
        <v/>
      </c>
      <c r="AK1413" s="11">
        <f t="shared" ref="AK1413:AK1435" si="789">AK1414+Y1414</f>
        <v>799</v>
      </c>
      <c r="AL1413" s="11" t="str">
        <f t="shared" ref="AL1413:AL1436" si="790">IF(AND(V1413="Y", Y1413&gt;1),"MTP[" &amp; AK1413-1+Y1413&amp; ":" &amp; AK1413 &amp; "]",(IF(AND(V1413="Y", Y1413&gt;0),"MTP[" &amp; AK1413 &amp; "]","")))</f>
        <v/>
      </c>
      <c r="AM1413" s="11">
        <f t="shared" ref="AM1413:AM1435" si="791">AM1414+AB1414</f>
        <v>231</v>
      </c>
      <c r="AN1413" s="11" t="str">
        <f t="shared" ref="AN1413:AN1436" si="792">IF(AB1413&gt;1,"OTP[" &amp; AM1413-1+AB1413&amp; ":" &amp; AM1413 &amp; "]",(IF(AB1413&gt;0,"OTP[" &amp; AM1413 &amp; "]","")))</f>
        <v/>
      </c>
      <c r="AO1413" s="11">
        <f t="shared" ref="AO1413:AO1435" si="793">AO1414+AB1414</f>
        <v>231</v>
      </c>
      <c r="AP1413" s="11" t="str">
        <f t="shared" ref="AP1413:AP1436" si="794">IF(AND(V1413="Y", AB1413&gt;1),"OTP[" &amp; AO1413-1+AB1413&amp; ":" &amp; AO1413 &amp; "]",(IF(AND(V1413="Y", AB1413&gt;0),"OTP[" &amp; AO1413 &amp; "]","")))</f>
        <v/>
      </c>
      <c r="AQ1413" s="11"/>
      <c r="AR1413" s="11">
        <f t="shared" si="756"/>
        <v>0</v>
      </c>
      <c r="AS1413" s="11"/>
      <c r="AT1413" s="9"/>
      <c r="AU1413" t="str">
        <f t="shared" si="757"/>
        <v>RW</v>
      </c>
      <c r="AV1413" s="7">
        <f>SUM(Z$7:Z1413)/2</f>
        <v>800</v>
      </c>
      <c r="AW1413" s="7">
        <f>SUM(AC$7:AC1413)/2</f>
        <v>232</v>
      </c>
      <c r="BF1413" s="2" t="s">
        <v>1299</v>
      </c>
      <c r="BG1413" s="2" t="s">
        <v>1299</v>
      </c>
      <c r="BH1413" s="2" t="s">
        <v>1299</v>
      </c>
      <c r="BI1413" s="2" t="s">
        <v>1299</v>
      </c>
      <c r="BJ1413" s="2" t="s">
        <v>1299</v>
      </c>
      <c r="BK1413" s="2" t="s">
        <v>1299</v>
      </c>
      <c r="BL1413" s="2" t="s">
        <v>1299</v>
      </c>
      <c r="BM1413" s="2" t="s">
        <v>1299</v>
      </c>
      <c r="BN1413" s="2" t="s">
        <v>1299</v>
      </c>
      <c r="BO1413" s="2" t="s">
        <v>1299</v>
      </c>
    </row>
    <row r="1414" spans="2:67" outlineLevel="1">
      <c r="B1414" s="36"/>
      <c r="C1414" s="13" t="s">
        <v>1294</v>
      </c>
      <c r="D1414" s="10" t="s">
        <v>1721</v>
      </c>
      <c r="E1414" s="10" t="s">
        <v>1722</v>
      </c>
      <c r="F1414" s="11" t="s">
        <v>1723</v>
      </c>
      <c r="G1414" s="11"/>
      <c r="H1414" s="11"/>
      <c r="I1414" s="11"/>
      <c r="J1414" s="11"/>
      <c r="K1414" s="11"/>
      <c r="L1414" s="11"/>
      <c r="M1414" s="11"/>
      <c r="N1414" s="10"/>
      <c r="O1414" s="14"/>
      <c r="P1414" s="14"/>
      <c r="Q1414" s="10"/>
      <c r="R1414" s="10"/>
      <c r="S1414" s="10" t="s">
        <v>53</v>
      </c>
      <c r="T1414" s="10"/>
      <c r="U1414" s="10" t="s">
        <v>49</v>
      </c>
      <c r="V1414" s="10" t="s">
        <v>50</v>
      </c>
      <c r="W1414" s="10" t="s">
        <v>50</v>
      </c>
      <c r="X1414" s="11" t="str">
        <f t="shared" si="760"/>
        <v>N</v>
      </c>
      <c r="Y1414" s="11"/>
      <c r="Z1414" s="11">
        <f t="shared" si="773"/>
        <v>0</v>
      </c>
      <c r="AA1414" s="11" t="str">
        <f t="shared" si="754"/>
        <v>N</v>
      </c>
      <c r="AB1414" s="11"/>
      <c r="AC1414" s="11">
        <f t="shared" si="755"/>
        <v>0</v>
      </c>
      <c r="AD1414" s="10" t="str">
        <f t="shared" si="785"/>
        <v/>
      </c>
      <c r="AE1414" s="10" t="str">
        <f t="shared" si="786"/>
        <v/>
      </c>
      <c r="AF1414" s="11"/>
      <c r="AG1414" s="10"/>
      <c r="AH1414" s="10"/>
      <c r="AI1414" s="11">
        <f t="shared" si="787"/>
        <v>799</v>
      </c>
      <c r="AJ1414" s="11" t="str">
        <f t="shared" si="788"/>
        <v/>
      </c>
      <c r="AK1414" s="11">
        <f t="shared" si="789"/>
        <v>799</v>
      </c>
      <c r="AL1414" s="11" t="str">
        <f t="shared" si="790"/>
        <v/>
      </c>
      <c r="AM1414" s="11">
        <f t="shared" si="791"/>
        <v>231</v>
      </c>
      <c r="AN1414" s="11" t="str">
        <f t="shared" si="792"/>
        <v/>
      </c>
      <c r="AO1414" s="11">
        <f t="shared" si="793"/>
        <v>231</v>
      </c>
      <c r="AP1414" s="11" t="str">
        <f t="shared" si="794"/>
        <v/>
      </c>
      <c r="AQ1414" s="11"/>
      <c r="AR1414" s="11">
        <f t="shared" si="756"/>
        <v>0</v>
      </c>
      <c r="AS1414" s="11"/>
      <c r="AT1414" s="9"/>
      <c r="AU1414" t="str">
        <f t="shared" si="757"/>
        <v>RW</v>
      </c>
      <c r="AV1414" s="7">
        <f>SUM(Z$7:Z1414)/2</f>
        <v>800</v>
      </c>
      <c r="AW1414" s="7">
        <f>SUM(AC$7:AC1414)/2</f>
        <v>232</v>
      </c>
      <c r="BF1414" s="2" t="s">
        <v>1299</v>
      </c>
      <c r="BG1414" s="2" t="s">
        <v>1299</v>
      </c>
      <c r="BH1414" s="2" t="s">
        <v>1299</v>
      </c>
      <c r="BI1414" s="2" t="s">
        <v>1299</v>
      </c>
      <c r="BJ1414" s="2" t="s">
        <v>1299</v>
      </c>
      <c r="BK1414" s="2" t="s">
        <v>1299</v>
      </c>
      <c r="BL1414" s="2" t="s">
        <v>1299</v>
      </c>
      <c r="BM1414" s="2" t="s">
        <v>1299</v>
      </c>
      <c r="BN1414" s="2" t="s">
        <v>1299</v>
      </c>
      <c r="BO1414" s="2" t="s">
        <v>1299</v>
      </c>
    </row>
    <row r="1415" spans="2:67" outlineLevel="1">
      <c r="B1415" s="36"/>
      <c r="C1415" s="13" t="s">
        <v>1294</v>
      </c>
      <c r="D1415" s="10" t="s">
        <v>1721</v>
      </c>
      <c r="E1415" s="10" t="s">
        <v>1722</v>
      </c>
      <c r="F1415" s="11" t="s">
        <v>1723</v>
      </c>
      <c r="G1415" s="11"/>
      <c r="H1415" s="11"/>
      <c r="I1415" s="11"/>
      <c r="J1415" s="11"/>
      <c r="K1415" s="11"/>
      <c r="L1415" s="11"/>
      <c r="M1415" s="11"/>
      <c r="N1415" s="10"/>
      <c r="O1415" s="14"/>
      <c r="P1415" s="14"/>
      <c r="Q1415" s="10"/>
      <c r="R1415" s="10"/>
      <c r="S1415" s="10" t="s">
        <v>53</v>
      </c>
      <c r="T1415" s="10"/>
      <c r="U1415" s="10" t="s">
        <v>49</v>
      </c>
      <c r="V1415" s="10" t="s">
        <v>50</v>
      </c>
      <c r="W1415" s="10" t="s">
        <v>50</v>
      </c>
      <c r="X1415" s="11" t="str">
        <f t="shared" si="760"/>
        <v>N</v>
      </c>
      <c r="Y1415" s="11"/>
      <c r="Z1415" s="11">
        <f t="shared" si="773"/>
        <v>0</v>
      </c>
      <c r="AA1415" s="11" t="str">
        <f t="shared" si="754"/>
        <v>N</v>
      </c>
      <c r="AB1415" s="11"/>
      <c r="AC1415" s="11">
        <f t="shared" si="755"/>
        <v>0</v>
      </c>
      <c r="AD1415" s="10" t="str">
        <f t="shared" si="785"/>
        <v/>
      </c>
      <c r="AE1415" s="10" t="str">
        <f t="shared" si="786"/>
        <v/>
      </c>
      <c r="AF1415" s="11"/>
      <c r="AG1415" s="10"/>
      <c r="AH1415" s="10"/>
      <c r="AI1415" s="11">
        <f t="shared" si="787"/>
        <v>799</v>
      </c>
      <c r="AJ1415" s="11" t="str">
        <f t="shared" si="788"/>
        <v/>
      </c>
      <c r="AK1415" s="11">
        <f t="shared" si="789"/>
        <v>799</v>
      </c>
      <c r="AL1415" s="11" t="str">
        <f t="shared" si="790"/>
        <v/>
      </c>
      <c r="AM1415" s="11">
        <f t="shared" si="791"/>
        <v>231</v>
      </c>
      <c r="AN1415" s="11" t="str">
        <f t="shared" si="792"/>
        <v/>
      </c>
      <c r="AO1415" s="11">
        <f t="shared" si="793"/>
        <v>231</v>
      </c>
      <c r="AP1415" s="11" t="str">
        <f t="shared" si="794"/>
        <v/>
      </c>
      <c r="AQ1415" s="11"/>
      <c r="AR1415" s="11">
        <f t="shared" si="756"/>
        <v>0</v>
      </c>
      <c r="AS1415" s="11"/>
      <c r="AT1415" s="9"/>
      <c r="AU1415" t="str">
        <f t="shared" si="757"/>
        <v>RW</v>
      </c>
      <c r="AV1415" s="7">
        <f>SUM(Z$7:Z1415)/2</f>
        <v>800</v>
      </c>
      <c r="AW1415" s="7">
        <f>SUM(AC$7:AC1415)/2</f>
        <v>232</v>
      </c>
      <c r="BF1415" s="2" t="s">
        <v>1299</v>
      </c>
      <c r="BG1415" s="2" t="s">
        <v>1299</v>
      </c>
      <c r="BH1415" s="2" t="s">
        <v>1299</v>
      </c>
      <c r="BI1415" s="2" t="s">
        <v>1299</v>
      </c>
      <c r="BJ1415" s="2" t="s">
        <v>1299</v>
      </c>
      <c r="BK1415" s="2" t="s">
        <v>1299</v>
      </c>
      <c r="BL1415" s="2" t="s">
        <v>1299</v>
      </c>
      <c r="BM1415" s="2" t="s">
        <v>1299</v>
      </c>
      <c r="BN1415" s="2" t="s">
        <v>1299</v>
      </c>
      <c r="BO1415" s="2" t="s">
        <v>1299</v>
      </c>
    </row>
    <row r="1416" spans="2:67" outlineLevel="1">
      <c r="B1416" s="36"/>
      <c r="C1416" s="13" t="s">
        <v>1294</v>
      </c>
      <c r="D1416" s="10" t="s">
        <v>1721</v>
      </c>
      <c r="E1416" s="10" t="s">
        <v>1722</v>
      </c>
      <c r="F1416" s="11" t="s">
        <v>1723</v>
      </c>
      <c r="G1416" s="11"/>
      <c r="H1416" s="11"/>
      <c r="I1416" s="11"/>
      <c r="J1416" s="11"/>
      <c r="K1416" s="11"/>
      <c r="L1416" s="11"/>
      <c r="M1416" s="11"/>
      <c r="N1416" s="10"/>
      <c r="O1416" s="14"/>
      <c r="P1416" s="14"/>
      <c r="Q1416" s="10"/>
      <c r="R1416" s="10"/>
      <c r="S1416" s="10" t="s">
        <v>53</v>
      </c>
      <c r="T1416" s="10"/>
      <c r="U1416" s="10" t="s">
        <v>49</v>
      </c>
      <c r="V1416" s="10" t="s">
        <v>50</v>
      </c>
      <c r="W1416" s="10" t="s">
        <v>50</v>
      </c>
      <c r="X1416" s="11" t="str">
        <f t="shared" si="760"/>
        <v>N</v>
      </c>
      <c r="Y1416" s="11"/>
      <c r="Z1416" s="11">
        <f t="shared" si="773"/>
        <v>0</v>
      </c>
      <c r="AA1416" s="11" t="str">
        <f t="shared" si="754"/>
        <v>N</v>
      </c>
      <c r="AB1416" s="11"/>
      <c r="AC1416" s="11">
        <f t="shared" si="755"/>
        <v>0</v>
      </c>
      <c r="AD1416" s="10" t="str">
        <f t="shared" si="785"/>
        <v/>
      </c>
      <c r="AE1416" s="10" t="str">
        <f t="shared" si="786"/>
        <v/>
      </c>
      <c r="AF1416" s="11"/>
      <c r="AG1416" s="10"/>
      <c r="AH1416" s="10"/>
      <c r="AI1416" s="11">
        <f t="shared" si="787"/>
        <v>799</v>
      </c>
      <c r="AJ1416" s="11" t="str">
        <f t="shared" si="788"/>
        <v/>
      </c>
      <c r="AK1416" s="11">
        <f t="shared" si="789"/>
        <v>799</v>
      </c>
      <c r="AL1416" s="11" t="str">
        <f t="shared" si="790"/>
        <v/>
      </c>
      <c r="AM1416" s="11">
        <f t="shared" si="791"/>
        <v>231</v>
      </c>
      <c r="AN1416" s="11" t="str">
        <f t="shared" si="792"/>
        <v/>
      </c>
      <c r="AO1416" s="11">
        <f t="shared" si="793"/>
        <v>231</v>
      </c>
      <c r="AP1416" s="11" t="str">
        <f t="shared" si="794"/>
        <v/>
      </c>
      <c r="AQ1416" s="11"/>
      <c r="AR1416" s="11">
        <f t="shared" si="756"/>
        <v>0</v>
      </c>
      <c r="AS1416" s="11"/>
      <c r="AT1416" s="9"/>
      <c r="AU1416" t="str">
        <f t="shared" si="757"/>
        <v>RW</v>
      </c>
      <c r="AV1416" s="7">
        <f>SUM(Z$7:Z1416)/2</f>
        <v>800</v>
      </c>
      <c r="AW1416" s="7">
        <f>SUM(AC$7:AC1416)/2</f>
        <v>232</v>
      </c>
      <c r="BF1416" s="2" t="s">
        <v>1299</v>
      </c>
      <c r="BG1416" s="2" t="s">
        <v>1299</v>
      </c>
      <c r="BH1416" s="2" t="s">
        <v>1299</v>
      </c>
      <c r="BI1416" s="2" t="s">
        <v>1299</v>
      </c>
      <c r="BJ1416" s="2" t="s">
        <v>1299</v>
      </c>
      <c r="BK1416" s="2" t="s">
        <v>1299</v>
      </c>
      <c r="BL1416" s="2" t="s">
        <v>1299</v>
      </c>
      <c r="BM1416" s="2" t="s">
        <v>1299</v>
      </c>
      <c r="BN1416" s="2" t="s">
        <v>1299</v>
      </c>
      <c r="BO1416" s="2" t="s">
        <v>1299</v>
      </c>
    </row>
    <row r="1417" spans="2:67" outlineLevel="1">
      <c r="B1417" s="36"/>
      <c r="C1417" s="13" t="s">
        <v>1294</v>
      </c>
      <c r="D1417" s="10" t="s">
        <v>1721</v>
      </c>
      <c r="E1417" s="10" t="s">
        <v>1722</v>
      </c>
      <c r="F1417" s="11" t="s">
        <v>1723</v>
      </c>
      <c r="G1417" s="11"/>
      <c r="H1417" s="11"/>
      <c r="I1417" s="11"/>
      <c r="J1417" s="11"/>
      <c r="K1417" s="11"/>
      <c r="L1417" s="11"/>
      <c r="M1417" s="11"/>
      <c r="N1417" s="10"/>
      <c r="O1417" s="14"/>
      <c r="P1417" s="14"/>
      <c r="Q1417" s="10"/>
      <c r="R1417" s="10"/>
      <c r="S1417" s="10" t="s">
        <v>53</v>
      </c>
      <c r="T1417" s="10"/>
      <c r="U1417" s="10" t="s">
        <v>49</v>
      </c>
      <c r="V1417" s="10" t="s">
        <v>50</v>
      </c>
      <c r="W1417" s="10" t="s">
        <v>50</v>
      </c>
      <c r="X1417" s="11" t="str">
        <f t="shared" si="760"/>
        <v>N</v>
      </c>
      <c r="Y1417" s="11"/>
      <c r="Z1417" s="11">
        <f t="shared" si="773"/>
        <v>0</v>
      </c>
      <c r="AA1417" s="11" t="str">
        <f t="shared" si="754"/>
        <v>N</v>
      </c>
      <c r="AB1417" s="11"/>
      <c r="AC1417" s="11">
        <f t="shared" si="755"/>
        <v>0</v>
      </c>
      <c r="AD1417" s="10" t="str">
        <f t="shared" si="785"/>
        <v/>
      </c>
      <c r="AE1417" s="10" t="str">
        <f t="shared" si="786"/>
        <v/>
      </c>
      <c r="AF1417" s="11"/>
      <c r="AG1417" s="10"/>
      <c r="AH1417" s="10"/>
      <c r="AI1417" s="11">
        <f t="shared" si="787"/>
        <v>799</v>
      </c>
      <c r="AJ1417" s="11" t="str">
        <f t="shared" si="788"/>
        <v/>
      </c>
      <c r="AK1417" s="11">
        <f t="shared" si="789"/>
        <v>799</v>
      </c>
      <c r="AL1417" s="11" t="str">
        <f t="shared" si="790"/>
        <v/>
      </c>
      <c r="AM1417" s="11">
        <f t="shared" si="791"/>
        <v>231</v>
      </c>
      <c r="AN1417" s="11" t="str">
        <f t="shared" si="792"/>
        <v/>
      </c>
      <c r="AO1417" s="11">
        <f t="shared" si="793"/>
        <v>231</v>
      </c>
      <c r="AP1417" s="11" t="str">
        <f t="shared" si="794"/>
        <v/>
      </c>
      <c r="AQ1417" s="11"/>
      <c r="AR1417" s="11">
        <f t="shared" si="756"/>
        <v>0</v>
      </c>
      <c r="AS1417" s="11"/>
      <c r="AT1417" s="9"/>
      <c r="AU1417" t="str">
        <f t="shared" si="757"/>
        <v>RW</v>
      </c>
      <c r="AV1417" s="7">
        <f>SUM(Z$7:Z1417)/2</f>
        <v>800</v>
      </c>
      <c r="AW1417" s="7">
        <f>SUM(AC$7:AC1417)/2</f>
        <v>232</v>
      </c>
      <c r="BF1417" s="2" t="s">
        <v>1299</v>
      </c>
      <c r="BG1417" s="2" t="s">
        <v>1299</v>
      </c>
      <c r="BH1417" s="2" t="s">
        <v>1299</v>
      </c>
      <c r="BI1417" s="2" t="s">
        <v>1299</v>
      </c>
      <c r="BJ1417" s="2" t="s">
        <v>1299</v>
      </c>
      <c r="BK1417" s="2" t="s">
        <v>1299</v>
      </c>
      <c r="BL1417" s="2" t="s">
        <v>1299</v>
      </c>
      <c r="BM1417" s="2" t="s">
        <v>1299</v>
      </c>
      <c r="BN1417" s="2" t="s">
        <v>1299</v>
      </c>
      <c r="BO1417" s="2" t="s">
        <v>1299</v>
      </c>
    </row>
    <row r="1418" spans="2:67" outlineLevel="1">
      <c r="B1418" s="36"/>
      <c r="C1418" s="13" t="s">
        <v>1294</v>
      </c>
      <c r="D1418" s="10" t="s">
        <v>1721</v>
      </c>
      <c r="E1418" s="10" t="s">
        <v>1722</v>
      </c>
      <c r="F1418" s="11" t="s">
        <v>1723</v>
      </c>
      <c r="G1418" s="11"/>
      <c r="H1418" s="11"/>
      <c r="I1418" s="11"/>
      <c r="J1418" s="11"/>
      <c r="K1418" s="11"/>
      <c r="L1418" s="11"/>
      <c r="M1418" s="11"/>
      <c r="N1418" s="10"/>
      <c r="O1418" s="14"/>
      <c r="P1418" s="14"/>
      <c r="Q1418" s="10"/>
      <c r="R1418" s="10"/>
      <c r="S1418" s="10" t="s">
        <v>53</v>
      </c>
      <c r="T1418" s="10"/>
      <c r="U1418" s="10" t="s">
        <v>49</v>
      </c>
      <c r="V1418" s="10" t="s">
        <v>50</v>
      </c>
      <c r="W1418" s="10" t="s">
        <v>50</v>
      </c>
      <c r="X1418" s="11" t="str">
        <f t="shared" si="760"/>
        <v>N</v>
      </c>
      <c r="Y1418" s="11"/>
      <c r="Z1418" s="11">
        <f t="shared" si="773"/>
        <v>0</v>
      </c>
      <c r="AA1418" s="11" t="str">
        <f t="shared" si="754"/>
        <v>N</v>
      </c>
      <c r="AB1418" s="11"/>
      <c r="AC1418" s="11">
        <f t="shared" si="755"/>
        <v>0</v>
      </c>
      <c r="AD1418" s="10" t="str">
        <f t="shared" si="785"/>
        <v/>
      </c>
      <c r="AE1418" s="10" t="str">
        <f t="shared" si="786"/>
        <v/>
      </c>
      <c r="AF1418" s="11"/>
      <c r="AG1418" s="10"/>
      <c r="AH1418" s="10"/>
      <c r="AI1418" s="11">
        <f t="shared" si="787"/>
        <v>799</v>
      </c>
      <c r="AJ1418" s="11" t="str">
        <f t="shared" si="788"/>
        <v/>
      </c>
      <c r="AK1418" s="11">
        <f t="shared" si="789"/>
        <v>799</v>
      </c>
      <c r="AL1418" s="11" t="str">
        <f t="shared" si="790"/>
        <v/>
      </c>
      <c r="AM1418" s="11">
        <f t="shared" si="791"/>
        <v>231</v>
      </c>
      <c r="AN1418" s="11" t="str">
        <f t="shared" si="792"/>
        <v/>
      </c>
      <c r="AO1418" s="11">
        <f t="shared" si="793"/>
        <v>231</v>
      </c>
      <c r="AP1418" s="11" t="str">
        <f t="shared" si="794"/>
        <v/>
      </c>
      <c r="AQ1418" s="11"/>
      <c r="AR1418" s="11">
        <f t="shared" si="756"/>
        <v>0</v>
      </c>
      <c r="AS1418" s="11"/>
      <c r="AT1418" s="9"/>
      <c r="AU1418" t="str">
        <f t="shared" si="757"/>
        <v>RW</v>
      </c>
      <c r="AV1418" s="7">
        <f>SUM(Z$7:Z1418)/2</f>
        <v>800</v>
      </c>
      <c r="AW1418" s="7">
        <f>SUM(AC$7:AC1418)/2</f>
        <v>232</v>
      </c>
      <c r="BF1418" s="2" t="s">
        <v>1299</v>
      </c>
      <c r="BG1418" s="2" t="s">
        <v>1299</v>
      </c>
      <c r="BH1418" s="2" t="s">
        <v>1299</v>
      </c>
      <c r="BI1418" s="2" t="s">
        <v>1299</v>
      </c>
      <c r="BJ1418" s="2" t="s">
        <v>1299</v>
      </c>
      <c r="BK1418" s="2" t="s">
        <v>1299</v>
      </c>
      <c r="BL1418" s="2" t="s">
        <v>1299</v>
      </c>
      <c r="BM1418" s="2" t="s">
        <v>1299</v>
      </c>
      <c r="BN1418" s="2" t="s">
        <v>1299</v>
      </c>
      <c r="BO1418" s="2" t="s">
        <v>1299</v>
      </c>
    </row>
    <row r="1419" spans="2:67" outlineLevel="1">
      <c r="B1419" s="36"/>
      <c r="C1419" s="13" t="s">
        <v>1294</v>
      </c>
      <c r="D1419" s="10" t="s">
        <v>1721</v>
      </c>
      <c r="E1419" s="10" t="s">
        <v>1722</v>
      </c>
      <c r="F1419" s="11" t="s">
        <v>1723</v>
      </c>
      <c r="G1419" s="11"/>
      <c r="H1419" s="11"/>
      <c r="I1419" s="11"/>
      <c r="J1419" s="11"/>
      <c r="K1419" s="11"/>
      <c r="L1419" s="11"/>
      <c r="M1419" s="11"/>
      <c r="N1419" s="10"/>
      <c r="O1419" s="14"/>
      <c r="P1419" s="14"/>
      <c r="Q1419" s="10"/>
      <c r="R1419" s="10"/>
      <c r="S1419" s="10" t="s">
        <v>53</v>
      </c>
      <c r="T1419" s="10"/>
      <c r="U1419" s="10" t="s">
        <v>49</v>
      </c>
      <c r="V1419" s="10" t="s">
        <v>50</v>
      </c>
      <c r="W1419" s="10" t="s">
        <v>50</v>
      </c>
      <c r="X1419" s="11" t="str">
        <f t="shared" si="760"/>
        <v>N</v>
      </c>
      <c r="Y1419" s="11"/>
      <c r="Z1419" s="11">
        <f t="shared" si="773"/>
        <v>0</v>
      </c>
      <c r="AA1419" s="11" t="str">
        <f t="shared" si="754"/>
        <v>N</v>
      </c>
      <c r="AB1419" s="11"/>
      <c r="AC1419" s="11">
        <f t="shared" si="755"/>
        <v>0</v>
      </c>
      <c r="AD1419" s="10" t="str">
        <f t="shared" si="785"/>
        <v/>
      </c>
      <c r="AE1419" s="10" t="str">
        <f t="shared" si="786"/>
        <v/>
      </c>
      <c r="AF1419" s="11"/>
      <c r="AG1419" s="10"/>
      <c r="AH1419" s="10"/>
      <c r="AI1419" s="11">
        <f t="shared" si="787"/>
        <v>799</v>
      </c>
      <c r="AJ1419" s="11" t="str">
        <f t="shared" si="788"/>
        <v/>
      </c>
      <c r="AK1419" s="11">
        <f t="shared" si="789"/>
        <v>799</v>
      </c>
      <c r="AL1419" s="11" t="str">
        <f t="shared" si="790"/>
        <v/>
      </c>
      <c r="AM1419" s="11">
        <f t="shared" si="791"/>
        <v>231</v>
      </c>
      <c r="AN1419" s="11" t="str">
        <f t="shared" si="792"/>
        <v/>
      </c>
      <c r="AO1419" s="11">
        <f t="shared" si="793"/>
        <v>231</v>
      </c>
      <c r="AP1419" s="11" t="str">
        <f t="shared" si="794"/>
        <v/>
      </c>
      <c r="AQ1419" s="11"/>
      <c r="AR1419" s="11">
        <f t="shared" si="756"/>
        <v>0</v>
      </c>
      <c r="AS1419" s="11"/>
      <c r="AT1419" s="9"/>
      <c r="AU1419" t="str">
        <f t="shared" si="757"/>
        <v>RW</v>
      </c>
      <c r="AV1419" s="7">
        <f>SUM(Z$7:Z1419)/2</f>
        <v>800</v>
      </c>
      <c r="AW1419" s="7">
        <f>SUM(AC$7:AC1419)/2</f>
        <v>232</v>
      </c>
      <c r="BF1419" s="2" t="s">
        <v>1299</v>
      </c>
      <c r="BG1419" s="2" t="s">
        <v>1299</v>
      </c>
      <c r="BH1419" s="2" t="s">
        <v>1299</v>
      </c>
      <c r="BI1419" s="2" t="s">
        <v>1299</v>
      </c>
      <c r="BJ1419" s="2" t="s">
        <v>1299</v>
      </c>
      <c r="BK1419" s="2" t="s">
        <v>1299</v>
      </c>
      <c r="BL1419" s="2" t="s">
        <v>1299</v>
      </c>
      <c r="BM1419" s="2" t="s">
        <v>1299</v>
      </c>
      <c r="BN1419" s="2" t="s">
        <v>1299</v>
      </c>
      <c r="BO1419" s="2" t="s">
        <v>1299</v>
      </c>
    </row>
    <row r="1420" spans="2:67" outlineLevel="1">
      <c r="B1420" s="36"/>
      <c r="C1420" s="13" t="s">
        <v>1294</v>
      </c>
      <c r="D1420" s="10" t="s">
        <v>1721</v>
      </c>
      <c r="E1420" s="10" t="s">
        <v>1722</v>
      </c>
      <c r="F1420" s="11" t="s">
        <v>1723</v>
      </c>
      <c r="G1420" s="11"/>
      <c r="H1420" s="11"/>
      <c r="I1420" s="11"/>
      <c r="J1420" s="11"/>
      <c r="K1420" s="11"/>
      <c r="L1420" s="11"/>
      <c r="M1420" s="11"/>
      <c r="N1420" s="10"/>
      <c r="O1420" s="14"/>
      <c r="P1420" s="14"/>
      <c r="Q1420" s="10"/>
      <c r="R1420" s="10"/>
      <c r="S1420" s="10" t="s">
        <v>53</v>
      </c>
      <c r="T1420" s="10"/>
      <c r="U1420" s="10" t="s">
        <v>49</v>
      </c>
      <c r="V1420" s="10" t="s">
        <v>50</v>
      </c>
      <c r="W1420" s="10" t="s">
        <v>50</v>
      </c>
      <c r="X1420" s="11" t="str">
        <f t="shared" si="760"/>
        <v>N</v>
      </c>
      <c r="Y1420" s="11"/>
      <c r="Z1420" s="11">
        <f t="shared" si="773"/>
        <v>0</v>
      </c>
      <c r="AA1420" s="11" t="str">
        <f t="shared" si="754"/>
        <v>N</v>
      </c>
      <c r="AB1420" s="11"/>
      <c r="AC1420" s="11">
        <f t="shared" si="755"/>
        <v>0</v>
      </c>
      <c r="AD1420" s="10" t="str">
        <f t="shared" si="785"/>
        <v/>
      </c>
      <c r="AE1420" s="10" t="str">
        <f t="shared" si="786"/>
        <v/>
      </c>
      <c r="AF1420" s="11"/>
      <c r="AG1420" s="10"/>
      <c r="AH1420" s="10"/>
      <c r="AI1420" s="11">
        <f t="shared" si="787"/>
        <v>799</v>
      </c>
      <c r="AJ1420" s="11" t="str">
        <f t="shared" si="788"/>
        <v/>
      </c>
      <c r="AK1420" s="11">
        <f t="shared" si="789"/>
        <v>799</v>
      </c>
      <c r="AL1420" s="11" t="str">
        <f t="shared" si="790"/>
        <v/>
      </c>
      <c r="AM1420" s="11">
        <f t="shared" si="791"/>
        <v>231</v>
      </c>
      <c r="AN1420" s="11" t="str">
        <f t="shared" si="792"/>
        <v/>
      </c>
      <c r="AO1420" s="11">
        <f t="shared" si="793"/>
        <v>231</v>
      </c>
      <c r="AP1420" s="11" t="str">
        <f t="shared" si="794"/>
        <v/>
      </c>
      <c r="AQ1420" s="11"/>
      <c r="AR1420" s="11">
        <f t="shared" si="756"/>
        <v>0</v>
      </c>
      <c r="AS1420" s="11"/>
      <c r="AT1420" s="9"/>
      <c r="AU1420" t="str">
        <f t="shared" si="757"/>
        <v>RW</v>
      </c>
      <c r="AV1420" s="7">
        <f>SUM(Z$7:Z1420)/2</f>
        <v>800</v>
      </c>
      <c r="AW1420" s="7">
        <f>SUM(AC$7:AC1420)/2</f>
        <v>232</v>
      </c>
      <c r="BF1420" s="2" t="s">
        <v>1299</v>
      </c>
      <c r="BG1420" s="2" t="s">
        <v>1299</v>
      </c>
      <c r="BH1420" s="2" t="s">
        <v>1299</v>
      </c>
      <c r="BI1420" s="2" t="s">
        <v>1299</v>
      </c>
      <c r="BJ1420" s="2" t="s">
        <v>1299</v>
      </c>
      <c r="BK1420" s="2" t="s">
        <v>1299</v>
      </c>
      <c r="BL1420" s="2" t="s">
        <v>1299</v>
      </c>
      <c r="BM1420" s="2" t="s">
        <v>1299</v>
      </c>
      <c r="BN1420" s="2" t="s">
        <v>1299</v>
      </c>
      <c r="BO1420" s="2" t="s">
        <v>1299</v>
      </c>
    </row>
    <row r="1421" spans="2:67" outlineLevel="1">
      <c r="B1421" s="36"/>
      <c r="C1421" s="13" t="s">
        <v>1294</v>
      </c>
      <c r="D1421" s="10" t="s">
        <v>1721</v>
      </c>
      <c r="E1421" s="10" t="s">
        <v>1722</v>
      </c>
      <c r="F1421" s="11" t="s">
        <v>1723</v>
      </c>
      <c r="G1421" s="11"/>
      <c r="H1421" s="11"/>
      <c r="I1421" s="11"/>
      <c r="J1421" s="11"/>
      <c r="K1421" s="11"/>
      <c r="L1421" s="11"/>
      <c r="M1421" s="11"/>
      <c r="N1421" s="10"/>
      <c r="O1421" s="14"/>
      <c r="P1421" s="14"/>
      <c r="Q1421" s="10"/>
      <c r="R1421" s="10"/>
      <c r="S1421" s="10" t="s">
        <v>53</v>
      </c>
      <c r="T1421" s="10"/>
      <c r="U1421" s="10" t="s">
        <v>49</v>
      </c>
      <c r="V1421" s="10" t="s">
        <v>50</v>
      </c>
      <c r="W1421" s="10" t="s">
        <v>50</v>
      </c>
      <c r="X1421" s="11" t="str">
        <f t="shared" si="760"/>
        <v>N</v>
      </c>
      <c r="Y1421" s="11"/>
      <c r="Z1421" s="11">
        <f t="shared" si="773"/>
        <v>0</v>
      </c>
      <c r="AA1421" s="11" t="str">
        <f t="shared" si="754"/>
        <v>N</v>
      </c>
      <c r="AB1421" s="11"/>
      <c r="AC1421" s="11">
        <f t="shared" si="755"/>
        <v>0</v>
      </c>
      <c r="AD1421" s="10" t="str">
        <f t="shared" si="785"/>
        <v/>
      </c>
      <c r="AE1421" s="10" t="str">
        <f t="shared" si="786"/>
        <v/>
      </c>
      <c r="AF1421" s="11"/>
      <c r="AG1421" s="10"/>
      <c r="AH1421" s="10"/>
      <c r="AI1421" s="11">
        <f t="shared" si="787"/>
        <v>799</v>
      </c>
      <c r="AJ1421" s="11" t="str">
        <f t="shared" si="788"/>
        <v/>
      </c>
      <c r="AK1421" s="11">
        <f t="shared" si="789"/>
        <v>799</v>
      </c>
      <c r="AL1421" s="11" t="str">
        <f t="shared" si="790"/>
        <v/>
      </c>
      <c r="AM1421" s="11">
        <f t="shared" si="791"/>
        <v>231</v>
      </c>
      <c r="AN1421" s="11" t="str">
        <f t="shared" si="792"/>
        <v/>
      </c>
      <c r="AO1421" s="11">
        <f t="shared" si="793"/>
        <v>231</v>
      </c>
      <c r="AP1421" s="11" t="str">
        <f t="shared" si="794"/>
        <v/>
      </c>
      <c r="AQ1421" s="11"/>
      <c r="AR1421" s="11">
        <f t="shared" si="756"/>
        <v>0</v>
      </c>
      <c r="AS1421" s="11"/>
      <c r="AT1421" s="9"/>
      <c r="AU1421" t="str">
        <f t="shared" si="757"/>
        <v>RW</v>
      </c>
      <c r="AV1421" s="7">
        <f>SUM(Z$7:Z1421)/2</f>
        <v>800</v>
      </c>
      <c r="AW1421" s="7">
        <f>SUM(AC$7:AC1421)/2</f>
        <v>232</v>
      </c>
      <c r="BF1421" s="2" t="s">
        <v>1299</v>
      </c>
      <c r="BG1421" s="2" t="s">
        <v>1299</v>
      </c>
      <c r="BH1421" s="2" t="s">
        <v>1299</v>
      </c>
      <c r="BI1421" s="2" t="s">
        <v>1299</v>
      </c>
      <c r="BJ1421" s="2" t="s">
        <v>1299</v>
      </c>
      <c r="BK1421" s="2" t="s">
        <v>1299</v>
      </c>
      <c r="BL1421" s="2" t="s">
        <v>1299</v>
      </c>
      <c r="BM1421" s="2" t="s">
        <v>1299</v>
      </c>
      <c r="BN1421" s="2" t="s">
        <v>1299</v>
      </c>
      <c r="BO1421" s="2" t="s">
        <v>1299</v>
      </c>
    </row>
    <row r="1422" spans="2:67" outlineLevel="1">
      <c r="B1422" s="36"/>
      <c r="C1422" s="13" t="s">
        <v>1294</v>
      </c>
      <c r="D1422" s="10" t="s">
        <v>1721</v>
      </c>
      <c r="E1422" s="10" t="s">
        <v>1722</v>
      </c>
      <c r="F1422" s="11" t="s">
        <v>1723</v>
      </c>
      <c r="G1422" s="11"/>
      <c r="H1422" s="11"/>
      <c r="I1422" s="11"/>
      <c r="J1422" s="11"/>
      <c r="K1422" s="11"/>
      <c r="L1422" s="11"/>
      <c r="M1422" s="11"/>
      <c r="N1422" s="10"/>
      <c r="O1422" s="14"/>
      <c r="P1422" s="14"/>
      <c r="Q1422" s="10"/>
      <c r="R1422" s="10"/>
      <c r="S1422" s="10" t="s">
        <v>53</v>
      </c>
      <c r="T1422" s="10"/>
      <c r="U1422" s="10" t="s">
        <v>49</v>
      </c>
      <c r="V1422" s="10" t="s">
        <v>50</v>
      </c>
      <c r="W1422" s="10" t="s">
        <v>50</v>
      </c>
      <c r="X1422" s="11" t="str">
        <f t="shared" si="760"/>
        <v>N</v>
      </c>
      <c r="Y1422" s="11"/>
      <c r="Z1422" s="11">
        <f t="shared" si="773"/>
        <v>0</v>
      </c>
      <c r="AA1422" s="11" t="str">
        <f t="shared" si="754"/>
        <v>N</v>
      </c>
      <c r="AB1422" s="11"/>
      <c r="AC1422" s="11">
        <f t="shared" si="755"/>
        <v>0</v>
      </c>
      <c r="AD1422" s="10" t="str">
        <f t="shared" si="785"/>
        <v/>
      </c>
      <c r="AE1422" s="10" t="str">
        <f t="shared" si="786"/>
        <v/>
      </c>
      <c r="AF1422" s="11"/>
      <c r="AG1422" s="10"/>
      <c r="AH1422" s="10"/>
      <c r="AI1422" s="11">
        <f t="shared" si="787"/>
        <v>799</v>
      </c>
      <c r="AJ1422" s="11" t="str">
        <f t="shared" si="788"/>
        <v/>
      </c>
      <c r="AK1422" s="11">
        <f t="shared" si="789"/>
        <v>799</v>
      </c>
      <c r="AL1422" s="11" t="str">
        <f t="shared" si="790"/>
        <v/>
      </c>
      <c r="AM1422" s="11">
        <f t="shared" si="791"/>
        <v>231</v>
      </c>
      <c r="AN1422" s="11" t="str">
        <f t="shared" si="792"/>
        <v/>
      </c>
      <c r="AO1422" s="11">
        <f t="shared" si="793"/>
        <v>231</v>
      </c>
      <c r="AP1422" s="11" t="str">
        <f t="shared" si="794"/>
        <v/>
      </c>
      <c r="AQ1422" s="11"/>
      <c r="AR1422" s="11">
        <f t="shared" si="756"/>
        <v>0</v>
      </c>
      <c r="AS1422" s="11"/>
      <c r="AT1422" s="9"/>
      <c r="AU1422" t="str">
        <f t="shared" si="757"/>
        <v>RW</v>
      </c>
      <c r="AV1422" s="7">
        <f>SUM(Z$7:Z1422)/2</f>
        <v>800</v>
      </c>
      <c r="AW1422" s="7">
        <f>SUM(AC$7:AC1422)/2</f>
        <v>232</v>
      </c>
      <c r="BF1422" s="2" t="s">
        <v>1299</v>
      </c>
      <c r="BG1422" s="2" t="s">
        <v>1299</v>
      </c>
      <c r="BH1422" s="2" t="s">
        <v>1299</v>
      </c>
      <c r="BI1422" s="2" t="s">
        <v>1299</v>
      </c>
      <c r="BJ1422" s="2" t="s">
        <v>1299</v>
      </c>
      <c r="BK1422" s="2" t="s">
        <v>1299</v>
      </c>
      <c r="BL1422" s="2" t="s">
        <v>1299</v>
      </c>
      <c r="BM1422" s="2" t="s">
        <v>1299</v>
      </c>
      <c r="BN1422" s="2" t="s">
        <v>1299</v>
      </c>
      <c r="BO1422" s="2" t="s">
        <v>1299</v>
      </c>
    </row>
    <row r="1423" spans="2:67" outlineLevel="1">
      <c r="B1423" s="36"/>
      <c r="C1423" s="13" t="s">
        <v>1294</v>
      </c>
      <c r="D1423" s="10" t="s">
        <v>1721</v>
      </c>
      <c r="E1423" s="10" t="s">
        <v>1722</v>
      </c>
      <c r="F1423" s="11" t="s">
        <v>1723</v>
      </c>
      <c r="G1423" s="11"/>
      <c r="H1423" s="11"/>
      <c r="I1423" s="11"/>
      <c r="J1423" s="11"/>
      <c r="K1423" s="11"/>
      <c r="L1423" s="11"/>
      <c r="M1423" s="11"/>
      <c r="N1423" s="10"/>
      <c r="O1423" s="14"/>
      <c r="P1423" s="14"/>
      <c r="Q1423" s="10"/>
      <c r="R1423" s="10"/>
      <c r="S1423" s="10" t="s">
        <v>53</v>
      </c>
      <c r="T1423" s="10"/>
      <c r="U1423" s="10" t="s">
        <v>49</v>
      </c>
      <c r="V1423" s="10" t="s">
        <v>50</v>
      </c>
      <c r="W1423" s="10" t="s">
        <v>50</v>
      </c>
      <c r="X1423" s="11" t="str">
        <f t="shared" si="760"/>
        <v>N</v>
      </c>
      <c r="Y1423" s="11"/>
      <c r="Z1423" s="11">
        <f t="shared" si="773"/>
        <v>0</v>
      </c>
      <c r="AA1423" s="11" t="str">
        <f t="shared" si="754"/>
        <v>N</v>
      </c>
      <c r="AB1423" s="11"/>
      <c r="AC1423" s="11">
        <f t="shared" si="755"/>
        <v>0</v>
      </c>
      <c r="AD1423" s="10" t="str">
        <f t="shared" si="785"/>
        <v/>
      </c>
      <c r="AE1423" s="10" t="str">
        <f t="shared" si="786"/>
        <v/>
      </c>
      <c r="AF1423" s="11"/>
      <c r="AG1423" s="10"/>
      <c r="AH1423" s="10"/>
      <c r="AI1423" s="11">
        <f t="shared" si="787"/>
        <v>799</v>
      </c>
      <c r="AJ1423" s="11" t="str">
        <f t="shared" si="788"/>
        <v/>
      </c>
      <c r="AK1423" s="11">
        <f t="shared" si="789"/>
        <v>799</v>
      </c>
      <c r="AL1423" s="11" t="str">
        <f t="shared" si="790"/>
        <v/>
      </c>
      <c r="AM1423" s="11">
        <f t="shared" si="791"/>
        <v>231</v>
      </c>
      <c r="AN1423" s="11" t="str">
        <f t="shared" si="792"/>
        <v/>
      </c>
      <c r="AO1423" s="11">
        <f t="shared" si="793"/>
        <v>231</v>
      </c>
      <c r="AP1423" s="11" t="str">
        <f t="shared" si="794"/>
        <v/>
      </c>
      <c r="AQ1423" s="11"/>
      <c r="AR1423" s="11">
        <f t="shared" si="756"/>
        <v>0</v>
      </c>
      <c r="AS1423" s="11"/>
      <c r="AT1423" s="9"/>
      <c r="AU1423" t="str">
        <f t="shared" si="757"/>
        <v>RW</v>
      </c>
      <c r="AV1423" s="7">
        <f>SUM(Z$7:Z1423)/2</f>
        <v>800</v>
      </c>
      <c r="AW1423" s="7">
        <f>SUM(AC$7:AC1423)/2</f>
        <v>232</v>
      </c>
      <c r="BF1423" s="2" t="s">
        <v>1299</v>
      </c>
      <c r="BG1423" s="2" t="s">
        <v>1299</v>
      </c>
      <c r="BH1423" s="2" t="s">
        <v>1299</v>
      </c>
      <c r="BI1423" s="2" t="s">
        <v>1299</v>
      </c>
      <c r="BJ1423" s="2" t="s">
        <v>1299</v>
      </c>
      <c r="BK1423" s="2" t="s">
        <v>1299</v>
      </c>
      <c r="BL1423" s="2" t="s">
        <v>1299</v>
      </c>
      <c r="BM1423" s="2" t="s">
        <v>1299</v>
      </c>
      <c r="BN1423" s="2" t="s">
        <v>1299</v>
      </c>
      <c r="BO1423" s="2" t="s">
        <v>1299</v>
      </c>
    </row>
    <row r="1424" spans="2:67" outlineLevel="1">
      <c r="B1424" s="36"/>
      <c r="C1424" s="13" t="s">
        <v>1294</v>
      </c>
      <c r="D1424" s="10" t="s">
        <v>1721</v>
      </c>
      <c r="E1424" s="10" t="s">
        <v>1722</v>
      </c>
      <c r="F1424" s="11" t="s">
        <v>1723</v>
      </c>
      <c r="G1424" s="11"/>
      <c r="H1424" s="11"/>
      <c r="I1424" s="11"/>
      <c r="J1424" s="11"/>
      <c r="K1424" s="11"/>
      <c r="L1424" s="11"/>
      <c r="M1424" s="11"/>
      <c r="N1424" s="10"/>
      <c r="O1424" s="14"/>
      <c r="P1424" s="14"/>
      <c r="Q1424" s="10"/>
      <c r="R1424" s="10"/>
      <c r="S1424" s="10" t="s">
        <v>53</v>
      </c>
      <c r="T1424" s="10"/>
      <c r="U1424" s="10" t="s">
        <v>49</v>
      </c>
      <c r="V1424" s="10" t="s">
        <v>50</v>
      </c>
      <c r="W1424" s="10" t="s">
        <v>50</v>
      </c>
      <c r="X1424" s="11" t="str">
        <f t="shared" si="760"/>
        <v>N</v>
      </c>
      <c r="Y1424" s="11"/>
      <c r="Z1424" s="11">
        <f t="shared" si="773"/>
        <v>0</v>
      </c>
      <c r="AA1424" s="11" t="str">
        <f t="shared" si="754"/>
        <v>N</v>
      </c>
      <c r="AB1424" s="11"/>
      <c r="AC1424" s="11">
        <f t="shared" si="755"/>
        <v>0</v>
      </c>
      <c r="AD1424" s="10" t="str">
        <f t="shared" si="785"/>
        <v/>
      </c>
      <c r="AE1424" s="10" t="str">
        <f t="shared" si="786"/>
        <v/>
      </c>
      <c r="AF1424" s="11"/>
      <c r="AG1424" s="10"/>
      <c r="AH1424" s="10"/>
      <c r="AI1424" s="11">
        <f t="shared" si="787"/>
        <v>799</v>
      </c>
      <c r="AJ1424" s="11" t="str">
        <f t="shared" si="788"/>
        <v/>
      </c>
      <c r="AK1424" s="11">
        <f t="shared" si="789"/>
        <v>799</v>
      </c>
      <c r="AL1424" s="11" t="str">
        <f t="shared" si="790"/>
        <v/>
      </c>
      <c r="AM1424" s="11">
        <f t="shared" si="791"/>
        <v>231</v>
      </c>
      <c r="AN1424" s="11" t="str">
        <f t="shared" si="792"/>
        <v/>
      </c>
      <c r="AO1424" s="11">
        <f t="shared" si="793"/>
        <v>231</v>
      </c>
      <c r="AP1424" s="11" t="str">
        <f t="shared" si="794"/>
        <v/>
      </c>
      <c r="AQ1424" s="11"/>
      <c r="AR1424" s="11">
        <f t="shared" si="756"/>
        <v>0</v>
      </c>
      <c r="AS1424" s="11"/>
      <c r="AT1424" s="9"/>
      <c r="AU1424" t="str">
        <f t="shared" si="757"/>
        <v>RW</v>
      </c>
      <c r="AV1424" s="7">
        <f>SUM(Z$7:Z1424)/2</f>
        <v>800</v>
      </c>
      <c r="AW1424" s="7">
        <f>SUM(AC$7:AC1424)/2</f>
        <v>232</v>
      </c>
      <c r="BF1424" s="2" t="s">
        <v>1299</v>
      </c>
      <c r="BG1424" s="2" t="s">
        <v>1299</v>
      </c>
      <c r="BH1424" s="2" t="s">
        <v>1299</v>
      </c>
      <c r="BI1424" s="2" t="s">
        <v>1299</v>
      </c>
      <c r="BJ1424" s="2" t="s">
        <v>1299</v>
      </c>
      <c r="BK1424" s="2" t="s">
        <v>1299</v>
      </c>
      <c r="BL1424" s="2" t="s">
        <v>1299</v>
      </c>
      <c r="BM1424" s="2" t="s">
        <v>1299</v>
      </c>
      <c r="BN1424" s="2" t="s">
        <v>1299</v>
      </c>
      <c r="BO1424" s="2" t="s">
        <v>1299</v>
      </c>
    </row>
    <row r="1425" spans="2:67" outlineLevel="1">
      <c r="B1425" s="36"/>
      <c r="C1425" s="13" t="s">
        <v>1294</v>
      </c>
      <c r="D1425" s="10" t="s">
        <v>1721</v>
      </c>
      <c r="E1425" s="10" t="s">
        <v>1722</v>
      </c>
      <c r="F1425" s="11" t="s">
        <v>1723</v>
      </c>
      <c r="G1425" s="11"/>
      <c r="H1425" s="11"/>
      <c r="I1425" s="11"/>
      <c r="J1425" s="11"/>
      <c r="K1425" s="11"/>
      <c r="L1425" s="11"/>
      <c r="M1425" s="11"/>
      <c r="N1425" s="10"/>
      <c r="O1425" s="14"/>
      <c r="P1425" s="14"/>
      <c r="Q1425" s="10"/>
      <c r="R1425" s="10"/>
      <c r="S1425" s="10" t="s">
        <v>53</v>
      </c>
      <c r="T1425" s="10"/>
      <c r="U1425" s="10" t="s">
        <v>49</v>
      </c>
      <c r="V1425" s="10" t="s">
        <v>50</v>
      </c>
      <c r="W1425" s="10" t="s">
        <v>50</v>
      </c>
      <c r="X1425" s="11" t="str">
        <f t="shared" si="760"/>
        <v>N</v>
      </c>
      <c r="Y1425" s="11"/>
      <c r="Z1425" s="11">
        <f t="shared" si="773"/>
        <v>0</v>
      </c>
      <c r="AA1425" s="11" t="str">
        <f t="shared" si="754"/>
        <v>N</v>
      </c>
      <c r="AB1425" s="11"/>
      <c r="AC1425" s="11">
        <f t="shared" si="755"/>
        <v>0</v>
      </c>
      <c r="AD1425" s="10" t="str">
        <f t="shared" si="785"/>
        <v/>
      </c>
      <c r="AE1425" s="10" t="str">
        <f t="shared" si="786"/>
        <v/>
      </c>
      <c r="AF1425" s="11"/>
      <c r="AG1425" s="10"/>
      <c r="AH1425" s="10"/>
      <c r="AI1425" s="11">
        <f t="shared" si="787"/>
        <v>799</v>
      </c>
      <c r="AJ1425" s="11" t="str">
        <f t="shared" si="788"/>
        <v/>
      </c>
      <c r="AK1425" s="11">
        <f t="shared" si="789"/>
        <v>799</v>
      </c>
      <c r="AL1425" s="11" t="str">
        <f t="shared" si="790"/>
        <v/>
      </c>
      <c r="AM1425" s="11">
        <f t="shared" si="791"/>
        <v>231</v>
      </c>
      <c r="AN1425" s="11" t="str">
        <f t="shared" si="792"/>
        <v/>
      </c>
      <c r="AO1425" s="11">
        <f t="shared" si="793"/>
        <v>231</v>
      </c>
      <c r="AP1425" s="11" t="str">
        <f t="shared" si="794"/>
        <v/>
      </c>
      <c r="AQ1425" s="11"/>
      <c r="AR1425" s="11">
        <f t="shared" si="756"/>
        <v>0</v>
      </c>
      <c r="AS1425" s="11"/>
      <c r="AT1425" s="9"/>
      <c r="AU1425" t="str">
        <f t="shared" si="757"/>
        <v>RW</v>
      </c>
      <c r="AV1425" s="7">
        <f>SUM(Z$7:Z1425)/2</f>
        <v>800</v>
      </c>
      <c r="AW1425" s="7">
        <f>SUM(AC$7:AC1425)/2</f>
        <v>232</v>
      </c>
      <c r="BF1425" s="2" t="s">
        <v>1299</v>
      </c>
      <c r="BG1425" s="2" t="s">
        <v>1299</v>
      </c>
      <c r="BH1425" s="2" t="s">
        <v>1299</v>
      </c>
      <c r="BI1425" s="2" t="s">
        <v>1299</v>
      </c>
      <c r="BJ1425" s="2" t="s">
        <v>1299</v>
      </c>
      <c r="BK1425" s="2" t="s">
        <v>1299</v>
      </c>
      <c r="BL1425" s="2" t="s">
        <v>1299</v>
      </c>
      <c r="BM1425" s="2" t="s">
        <v>1299</v>
      </c>
      <c r="BN1425" s="2" t="s">
        <v>1299</v>
      </c>
      <c r="BO1425" s="2" t="s">
        <v>1299</v>
      </c>
    </row>
    <row r="1426" spans="2:67" outlineLevel="1">
      <c r="B1426" s="36"/>
      <c r="C1426" s="13" t="s">
        <v>1294</v>
      </c>
      <c r="D1426" s="10" t="s">
        <v>1721</v>
      </c>
      <c r="E1426" s="10" t="s">
        <v>1722</v>
      </c>
      <c r="F1426" s="11" t="s">
        <v>1723</v>
      </c>
      <c r="G1426" s="11"/>
      <c r="H1426" s="11"/>
      <c r="I1426" s="11"/>
      <c r="J1426" s="11"/>
      <c r="K1426" s="11"/>
      <c r="L1426" s="11"/>
      <c r="M1426" s="11"/>
      <c r="N1426" s="10"/>
      <c r="O1426" s="14"/>
      <c r="P1426" s="14"/>
      <c r="Q1426" s="10"/>
      <c r="R1426" s="10"/>
      <c r="S1426" s="10" t="s">
        <v>53</v>
      </c>
      <c r="T1426" s="10"/>
      <c r="U1426" s="10" t="s">
        <v>49</v>
      </c>
      <c r="V1426" s="10" t="s">
        <v>50</v>
      </c>
      <c r="W1426" s="10" t="s">
        <v>50</v>
      </c>
      <c r="X1426" s="11" t="str">
        <f t="shared" si="760"/>
        <v>N</v>
      </c>
      <c r="Y1426" s="11"/>
      <c r="Z1426" s="11">
        <f t="shared" si="773"/>
        <v>0</v>
      </c>
      <c r="AA1426" s="11" t="str">
        <f t="shared" ref="AA1426:AA1459" si="795">IF(AB1426&gt;0,"Y","N")</f>
        <v>N</v>
      </c>
      <c r="AB1426" s="11"/>
      <c r="AC1426" s="11">
        <f t="shared" ref="AC1426:AC1489" si="796">IF(V1426="N",AB1426,AB1426*$T$1)</f>
        <v>0</v>
      </c>
      <c r="AD1426" s="10" t="str">
        <f t="shared" si="785"/>
        <v/>
      </c>
      <c r="AE1426" s="10" t="str">
        <f t="shared" si="786"/>
        <v/>
      </c>
      <c r="AF1426" s="11"/>
      <c r="AG1426" s="10"/>
      <c r="AH1426" s="10"/>
      <c r="AI1426" s="11">
        <f t="shared" si="787"/>
        <v>799</v>
      </c>
      <c r="AJ1426" s="11" t="str">
        <f t="shared" si="788"/>
        <v/>
      </c>
      <c r="AK1426" s="11">
        <f t="shared" si="789"/>
        <v>799</v>
      </c>
      <c r="AL1426" s="11" t="str">
        <f t="shared" si="790"/>
        <v/>
      </c>
      <c r="AM1426" s="11">
        <f t="shared" si="791"/>
        <v>231</v>
      </c>
      <c r="AN1426" s="11" t="str">
        <f t="shared" si="792"/>
        <v/>
      </c>
      <c r="AO1426" s="11">
        <f t="shared" si="793"/>
        <v>231</v>
      </c>
      <c r="AP1426" s="11" t="str">
        <f t="shared" si="794"/>
        <v/>
      </c>
      <c r="AQ1426" s="11"/>
      <c r="AR1426" s="11">
        <f t="shared" ref="AR1426:AR1489" si="797">IF(V1426="N",AQ1426,AQ1426*$T$1)</f>
        <v>0</v>
      </c>
      <c r="AS1426" s="11"/>
      <c r="AT1426" s="9"/>
      <c r="AU1426" t="str">
        <f t="shared" si="757"/>
        <v>RW</v>
      </c>
      <c r="AV1426" s="7">
        <f>SUM(Z$7:Z1426)/2</f>
        <v>800</v>
      </c>
      <c r="AW1426" s="7">
        <f>SUM(AC$7:AC1426)/2</f>
        <v>232</v>
      </c>
      <c r="BF1426" s="2" t="s">
        <v>1299</v>
      </c>
      <c r="BG1426" s="2" t="s">
        <v>1299</v>
      </c>
      <c r="BH1426" s="2" t="s">
        <v>1299</v>
      </c>
      <c r="BI1426" s="2" t="s">
        <v>1299</v>
      </c>
      <c r="BJ1426" s="2" t="s">
        <v>1299</v>
      </c>
      <c r="BK1426" s="2" t="s">
        <v>1299</v>
      </c>
      <c r="BL1426" s="2" t="s">
        <v>1299</v>
      </c>
      <c r="BM1426" s="2" t="s">
        <v>1299</v>
      </c>
      <c r="BN1426" s="2" t="s">
        <v>1299</v>
      </c>
      <c r="BO1426" s="2" t="s">
        <v>1299</v>
      </c>
    </row>
    <row r="1427" spans="2:67" outlineLevel="1">
      <c r="B1427" s="36"/>
      <c r="C1427" s="13" t="s">
        <v>1294</v>
      </c>
      <c r="D1427" s="10" t="s">
        <v>1721</v>
      </c>
      <c r="E1427" s="10" t="s">
        <v>1722</v>
      </c>
      <c r="F1427" s="11" t="s">
        <v>1723</v>
      </c>
      <c r="G1427" s="11"/>
      <c r="H1427" s="11"/>
      <c r="I1427" s="11"/>
      <c r="J1427" s="11"/>
      <c r="K1427" s="11"/>
      <c r="L1427" s="11"/>
      <c r="M1427" s="11"/>
      <c r="N1427" s="10"/>
      <c r="O1427" s="14"/>
      <c r="P1427" s="14"/>
      <c r="Q1427" s="10"/>
      <c r="R1427" s="10"/>
      <c r="S1427" s="10" t="s">
        <v>53</v>
      </c>
      <c r="T1427" s="10"/>
      <c r="U1427" s="10" t="s">
        <v>49</v>
      </c>
      <c r="V1427" s="10" t="s">
        <v>50</v>
      </c>
      <c r="W1427" s="10" t="s">
        <v>50</v>
      </c>
      <c r="X1427" s="11" t="str">
        <f t="shared" si="760"/>
        <v>N</v>
      </c>
      <c r="Y1427" s="11"/>
      <c r="Z1427" s="11">
        <f t="shared" si="773"/>
        <v>0</v>
      </c>
      <c r="AA1427" s="11" t="str">
        <f t="shared" si="795"/>
        <v>N</v>
      </c>
      <c r="AB1427" s="11"/>
      <c r="AC1427" s="11">
        <f t="shared" si="796"/>
        <v>0</v>
      </c>
      <c r="AD1427" s="10" t="str">
        <f t="shared" si="785"/>
        <v/>
      </c>
      <c r="AE1427" s="10" t="str">
        <f t="shared" si="786"/>
        <v/>
      </c>
      <c r="AF1427" s="11"/>
      <c r="AG1427" s="10"/>
      <c r="AH1427" s="10"/>
      <c r="AI1427" s="11">
        <f t="shared" si="787"/>
        <v>799</v>
      </c>
      <c r="AJ1427" s="11" t="str">
        <f t="shared" si="788"/>
        <v/>
      </c>
      <c r="AK1427" s="11">
        <f t="shared" si="789"/>
        <v>799</v>
      </c>
      <c r="AL1427" s="11" t="str">
        <f t="shared" si="790"/>
        <v/>
      </c>
      <c r="AM1427" s="11">
        <f t="shared" si="791"/>
        <v>231</v>
      </c>
      <c r="AN1427" s="11" t="str">
        <f t="shared" si="792"/>
        <v/>
      </c>
      <c r="AO1427" s="11">
        <f t="shared" si="793"/>
        <v>231</v>
      </c>
      <c r="AP1427" s="11" t="str">
        <f t="shared" si="794"/>
        <v/>
      </c>
      <c r="AQ1427" s="11"/>
      <c r="AR1427" s="11">
        <f t="shared" si="797"/>
        <v>0</v>
      </c>
      <c r="AS1427" s="11"/>
      <c r="AT1427" s="9"/>
      <c r="AU1427" t="str">
        <f t="shared" si="757"/>
        <v>RW</v>
      </c>
      <c r="AV1427" s="7">
        <f>SUM(Z$7:Z1427)/2</f>
        <v>800</v>
      </c>
      <c r="AW1427" s="7">
        <f>SUM(AC$7:AC1427)/2</f>
        <v>232</v>
      </c>
      <c r="BF1427" s="2" t="s">
        <v>1299</v>
      </c>
      <c r="BG1427" s="2" t="s">
        <v>1299</v>
      </c>
      <c r="BH1427" s="2" t="s">
        <v>1299</v>
      </c>
      <c r="BI1427" s="2" t="s">
        <v>1299</v>
      </c>
      <c r="BJ1427" s="2" t="s">
        <v>1299</v>
      </c>
      <c r="BK1427" s="2" t="s">
        <v>1299</v>
      </c>
      <c r="BL1427" s="2" t="s">
        <v>1299</v>
      </c>
      <c r="BM1427" s="2" t="s">
        <v>1299</v>
      </c>
      <c r="BN1427" s="2" t="s">
        <v>1299</v>
      </c>
      <c r="BO1427" s="2" t="s">
        <v>1299</v>
      </c>
    </row>
    <row r="1428" spans="2:67" outlineLevel="1">
      <c r="B1428" s="36"/>
      <c r="C1428" s="13" t="s">
        <v>1294</v>
      </c>
      <c r="D1428" s="10" t="s">
        <v>1721</v>
      </c>
      <c r="E1428" s="10" t="s">
        <v>1722</v>
      </c>
      <c r="F1428" s="11" t="s">
        <v>1723</v>
      </c>
      <c r="G1428" s="11"/>
      <c r="H1428" s="11"/>
      <c r="I1428" s="11"/>
      <c r="J1428" s="11"/>
      <c r="K1428" s="11"/>
      <c r="L1428" s="11"/>
      <c r="M1428" s="11"/>
      <c r="N1428" s="10"/>
      <c r="O1428" s="14"/>
      <c r="P1428" s="14"/>
      <c r="Q1428" s="10"/>
      <c r="R1428" s="10"/>
      <c r="S1428" s="10" t="s">
        <v>53</v>
      </c>
      <c r="T1428" s="10"/>
      <c r="U1428" s="10" t="s">
        <v>49</v>
      </c>
      <c r="V1428" s="10" t="s">
        <v>50</v>
      </c>
      <c r="W1428" s="10" t="s">
        <v>50</v>
      </c>
      <c r="X1428" s="11" t="str">
        <f t="shared" si="760"/>
        <v>N</v>
      </c>
      <c r="Y1428" s="11"/>
      <c r="Z1428" s="11">
        <f t="shared" si="773"/>
        <v>0</v>
      </c>
      <c r="AA1428" s="11" t="str">
        <f t="shared" si="795"/>
        <v>N</v>
      </c>
      <c r="AB1428" s="11"/>
      <c r="AC1428" s="11">
        <f t="shared" si="796"/>
        <v>0</v>
      </c>
      <c r="AD1428" s="10" t="str">
        <f t="shared" si="785"/>
        <v/>
      </c>
      <c r="AE1428" s="10" t="str">
        <f t="shared" si="786"/>
        <v/>
      </c>
      <c r="AF1428" s="11"/>
      <c r="AG1428" s="10"/>
      <c r="AH1428" s="10"/>
      <c r="AI1428" s="11">
        <f t="shared" si="787"/>
        <v>799</v>
      </c>
      <c r="AJ1428" s="11" t="str">
        <f t="shared" si="788"/>
        <v/>
      </c>
      <c r="AK1428" s="11">
        <f t="shared" si="789"/>
        <v>799</v>
      </c>
      <c r="AL1428" s="11" t="str">
        <f t="shared" si="790"/>
        <v/>
      </c>
      <c r="AM1428" s="11">
        <f t="shared" si="791"/>
        <v>231</v>
      </c>
      <c r="AN1428" s="11" t="str">
        <f t="shared" si="792"/>
        <v/>
      </c>
      <c r="AO1428" s="11">
        <f t="shared" si="793"/>
        <v>231</v>
      </c>
      <c r="AP1428" s="11" t="str">
        <f t="shared" si="794"/>
        <v/>
      </c>
      <c r="AQ1428" s="11"/>
      <c r="AR1428" s="11">
        <f t="shared" si="797"/>
        <v>0</v>
      </c>
      <c r="AS1428" s="11"/>
      <c r="AT1428" s="9"/>
      <c r="AU1428" t="str">
        <f t="shared" si="757"/>
        <v>RW</v>
      </c>
      <c r="AV1428" s="7">
        <f>SUM(Z$7:Z1428)/2</f>
        <v>800</v>
      </c>
      <c r="AW1428" s="7">
        <f>SUM(AC$7:AC1428)/2</f>
        <v>232</v>
      </c>
      <c r="BF1428" s="2" t="s">
        <v>1299</v>
      </c>
      <c r="BG1428" s="2" t="s">
        <v>1299</v>
      </c>
      <c r="BH1428" s="2" t="s">
        <v>1299</v>
      </c>
      <c r="BI1428" s="2" t="s">
        <v>1299</v>
      </c>
      <c r="BJ1428" s="2" t="s">
        <v>1299</v>
      </c>
      <c r="BK1428" s="2" t="s">
        <v>1299</v>
      </c>
      <c r="BL1428" s="2" t="s">
        <v>1299</v>
      </c>
      <c r="BM1428" s="2" t="s">
        <v>1299</v>
      </c>
      <c r="BN1428" s="2" t="s">
        <v>1299</v>
      </c>
      <c r="BO1428" s="2" t="s">
        <v>1299</v>
      </c>
    </row>
    <row r="1429" spans="2:67" outlineLevel="1">
      <c r="B1429" s="36"/>
      <c r="C1429" s="13" t="s">
        <v>1294</v>
      </c>
      <c r="D1429" s="10" t="s">
        <v>1721</v>
      </c>
      <c r="E1429" s="10" t="s">
        <v>1722</v>
      </c>
      <c r="F1429" s="11" t="s">
        <v>1723</v>
      </c>
      <c r="G1429" s="11"/>
      <c r="H1429" s="11"/>
      <c r="I1429" s="11"/>
      <c r="J1429" s="11"/>
      <c r="K1429" s="11"/>
      <c r="L1429" s="11"/>
      <c r="M1429" s="11"/>
      <c r="N1429" s="10"/>
      <c r="O1429" s="14"/>
      <c r="P1429" s="14"/>
      <c r="Q1429" s="10"/>
      <c r="R1429" s="10"/>
      <c r="S1429" s="10" t="s">
        <v>53</v>
      </c>
      <c r="T1429" s="10"/>
      <c r="U1429" s="10" t="s">
        <v>49</v>
      </c>
      <c r="V1429" s="10" t="s">
        <v>50</v>
      </c>
      <c r="W1429" s="10" t="s">
        <v>50</v>
      </c>
      <c r="X1429" s="11" t="str">
        <f t="shared" si="760"/>
        <v>N</v>
      </c>
      <c r="Y1429" s="11"/>
      <c r="Z1429" s="11">
        <f t="shared" si="773"/>
        <v>0</v>
      </c>
      <c r="AA1429" s="11" t="str">
        <f t="shared" si="795"/>
        <v>N</v>
      </c>
      <c r="AB1429" s="11"/>
      <c r="AC1429" s="11">
        <f t="shared" si="796"/>
        <v>0</v>
      </c>
      <c r="AD1429" s="10" t="str">
        <f t="shared" si="785"/>
        <v/>
      </c>
      <c r="AE1429" s="10" t="str">
        <f t="shared" si="786"/>
        <v/>
      </c>
      <c r="AF1429" s="11"/>
      <c r="AG1429" s="10"/>
      <c r="AH1429" s="10"/>
      <c r="AI1429" s="11">
        <f t="shared" si="787"/>
        <v>799</v>
      </c>
      <c r="AJ1429" s="11" t="str">
        <f t="shared" si="788"/>
        <v/>
      </c>
      <c r="AK1429" s="11">
        <f t="shared" si="789"/>
        <v>799</v>
      </c>
      <c r="AL1429" s="11" t="str">
        <f t="shared" si="790"/>
        <v/>
      </c>
      <c r="AM1429" s="11">
        <f t="shared" si="791"/>
        <v>231</v>
      </c>
      <c r="AN1429" s="11" t="str">
        <f t="shared" si="792"/>
        <v/>
      </c>
      <c r="AO1429" s="11">
        <f t="shared" si="793"/>
        <v>231</v>
      </c>
      <c r="AP1429" s="11" t="str">
        <f t="shared" si="794"/>
        <v/>
      </c>
      <c r="AQ1429" s="11"/>
      <c r="AR1429" s="11">
        <f t="shared" si="797"/>
        <v>0</v>
      </c>
      <c r="AS1429" s="11"/>
      <c r="AT1429" s="9"/>
      <c r="AU1429" t="str">
        <f t="shared" si="757"/>
        <v>RW</v>
      </c>
      <c r="AV1429" s="7">
        <f>SUM(Z$7:Z1429)/2</f>
        <v>800</v>
      </c>
      <c r="AW1429" s="7">
        <f>SUM(AC$7:AC1429)/2</f>
        <v>232</v>
      </c>
      <c r="BF1429" s="2" t="s">
        <v>1299</v>
      </c>
      <c r="BG1429" s="2" t="s">
        <v>1299</v>
      </c>
      <c r="BH1429" s="2" t="s">
        <v>1299</v>
      </c>
      <c r="BI1429" s="2" t="s">
        <v>1299</v>
      </c>
      <c r="BJ1429" s="2" t="s">
        <v>1299</v>
      </c>
      <c r="BK1429" s="2" t="s">
        <v>1299</v>
      </c>
      <c r="BL1429" s="2" t="s">
        <v>1299</v>
      </c>
      <c r="BM1429" s="2" t="s">
        <v>1299</v>
      </c>
      <c r="BN1429" s="2" t="s">
        <v>1299</v>
      </c>
      <c r="BO1429" s="2" t="s">
        <v>1299</v>
      </c>
    </row>
    <row r="1430" spans="2:67" outlineLevel="1">
      <c r="B1430" s="36"/>
      <c r="C1430" s="13" t="s">
        <v>1294</v>
      </c>
      <c r="D1430" s="10" t="s">
        <v>1721</v>
      </c>
      <c r="E1430" s="10" t="s">
        <v>1722</v>
      </c>
      <c r="F1430" s="11" t="s">
        <v>1723</v>
      </c>
      <c r="G1430" s="11"/>
      <c r="H1430" s="11"/>
      <c r="I1430" s="11"/>
      <c r="J1430" s="11"/>
      <c r="K1430" s="11"/>
      <c r="L1430" s="11"/>
      <c r="M1430" s="11"/>
      <c r="N1430" s="10"/>
      <c r="O1430" s="14"/>
      <c r="P1430" s="14"/>
      <c r="Q1430" s="10"/>
      <c r="R1430" s="10"/>
      <c r="S1430" s="10" t="s">
        <v>53</v>
      </c>
      <c r="T1430" s="10"/>
      <c r="U1430" s="10" t="s">
        <v>49</v>
      </c>
      <c r="V1430" s="10" t="s">
        <v>50</v>
      </c>
      <c r="W1430" s="10" t="s">
        <v>50</v>
      </c>
      <c r="X1430" s="11" t="str">
        <f t="shared" si="760"/>
        <v>N</v>
      </c>
      <c r="Y1430" s="11"/>
      <c r="Z1430" s="11">
        <f t="shared" si="773"/>
        <v>0</v>
      </c>
      <c r="AA1430" s="11" t="str">
        <f t="shared" si="795"/>
        <v>N</v>
      </c>
      <c r="AB1430" s="11"/>
      <c r="AC1430" s="11">
        <f t="shared" si="796"/>
        <v>0</v>
      </c>
      <c r="AD1430" s="10" t="str">
        <f t="shared" si="785"/>
        <v/>
      </c>
      <c r="AE1430" s="10" t="str">
        <f t="shared" si="786"/>
        <v/>
      </c>
      <c r="AF1430" s="11"/>
      <c r="AG1430" s="10"/>
      <c r="AH1430" s="10"/>
      <c r="AI1430" s="11">
        <f t="shared" si="787"/>
        <v>799</v>
      </c>
      <c r="AJ1430" s="11" t="str">
        <f t="shared" si="788"/>
        <v/>
      </c>
      <c r="AK1430" s="11">
        <f t="shared" si="789"/>
        <v>799</v>
      </c>
      <c r="AL1430" s="11" t="str">
        <f t="shared" si="790"/>
        <v/>
      </c>
      <c r="AM1430" s="11">
        <f t="shared" si="791"/>
        <v>231</v>
      </c>
      <c r="AN1430" s="11" t="str">
        <f t="shared" si="792"/>
        <v/>
      </c>
      <c r="AO1430" s="11">
        <f t="shared" si="793"/>
        <v>231</v>
      </c>
      <c r="AP1430" s="11" t="str">
        <f t="shared" si="794"/>
        <v/>
      </c>
      <c r="AQ1430" s="11"/>
      <c r="AR1430" s="11">
        <f t="shared" si="797"/>
        <v>0</v>
      </c>
      <c r="AS1430" s="11"/>
      <c r="AT1430" s="9"/>
      <c r="AU1430" t="str">
        <f t="shared" ref="AU1430:AU1493" si="798">S1430</f>
        <v>RW</v>
      </c>
      <c r="AV1430" s="7">
        <f>SUM(Z$7:Z1430)/2</f>
        <v>800</v>
      </c>
      <c r="AW1430" s="7">
        <f>SUM(AC$7:AC1430)/2</f>
        <v>232</v>
      </c>
      <c r="BF1430" s="2" t="s">
        <v>1299</v>
      </c>
      <c r="BG1430" s="2" t="s">
        <v>1299</v>
      </c>
      <c r="BH1430" s="2" t="s">
        <v>1299</v>
      </c>
      <c r="BI1430" s="2" t="s">
        <v>1299</v>
      </c>
      <c r="BJ1430" s="2" t="s">
        <v>1299</v>
      </c>
      <c r="BK1430" s="2" t="s">
        <v>1299</v>
      </c>
      <c r="BL1430" s="2" t="s">
        <v>1299</v>
      </c>
      <c r="BM1430" s="2" t="s">
        <v>1299</v>
      </c>
      <c r="BN1430" s="2" t="s">
        <v>1299</v>
      </c>
      <c r="BO1430" s="2" t="s">
        <v>1299</v>
      </c>
    </row>
    <row r="1431" spans="2:67" outlineLevel="1">
      <c r="B1431" s="36"/>
      <c r="C1431" s="13" t="s">
        <v>1294</v>
      </c>
      <c r="D1431" s="10" t="s">
        <v>1721</v>
      </c>
      <c r="E1431" s="10" t="s">
        <v>1722</v>
      </c>
      <c r="F1431" s="11" t="s">
        <v>1723</v>
      </c>
      <c r="G1431" s="11"/>
      <c r="H1431" s="11"/>
      <c r="I1431" s="11"/>
      <c r="J1431" s="11"/>
      <c r="K1431" s="11"/>
      <c r="L1431" s="11"/>
      <c r="M1431" s="11"/>
      <c r="N1431" s="10"/>
      <c r="O1431" s="14"/>
      <c r="P1431" s="14"/>
      <c r="Q1431" s="10"/>
      <c r="R1431" s="10"/>
      <c r="S1431" s="10" t="s">
        <v>53</v>
      </c>
      <c r="T1431" s="10"/>
      <c r="U1431" s="10" t="s">
        <v>49</v>
      </c>
      <c r="V1431" s="10" t="s">
        <v>50</v>
      </c>
      <c r="W1431" s="10" t="s">
        <v>50</v>
      </c>
      <c r="X1431" s="11" t="str">
        <f t="shared" si="760"/>
        <v>N</v>
      </c>
      <c r="Y1431" s="11"/>
      <c r="Z1431" s="11">
        <f t="shared" si="773"/>
        <v>0</v>
      </c>
      <c r="AA1431" s="11" t="str">
        <f t="shared" si="795"/>
        <v>N</v>
      </c>
      <c r="AB1431" s="11"/>
      <c r="AC1431" s="11">
        <f t="shared" si="796"/>
        <v>0</v>
      </c>
      <c r="AD1431" s="10" t="str">
        <f t="shared" si="785"/>
        <v/>
      </c>
      <c r="AE1431" s="10" t="str">
        <f t="shared" si="786"/>
        <v/>
      </c>
      <c r="AF1431" s="11"/>
      <c r="AG1431" s="10"/>
      <c r="AH1431" s="10"/>
      <c r="AI1431" s="11">
        <f t="shared" si="787"/>
        <v>799</v>
      </c>
      <c r="AJ1431" s="11" t="str">
        <f t="shared" si="788"/>
        <v/>
      </c>
      <c r="AK1431" s="11">
        <f t="shared" si="789"/>
        <v>799</v>
      </c>
      <c r="AL1431" s="11" t="str">
        <f t="shared" si="790"/>
        <v/>
      </c>
      <c r="AM1431" s="11">
        <f t="shared" si="791"/>
        <v>231</v>
      </c>
      <c r="AN1431" s="11" t="str">
        <f t="shared" si="792"/>
        <v/>
      </c>
      <c r="AO1431" s="11">
        <f t="shared" si="793"/>
        <v>231</v>
      </c>
      <c r="AP1431" s="11" t="str">
        <f t="shared" si="794"/>
        <v/>
      </c>
      <c r="AQ1431" s="11"/>
      <c r="AR1431" s="11">
        <f t="shared" si="797"/>
        <v>0</v>
      </c>
      <c r="AS1431" s="11"/>
      <c r="AT1431" s="9"/>
      <c r="AU1431" t="str">
        <f t="shared" si="798"/>
        <v>RW</v>
      </c>
      <c r="AV1431" s="7">
        <f>SUM(Z$7:Z1431)/2</f>
        <v>800</v>
      </c>
      <c r="AW1431" s="7">
        <f>SUM(AC$7:AC1431)/2</f>
        <v>232</v>
      </c>
      <c r="BF1431" s="2" t="s">
        <v>1299</v>
      </c>
      <c r="BG1431" s="2" t="s">
        <v>1299</v>
      </c>
      <c r="BH1431" s="2" t="s">
        <v>1299</v>
      </c>
      <c r="BI1431" s="2" t="s">
        <v>1299</v>
      </c>
      <c r="BJ1431" s="2" t="s">
        <v>1299</v>
      </c>
      <c r="BK1431" s="2" t="s">
        <v>1299</v>
      </c>
      <c r="BL1431" s="2" t="s">
        <v>1299</v>
      </c>
      <c r="BM1431" s="2" t="s">
        <v>1299</v>
      </c>
      <c r="BN1431" s="2" t="s">
        <v>1299</v>
      </c>
      <c r="BO1431" s="2" t="s">
        <v>1299</v>
      </c>
    </row>
    <row r="1432" spans="2:67" outlineLevel="1">
      <c r="B1432" s="36"/>
      <c r="C1432" s="13" t="s">
        <v>1294</v>
      </c>
      <c r="D1432" s="10" t="s">
        <v>1721</v>
      </c>
      <c r="E1432" s="10" t="s">
        <v>1722</v>
      </c>
      <c r="F1432" s="11" t="s">
        <v>1723</v>
      </c>
      <c r="G1432" s="11"/>
      <c r="H1432" s="11"/>
      <c r="I1432" s="11"/>
      <c r="J1432" s="11"/>
      <c r="K1432" s="11"/>
      <c r="L1432" s="11"/>
      <c r="M1432" s="11"/>
      <c r="N1432" s="10"/>
      <c r="O1432" s="14"/>
      <c r="P1432" s="14"/>
      <c r="Q1432" s="10"/>
      <c r="R1432" s="10"/>
      <c r="S1432" s="10" t="s">
        <v>53</v>
      </c>
      <c r="T1432" s="10"/>
      <c r="U1432" s="10" t="s">
        <v>49</v>
      </c>
      <c r="V1432" s="10" t="s">
        <v>50</v>
      </c>
      <c r="W1432" s="10" t="s">
        <v>50</v>
      </c>
      <c r="X1432" s="11" t="str">
        <f t="shared" si="760"/>
        <v>N</v>
      </c>
      <c r="Y1432" s="11"/>
      <c r="Z1432" s="11">
        <f t="shared" si="773"/>
        <v>0</v>
      </c>
      <c r="AA1432" s="11" t="str">
        <f t="shared" si="795"/>
        <v>N</v>
      </c>
      <c r="AB1432" s="11"/>
      <c r="AC1432" s="11">
        <f t="shared" si="796"/>
        <v>0</v>
      </c>
      <c r="AD1432" s="10" t="str">
        <f t="shared" si="785"/>
        <v/>
      </c>
      <c r="AE1432" s="10" t="str">
        <f t="shared" si="786"/>
        <v/>
      </c>
      <c r="AF1432" s="11"/>
      <c r="AG1432" s="10"/>
      <c r="AH1432" s="10"/>
      <c r="AI1432" s="11">
        <f t="shared" si="787"/>
        <v>799</v>
      </c>
      <c r="AJ1432" s="11" t="str">
        <f t="shared" si="788"/>
        <v/>
      </c>
      <c r="AK1432" s="11">
        <f t="shared" si="789"/>
        <v>799</v>
      </c>
      <c r="AL1432" s="11" t="str">
        <f t="shared" si="790"/>
        <v/>
      </c>
      <c r="AM1432" s="11">
        <f t="shared" si="791"/>
        <v>231</v>
      </c>
      <c r="AN1432" s="11" t="str">
        <f t="shared" si="792"/>
        <v/>
      </c>
      <c r="AO1432" s="11">
        <f t="shared" si="793"/>
        <v>231</v>
      </c>
      <c r="AP1432" s="11" t="str">
        <f t="shared" si="794"/>
        <v/>
      </c>
      <c r="AQ1432" s="11"/>
      <c r="AR1432" s="11">
        <f t="shared" si="797"/>
        <v>0</v>
      </c>
      <c r="AS1432" s="11"/>
      <c r="AT1432" s="9"/>
      <c r="AU1432" t="str">
        <f t="shared" si="798"/>
        <v>RW</v>
      </c>
      <c r="AV1432" s="7">
        <f>SUM(Z$7:Z1432)/2</f>
        <v>800</v>
      </c>
      <c r="AW1432" s="7">
        <f>SUM(AC$7:AC1432)/2</f>
        <v>232</v>
      </c>
      <c r="BF1432" s="2" t="s">
        <v>1299</v>
      </c>
      <c r="BG1432" s="2" t="s">
        <v>1299</v>
      </c>
      <c r="BH1432" s="2" t="s">
        <v>1299</v>
      </c>
      <c r="BI1432" s="2" t="s">
        <v>1299</v>
      </c>
      <c r="BJ1432" s="2" t="s">
        <v>1299</v>
      </c>
      <c r="BK1432" s="2" t="s">
        <v>1299</v>
      </c>
      <c r="BL1432" s="2" t="s">
        <v>1299</v>
      </c>
      <c r="BM1432" s="2" t="s">
        <v>1299</v>
      </c>
      <c r="BN1432" s="2" t="s">
        <v>1299</v>
      </c>
      <c r="BO1432" s="2" t="s">
        <v>1299</v>
      </c>
    </row>
    <row r="1433" spans="2:67" outlineLevel="1">
      <c r="B1433" s="36"/>
      <c r="C1433" s="13" t="s">
        <v>1294</v>
      </c>
      <c r="D1433" s="10" t="s">
        <v>1721</v>
      </c>
      <c r="E1433" s="10" t="s">
        <v>1722</v>
      </c>
      <c r="F1433" s="11" t="s">
        <v>1723</v>
      </c>
      <c r="G1433" s="11"/>
      <c r="H1433" s="11"/>
      <c r="I1433" s="11"/>
      <c r="J1433" s="11"/>
      <c r="K1433" s="11"/>
      <c r="L1433" s="11"/>
      <c r="M1433" s="11"/>
      <c r="N1433" s="10"/>
      <c r="O1433" s="14"/>
      <c r="P1433" s="14"/>
      <c r="Q1433" s="10"/>
      <c r="R1433" s="10"/>
      <c r="S1433" s="10" t="s">
        <v>53</v>
      </c>
      <c r="T1433" s="10"/>
      <c r="U1433" s="10" t="s">
        <v>49</v>
      </c>
      <c r="V1433" s="10" t="s">
        <v>50</v>
      </c>
      <c r="W1433" s="10" t="s">
        <v>50</v>
      </c>
      <c r="X1433" s="11" t="str">
        <f t="shared" si="760"/>
        <v>N</v>
      </c>
      <c r="Y1433" s="11"/>
      <c r="Z1433" s="11">
        <f t="shared" si="773"/>
        <v>0</v>
      </c>
      <c r="AA1433" s="11" t="str">
        <f t="shared" si="795"/>
        <v>N</v>
      </c>
      <c r="AB1433" s="11"/>
      <c r="AC1433" s="11">
        <f t="shared" si="796"/>
        <v>0</v>
      </c>
      <c r="AD1433" s="10" t="str">
        <f t="shared" si="785"/>
        <v/>
      </c>
      <c r="AE1433" s="10" t="str">
        <f t="shared" si="786"/>
        <v/>
      </c>
      <c r="AF1433" s="11"/>
      <c r="AG1433" s="10"/>
      <c r="AH1433" s="10"/>
      <c r="AI1433" s="11">
        <f t="shared" si="787"/>
        <v>799</v>
      </c>
      <c r="AJ1433" s="11" t="str">
        <f t="shared" si="788"/>
        <v/>
      </c>
      <c r="AK1433" s="11">
        <f t="shared" si="789"/>
        <v>799</v>
      </c>
      <c r="AL1433" s="11" t="str">
        <f t="shared" si="790"/>
        <v/>
      </c>
      <c r="AM1433" s="11">
        <f t="shared" si="791"/>
        <v>231</v>
      </c>
      <c r="AN1433" s="11" t="str">
        <f t="shared" si="792"/>
        <v/>
      </c>
      <c r="AO1433" s="11">
        <f t="shared" si="793"/>
        <v>231</v>
      </c>
      <c r="AP1433" s="11" t="str">
        <f t="shared" si="794"/>
        <v/>
      </c>
      <c r="AQ1433" s="11"/>
      <c r="AR1433" s="11">
        <f t="shared" si="797"/>
        <v>0</v>
      </c>
      <c r="AS1433" s="11"/>
      <c r="AT1433" s="9"/>
      <c r="AU1433" t="str">
        <f t="shared" si="798"/>
        <v>RW</v>
      </c>
      <c r="AV1433" s="7">
        <f>SUM(Z$7:Z1433)/2</f>
        <v>800</v>
      </c>
      <c r="AW1433" s="7">
        <f>SUM(AC$7:AC1433)/2</f>
        <v>232</v>
      </c>
      <c r="BF1433" s="2" t="s">
        <v>1299</v>
      </c>
      <c r="BG1433" s="2" t="s">
        <v>1299</v>
      </c>
      <c r="BH1433" s="2" t="s">
        <v>1299</v>
      </c>
      <c r="BI1433" s="2" t="s">
        <v>1299</v>
      </c>
      <c r="BJ1433" s="2" t="s">
        <v>1299</v>
      </c>
      <c r="BK1433" s="2" t="s">
        <v>1299</v>
      </c>
      <c r="BL1433" s="2" t="s">
        <v>1299</v>
      </c>
      <c r="BM1433" s="2" t="s">
        <v>1299</v>
      </c>
      <c r="BN1433" s="2" t="s">
        <v>1299</v>
      </c>
      <c r="BO1433" s="2" t="s">
        <v>1299</v>
      </c>
    </row>
    <row r="1434" spans="2:67" outlineLevel="1">
      <c r="B1434" s="36"/>
      <c r="C1434" s="13" t="s">
        <v>1294</v>
      </c>
      <c r="D1434" s="10" t="s">
        <v>1721</v>
      </c>
      <c r="E1434" s="10" t="s">
        <v>1722</v>
      </c>
      <c r="F1434" s="11" t="s">
        <v>1723</v>
      </c>
      <c r="G1434" s="11" t="str">
        <f>IF(BA1434&gt;1, F1434 &amp; "[" &amp; BB1434-1+BA1434&amp; ":" &amp; BB1434 &amp; "]",(IF(BA1434&gt;0,F1434 &amp; "[" &amp; BB1434 &amp; "]","")))</f>
        <v>MFR_SPECIFIC_CF[23:17]</v>
      </c>
      <c r="H1434" s="11"/>
      <c r="I1434" s="11"/>
      <c r="J1434" s="11"/>
      <c r="K1434" s="11"/>
      <c r="L1434" s="11"/>
      <c r="M1434" s="11"/>
      <c r="N1434" s="10"/>
      <c r="O1434" s="14"/>
      <c r="P1434" s="14"/>
      <c r="Q1434" s="10"/>
      <c r="R1434" s="10"/>
      <c r="S1434" s="10" t="s">
        <v>53</v>
      </c>
      <c r="T1434" s="10"/>
      <c r="U1434" s="10" t="s">
        <v>49</v>
      </c>
      <c r="V1434" s="10" t="s">
        <v>50</v>
      </c>
      <c r="W1434" s="10" t="s">
        <v>50</v>
      </c>
      <c r="X1434" s="11" t="str">
        <f t="shared" si="760"/>
        <v>N</v>
      </c>
      <c r="Y1434" s="11"/>
      <c r="Z1434" s="11">
        <f t="shared" si="773"/>
        <v>0</v>
      </c>
      <c r="AA1434" s="11" t="str">
        <f t="shared" si="795"/>
        <v>N</v>
      </c>
      <c r="AB1434" s="11"/>
      <c r="AC1434" s="11">
        <f t="shared" si="796"/>
        <v>0</v>
      </c>
      <c r="AD1434" s="10" t="str">
        <f t="shared" si="785"/>
        <v>0000000</v>
      </c>
      <c r="AE1434" s="10" t="str">
        <f t="shared" si="786"/>
        <v>0000000</v>
      </c>
      <c r="AF1434" s="11"/>
      <c r="AG1434" s="10"/>
      <c r="AH1434" s="10"/>
      <c r="AI1434" s="11">
        <f t="shared" si="787"/>
        <v>799</v>
      </c>
      <c r="AJ1434" s="11" t="str">
        <f t="shared" si="788"/>
        <v/>
      </c>
      <c r="AK1434" s="11">
        <f t="shared" si="789"/>
        <v>799</v>
      </c>
      <c r="AL1434" s="11" t="str">
        <f t="shared" si="790"/>
        <v/>
      </c>
      <c r="AM1434" s="11">
        <f t="shared" si="791"/>
        <v>231</v>
      </c>
      <c r="AN1434" s="11" t="str">
        <f t="shared" si="792"/>
        <v/>
      </c>
      <c r="AO1434" s="11">
        <f t="shared" si="793"/>
        <v>231</v>
      </c>
      <c r="AP1434" s="11" t="str">
        <f t="shared" si="794"/>
        <v/>
      </c>
      <c r="AQ1434" s="11"/>
      <c r="AR1434" s="11">
        <f t="shared" si="797"/>
        <v>0</v>
      </c>
      <c r="AS1434" s="11"/>
      <c r="AT1434" s="9"/>
      <c r="AU1434" t="str">
        <f t="shared" si="798"/>
        <v>RW</v>
      </c>
      <c r="AV1434" s="7">
        <f>SUM(Z$7:Z1434)/2</f>
        <v>800</v>
      </c>
      <c r="AW1434" s="7">
        <f>SUM(AC$7:AC1434)/2</f>
        <v>232</v>
      </c>
      <c r="BA1434" s="7">
        <f>24-SUM(BA1435:BA1436)</f>
        <v>7</v>
      </c>
      <c r="BB1434" s="7">
        <f t="shared" ref="BB1434:BB1436" si="799">BB1435+BA1435</f>
        <v>17</v>
      </c>
      <c r="BF1434" s="2" t="s">
        <v>1725</v>
      </c>
      <c r="BG1434" s="2" t="s">
        <v>1725</v>
      </c>
      <c r="BH1434" s="2" t="s">
        <v>1725</v>
      </c>
      <c r="BI1434" s="2" t="s">
        <v>1725</v>
      </c>
      <c r="BJ1434" s="2" t="s">
        <v>1725</v>
      </c>
      <c r="BK1434" s="2" t="s">
        <v>1725</v>
      </c>
      <c r="BL1434" s="2" t="s">
        <v>1725</v>
      </c>
      <c r="BM1434" s="2" t="s">
        <v>1725</v>
      </c>
      <c r="BN1434" s="2" t="s">
        <v>1725</v>
      </c>
      <c r="BO1434" s="2" t="s">
        <v>1725</v>
      </c>
    </row>
    <row r="1435" spans="2:67" ht="28.9" outlineLevel="1">
      <c r="B1435" s="36"/>
      <c r="C1435" s="13" t="s">
        <v>1294</v>
      </c>
      <c r="D1435" s="10" t="s">
        <v>1721</v>
      </c>
      <c r="E1435" s="10" t="s">
        <v>1722</v>
      </c>
      <c r="F1435" s="11" t="s">
        <v>1723</v>
      </c>
      <c r="G1435" s="11" t="str">
        <f>IF(BA1435&gt;1, F1435 &amp; "[" &amp; BB1435-1+BA1435&amp; ":" &amp; BB1435 &amp; "]",(IF(BA1435&gt;0,F1435 &amp; "[" &amp; BB1435 &amp; "]","")))</f>
        <v>MFR_SPECIFIC_CF[16:1]</v>
      </c>
      <c r="H1435" s="11" t="s">
        <v>1726</v>
      </c>
      <c r="I1435" s="11"/>
      <c r="J1435" s="11"/>
      <c r="K1435" s="11"/>
      <c r="L1435" s="11"/>
      <c r="M1435" s="11"/>
      <c r="N1435" s="10" t="s">
        <v>1727</v>
      </c>
      <c r="O1435" s="11" t="s">
        <v>1728</v>
      </c>
      <c r="P1435" s="14"/>
      <c r="Q1435" s="10"/>
      <c r="R1435" s="10"/>
      <c r="S1435" s="10" t="s">
        <v>53</v>
      </c>
      <c r="T1435" s="10"/>
      <c r="U1435" s="10" t="s">
        <v>49</v>
      </c>
      <c r="V1435" s="10" t="s">
        <v>50</v>
      </c>
      <c r="W1435" s="10" t="s">
        <v>50</v>
      </c>
      <c r="X1435" s="11" t="str">
        <f t="shared" ref="X1435:X1459" si="800">IF(Y1435&gt;0,"Y","N")</f>
        <v>N</v>
      </c>
      <c r="Y1435" s="11"/>
      <c r="Z1435" s="11">
        <f t="shared" si="773"/>
        <v>0</v>
      </c>
      <c r="AA1435" s="11" t="str">
        <f t="shared" si="795"/>
        <v>N</v>
      </c>
      <c r="AB1435" s="11"/>
      <c r="AC1435" s="11">
        <f t="shared" si="796"/>
        <v>0</v>
      </c>
      <c r="AD1435" s="10" t="str">
        <f t="shared" si="785"/>
        <v>0000000000000000</v>
      </c>
      <c r="AE1435" s="10" t="str">
        <f t="shared" si="786"/>
        <v>0000000000000000</v>
      </c>
      <c r="AF1435" s="11"/>
      <c r="AG1435" s="10"/>
      <c r="AH1435" s="10"/>
      <c r="AI1435" s="11">
        <f t="shared" si="787"/>
        <v>799</v>
      </c>
      <c r="AJ1435" s="11" t="str">
        <f t="shared" si="788"/>
        <v/>
      </c>
      <c r="AK1435" s="11">
        <f t="shared" si="789"/>
        <v>799</v>
      </c>
      <c r="AL1435" s="11" t="str">
        <f t="shared" si="790"/>
        <v/>
      </c>
      <c r="AM1435" s="11">
        <f t="shared" si="791"/>
        <v>231</v>
      </c>
      <c r="AN1435" s="11" t="str">
        <f t="shared" si="792"/>
        <v/>
      </c>
      <c r="AO1435" s="11">
        <f t="shared" si="793"/>
        <v>231</v>
      </c>
      <c r="AP1435" s="11" t="str">
        <f t="shared" si="794"/>
        <v/>
      </c>
      <c r="AQ1435" s="11"/>
      <c r="AR1435" s="11">
        <f t="shared" si="797"/>
        <v>0</v>
      </c>
      <c r="AS1435" s="11"/>
      <c r="AT1435" s="9"/>
      <c r="AU1435" t="str">
        <f t="shared" si="798"/>
        <v>RW</v>
      </c>
      <c r="AV1435" s="7">
        <f>SUM(Z$7:Z1435)/2</f>
        <v>800</v>
      </c>
      <c r="AW1435" s="7">
        <f>SUM(AC$7:AC1435)/2</f>
        <v>232</v>
      </c>
      <c r="BA1435" s="7">
        <v>16</v>
      </c>
      <c r="BB1435" s="7">
        <f t="shared" si="799"/>
        <v>1</v>
      </c>
      <c r="BF1435" s="2" t="s">
        <v>733</v>
      </c>
      <c r="BG1435" s="2" t="s">
        <v>733</v>
      </c>
      <c r="BH1435" s="2" t="s">
        <v>733</v>
      </c>
      <c r="BI1435" s="2" t="s">
        <v>733</v>
      </c>
      <c r="BJ1435" s="2" t="s">
        <v>733</v>
      </c>
      <c r="BK1435" s="2" t="s">
        <v>733</v>
      </c>
      <c r="BL1435" s="2" t="s">
        <v>733</v>
      </c>
      <c r="BM1435" s="2" t="s">
        <v>733</v>
      </c>
      <c r="BN1435" s="2" t="s">
        <v>733</v>
      </c>
      <c r="BO1435" s="2" t="s">
        <v>733</v>
      </c>
    </row>
    <row r="1436" spans="2:67" outlineLevel="1">
      <c r="B1436" s="36"/>
      <c r="C1436" s="13" t="s">
        <v>1294</v>
      </c>
      <c r="D1436" s="10" t="s">
        <v>1721</v>
      </c>
      <c r="E1436" s="10" t="s">
        <v>1722</v>
      </c>
      <c r="F1436" s="11" t="s">
        <v>1723</v>
      </c>
      <c r="G1436" s="11" t="str">
        <f>IF(BA1436&gt;1, F1436 &amp; "[" &amp; BB1436-1+BA1436&amp; ":" &amp; BB1436 &amp; "]",(IF(BA1436&gt;0,F1436 &amp; "[" &amp; BB1436 &amp; "]","")))</f>
        <v>MFR_SPECIFIC_CF[0]</v>
      </c>
      <c r="H1436" s="11" t="s">
        <v>1729</v>
      </c>
      <c r="I1436" s="11"/>
      <c r="J1436" s="11"/>
      <c r="K1436" s="11"/>
      <c r="L1436" s="11"/>
      <c r="M1436" s="11"/>
      <c r="N1436" s="10" t="s">
        <v>1730</v>
      </c>
      <c r="O1436" s="11" t="s">
        <v>1731</v>
      </c>
      <c r="P1436" s="14"/>
      <c r="Q1436" s="10"/>
      <c r="R1436" s="10"/>
      <c r="S1436" s="10" t="s">
        <v>53</v>
      </c>
      <c r="T1436" s="10"/>
      <c r="U1436" s="10" t="s">
        <v>49</v>
      </c>
      <c r="V1436" s="10" t="s">
        <v>50</v>
      </c>
      <c r="W1436" s="10" t="s">
        <v>50</v>
      </c>
      <c r="X1436" s="11" t="str">
        <f t="shared" si="800"/>
        <v>N</v>
      </c>
      <c r="Y1436" s="11"/>
      <c r="Z1436" s="11">
        <f t="shared" si="773"/>
        <v>0</v>
      </c>
      <c r="AA1436" s="11" t="str">
        <f t="shared" si="795"/>
        <v>N</v>
      </c>
      <c r="AB1436" s="11"/>
      <c r="AC1436" s="11">
        <f t="shared" si="796"/>
        <v>0</v>
      </c>
      <c r="AD1436" s="10" t="str">
        <f t="shared" si="785"/>
        <v>0</v>
      </c>
      <c r="AE1436" s="10" t="str">
        <f t="shared" si="786"/>
        <v>0</v>
      </c>
      <c r="AF1436" s="11"/>
      <c r="AG1436" s="10"/>
      <c r="AH1436" s="10"/>
      <c r="AI1436" s="11">
        <f>IF(Y1436&gt;0,AK1403,AK1403- 1)</f>
        <v>799</v>
      </c>
      <c r="AJ1436" s="11" t="str">
        <f t="shared" si="788"/>
        <v/>
      </c>
      <c r="AK1436" s="11">
        <f>IF(AND(V1436="Y", Y1436&gt;0),AI1412,AI1412- 1)</f>
        <v>799</v>
      </c>
      <c r="AL1436" s="11" t="str">
        <f t="shared" si="790"/>
        <v/>
      </c>
      <c r="AM1436" s="11">
        <f>IF(AB1436&gt;0,AO1403,AO1403- 1)</f>
        <v>231</v>
      </c>
      <c r="AN1436" s="11" t="str">
        <f t="shared" si="792"/>
        <v/>
      </c>
      <c r="AO1436" s="11">
        <f>IF(AND(V1436="Y", AB1436&gt;0),AM1412,AM1412- 1)</f>
        <v>231</v>
      </c>
      <c r="AP1436" s="11" t="str">
        <f t="shared" si="794"/>
        <v/>
      </c>
      <c r="AQ1436" s="11"/>
      <c r="AR1436" s="11">
        <f t="shared" si="797"/>
        <v>0</v>
      </c>
      <c r="AS1436" s="11"/>
      <c r="AT1436" s="9"/>
      <c r="AU1436" t="str">
        <f t="shared" si="798"/>
        <v>RW</v>
      </c>
      <c r="AV1436" s="7">
        <f>SUM(Z$7:Z1436)/2</f>
        <v>800</v>
      </c>
      <c r="AW1436" s="7">
        <f>SUM(AC$7:AC1436)/2</f>
        <v>232</v>
      </c>
      <c r="BA1436" s="7">
        <v>1</v>
      </c>
      <c r="BB1436" s="7">
        <f t="shared" si="799"/>
        <v>0</v>
      </c>
      <c r="BF1436" s="2" t="s">
        <v>1304</v>
      </c>
      <c r="BG1436" s="2" t="s">
        <v>1304</v>
      </c>
      <c r="BH1436" s="2" t="s">
        <v>1304</v>
      </c>
      <c r="BI1436" s="2" t="s">
        <v>1304</v>
      </c>
      <c r="BJ1436" s="2" t="s">
        <v>1304</v>
      </c>
      <c r="BK1436" s="2" t="s">
        <v>1304</v>
      </c>
      <c r="BL1436" s="2" t="s">
        <v>1304</v>
      </c>
      <c r="BM1436" s="2" t="s">
        <v>1304</v>
      </c>
      <c r="BN1436" s="2" t="s">
        <v>1304</v>
      </c>
      <c r="BO1436" s="2" t="s">
        <v>1304</v>
      </c>
    </row>
    <row r="1437" spans="2:67" ht="40.15" customHeight="1">
      <c r="B1437" s="36"/>
      <c r="C1437" s="13" t="s">
        <v>1294</v>
      </c>
      <c r="D1437" s="10" t="s">
        <v>1732</v>
      </c>
      <c r="E1437" s="10" t="s">
        <v>1733</v>
      </c>
      <c r="F1437" s="11" t="s">
        <v>1734</v>
      </c>
      <c r="G1437" s="11"/>
      <c r="H1437" s="11"/>
      <c r="I1437" s="11"/>
      <c r="J1437" s="11"/>
      <c r="K1437" s="11"/>
      <c r="L1437" s="11"/>
      <c r="M1437" s="11"/>
      <c r="N1437" s="10"/>
      <c r="O1437" s="14"/>
      <c r="P1437" s="14"/>
      <c r="Q1437" s="10" t="str">
        <f>IF(T1437&gt;2,"Block Write",IF(T1437=1,"Write Byte","Write Word"))</f>
        <v>Block Write</v>
      </c>
      <c r="R1437" s="10" t="str">
        <f>IF(T1437&gt;2,"Block Read",IF(T1437=1,"Read Byte","Read Word"))</f>
        <v>Block Read</v>
      </c>
      <c r="S1437" s="10" t="str">
        <f t="shared" si="591"/>
        <v>RW</v>
      </c>
      <c r="T1437" s="10">
        <v>11</v>
      </c>
      <c r="U1437" s="10" t="s">
        <v>49</v>
      </c>
      <c r="V1437" s="10" t="s">
        <v>50</v>
      </c>
      <c r="W1437" s="10" t="s">
        <v>50</v>
      </c>
      <c r="X1437" s="11" t="str">
        <f t="shared" si="800"/>
        <v>N</v>
      </c>
      <c r="Y1437" s="11"/>
      <c r="Z1437" s="11">
        <f t="shared" si="773"/>
        <v>0</v>
      </c>
      <c r="AA1437" s="11" t="str">
        <f t="shared" si="795"/>
        <v>Y</v>
      </c>
      <c r="AB1437" s="11">
        <f>SUM(AB1446:AB1501)</f>
        <v>88</v>
      </c>
      <c r="AC1437" s="11">
        <f t="shared" si="796"/>
        <v>88</v>
      </c>
      <c r="AD1437" s="10" t="str">
        <f>(AD1438 &amp; AD1439 &amp; AD1440 &amp; AD1441 &amp; AD1442 &amp; AD1443 &amp; AD1444 &amp; AD1445) &amp; (AD1446 &amp; AD1447 &amp; AD1448 &amp; AD1449 &amp; AD1450 &amp; AD1451 &amp; AD1452 &amp; AD1453) &amp; (AD1454 &amp; AD1455 &amp; AD1456 &amp; AD1457 &amp; AD1458 &amp; AD1459 &amp; AD1460 &amp; AD1461) &amp; (AD1462 &amp; AD1463 &amp; AD1464 &amp; AD1465 &amp; AD1466 &amp; AD1467 &amp; AD1468 &amp; AD1469) &amp; (AD1470 &amp; AD1471 &amp; AD1472 &amp; AD1473 &amp; AD1474 &amp; AD1475 &amp; AD1476 &amp; AD1477) &amp; (AD1478 &amp; AD1479 &amp; AD1480 &amp; AD1481 &amp; AD1482 &amp; AD1483 &amp; AD1484 &amp; AD1485) &amp; (AD1486 &amp; AD1487 &amp; AD1488 &amp; AD1489 &amp; AD1490 &amp; AD1491 &amp; AD1492 &amp; AD1493) &amp; (AD1494 &amp; AD1495 &amp; AD1496 &amp; AD1497 &amp; AD1498 &amp; AD1499 &amp; AD1500 &amp; AD1501)</f>
        <v>0000000011111111111110000001000001111111111110000111100101100000111011_ton11111111111111111</v>
      </c>
      <c r="AE1437" s="10" t="str">
        <f>(AE1438 &amp; AE1439 &amp; AE1440 &amp; AE1441 &amp; AE1442 &amp; AE1443 &amp; AE1444 &amp; AE1445) &amp; (AE1446 &amp; AE1447 &amp; AE1448 &amp; AE1449 &amp; AE1450 &amp; AE1451 &amp; AE1452 &amp; AE1453) &amp; (AE1454 &amp; AE1455 &amp; AE1456 &amp; AE1457 &amp; AE1458 &amp; AE1459 &amp; AE1460 &amp; AE1461) &amp; (AE1462 &amp; AE1463 &amp; AE1464 &amp; AE1465 &amp; AE1466 &amp; AE1467 &amp; AE1468 &amp; AE1469) &amp; (AE1470 &amp; AE1471 &amp; AE1472 &amp; AE1473 &amp; AE1474 &amp; AE1475 &amp; AE1476 &amp; AE1477) &amp; (AE1478 &amp; AE1479 &amp; AE1480 &amp; AE1481 &amp; AE1482 &amp; AE1483 &amp; AE1484 &amp; AE1485) &amp; (AE1486 &amp; AE1487 &amp; AE1488 &amp; AE1489 &amp; AE1490 &amp; AE1491 &amp; AE1492 &amp; AE1493) &amp; (AE1494 &amp; AE1495 &amp; AE1496 &amp; AE1497 &amp; AE1498 &amp; AE1499 &amp; AE1500 &amp; AE1501)</f>
        <v>0000000011111111111110000001000001111111111110000111100101100000111011011111111111111111</v>
      </c>
      <c r="AF1437" s="11"/>
      <c r="AG1437" s="10"/>
      <c r="AH1437" s="10"/>
      <c r="AI1437" s="11">
        <f>AK1412+Y1437</f>
        <v>800</v>
      </c>
      <c r="AJ1437" s="11"/>
      <c r="AK1437" s="11">
        <f t="shared" si="592"/>
        <v>800</v>
      </c>
      <c r="AL1437" s="11"/>
      <c r="AM1437" s="11">
        <f>AO1412+AB1437</f>
        <v>320</v>
      </c>
      <c r="AN1437" s="11"/>
      <c r="AO1437" s="11">
        <f t="shared" si="593"/>
        <v>320</v>
      </c>
      <c r="AP1437" s="11"/>
      <c r="AQ1437" s="11">
        <f t="shared" si="581"/>
        <v>88</v>
      </c>
      <c r="AR1437" s="11">
        <f t="shared" si="797"/>
        <v>88</v>
      </c>
      <c r="AS1437" s="11"/>
      <c r="AT1437" s="9" t="s">
        <v>20</v>
      </c>
      <c r="AU1437" t="str">
        <f t="shared" si="798"/>
        <v>RW</v>
      </c>
      <c r="AV1437" s="7">
        <f>SUM(Z$7:Z1437)/2</f>
        <v>800</v>
      </c>
      <c r="AW1437" s="7">
        <f>SUM(AC$7:AC1437)/2</f>
        <v>276</v>
      </c>
      <c r="BF1437" s="2" t="s">
        <v>1735</v>
      </c>
      <c r="BG1437" s="2" t="s">
        <v>1735</v>
      </c>
      <c r="BH1437" s="2" t="s">
        <v>1735</v>
      </c>
      <c r="BI1437" s="2" t="s">
        <v>1735</v>
      </c>
      <c r="BJ1437" s="2" t="s">
        <v>1735</v>
      </c>
      <c r="BK1437" s="2" t="s">
        <v>1735</v>
      </c>
      <c r="BL1437" s="2" t="s">
        <v>1735</v>
      </c>
      <c r="BM1437" s="2" t="s">
        <v>1735</v>
      </c>
      <c r="BN1437" s="2" t="s">
        <v>1735</v>
      </c>
      <c r="BO1437" s="2" t="s">
        <v>1735</v>
      </c>
    </row>
    <row r="1438" spans="2:67" outlineLevel="1">
      <c r="B1438" s="36"/>
      <c r="C1438" s="13" t="s">
        <v>1294</v>
      </c>
      <c r="D1438" s="10" t="s">
        <v>1732</v>
      </c>
      <c r="E1438" s="10" t="s">
        <v>1733</v>
      </c>
      <c r="F1438" s="11" t="s">
        <v>1734</v>
      </c>
      <c r="G1438" s="11"/>
      <c r="H1438" s="11"/>
      <c r="I1438" s="11"/>
      <c r="J1438" s="11"/>
      <c r="K1438" s="11"/>
      <c r="L1438" s="11"/>
      <c r="M1438" s="11"/>
      <c r="N1438" s="10"/>
      <c r="O1438" s="14"/>
      <c r="P1438" s="14"/>
      <c r="Q1438" s="10"/>
      <c r="R1438" s="10"/>
      <c r="S1438" s="10" t="s">
        <v>53</v>
      </c>
      <c r="T1438" s="10"/>
      <c r="U1438" s="10" t="s">
        <v>49</v>
      </c>
      <c r="V1438" s="10" t="s">
        <v>50</v>
      </c>
      <c r="W1438" s="10" t="s">
        <v>50</v>
      </c>
      <c r="X1438" s="11" t="str">
        <f t="shared" si="800"/>
        <v>N</v>
      </c>
      <c r="Y1438" s="11"/>
      <c r="Z1438" s="11">
        <f t="shared" si="773"/>
        <v>0</v>
      </c>
      <c r="AA1438" s="11" t="str">
        <f t="shared" si="795"/>
        <v>N</v>
      </c>
      <c r="AB1438" s="11"/>
      <c r="AC1438" s="11">
        <f t="shared" si="796"/>
        <v>0</v>
      </c>
      <c r="AD1438" s="10" t="str">
        <f t="shared" ref="AD1438:AD1451" si="801">REPT(0,BA1438)</f>
        <v/>
      </c>
      <c r="AE1438" s="10" t="str">
        <f t="shared" ref="AE1438:AE1451" si="802">REPT(0,BA1438)</f>
        <v/>
      </c>
      <c r="AF1438" s="11"/>
      <c r="AG1438" s="10"/>
      <c r="AH1438" s="10"/>
      <c r="AI1438" s="11">
        <f t="shared" ref="AI1438:AI1500" si="803">AI1439+Y1439</f>
        <v>799</v>
      </c>
      <c r="AJ1438" s="11" t="str">
        <f t="shared" ref="AJ1438:AJ1501" si="804">IF(Y1438&gt;1,"MTP[" &amp; AI1438-1+Y1438&amp; ":" &amp; AI1438 &amp; "]",(IF(Y1438&gt;0,"MTP[" &amp; AI1438 &amp; "]","")))</f>
        <v/>
      </c>
      <c r="AK1438" s="11">
        <f t="shared" ref="AK1438:AK1500" si="805">AK1439+Y1439</f>
        <v>799</v>
      </c>
      <c r="AL1438" s="11" t="str">
        <f t="shared" ref="AL1438:AL1501" si="806">IF(AND(V1438="Y", Y1438&gt;1),"MTP[" &amp; AK1438-1+Y1438&amp; ":" &amp; AK1438 &amp; "]",(IF(AND(V1438="Y", Y1438&gt;0),"MTP[" &amp; AK1438 &amp; "]","")))</f>
        <v/>
      </c>
      <c r="AM1438" s="11">
        <f t="shared" ref="AM1438:AM1500" si="807">AM1439+AB1439</f>
        <v>320</v>
      </c>
      <c r="AN1438" s="11" t="str">
        <f t="shared" ref="AN1438:AN1501" si="808">IF(AB1438&gt;1,"OTP[" &amp; AM1438-1+AB1438&amp; ":" &amp; AM1438 &amp; "]",(IF(AB1438&gt;0,"OTP[" &amp; AM1438 &amp; "]","")))</f>
        <v/>
      </c>
      <c r="AO1438" s="11">
        <f t="shared" ref="AO1438:AO1500" si="809">AO1439+AB1439</f>
        <v>407</v>
      </c>
      <c r="AP1438" s="11" t="str">
        <f t="shared" ref="AP1438:AP1501" si="810">IF(AND(V1438="Y", AB1438&gt;1),"OTP[" &amp; AO1438-1+AB1438&amp; ":" &amp; AO1438 &amp; "]",(IF(AND(V1438="Y", AB1438&gt;0),"OTP[" &amp; AO1438 &amp; "]","")))</f>
        <v/>
      </c>
      <c r="AQ1438" s="11"/>
      <c r="AR1438" s="11">
        <f t="shared" si="797"/>
        <v>0</v>
      </c>
      <c r="AS1438" s="11"/>
      <c r="AT1438" s="9"/>
      <c r="AU1438" t="str">
        <f t="shared" si="798"/>
        <v>RW</v>
      </c>
      <c r="AV1438" s="7">
        <f>SUM(Z$7:Z1438)/2</f>
        <v>800</v>
      </c>
      <c r="AW1438" s="7">
        <f>SUM(AC$7:AC1438)/2</f>
        <v>276</v>
      </c>
      <c r="BF1438" s="2" t="s">
        <v>1299</v>
      </c>
      <c r="BG1438" s="2" t="s">
        <v>1299</v>
      </c>
      <c r="BH1438" s="2" t="s">
        <v>1299</v>
      </c>
      <c r="BI1438" s="2" t="s">
        <v>1299</v>
      </c>
      <c r="BJ1438" s="2" t="s">
        <v>1299</v>
      </c>
      <c r="BK1438" s="2" t="s">
        <v>1299</v>
      </c>
      <c r="BL1438" s="2" t="s">
        <v>1299</v>
      </c>
      <c r="BM1438" s="2" t="s">
        <v>1299</v>
      </c>
      <c r="BN1438" s="2" t="s">
        <v>1299</v>
      </c>
      <c r="BO1438" s="2" t="s">
        <v>1299</v>
      </c>
    </row>
    <row r="1439" spans="2:67" outlineLevel="1">
      <c r="B1439" s="36"/>
      <c r="C1439" s="13" t="s">
        <v>1294</v>
      </c>
      <c r="D1439" s="10" t="s">
        <v>1732</v>
      </c>
      <c r="E1439" s="10" t="s">
        <v>1733</v>
      </c>
      <c r="F1439" s="11" t="s">
        <v>1734</v>
      </c>
      <c r="G1439" s="11"/>
      <c r="H1439" s="11"/>
      <c r="I1439" s="11"/>
      <c r="J1439" s="11"/>
      <c r="K1439" s="11"/>
      <c r="L1439" s="11"/>
      <c r="M1439" s="11"/>
      <c r="N1439" s="10"/>
      <c r="O1439" s="14"/>
      <c r="P1439" s="14"/>
      <c r="Q1439" s="10"/>
      <c r="R1439" s="10"/>
      <c r="S1439" s="10" t="s">
        <v>53</v>
      </c>
      <c r="T1439" s="10"/>
      <c r="U1439" s="10" t="s">
        <v>49</v>
      </c>
      <c r="V1439" s="10" t="s">
        <v>50</v>
      </c>
      <c r="W1439" s="10" t="s">
        <v>50</v>
      </c>
      <c r="X1439" s="11" t="str">
        <f t="shared" si="800"/>
        <v>N</v>
      </c>
      <c r="Y1439" s="11"/>
      <c r="Z1439" s="11">
        <f t="shared" si="773"/>
        <v>0</v>
      </c>
      <c r="AA1439" s="11" t="str">
        <f t="shared" si="795"/>
        <v>N</v>
      </c>
      <c r="AB1439" s="11"/>
      <c r="AC1439" s="11">
        <f t="shared" si="796"/>
        <v>0</v>
      </c>
      <c r="AD1439" s="10" t="str">
        <f t="shared" si="801"/>
        <v/>
      </c>
      <c r="AE1439" s="10" t="str">
        <f t="shared" si="802"/>
        <v/>
      </c>
      <c r="AF1439" s="11"/>
      <c r="AG1439" s="10"/>
      <c r="AH1439" s="10"/>
      <c r="AI1439" s="11">
        <f t="shared" si="803"/>
        <v>799</v>
      </c>
      <c r="AJ1439" s="11" t="str">
        <f t="shared" si="804"/>
        <v/>
      </c>
      <c r="AK1439" s="11">
        <f t="shared" si="805"/>
        <v>799</v>
      </c>
      <c r="AL1439" s="11" t="str">
        <f t="shared" si="806"/>
        <v/>
      </c>
      <c r="AM1439" s="11">
        <f t="shared" si="807"/>
        <v>320</v>
      </c>
      <c r="AN1439" s="11" t="str">
        <f t="shared" si="808"/>
        <v/>
      </c>
      <c r="AO1439" s="11">
        <f t="shared" si="809"/>
        <v>407</v>
      </c>
      <c r="AP1439" s="11" t="str">
        <f t="shared" si="810"/>
        <v/>
      </c>
      <c r="AQ1439" s="11"/>
      <c r="AR1439" s="11">
        <f t="shared" si="797"/>
        <v>0</v>
      </c>
      <c r="AS1439" s="11"/>
      <c r="AT1439" s="9"/>
      <c r="AU1439" t="str">
        <f t="shared" si="798"/>
        <v>RW</v>
      </c>
      <c r="AV1439" s="7">
        <f>SUM(Z$7:Z1439)/2</f>
        <v>800</v>
      </c>
      <c r="AW1439" s="7">
        <f>SUM(AC$7:AC1439)/2</f>
        <v>276</v>
      </c>
      <c r="BF1439" s="2" t="s">
        <v>1299</v>
      </c>
      <c r="BG1439" s="2" t="s">
        <v>1299</v>
      </c>
      <c r="BH1439" s="2" t="s">
        <v>1299</v>
      </c>
      <c r="BI1439" s="2" t="s">
        <v>1299</v>
      </c>
      <c r="BJ1439" s="2" t="s">
        <v>1299</v>
      </c>
      <c r="BK1439" s="2" t="s">
        <v>1299</v>
      </c>
      <c r="BL1439" s="2" t="s">
        <v>1299</v>
      </c>
      <c r="BM1439" s="2" t="s">
        <v>1299</v>
      </c>
      <c r="BN1439" s="2" t="s">
        <v>1299</v>
      </c>
      <c r="BO1439" s="2" t="s">
        <v>1299</v>
      </c>
    </row>
    <row r="1440" spans="2:67" outlineLevel="1">
      <c r="B1440" s="36"/>
      <c r="C1440" s="13" t="s">
        <v>1294</v>
      </c>
      <c r="D1440" s="10" t="s">
        <v>1732</v>
      </c>
      <c r="E1440" s="10" t="s">
        <v>1733</v>
      </c>
      <c r="F1440" s="11" t="s">
        <v>1734</v>
      </c>
      <c r="G1440" s="11"/>
      <c r="H1440" s="11"/>
      <c r="I1440" s="11"/>
      <c r="J1440" s="11"/>
      <c r="K1440" s="11"/>
      <c r="L1440" s="11"/>
      <c r="M1440" s="11"/>
      <c r="N1440" s="10"/>
      <c r="O1440" s="14"/>
      <c r="P1440" s="14"/>
      <c r="Q1440" s="10"/>
      <c r="R1440" s="10"/>
      <c r="S1440" s="10" t="s">
        <v>53</v>
      </c>
      <c r="T1440" s="10"/>
      <c r="U1440" s="10" t="s">
        <v>49</v>
      </c>
      <c r="V1440" s="10" t="s">
        <v>50</v>
      </c>
      <c r="W1440" s="10" t="s">
        <v>50</v>
      </c>
      <c r="X1440" s="11" t="str">
        <f t="shared" si="800"/>
        <v>N</v>
      </c>
      <c r="Y1440" s="11"/>
      <c r="Z1440" s="11">
        <f t="shared" si="773"/>
        <v>0</v>
      </c>
      <c r="AA1440" s="11" t="str">
        <f t="shared" si="795"/>
        <v>N</v>
      </c>
      <c r="AB1440" s="11"/>
      <c r="AC1440" s="11">
        <f t="shared" si="796"/>
        <v>0</v>
      </c>
      <c r="AD1440" s="10" t="str">
        <f t="shared" si="801"/>
        <v/>
      </c>
      <c r="AE1440" s="10" t="str">
        <f t="shared" si="802"/>
        <v/>
      </c>
      <c r="AF1440" s="11"/>
      <c r="AG1440" s="10"/>
      <c r="AH1440" s="10"/>
      <c r="AI1440" s="11">
        <f t="shared" si="803"/>
        <v>799</v>
      </c>
      <c r="AJ1440" s="11" t="str">
        <f t="shared" si="804"/>
        <v/>
      </c>
      <c r="AK1440" s="11">
        <f t="shared" si="805"/>
        <v>799</v>
      </c>
      <c r="AL1440" s="11" t="str">
        <f t="shared" si="806"/>
        <v/>
      </c>
      <c r="AM1440" s="11">
        <f t="shared" si="807"/>
        <v>320</v>
      </c>
      <c r="AN1440" s="11" t="str">
        <f t="shared" si="808"/>
        <v/>
      </c>
      <c r="AO1440" s="11">
        <f t="shared" si="809"/>
        <v>407</v>
      </c>
      <c r="AP1440" s="11" t="str">
        <f t="shared" si="810"/>
        <v/>
      </c>
      <c r="AQ1440" s="11"/>
      <c r="AR1440" s="11">
        <f t="shared" si="797"/>
        <v>0</v>
      </c>
      <c r="AS1440" s="11"/>
      <c r="AT1440" s="9"/>
      <c r="AU1440" t="str">
        <f t="shared" si="798"/>
        <v>RW</v>
      </c>
      <c r="AV1440" s="7">
        <f>SUM(Z$7:Z1440)/2</f>
        <v>800</v>
      </c>
      <c r="AW1440" s="7">
        <f>SUM(AC$7:AC1440)/2</f>
        <v>276</v>
      </c>
      <c r="BF1440" s="2" t="s">
        <v>1299</v>
      </c>
      <c r="BG1440" s="2" t="s">
        <v>1299</v>
      </c>
      <c r="BH1440" s="2" t="s">
        <v>1299</v>
      </c>
      <c r="BI1440" s="2" t="s">
        <v>1299</v>
      </c>
      <c r="BJ1440" s="2" t="s">
        <v>1299</v>
      </c>
      <c r="BK1440" s="2" t="s">
        <v>1299</v>
      </c>
      <c r="BL1440" s="2" t="s">
        <v>1299</v>
      </c>
      <c r="BM1440" s="2" t="s">
        <v>1299</v>
      </c>
      <c r="BN1440" s="2" t="s">
        <v>1299</v>
      </c>
      <c r="BO1440" s="2" t="s">
        <v>1299</v>
      </c>
    </row>
    <row r="1441" spans="2:67" outlineLevel="1">
      <c r="B1441" s="36"/>
      <c r="C1441" s="13" t="s">
        <v>1294</v>
      </c>
      <c r="D1441" s="10" t="s">
        <v>1732</v>
      </c>
      <c r="E1441" s="10" t="s">
        <v>1733</v>
      </c>
      <c r="F1441" s="11" t="s">
        <v>1734</v>
      </c>
      <c r="G1441" s="11"/>
      <c r="H1441" s="11"/>
      <c r="I1441" s="11"/>
      <c r="J1441" s="11"/>
      <c r="K1441" s="11"/>
      <c r="L1441" s="11"/>
      <c r="M1441" s="11"/>
      <c r="N1441" s="10"/>
      <c r="O1441" s="14"/>
      <c r="P1441" s="14"/>
      <c r="Q1441" s="10"/>
      <c r="R1441" s="10"/>
      <c r="S1441" s="10" t="s">
        <v>53</v>
      </c>
      <c r="T1441" s="10"/>
      <c r="U1441" s="10" t="s">
        <v>49</v>
      </c>
      <c r="V1441" s="10" t="s">
        <v>50</v>
      </c>
      <c r="W1441" s="10" t="s">
        <v>50</v>
      </c>
      <c r="X1441" s="11" t="str">
        <f t="shared" si="800"/>
        <v>N</v>
      </c>
      <c r="Y1441" s="11"/>
      <c r="Z1441" s="11">
        <f t="shared" si="773"/>
        <v>0</v>
      </c>
      <c r="AA1441" s="11" t="str">
        <f t="shared" si="795"/>
        <v>N</v>
      </c>
      <c r="AB1441" s="11"/>
      <c r="AC1441" s="11">
        <f t="shared" si="796"/>
        <v>0</v>
      </c>
      <c r="AD1441" s="10" t="str">
        <f t="shared" si="801"/>
        <v/>
      </c>
      <c r="AE1441" s="10" t="str">
        <f t="shared" si="802"/>
        <v/>
      </c>
      <c r="AF1441" s="11"/>
      <c r="AG1441" s="10"/>
      <c r="AH1441" s="10"/>
      <c r="AI1441" s="11">
        <f t="shared" si="803"/>
        <v>799</v>
      </c>
      <c r="AJ1441" s="11" t="str">
        <f t="shared" si="804"/>
        <v/>
      </c>
      <c r="AK1441" s="11">
        <f t="shared" si="805"/>
        <v>799</v>
      </c>
      <c r="AL1441" s="11" t="str">
        <f t="shared" si="806"/>
        <v/>
      </c>
      <c r="AM1441" s="11">
        <f t="shared" si="807"/>
        <v>320</v>
      </c>
      <c r="AN1441" s="11" t="str">
        <f t="shared" si="808"/>
        <v/>
      </c>
      <c r="AO1441" s="11">
        <f t="shared" si="809"/>
        <v>407</v>
      </c>
      <c r="AP1441" s="11" t="str">
        <f t="shared" si="810"/>
        <v/>
      </c>
      <c r="AQ1441" s="11"/>
      <c r="AR1441" s="11">
        <f t="shared" si="797"/>
        <v>0</v>
      </c>
      <c r="AS1441" s="11"/>
      <c r="AT1441" s="9"/>
      <c r="AU1441" t="str">
        <f t="shared" si="798"/>
        <v>RW</v>
      </c>
      <c r="AV1441" s="7">
        <f>SUM(Z$7:Z1441)/2</f>
        <v>800</v>
      </c>
      <c r="AW1441" s="7">
        <f>SUM(AC$7:AC1441)/2</f>
        <v>276</v>
      </c>
      <c r="BF1441" s="2" t="s">
        <v>1299</v>
      </c>
      <c r="BG1441" s="2" t="s">
        <v>1299</v>
      </c>
      <c r="BH1441" s="2" t="s">
        <v>1299</v>
      </c>
      <c r="BI1441" s="2" t="s">
        <v>1299</v>
      </c>
      <c r="BJ1441" s="2" t="s">
        <v>1299</v>
      </c>
      <c r="BK1441" s="2" t="s">
        <v>1299</v>
      </c>
      <c r="BL1441" s="2" t="s">
        <v>1299</v>
      </c>
      <c r="BM1441" s="2" t="s">
        <v>1299</v>
      </c>
      <c r="BN1441" s="2" t="s">
        <v>1299</v>
      </c>
      <c r="BO1441" s="2" t="s">
        <v>1299</v>
      </c>
    </row>
    <row r="1442" spans="2:67" outlineLevel="1">
      <c r="B1442" s="36"/>
      <c r="C1442" s="13" t="s">
        <v>1294</v>
      </c>
      <c r="D1442" s="10" t="s">
        <v>1732</v>
      </c>
      <c r="E1442" s="10" t="s">
        <v>1733</v>
      </c>
      <c r="F1442" s="11" t="s">
        <v>1734</v>
      </c>
      <c r="G1442" s="11"/>
      <c r="H1442" s="11"/>
      <c r="I1442" s="11"/>
      <c r="J1442" s="11"/>
      <c r="K1442" s="11"/>
      <c r="L1442" s="11"/>
      <c r="M1442" s="11"/>
      <c r="N1442" s="10"/>
      <c r="O1442" s="14"/>
      <c r="P1442" s="14"/>
      <c r="Q1442" s="10"/>
      <c r="R1442" s="10"/>
      <c r="S1442" s="10" t="s">
        <v>53</v>
      </c>
      <c r="T1442" s="10"/>
      <c r="U1442" s="10" t="s">
        <v>49</v>
      </c>
      <c r="V1442" s="10" t="s">
        <v>50</v>
      </c>
      <c r="W1442" s="10" t="s">
        <v>50</v>
      </c>
      <c r="X1442" s="11" t="str">
        <f t="shared" si="800"/>
        <v>N</v>
      </c>
      <c r="Y1442" s="11"/>
      <c r="Z1442" s="11">
        <f t="shared" si="773"/>
        <v>0</v>
      </c>
      <c r="AA1442" s="11" t="str">
        <f t="shared" si="795"/>
        <v>N</v>
      </c>
      <c r="AB1442" s="11"/>
      <c r="AC1442" s="11">
        <f t="shared" si="796"/>
        <v>0</v>
      </c>
      <c r="AD1442" s="10" t="str">
        <f t="shared" si="801"/>
        <v/>
      </c>
      <c r="AE1442" s="10" t="str">
        <f t="shared" si="802"/>
        <v/>
      </c>
      <c r="AF1442" s="11"/>
      <c r="AG1442" s="10"/>
      <c r="AH1442" s="10"/>
      <c r="AI1442" s="11">
        <f t="shared" si="803"/>
        <v>799</v>
      </c>
      <c r="AJ1442" s="11" t="str">
        <f t="shared" si="804"/>
        <v/>
      </c>
      <c r="AK1442" s="11">
        <f t="shared" si="805"/>
        <v>799</v>
      </c>
      <c r="AL1442" s="11" t="str">
        <f t="shared" si="806"/>
        <v/>
      </c>
      <c r="AM1442" s="11">
        <f t="shared" si="807"/>
        <v>320</v>
      </c>
      <c r="AN1442" s="11" t="str">
        <f t="shared" si="808"/>
        <v/>
      </c>
      <c r="AO1442" s="11">
        <f t="shared" si="809"/>
        <v>407</v>
      </c>
      <c r="AP1442" s="11" t="str">
        <f t="shared" si="810"/>
        <v/>
      </c>
      <c r="AQ1442" s="11"/>
      <c r="AR1442" s="11">
        <f t="shared" si="797"/>
        <v>0</v>
      </c>
      <c r="AS1442" s="11"/>
      <c r="AT1442" s="9"/>
      <c r="AU1442" t="str">
        <f t="shared" si="798"/>
        <v>RW</v>
      </c>
      <c r="AV1442" s="7">
        <f>SUM(Z$7:Z1442)/2</f>
        <v>800</v>
      </c>
      <c r="AW1442" s="7">
        <f>SUM(AC$7:AC1442)/2</f>
        <v>276</v>
      </c>
      <c r="BF1442" s="2" t="s">
        <v>1299</v>
      </c>
      <c r="BG1442" s="2" t="s">
        <v>1299</v>
      </c>
      <c r="BH1442" s="2" t="s">
        <v>1299</v>
      </c>
      <c r="BI1442" s="2" t="s">
        <v>1299</v>
      </c>
      <c r="BJ1442" s="2" t="s">
        <v>1299</v>
      </c>
      <c r="BK1442" s="2" t="s">
        <v>1299</v>
      </c>
      <c r="BL1442" s="2" t="s">
        <v>1299</v>
      </c>
      <c r="BM1442" s="2" t="s">
        <v>1299</v>
      </c>
      <c r="BN1442" s="2" t="s">
        <v>1299</v>
      </c>
      <c r="BO1442" s="2" t="s">
        <v>1299</v>
      </c>
    </row>
    <row r="1443" spans="2:67" outlineLevel="1">
      <c r="B1443" s="36"/>
      <c r="C1443" s="13" t="s">
        <v>1294</v>
      </c>
      <c r="D1443" s="10" t="s">
        <v>1732</v>
      </c>
      <c r="E1443" s="10" t="s">
        <v>1733</v>
      </c>
      <c r="F1443" s="11" t="s">
        <v>1734</v>
      </c>
      <c r="G1443" s="11"/>
      <c r="H1443" s="11"/>
      <c r="I1443" s="11"/>
      <c r="J1443" s="11"/>
      <c r="K1443" s="11"/>
      <c r="L1443" s="11"/>
      <c r="M1443" s="11"/>
      <c r="N1443" s="10"/>
      <c r="O1443" s="14"/>
      <c r="P1443" s="14"/>
      <c r="Q1443" s="10"/>
      <c r="R1443" s="10"/>
      <c r="S1443" s="10" t="s">
        <v>53</v>
      </c>
      <c r="T1443" s="10"/>
      <c r="U1443" s="10" t="s">
        <v>49</v>
      </c>
      <c r="V1443" s="10" t="s">
        <v>50</v>
      </c>
      <c r="W1443" s="10" t="s">
        <v>50</v>
      </c>
      <c r="X1443" s="11" t="str">
        <f t="shared" si="800"/>
        <v>N</v>
      </c>
      <c r="Y1443" s="11"/>
      <c r="Z1443" s="11">
        <f t="shared" si="773"/>
        <v>0</v>
      </c>
      <c r="AA1443" s="11" t="str">
        <f t="shared" si="795"/>
        <v>N</v>
      </c>
      <c r="AB1443" s="11"/>
      <c r="AC1443" s="11">
        <f t="shared" si="796"/>
        <v>0</v>
      </c>
      <c r="AD1443" s="10" t="str">
        <f t="shared" si="801"/>
        <v/>
      </c>
      <c r="AE1443" s="10" t="str">
        <f t="shared" si="802"/>
        <v/>
      </c>
      <c r="AF1443" s="11"/>
      <c r="AG1443" s="10"/>
      <c r="AH1443" s="10"/>
      <c r="AI1443" s="11">
        <f t="shared" si="803"/>
        <v>799</v>
      </c>
      <c r="AJ1443" s="11" t="str">
        <f t="shared" si="804"/>
        <v/>
      </c>
      <c r="AK1443" s="11">
        <f t="shared" si="805"/>
        <v>799</v>
      </c>
      <c r="AL1443" s="11" t="str">
        <f t="shared" si="806"/>
        <v/>
      </c>
      <c r="AM1443" s="11">
        <f t="shared" si="807"/>
        <v>320</v>
      </c>
      <c r="AN1443" s="11" t="str">
        <f t="shared" si="808"/>
        <v/>
      </c>
      <c r="AO1443" s="11">
        <f t="shared" si="809"/>
        <v>407</v>
      </c>
      <c r="AP1443" s="11" t="str">
        <f t="shared" si="810"/>
        <v/>
      </c>
      <c r="AQ1443" s="11"/>
      <c r="AR1443" s="11">
        <f t="shared" si="797"/>
        <v>0</v>
      </c>
      <c r="AS1443" s="11"/>
      <c r="AT1443" s="9"/>
      <c r="AU1443" t="str">
        <f t="shared" si="798"/>
        <v>RW</v>
      </c>
      <c r="AV1443" s="7">
        <f>SUM(Z$7:Z1443)/2</f>
        <v>800</v>
      </c>
      <c r="AW1443" s="7">
        <f>SUM(AC$7:AC1443)/2</f>
        <v>276</v>
      </c>
      <c r="BF1443" s="2" t="s">
        <v>1299</v>
      </c>
      <c r="BG1443" s="2" t="s">
        <v>1299</v>
      </c>
      <c r="BH1443" s="2" t="s">
        <v>1299</v>
      </c>
      <c r="BI1443" s="2" t="s">
        <v>1299</v>
      </c>
      <c r="BJ1443" s="2" t="s">
        <v>1299</v>
      </c>
      <c r="BK1443" s="2" t="s">
        <v>1299</v>
      </c>
      <c r="BL1443" s="2" t="s">
        <v>1299</v>
      </c>
      <c r="BM1443" s="2" t="s">
        <v>1299</v>
      </c>
      <c r="BN1443" s="2" t="s">
        <v>1299</v>
      </c>
      <c r="BO1443" s="2" t="s">
        <v>1299</v>
      </c>
    </row>
    <row r="1444" spans="2:67" outlineLevel="1">
      <c r="B1444" s="36"/>
      <c r="C1444" s="13" t="s">
        <v>1294</v>
      </c>
      <c r="D1444" s="10" t="s">
        <v>1732</v>
      </c>
      <c r="E1444" s="10" t="s">
        <v>1733</v>
      </c>
      <c r="F1444" s="11" t="s">
        <v>1734</v>
      </c>
      <c r="G1444" s="11"/>
      <c r="H1444" s="11"/>
      <c r="I1444" s="11"/>
      <c r="J1444" s="11"/>
      <c r="K1444" s="11"/>
      <c r="L1444" s="11"/>
      <c r="M1444" s="11"/>
      <c r="N1444" s="10"/>
      <c r="O1444" s="14"/>
      <c r="P1444" s="14"/>
      <c r="Q1444" s="10"/>
      <c r="R1444" s="10"/>
      <c r="S1444" s="10" t="s">
        <v>53</v>
      </c>
      <c r="T1444" s="10"/>
      <c r="U1444" s="10" t="s">
        <v>49</v>
      </c>
      <c r="V1444" s="10" t="s">
        <v>50</v>
      </c>
      <c r="W1444" s="10" t="s">
        <v>50</v>
      </c>
      <c r="X1444" s="11" t="str">
        <f t="shared" si="800"/>
        <v>N</v>
      </c>
      <c r="Y1444" s="11"/>
      <c r="Z1444" s="11">
        <f t="shared" si="773"/>
        <v>0</v>
      </c>
      <c r="AA1444" s="11" t="str">
        <f t="shared" si="795"/>
        <v>N</v>
      </c>
      <c r="AB1444" s="11"/>
      <c r="AC1444" s="11">
        <f t="shared" si="796"/>
        <v>0</v>
      </c>
      <c r="AD1444" s="10" t="str">
        <f t="shared" si="801"/>
        <v/>
      </c>
      <c r="AE1444" s="10" t="str">
        <f t="shared" si="802"/>
        <v/>
      </c>
      <c r="AF1444" s="11"/>
      <c r="AG1444" s="10"/>
      <c r="AH1444" s="10"/>
      <c r="AI1444" s="11">
        <f t="shared" si="803"/>
        <v>799</v>
      </c>
      <c r="AJ1444" s="11" t="str">
        <f t="shared" si="804"/>
        <v/>
      </c>
      <c r="AK1444" s="11">
        <f t="shared" si="805"/>
        <v>799</v>
      </c>
      <c r="AL1444" s="11" t="str">
        <f t="shared" si="806"/>
        <v/>
      </c>
      <c r="AM1444" s="11">
        <f t="shared" si="807"/>
        <v>320</v>
      </c>
      <c r="AN1444" s="11" t="str">
        <f t="shared" si="808"/>
        <v/>
      </c>
      <c r="AO1444" s="11">
        <f t="shared" si="809"/>
        <v>407</v>
      </c>
      <c r="AP1444" s="11" t="str">
        <f t="shared" si="810"/>
        <v/>
      </c>
      <c r="AQ1444" s="11"/>
      <c r="AR1444" s="11">
        <f t="shared" si="797"/>
        <v>0</v>
      </c>
      <c r="AS1444" s="11"/>
      <c r="AT1444" s="9"/>
      <c r="AU1444" t="str">
        <f t="shared" si="798"/>
        <v>RW</v>
      </c>
      <c r="AV1444" s="7">
        <f>SUM(Z$7:Z1444)/2</f>
        <v>800</v>
      </c>
      <c r="AW1444" s="7">
        <f>SUM(AC$7:AC1444)/2</f>
        <v>276</v>
      </c>
      <c r="BF1444" s="2" t="s">
        <v>1299</v>
      </c>
      <c r="BG1444" s="2" t="s">
        <v>1299</v>
      </c>
      <c r="BH1444" s="2" t="s">
        <v>1299</v>
      </c>
      <c r="BI1444" s="2" t="s">
        <v>1299</v>
      </c>
      <c r="BJ1444" s="2" t="s">
        <v>1299</v>
      </c>
      <c r="BK1444" s="2" t="s">
        <v>1299</v>
      </c>
      <c r="BL1444" s="2" t="s">
        <v>1299</v>
      </c>
      <c r="BM1444" s="2" t="s">
        <v>1299</v>
      </c>
      <c r="BN1444" s="2" t="s">
        <v>1299</v>
      </c>
      <c r="BO1444" s="2" t="s">
        <v>1299</v>
      </c>
    </row>
    <row r="1445" spans="2:67" outlineLevel="1">
      <c r="B1445" s="36"/>
      <c r="C1445" s="13" t="s">
        <v>1294</v>
      </c>
      <c r="D1445" s="10" t="s">
        <v>1732</v>
      </c>
      <c r="E1445" s="10" t="s">
        <v>1733</v>
      </c>
      <c r="F1445" s="11" t="s">
        <v>1734</v>
      </c>
      <c r="G1445" s="11"/>
      <c r="H1445" s="11"/>
      <c r="I1445" s="11"/>
      <c r="J1445" s="11"/>
      <c r="K1445" s="11"/>
      <c r="L1445" s="11"/>
      <c r="M1445" s="11"/>
      <c r="N1445" s="10"/>
      <c r="O1445" s="14"/>
      <c r="P1445" s="14"/>
      <c r="Q1445" s="10"/>
      <c r="R1445" s="10"/>
      <c r="S1445" s="10" t="s">
        <v>53</v>
      </c>
      <c r="T1445" s="10"/>
      <c r="U1445" s="10" t="s">
        <v>49</v>
      </c>
      <c r="V1445" s="10" t="s">
        <v>50</v>
      </c>
      <c r="W1445" s="10" t="s">
        <v>50</v>
      </c>
      <c r="X1445" s="11" t="str">
        <f t="shared" si="800"/>
        <v>N</v>
      </c>
      <c r="Y1445" s="11"/>
      <c r="Z1445" s="11">
        <f t="shared" si="773"/>
        <v>0</v>
      </c>
      <c r="AA1445" s="11" t="str">
        <f t="shared" si="795"/>
        <v>N</v>
      </c>
      <c r="AB1445" s="11"/>
      <c r="AC1445" s="11">
        <f t="shared" si="796"/>
        <v>0</v>
      </c>
      <c r="AD1445" s="10" t="str">
        <f t="shared" si="801"/>
        <v/>
      </c>
      <c r="AE1445" s="10" t="str">
        <f t="shared" si="802"/>
        <v/>
      </c>
      <c r="AF1445" s="11"/>
      <c r="AG1445" s="10"/>
      <c r="AH1445" s="10"/>
      <c r="AI1445" s="11">
        <f t="shared" si="803"/>
        <v>799</v>
      </c>
      <c r="AJ1445" s="11" t="str">
        <f t="shared" si="804"/>
        <v/>
      </c>
      <c r="AK1445" s="11">
        <f t="shared" si="805"/>
        <v>799</v>
      </c>
      <c r="AL1445" s="11" t="str">
        <f t="shared" si="806"/>
        <v/>
      </c>
      <c r="AM1445" s="11">
        <f t="shared" si="807"/>
        <v>320</v>
      </c>
      <c r="AN1445" s="11" t="str">
        <f t="shared" si="808"/>
        <v/>
      </c>
      <c r="AO1445" s="11">
        <f t="shared" si="809"/>
        <v>407</v>
      </c>
      <c r="AP1445" s="11" t="str">
        <f t="shared" si="810"/>
        <v/>
      </c>
      <c r="AQ1445" s="11"/>
      <c r="AR1445" s="11">
        <f t="shared" si="797"/>
        <v>0</v>
      </c>
      <c r="AS1445" s="11"/>
      <c r="AT1445" s="9"/>
      <c r="AU1445" t="str">
        <f t="shared" si="798"/>
        <v>RW</v>
      </c>
      <c r="AV1445" s="7">
        <f>SUM(Z$7:Z1445)/2</f>
        <v>800</v>
      </c>
      <c r="AW1445" s="7">
        <f>SUM(AC$7:AC1445)/2</f>
        <v>276</v>
      </c>
      <c r="BF1445" s="2" t="s">
        <v>1299</v>
      </c>
      <c r="BG1445" s="2" t="s">
        <v>1299</v>
      </c>
      <c r="BH1445" s="2" t="s">
        <v>1299</v>
      </c>
      <c r="BI1445" s="2" t="s">
        <v>1299</v>
      </c>
      <c r="BJ1445" s="2" t="s">
        <v>1299</v>
      </c>
      <c r="BK1445" s="2" t="s">
        <v>1299</v>
      </c>
      <c r="BL1445" s="2" t="s">
        <v>1299</v>
      </c>
      <c r="BM1445" s="2" t="s">
        <v>1299</v>
      </c>
      <c r="BN1445" s="2" t="s">
        <v>1299</v>
      </c>
      <c r="BO1445" s="2" t="s">
        <v>1299</v>
      </c>
    </row>
    <row r="1446" spans="2:67" outlineLevel="1">
      <c r="B1446" s="36"/>
      <c r="C1446" s="13" t="s">
        <v>1294</v>
      </c>
      <c r="D1446" s="10" t="s">
        <v>1732</v>
      </c>
      <c r="E1446" s="10" t="s">
        <v>1733</v>
      </c>
      <c r="F1446" s="11" t="s">
        <v>1734</v>
      </c>
      <c r="G1446" s="11" t="str">
        <f t="shared" ref="G1446:G1477" si="811">IF(BA1446&gt;1, F1446 &amp; "[" &amp; BB1446-1+BA1446&amp; ":" &amp; BB1446 &amp; "]",(IF(BA1446&gt;0,F1446 &amp; "[" &amp; BB1446 &amp; "]","")))</f>
        <v/>
      </c>
      <c r="H1446" s="11"/>
      <c r="I1446" s="11"/>
      <c r="J1446" s="11"/>
      <c r="K1446" s="11"/>
      <c r="L1446" s="11"/>
      <c r="M1446" s="11"/>
      <c r="N1446" s="11"/>
      <c r="O1446" s="11"/>
      <c r="P1446" s="14"/>
      <c r="Q1446" s="10"/>
      <c r="R1446" s="10"/>
      <c r="S1446" s="10" t="s">
        <v>53</v>
      </c>
      <c r="T1446" s="10"/>
      <c r="U1446" s="10" t="s">
        <v>49</v>
      </c>
      <c r="V1446" s="10" t="s">
        <v>50</v>
      </c>
      <c r="W1446" s="10" t="s">
        <v>50</v>
      </c>
      <c r="X1446" s="11" t="str">
        <f t="shared" si="800"/>
        <v>N</v>
      </c>
      <c r="Y1446" s="11"/>
      <c r="Z1446" s="11">
        <f t="shared" si="773"/>
        <v>0</v>
      </c>
      <c r="AA1446" s="11" t="str">
        <f t="shared" si="795"/>
        <v>N</v>
      </c>
      <c r="AB1446" s="11"/>
      <c r="AC1446" s="11">
        <f t="shared" si="796"/>
        <v>0</v>
      </c>
      <c r="AD1446" s="10" t="str">
        <f t="shared" si="801"/>
        <v/>
      </c>
      <c r="AE1446" s="10" t="str">
        <f t="shared" si="802"/>
        <v/>
      </c>
      <c r="AF1446" s="11"/>
      <c r="AG1446" s="10"/>
      <c r="AH1446" s="10"/>
      <c r="AI1446" s="11">
        <f t="shared" si="803"/>
        <v>799</v>
      </c>
      <c r="AJ1446" s="11" t="str">
        <f t="shared" si="804"/>
        <v/>
      </c>
      <c r="AK1446" s="11">
        <f t="shared" si="805"/>
        <v>799</v>
      </c>
      <c r="AL1446" s="11" t="str">
        <f t="shared" si="806"/>
        <v/>
      </c>
      <c r="AM1446" s="11">
        <f t="shared" si="807"/>
        <v>320</v>
      </c>
      <c r="AN1446" s="11" t="str">
        <f t="shared" si="808"/>
        <v/>
      </c>
      <c r="AO1446" s="11">
        <f t="shared" si="809"/>
        <v>407</v>
      </c>
      <c r="AP1446" s="11" t="str">
        <f t="shared" si="810"/>
        <v/>
      </c>
      <c r="AQ1446" s="11"/>
      <c r="AR1446" s="11">
        <f t="shared" si="797"/>
        <v>0</v>
      </c>
      <c r="AS1446" s="11"/>
      <c r="AT1446" s="9"/>
      <c r="AU1446" t="str">
        <f t="shared" si="798"/>
        <v>RW</v>
      </c>
      <c r="AV1446" s="7">
        <f>SUM(Z$7:Z1446)/2</f>
        <v>800</v>
      </c>
      <c r="AW1446" s="7">
        <f>SUM(AC$7:AC1446)/2</f>
        <v>276</v>
      </c>
      <c r="BB1446" s="7">
        <f t="shared" ref="BB1446:BB1450" si="812">BB1447+BA1447</f>
        <v>88</v>
      </c>
      <c r="BF1446" s="2" t="s">
        <v>1299</v>
      </c>
      <c r="BG1446" s="2" t="s">
        <v>1299</v>
      </c>
      <c r="BH1446" s="2" t="s">
        <v>1299</v>
      </c>
      <c r="BI1446" s="2" t="s">
        <v>1299</v>
      </c>
      <c r="BJ1446" s="2" t="s">
        <v>1299</v>
      </c>
      <c r="BK1446" s="2" t="s">
        <v>1299</v>
      </c>
      <c r="BL1446" s="2" t="s">
        <v>1299</v>
      </c>
      <c r="BM1446" s="2" t="s">
        <v>1299</v>
      </c>
      <c r="BN1446" s="2" t="s">
        <v>1299</v>
      </c>
      <c r="BO1446" s="2" t="s">
        <v>1299</v>
      </c>
    </row>
    <row r="1447" spans="2:67" outlineLevel="1">
      <c r="B1447" s="36"/>
      <c r="C1447" s="13" t="s">
        <v>1294</v>
      </c>
      <c r="D1447" s="10" t="s">
        <v>1732</v>
      </c>
      <c r="E1447" s="10" t="s">
        <v>1733</v>
      </c>
      <c r="F1447" s="11" t="s">
        <v>1734</v>
      </c>
      <c r="G1447" s="11" t="str">
        <f t="shared" si="811"/>
        <v/>
      </c>
      <c r="H1447" s="11"/>
      <c r="I1447" s="11"/>
      <c r="J1447" s="11"/>
      <c r="K1447" s="11"/>
      <c r="L1447" s="11"/>
      <c r="M1447" s="11"/>
      <c r="N1447" s="11"/>
      <c r="O1447" s="11"/>
      <c r="P1447" s="14"/>
      <c r="Q1447" s="10"/>
      <c r="R1447" s="10"/>
      <c r="S1447" s="10" t="s">
        <v>53</v>
      </c>
      <c r="T1447" s="10"/>
      <c r="U1447" s="10" t="s">
        <v>49</v>
      </c>
      <c r="V1447" s="10" t="s">
        <v>50</v>
      </c>
      <c r="W1447" s="10" t="s">
        <v>50</v>
      </c>
      <c r="X1447" s="11" t="str">
        <f t="shared" si="800"/>
        <v>N</v>
      </c>
      <c r="Y1447" s="11"/>
      <c r="Z1447" s="11">
        <f t="shared" si="773"/>
        <v>0</v>
      </c>
      <c r="AA1447" s="11" t="str">
        <f t="shared" si="795"/>
        <v>N</v>
      </c>
      <c r="AB1447" s="11"/>
      <c r="AC1447" s="11">
        <f t="shared" si="796"/>
        <v>0</v>
      </c>
      <c r="AD1447" s="10" t="str">
        <f t="shared" si="801"/>
        <v/>
      </c>
      <c r="AE1447" s="10" t="str">
        <f t="shared" si="802"/>
        <v/>
      </c>
      <c r="AF1447" s="11"/>
      <c r="AG1447" s="10"/>
      <c r="AH1447" s="10"/>
      <c r="AI1447" s="11">
        <f t="shared" si="803"/>
        <v>799</v>
      </c>
      <c r="AJ1447" s="11" t="str">
        <f t="shared" si="804"/>
        <v/>
      </c>
      <c r="AK1447" s="11">
        <f t="shared" si="805"/>
        <v>799</v>
      </c>
      <c r="AL1447" s="11" t="str">
        <f t="shared" si="806"/>
        <v/>
      </c>
      <c r="AM1447" s="11">
        <f t="shared" si="807"/>
        <v>320</v>
      </c>
      <c r="AN1447" s="11" t="str">
        <f t="shared" si="808"/>
        <v/>
      </c>
      <c r="AO1447" s="11">
        <f t="shared" si="809"/>
        <v>407</v>
      </c>
      <c r="AP1447" s="11" t="str">
        <f t="shared" si="810"/>
        <v/>
      </c>
      <c r="AQ1447" s="11"/>
      <c r="AR1447" s="11">
        <f t="shared" si="797"/>
        <v>0</v>
      </c>
      <c r="AS1447" s="11"/>
      <c r="AT1447" s="9"/>
      <c r="AU1447" t="str">
        <f t="shared" si="798"/>
        <v>RW</v>
      </c>
      <c r="AV1447" s="7">
        <f>SUM(Z$7:Z1447)/2</f>
        <v>800</v>
      </c>
      <c r="AW1447" s="7">
        <f>SUM(AC$7:AC1447)/2</f>
        <v>276</v>
      </c>
      <c r="BB1447" s="7">
        <f t="shared" si="812"/>
        <v>88</v>
      </c>
      <c r="BF1447" s="2" t="s">
        <v>1299</v>
      </c>
      <c r="BG1447" s="2" t="s">
        <v>1299</v>
      </c>
      <c r="BH1447" s="2" t="s">
        <v>1299</v>
      </c>
      <c r="BI1447" s="2" t="s">
        <v>1299</v>
      </c>
      <c r="BJ1447" s="2" t="s">
        <v>1299</v>
      </c>
      <c r="BK1447" s="2" t="s">
        <v>1299</v>
      </c>
      <c r="BL1447" s="2" t="s">
        <v>1299</v>
      </c>
      <c r="BM1447" s="2" t="s">
        <v>1299</v>
      </c>
      <c r="BN1447" s="2" t="s">
        <v>1299</v>
      </c>
      <c r="BO1447" s="2" t="s">
        <v>1299</v>
      </c>
    </row>
    <row r="1448" spans="2:67" outlineLevel="1">
      <c r="B1448" s="36"/>
      <c r="C1448" s="13" t="s">
        <v>1294</v>
      </c>
      <c r="D1448" s="10" t="s">
        <v>1732</v>
      </c>
      <c r="E1448" s="10" t="s">
        <v>1733</v>
      </c>
      <c r="F1448" s="11" t="s">
        <v>1734</v>
      </c>
      <c r="G1448" s="11" t="str">
        <f t="shared" si="811"/>
        <v/>
      </c>
      <c r="H1448" s="11"/>
      <c r="I1448" s="11"/>
      <c r="J1448" s="11"/>
      <c r="K1448" s="11"/>
      <c r="L1448" s="11"/>
      <c r="M1448" s="11"/>
      <c r="N1448" s="11"/>
      <c r="O1448" s="11"/>
      <c r="P1448" s="14"/>
      <c r="Q1448" s="10"/>
      <c r="R1448" s="10"/>
      <c r="S1448" s="10" t="s">
        <v>53</v>
      </c>
      <c r="T1448" s="10"/>
      <c r="U1448" s="10" t="s">
        <v>49</v>
      </c>
      <c r="V1448" s="10" t="s">
        <v>50</v>
      </c>
      <c r="W1448" s="10" t="s">
        <v>50</v>
      </c>
      <c r="X1448" s="11" t="str">
        <f t="shared" si="800"/>
        <v>N</v>
      </c>
      <c r="Y1448" s="11"/>
      <c r="Z1448" s="11">
        <f t="shared" si="773"/>
        <v>0</v>
      </c>
      <c r="AA1448" s="11" t="str">
        <f t="shared" si="795"/>
        <v>N</v>
      </c>
      <c r="AB1448" s="11"/>
      <c r="AC1448" s="11">
        <f t="shared" si="796"/>
        <v>0</v>
      </c>
      <c r="AD1448" s="10" t="str">
        <f t="shared" si="801"/>
        <v/>
      </c>
      <c r="AE1448" s="10" t="str">
        <f t="shared" si="802"/>
        <v/>
      </c>
      <c r="AF1448" s="11"/>
      <c r="AG1448" s="10"/>
      <c r="AH1448" s="10"/>
      <c r="AI1448" s="11">
        <f t="shared" si="803"/>
        <v>799</v>
      </c>
      <c r="AJ1448" s="11" t="str">
        <f t="shared" si="804"/>
        <v/>
      </c>
      <c r="AK1448" s="11">
        <f t="shared" si="805"/>
        <v>799</v>
      </c>
      <c r="AL1448" s="11" t="str">
        <f t="shared" si="806"/>
        <v/>
      </c>
      <c r="AM1448" s="11">
        <f t="shared" si="807"/>
        <v>320</v>
      </c>
      <c r="AN1448" s="11" t="str">
        <f t="shared" si="808"/>
        <v/>
      </c>
      <c r="AO1448" s="11">
        <f t="shared" si="809"/>
        <v>407</v>
      </c>
      <c r="AP1448" s="11" t="str">
        <f t="shared" si="810"/>
        <v/>
      </c>
      <c r="AQ1448" s="11"/>
      <c r="AR1448" s="11">
        <f t="shared" si="797"/>
        <v>0</v>
      </c>
      <c r="AS1448" s="11"/>
      <c r="AT1448" s="9"/>
      <c r="AU1448" t="str">
        <f t="shared" si="798"/>
        <v>RW</v>
      </c>
      <c r="AV1448" s="7">
        <f>SUM(Z$7:Z1448)/2</f>
        <v>800</v>
      </c>
      <c r="AW1448" s="7">
        <f>SUM(AC$7:AC1448)/2</f>
        <v>276</v>
      </c>
      <c r="BA1448" s="11"/>
      <c r="BB1448" s="7">
        <f t="shared" si="812"/>
        <v>88</v>
      </c>
      <c r="BF1448" s="2" t="s">
        <v>1299</v>
      </c>
      <c r="BG1448" s="2" t="s">
        <v>1299</v>
      </c>
      <c r="BH1448" s="2" t="s">
        <v>1299</v>
      </c>
      <c r="BI1448" s="2" t="s">
        <v>1299</v>
      </c>
      <c r="BJ1448" s="2" t="s">
        <v>1299</v>
      </c>
      <c r="BK1448" s="2" t="s">
        <v>1299</v>
      </c>
      <c r="BL1448" s="2" t="s">
        <v>1299</v>
      </c>
      <c r="BM1448" s="2" t="s">
        <v>1299</v>
      </c>
      <c r="BN1448" s="2" t="s">
        <v>1299</v>
      </c>
      <c r="BO1448" s="2" t="s">
        <v>1299</v>
      </c>
    </row>
    <row r="1449" spans="2:67" outlineLevel="1">
      <c r="B1449" s="36"/>
      <c r="C1449" s="13" t="s">
        <v>1294</v>
      </c>
      <c r="D1449" s="10" t="s">
        <v>1732</v>
      </c>
      <c r="E1449" s="10" t="s">
        <v>1733</v>
      </c>
      <c r="F1449" s="11" t="s">
        <v>1734</v>
      </c>
      <c r="G1449" s="11" t="str">
        <f t="shared" si="811"/>
        <v/>
      </c>
      <c r="H1449" s="11"/>
      <c r="I1449" s="11"/>
      <c r="J1449" s="11"/>
      <c r="K1449" s="11"/>
      <c r="L1449" s="11"/>
      <c r="M1449" s="11"/>
      <c r="N1449" s="11"/>
      <c r="O1449" s="11"/>
      <c r="P1449" s="14"/>
      <c r="Q1449" s="10"/>
      <c r="R1449" s="10"/>
      <c r="S1449" s="10" t="s">
        <v>53</v>
      </c>
      <c r="T1449" s="10"/>
      <c r="U1449" s="10" t="s">
        <v>49</v>
      </c>
      <c r="V1449" s="10" t="s">
        <v>50</v>
      </c>
      <c r="W1449" s="10" t="s">
        <v>50</v>
      </c>
      <c r="X1449" s="11" t="str">
        <f t="shared" si="800"/>
        <v>N</v>
      </c>
      <c r="Y1449" s="11"/>
      <c r="Z1449" s="11">
        <f t="shared" si="773"/>
        <v>0</v>
      </c>
      <c r="AA1449" s="11" t="str">
        <f t="shared" si="795"/>
        <v>N</v>
      </c>
      <c r="AB1449" s="11"/>
      <c r="AC1449" s="11">
        <f t="shared" si="796"/>
        <v>0</v>
      </c>
      <c r="AD1449" s="10" t="str">
        <f t="shared" si="801"/>
        <v/>
      </c>
      <c r="AE1449" s="10" t="str">
        <f t="shared" si="802"/>
        <v/>
      </c>
      <c r="AF1449" s="11"/>
      <c r="AG1449" s="10"/>
      <c r="AH1449" s="10"/>
      <c r="AI1449" s="11">
        <f t="shared" si="803"/>
        <v>799</v>
      </c>
      <c r="AJ1449" s="11" t="str">
        <f t="shared" si="804"/>
        <v/>
      </c>
      <c r="AK1449" s="11">
        <f t="shared" si="805"/>
        <v>799</v>
      </c>
      <c r="AL1449" s="11" t="str">
        <f t="shared" si="806"/>
        <v/>
      </c>
      <c r="AM1449" s="11">
        <f t="shared" si="807"/>
        <v>320</v>
      </c>
      <c r="AN1449" s="11" t="str">
        <f t="shared" si="808"/>
        <v/>
      </c>
      <c r="AO1449" s="11">
        <f t="shared" si="809"/>
        <v>407</v>
      </c>
      <c r="AP1449" s="11" t="str">
        <f t="shared" si="810"/>
        <v/>
      </c>
      <c r="AQ1449" s="11"/>
      <c r="AR1449" s="11">
        <f t="shared" si="797"/>
        <v>0</v>
      </c>
      <c r="AS1449" s="11"/>
      <c r="AT1449" s="9"/>
      <c r="AU1449" t="str">
        <f t="shared" si="798"/>
        <v>RW</v>
      </c>
      <c r="AV1449" s="7">
        <f>SUM(Z$7:Z1449)/2</f>
        <v>800</v>
      </c>
      <c r="AW1449" s="7">
        <f>SUM(AC$7:AC1449)/2</f>
        <v>276</v>
      </c>
      <c r="BA1449" s="11"/>
      <c r="BB1449" s="7">
        <f t="shared" si="812"/>
        <v>88</v>
      </c>
      <c r="BF1449" s="2" t="s">
        <v>1299</v>
      </c>
      <c r="BG1449" s="2" t="s">
        <v>1299</v>
      </c>
      <c r="BH1449" s="2" t="s">
        <v>1299</v>
      </c>
      <c r="BI1449" s="2" t="s">
        <v>1299</v>
      </c>
      <c r="BJ1449" s="2" t="s">
        <v>1299</v>
      </c>
      <c r="BK1449" s="2" t="s">
        <v>1299</v>
      </c>
      <c r="BL1449" s="2" t="s">
        <v>1299</v>
      </c>
      <c r="BM1449" s="2" t="s">
        <v>1299</v>
      </c>
      <c r="BN1449" s="2" t="s">
        <v>1299</v>
      </c>
      <c r="BO1449" s="2" t="s">
        <v>1299</v>
      </c>
    </row>
    <row r="1450" spans="2:67" outlineLevel="1">
      <c r="B1450" s="36"/>
      <c r="C1450" s="13" t="s">
        <v>1294</v>
      </c>
      <c r="D1450" s="10" t="s">
        <v>1732</v>
      </c>
      <c r="E1450" s="10" t="s">
        <v>1733</v>
      </c>
      <c r="F1450" s="11" t="s">
        <v>1734</v>
      </c>
      <c r="G1450" s="11" t="str">
        <f t="shared" si="811"/>
        <v/>
      </c>
      <c r="H1450" s="11"/>
      <c r="I1450" s="11"/>
      <c r="J1450" s="11"/>
      <c r="K1450" s="11"/>
      <c r="L1450" s="11"/>
      <c r="M1450" s="11"/>
      <c r="N1450" s="11"/>
      <c r="O1450" s="11"/>
      <c r="P1450" s="14"/>
      <c r="Q1450" s="10"/>
      <c r="R1450" s="10"/>
      <c r="S1450" s="10" t="s">
        <v>53</v>
      </c>
      <c r="T1450" s="10"/>
      <c r="U1450" s="10" t="s">
        <v>49</v>
      </c>
      <c r="V1450" s="10" t="s">
        <v>50</v>
      </c>
      <c r="W1450" s="10" t="s">
        <v>50</v>
      </c>
      <c r="X1450" s="11" t="str">
        <f t="shared" si="800"/>
        <v>N</v>
      </c>
      <c r="Y1450" s="11"/>
      <c r="Z1450" s="11">
        <f t="shared" si="773"/>
        <v>0</v>
      </c>
      <c r="AA1450" s="11" t="str">
        <f t="shared" si="795"/>
        <v>N</v>
      </c>
      <c r="AB1450" s="11"/>
      <c r="AC1450" s="11">
        <f t="shared" si="796"/>
        <v>0</v>
      </c>
      <c r="AD1450" s="10" t="str">
        <f t="shared" si="801"/>
        <v/>
      </c>
      <c r="AE1450" s="10" t="str">
        <f t="shared" si="802"/>
        <v/>
      </c>
      <c r="AF1450" s="11"/>
      <c r="AG1450" s="10"/>
      <c r="AH1450" s="10"/>
      <c r="AI1450" s="11">
        <f t="shared" si="803"/>
        <v>799</v>
      </c>
      <c r="AJ1450" s="11" t="str">
        <f t="shared" si="804"/>
        <v/>
      </c>
      <c r="AK1450" s="11">
        <f t="shared" si="805"/>
        <v>799</v>
      </c>
      <c r="AL1450" s="11" t="str">
        <f t="shared" si="806"/>
        <v/>
      </c>
      <c r="AM1450" s="11">
        <f t="shared" si="807"/>
        <v>320</v>
      </c>
      <c r="AN1450" s="11" t="str">
        <f t="shared" si="808"/>
        <v/>
      </c>
      <c r="AO1450" s="11">
        <f t="shared" si="809"/>
        <v>407</v>
      </c>
      <c r="AP1450" s="11" t="str">
        <f t="shared" si="810"/>
        <v/>
      </c>
      <c r="AQ1450" s="11"/>
      <c r="AR1450" s="11">
        <f t="shared" si="797"/>
        <v>0</v>
      </c>
      <c r="AS1450" s="11"/>
      <c r="AT1450" s="9"/>
      <c r="AU1450" t="str">
        <f t="shared" si="798"/>
        <v>RW</v>
      </c>
      <c r="AV1450" s="7">
        <f>SUM(Z$7:Z1450)/2</f>
        <v>800</v>
      </c>
      <c r="AW1450" s="7">
        <f>SUM(AC$7:AC1450)/2</f>
        <v>276</v>
      </c>
      <c r="BA1450" s="11"/>
      <c r="BB1450" s="7">
        <f t="shared" si="812"/>
        <v>88</v>
      </c>
      <c r="BF1450" s="2" t="s">
        <v>1299</v>
      </c>
      <c r="BG1450" s="2" t="s">
        <v>1299</v>
      </c>
      <c r="BH1450" s="2" t="s">
        <v>1299</v>
      </c>
      <c r="BI1450" s="2" t="s">
        <v>1299</v>
      </c>
      <c r="BJ1450" s="2" t="s">
        <v>1299</v>
      </c>
      <c r="BK1450" s="2" t="s">
        <v>1299</v>
      </c>
      <c r="BL1450" s="2" t="s">
        <v>1299</v>
      </c>
      <c r="BM1450" s="2" t="s">
        <v>1299</v>
      </c>
      <c r="BN1450" s="2" t="s">
        <v>1299</v>
      </c>
      <c r="BO1450" s="2" t="s">
        <v>1299</v>
      </c>
    </row>
    <row r="1451" spans="2:67" outlineLevel="1">
      <c r="B1451" s="36"/>
      <c r="C1451" s="13" t="s">
        <v>1294</v>
      </c>
      <c r="D1451" s="10" t="s">
        <v>1732</v>
      </c>
      <c r="E1451" s="10" t="s">
        <v>1733</v>
      </c>
      <c r="F1451" s="11" t="s">
        <v>1734</v>
      </c>
      <c r="G1451" s="11" t="str">
        <f t="shared" si="811"/>
        <v/>
      </c>
      <c r="H1451" s="11"/>
      <c r="I1451" s="11"/>
      <c r="J1451" s="11"/>
      <c r="K1451" s="11"/>
      <c r="L1451" s="11"/>
      <c r="M1451" s="11"/>
      <c r="N1451" s="11"/>
      <c r="O1451" s="11"/>
      <c r="P1451" s="14"/>
      <c r="Q1451" s="10"/>
      <c r="R1451" s="10"/>
      <c r="S1451" s="10" t="s">
        <v>53</v>
      </c>
      <c r="T1451" s="10"/>
      <c r="U1451" s="10" t="s">
        <v>49</v>
      </c>
      <c r="V1451" s="10" t="s">
        <v>50</v>
      </c>
      <c r="W1451" s="10" t="s">
        <v>50</v>
      </c>
      <c r="X1451" s="11" t="str">
        <f t="shared" si="800"/>
        <v>N</v>
      </c>
      <c r="Y1451" s="11"/>
      <c r="Z1451" s="11">
        <f t="shared" si="773"/>
        <v>0</v>
      </c>
      <c r="AA1451" s="11" t="str">
        <f t="shared" si="795"/>
        <v>N</v>
      </c>
      <c r="AB1451" s="11"/>
      <c r="AC1451" s="11">
        <f t="shared" si="796"/>
        <v>0</v>
      </c>
      <c r="AD1451" s="10" t="str">
        <f t="shared" si="801"/>
        <v/>
      </c>
      <c r="AE1451" s="10" t="str">
        <f t="shared" si="802"/>
        <v/>
      </c>
      <c r="AF1451" s="11"/>
      <c r="AG1451" s="10"/>
      <c r="AH1451" s="10"/>
      <c r="AI1451" s="11">
        <f t="shared" si="803"/>
        <v>799</v>
      </c>
      <c r="AJ1451" s="11" t="str">
        <f t="shared" si="804"/>
        <v/>
      </c>
      <c r="AK1451" s="11">
        <f t="shared" si="805"/>
        <v>799</v>
      </c>
      <c r="AL1451" s="11" t="str">
        <f t="shared" si="806"/>
        <v/>
      </c>
      <c r="AM1451" s="11">
        <f t="shared" si="807"/>
        <v>320</v>
      </c>
      <c r="AN1451" s="11" t="str">
        <f t="shared" si="808"/>
        <v/>
      </c>
      <c r="AO1451" s="11">
        <f t="shared" si="809"/>
        <v>407</v>
      </c>
      <c r="AP1451" s="11" t="str">
        <f t="shared" si="810"/>
        <v/>
      </c>
      <c r="AQ1451" s="11"/>
      <c r="AR1451" s="11">
        <f t="shared" si="797"/>
        <v>0</v>
      </c>
      <c r="AS1451" s="11"/>
      <c r="AT1451" s="9"/>
      <c r="AU1451" t="str">
        <f t="shared" si="798"/>
        <v>RW</v>
      </c>
      <c r="AV1451" s="7">
        <f>SUM(Z$7:Z1451)/2</f>
        <v>800</v>
      </c>
      <c r="AW1451" s="7">
        <f>SUM(AC$7:AC1451)/2</f>
        <v>276</v>
      </c>
      <c r="BA1451" s="11"/>
      <c r="BB1451" s="7">
        <f t="shared" ref="BB1451:BB1480" si="813">BB1452+BA1452</f>
        <v>88</v>
      </c>
      <c r="BF1451" s="2" t="s">
        <v>1299</v>
      </c>
      <c r="BG1451" s="2" t="s">
        <v>1299</v>
      </c>
      <c r="BH1451" s="2" t="s">
        <v>1299</v>
      </c>
      <c r="BI1451" s="2" t="s">
        <v>1299</v>
      </c>
      <c r="BJ1451" s="2" t="s">
        <v>1299</v>
      </c>
      <c r="BK1451" s="2" t="s">
        <v>1299</v>
      </c>
      <c r="BL1451" s="2" t="s">
        <v>1299</v>
      </c>
      <c r="BM1451" s="2" t="s">
        <v>1299</v>
      </c>
      <c r="BN1451" s="2" t="s">
        <v>1299</v>
      </c>
      <c r="BO1451" s="2" t="s">
        <v>1299</v>
      </c>
    </row>
    <row r="1452" spans="2:67" outlineLevel="1">
      <c r="B1452" s="36"/>
      <c r="C1452" s="13" t="s">
        <v>1294</v>
      </c>
      <c r="D1452" s="10" t="s">
        <v>1732</v>
      </c>
      <c r="E1452" s="10" t="s">
        <v>1733</v>
      </c>
      <c r="F1452" s="11" t="s">
        <v>1734</v>
      </c>
      <c r="G1452" s="11" t="str">
        <f t="shared" si="811"/>
        <v/>
      </c>
      <c r="H1452" s="11"/>
      <c r="I1452" s="11"/>
      <c r="J1452" s="11"/>
      <c r="K1452" s="11"/>
      <c r="L1452" s="11"/>
      <c r="M1452" s="11"/>
      <c r="N1452" s="11"/>
      <c r="O1452" s="11"/>
      <c r="P1452" s="14"/>
      <c r="Q1452" s="10"/>
      <c r="R1452" s="10"/>
      <c r="S1452" s="10" t="s">
        <v>53</v>
      </c>
      <c r="T1452" s="10"/>
      <c r="U1452" s="10" t="s">
        <v>49</v>
      </c>
      <c r="V1452" s="10" t="s">
        <v>50</v>
      </c>
      <c r="W1452" s="10" t="s">
        <v>50</v>
      </c>
      <c r="X1452" s="11" t="str">
        <f t="shared" si="800"/>
        <v>N</v>
      </c>
      <c r="Y1452" s="11"/>
      <c r="Z1452" s="11">
        <f t="shared" si="773"/>
        <v>0</v>
      </c>
      <c r="AA1452" s="11" t="str">
        <f t="shared" si="795"/>
        <v>N</v>
      </c>
      <c r="AB1452" s="11"/>
      <c r="AC1452" s="11">
        <f t="shared" si="796"/>
        <v>0</v>
      </c>
      <c r="AD1452" s="10"/>
      <c r="AE1452" s="10"/>
      <c r="AF1452" s="11"/>
      <c r="AG1452" s="10"/>
      <c r="AH1452" s="10"/>
      <c r="AI1452" s="11">
        <f t="shared" si="803"/>
        <v>799</v>
      </c>
      <c r="AJ1452" s="11" t="str">
        <f t="shared" si="804"/>
        <v/>
      </c>
      <c r="AK1452" s="11">
        <f t="shared" si="805"/>
        <v>799</v>
      </c>
      <c r="AL1452" s="11" t="str">
        <f t="shared" si="806"/>
        <v/>
      </c>
      <c r="AM1452" s="11">
        <f t="shared" si="807"/>
        <v>320</v>
      </c>
      <c r="AN1452" s="11" t="str">
        <f t="shared" si="808"/>
        <v/>
      </c>
      <c r="AO1452" s="11">
        <f t="shared" si="809"/>
        <v>407</v>
      </c>
      <c r="AP1452" s="11" t="str">
        <f t="shared" si="810"/>
        <v/>
      </c>
      <c r="AQ1452" s="11"/>
      <c r="AR1452" s="11">
        <f t="shared" si="797"/>
        <v>0</v>
      </c>
      <c r="AS1452" s="11"/>
      <c r="AT1452" s="9"/>
      <c r="AU1452" t="str">
        <f t="shared" si="798"/>
        <v>RW</v>
      </c>
      <c r="AV1452" s="7">
        <f>SUM(Z$7:Z1452)/2</f>
        <v>800</v>
      </c>
      <c r="AW1452" s="7">
        <f>SUM(AC$7:AC1452)/2</f>
        <v>276</v>
      </c>
      <c r="BB1452" s="7">
        <f t="shared" si="813"/>
        <v>88</v>
      </c>
    </row>
    <row r="1453" spans="2:67" outlineLevel="1">
      <c r="B1453" s="36"/>
      <c r="C1453" s="13" t="s">
        <v>1294</v>
      </c>
      <c r="D1453" s="10" t="s">
        <v>1732</v>
      </c>
      <c r="E1453" s="10" t="s">
        <v>1733</v>
      </c>
      <c r="F1453" s="11" t="s">
        <v>1734</v>
      </c>
      <c r="G1453" s="11" t="str">
        <f t="shared" si="811"/>
        <v/>
      </c>
      <c r="H1453" s="11"/>
      <c r="I1453" s="11"/>
      <c r="J1453" s="11"/>
      <c r="K1453" s="11"/>
      <c r="L1453" s="11"/>
      <c r="M1453" s="11"/>
      <c r="N1453" s="11"/>
      <c r="O1453" s="11"/>
      <c r="P1453" s="14"/>
      <c r="Q1453" s="10"/>
      <c r="R1453" s="10"/>
      <c r="S1453" s="10" t="s">
        <v>53</v>
      </c>
      <c r="T1453" s="10"/>
      <c r="U1453" s="10" t="s">
        <v>49</v>
      </c>
      <c r="V1453" s="10" t="s">
        <v>50</v>
      </c>
      <c r="W1453" s="10" t="s">
        <v>50</v>
      </c>
      <c r="X1453" s="11" t="str">
        <f t="shared" si="800"/>
        <v>N</v>
      </c>
      <c r="Y1453" s="11"/>
      <c r="Z1453" s="11">
        <f t="shared" si="773"/>
        <v>0</v>
      </c>
      <c r="AA1453" s="11" t="str">
        <f t="shared" si="795"/>
        <v>N</v>
      </c>
      <c r="AB1453" s="11"/>
      <c r="AC1453" s="11">
        <f t="shared" si="796"/>
        <v>0</v>
      </c>
      <c r="AD1453" s="10"/>
      <c r="AE1453" s="10"/>
      <c r="AF1453" s="11"/>
      <c r="AG1453" s="10"/>
      <c r="AH1453" s="10"/>
      <c r="AI1453" s="11">
        <f t="shared" si="803"/>
        <v>799</v>
      </c>
      <c r="AJ1453" s="11" t="str">
        <f t="shared" si="804"/>
        <v/>
      </c>
      <c r="AK1453" s="11">
        <f t="shared" si="805"/>
        <v>799</v>
      </c>
      <c r="AL1453" s="11" t="str">
        <f t="shared" si="806"/>
        <v/>
      </c>
      <c r="AM1453" s="11">
        <f t="shared" si="807"/>
        <v>320</v>
      </c>
      <c r="AN1453" s="11" t="str">
        <f t="shared" si="808"/>
        <v/>
      </c>
      <c r="AO1453" s="11">
        <f t="shared" si="809"/>
        <v>407</v>
      </c>
      <c r="AP1453" s="11" t="str">
        <f t="shared" si="810"/>
        <v/>
      </c>
      <c r="AQ1453" s="11"/>
      <c r="AR1453" s="11">
        <f t="shared" si="797"/>
        <v>0</v>
      </c>
      <c r="AS1453" s="11"/>
      <c r="AT1453" s="9"/>
      <c r="AU1453" t="str">
        <f t="shared" si="798"/>
        <v>RW</v>
      </c>
      <c r="AV1453" s="7">
        <f>SUM(Z$7:Z1453)/2</f>
        <v>800</v>
      </c>
      <c r="AW1453" s="7">
        <f>SUM(AC$7:AC1453)/2</f>
        <v>276</v>
      </c>
      <c r="BB1453" s="7">
        <f t="shared" si="813"/>
        <v>88</v>
      </c>
    </row>
    <row r="1454" spans="2:67" outlineLevel="1">
      <c r="B1454" s="36"/>
      <c r="C1454" s="13" t="s">
        <v>1294</v>
      </c>
      <c r="D1454" s="10" t="s">
        <v>1732</v>
      </c>
      <c r="E1454" s="10" t="s">
        <v>1733</v>
      </c>
      <c r="F1454" s="11" t="s">
        <v>1734</v>
      </c>
      <c r="G1454" s="11" t="str">
        <f t="shared" si="811"/>
        <v/>
      </c>
      <c r="H1454" s="11"/>
      <c r="I1454" s="11"/>
      <c r="J1454" s="11"/>
      <c r="K1454" s="11"/>
      <c r="L1454" s="11"/>
      <c r="M1454" s="11"/>
      <c r="N1454" s="11"/>
      <c r="O1454" s="11"/>
      <c r="P1454" s="14"/>
      <c r="Q1454" s="10"/>
      <c r="R1454" s="10"/>
      <c r="S1454" s="10" t="s">
        <v>53</v>
      </c>
      <c r="T1454" s="10"/>
      <c r="U1454" s="10" t="s">
        <v>49</v>
      </c>
      <c r="V1454" s="10" t="s">
        <v>50</v>
      </c>
      <c r="W1454" s="10" t="s">
        <v>50</v>
      </c>
      <c r="X1454" s="11" t="str">
        <f t="shared" si="800"/>
        <v>N</v>
      </c>
      <c r="Y1454" s="11"/>
      <c r="Z1454" s="11">
        <f t="shared" si="773"/>
        <v>0</v>
      </c>
      <c r="AA1454" s="11" t="str">
        <f t="shared" si="795"/>
        <v>N</v>
      </c>
      <c r="AB1454" s="11"/>
      <c r="AC1454" s="11">
        <f t="shared" si="796"/>
        <v>0</v>
      </c>
      <c r="AD1454" s="10"/>
      <c r="AE1454" s="10"/>
      <c r="AF1454" s="11"/>
      <c r="AG1454" s="10"/>
      <c r="AH1454" s="10"/>
      <c r="AI1454" s="11">
        <f t="shared" si="803"/>
        <v>799</v>
      </c>
      <c r="AJ1454" s="11" t="str">
        <f t="shared" si="804"/>
        <v/>
      </c>
      <c r="AK1454" s="11">
        <f t="shared" si="805"/>
        <v>799</v>
      </c>
      <c r="AL1454" s="11" t="str">
        <f t="shared" si="806"/>
        <v/>
      </c>
      <c r="AM1454" s="11">
        <f t="shared" si="807"/>
        <v>320</v>
      </c>
      <c r="AN1454" s="11" t="str">
        <f t="shared" si="808"/>
        <v/>
      </c>
      <c r="AO1454" s="11">
        <f t="shared" si="809"/>
        <v>407</v>
      </c>
      <c r="AP1454" s="11" t="str">
        <f t="shared" si="810"/>
        <v/>
      </c>
      <c r="AQ1454" s="11"/>
      <c r="AR1454" s="11">
        <f t="shared" si="797"/>
        <v>0</v>
      </c>
      <c r="AS1454" s="11"/>
      <c r="AT1454" s="9"/>
      <c r="AU1454" t="str">
        <f t="shared" si="798"/>
        <v>RW</v>
      </c>
      <c r="AV1454" s="7">
        <f>SUM(Z$7:Z1454)/2</f>
        <v>800</v>
      </c>
      <c r="AW1454" s="7">
        <f>SUM(AC$7:AC1454)/2</f>
        <v>276</v>
      </c>
      <c r="BB1454" s="7">
        <f t="shared" si="813"/>
        <v>88</v>
      </c>
    </row>
    <row r="1455" spans="2:67" outlineLevel="1">
      <c r="B1455" s="36"/>
      <c r="C1455" s="13" t="s">
        <v>1294</v>
      </c>
      <c r="D1455" s="10" t="s">
        <v>1732</v>
      </c>
      <c r="E1455" s="10" t="s">
        <v>1733</v>
      </c>
      <c r="F1455" s="11" t="s">
        <v>1734</v>
      </c>
      <c r="G1455" s="11" t="str">
        <f t="shared" si="811"/>
        <v/>
      </c>
      <c r="H1455" s="11"/>
      <c r="I1455" s="11"/>
      <c r="J1455" s="11"/>
      <c r="K1455" s="11"/>
      <c r="L1455" s="11"/>
      <c r="M1455" s="11"/>
      <c r="N1455" s="11"/>
      <c r="O1455" s="11"/>
      <c r="P1455" s="14"/>
      <c r="Q1455" s="10"/>
      <c r="R1455" s="10"/>
      <c r="S1455" s="10" t="s">
        <v>53</v>
      </c>
      <c r="T1455" s="10"/>
      <c r="U1455" s="10" t="s">
        <v>49</v>
      </c>
      <c r="V1455" s="10" t="s">
        <v>50</v>
      </c>
      <c r="W1455" s="10" t="s">
        <v>50</v>
      </c>
      <c r="X1455" s="11" t="str">
        <f t="shared" si="800"/>
        <v>N</v>
      </c>
      <c r="Y1455" s="11"/>
      <c r="Z1455" s="11">
        <f t="shared" si="773"/>
        <v>0</v>
      </c>
      <c r="AA1455" s="11" t="str">
        <f t="shared" si="795"/>
        <v>N</v>
      </c>
      <c r="AB1455" s="11"/>
      <c r="AC1455" s="11">
        <f t="shared" si="796"/>
        <v>0</v>
      </c>
      <c r="AD1455" s="10"/>
      <c r="AE1455" s="10"/>
      <c r="AF1455" s="11"/>
      <c r="AG1455" s="10"/>
      <c r="AH1455" s="10"/>
      <c r="AI1455" s="11">
        <f t="shared" si="803"/>
        <v>799</v>
      </c>
      <c r="AJ1455" s="11" t="str">
        <f t="shared" si="804"/>
        <v/>
      </c>
      <c r="AK1455" s="11">
        <f t="shared" si="805"/>
        <v>799</v>
      </c>
      <c r="AL1455" s="11" t="str">
        <f t="shared" si="806"/>
        <v/>
      </c>
      <c r="AM1455" s="11">
        <f t="shared" si="807"/>
        <v>320</v>
      </c>
      <c r="AN1455" s="11" t="str">
        <f t="shared" si="808"/>
        <v/>
      </c>
      <c r="AO1455" s="11">
        <f t="shared" si="809"/>
        <v>407</v>
      </c>
      <c r="AP1455" s="11" t="str">
        <f t="shared" si="810"/>
        <v/>
      </c>
      <c r="AQ1455" s="11"/>
      <c r="AR1455" s="11">
        <f t="shared" si="797"/>
        <v>0</v>
      </c>
      <c r="AS1455" s="11"/>
      <c r="AT1455" s="9"/>
      <c r="AU1455" t="str">
        <f t="shared" si="798"/>
        <v>RW</v>
      </c>
      <c r="AV1455" s="7">
        <f>SUM(Z$7:Z1455)/2</f>
        <v>800</v>
      </c>
      <c r="AW1455" s="7">
        <f>SUM(AC$7:AC1455)/2</f>
        <v>276</v>
      </c>
      <c r="BB1455" s="7">
        <f t="shared" si="813"/>
        <v>88</v>
      </c>
    </row>
    <row r="1456" spans="2:67" outlineLevel="1">
      <c r="B1456" s="36"/>
      <c r="C1456" s="13" t="s">
        <v>1294</v>
      </c>
      <c r="D1456" s="10" t="s">
        <v>1732</v>
      </c>
      <c r="E1456" s="10" t="s">
        <v>1733</v>
      </c>
      <c r="F1456" s="11" t="s">
        <v>1734</v>
      </c>
      <c r="G1456" s="11" t="str">
        <f t="shared" si="811"/>
        <v/>
      </c>
      <c r="N1456" s="11"/>
      <c r="O1456" s="11"/>
      <c r="P1456" s="14"/>
      <c r="Q1456" s="10"/>
      <c r="R1456" s="10"/>
      <c r="S1456" s="10" t="s">
        <v>53</v>
      </c>
      <c r="T1456" s="10"/>
      <c r="U1456" s="10" t="s">
        <v>49</v>
      </c>
      <c r="V1456" s="10" t="s">
        <v>50</v>
      </c>
      <c r="W1456" s="10" t="s">
        <v>50</v>
      </c>
      <c r="X1456" s="11" t="str">
        <f t="shared" si="800"/>
        <v>N</v>
      </c>
      <c r="Y1456" s="11"/>
      <c r="Z1456" s="11">
        <f t="shared" si="773"/>
        <v>0</v>
      </c>
      <c r="AA1456" s="11" t="str">
        <f t="shared" si="795"/>
        <v>N</v>
      </c>
      <c r="AB1456" s="11"/>
      <c r="AC1456" s="11">
        <f t="shared" si="796"/>
        <v>0</v>
      </c>
      <c r="AD1456" s="10"/>
      <c r="AE1456" s="10"/>
      <c r="AF1456" s="11"/>
      <c r="AG1456" s="10"/>
      <c r="AH1456" s="10"/>
      <c r="AI1456" s="11">
        <f t="shared" si="803"/>
        <v>799</v>
      </c>
      <c r="AJ1456" s="11" t="str">
        <f t="shared" si="804"/>
        <v/>
      </c>
      <c r="AK1456" s="11">
        <f t="shared" si="805"/>
        <v>799</v>
      </c>
      <c r="AL1456" s="11" t="str">
        <f t="shared" si="806"/>
        <v/>
      </c>
      <c r="AM1456" s="11">
        <f t="shared" si="807"/>
        <v>320</v>
      </c>
      <c r="AN1456" s="11" t="str">
        <f t="shared" si="808"/>
        <v/>
      </c>
      <c r="AO1456" s="11">
        <f t="shared" si="809"/>
        <v>407</v>
      </c>
      <c r="AP1456" s="11" t="str">
        <f t="shared" si="810"/>
        <v/>
      </c>
      <c r="AQ1456" s="11"/>
      <c r="AR1456" s="11">
        <f t="shared" si="797"/>
        <v>0</v>
      </c>
      <c r="AS1456" s="11"/>
      <c r="AT1456" s="9"/>
      <c r="AU1456" t="str">
        <f t="shared" si="798"/>
        <v>RW</v>
      </c>
      <c r="AV1456" s="7">
        <f>SUM(Z$7:Z1456)/2</f>
        <v>800</v>
      </c>
      <c r="AW1456" s="7">
        <f>SUM(AC$7:AC1456)/2</f>
        <v>276</v>
      </c>
      <c r="BB1456" s="7">
        <f t="shared" si="813"/>
        <v>88</v>
      </c>
    </row>
    <row r="1457" spans="2:67" ht="43.15" outlineLevel="1">
      <c r="B1457" s="34" t="s">
        <v>1736</v>
      </c>
      <c r="C1457" s="13" t="s">
        <v>1294</v>
      </c>
      <c r="D1457" s="10" t="s">
        <v>1732</v>
      </c>
      <c r="E1457" s="10" t="s">
        <v>1733</v>
      </c>
      <c r="F1457" s="11" t="s">
        <v>1734</v>
      </c>
      <c r="G1457" s="11" t="str">
        <f t="shared" si="811"/>
        <v/>
      </c>
      <c r="H1457" s="11"/>
      <c r="I1457" s="5"/>
      <c r="J1457" s="5"/>
      <c r="K1457" s="5"/>
      <c r="L1457" s="5"/>
      <c r="M1457" s="5"/>
      <c r="O1457" s="11"/>
      <c r="P1457" s="14"/>
      <c r="Q1457" s="10"/>
      <c r="R1457" s="10"/>
      <c r="S1457" s="10" t="s">
        <v>53</v>
      </c>
      <c r="T1457" s="10"/>
      <c r="U1457" s="10" t="s">
        <v>49</v>
      </c>
      <c r="V1457" s="10" t="s">
        <v>50</v>
      </c>
      <c r="W1457" s="10" t="s">
        <v>50</v>
      </c>
      <c r="X1457" s="11" t="str">
        <f t="shared" si="800"/>
        <v>N</v>
      </c>
      <c r="Y1457" s="11"/>
      <c r="Z1457" s="11">
        <f t="shared" si="773"/>
        <v>0</v>
      </c>
      <c r="AA1457" s="11" t="str">
        <f t="shared" si="795"/>
        <v>N</v>
      </c>
      <c r="AB1457" s="11"/>
      <c r="AC1457" s="11">
        <f t="shared" si="796"/>
        <v>0</v>
      </c>
      <c r="AD1457" s="49"/>
      <c r="AE1457" s="49"/>
      <c r="AF1457" s="11"/>
      <c r="AG1457" s="10"/>
      <c r="AH1457" s="10"/>
      <c r="AI1457" s="11">
        <f t="shared" si="803"/>
        <v>799</v>
      </c>
      <c r="AJ1457" s="11" t="str">
        <f t="shared" si="804"/>
        <v/>
      </c>
      <c r="AK1457" s="11">
        <f t="shared" si="805"/>
        <v>799</v>
      </c>
      <c r="AL1457" s="11" t="str">
        <f t="shared" si="806"/>
        <v/>
      </c>
      <c r="AM1457" s="11">
        <f t="shared" si="807"/>
        <v>320</v>
      </c>
      <c r="AN1457" s="11" t="str">
        <f t="shared" si="808"/>
        <v/>
      </c>
      <c r="AO1457" s="11">
        <f t="shared" si="809"/>
        <v>407</v>
      </c>
      <c r="AP1457" s="11" t="str">
        <f t="shared" si="810"/>
        <v/>
      </c>
      <c r="AQ1457" s="11"/>
      <c r="AR1457" s="11">
        <f t="shared" si="797"/>
        <v>0</v>
      </c>
      <c r="AS1457" s="11"/>
      <c r="AT1457" s="9"/>
      <c r="AU1457" t="str">
        <f t="shared" si="798"/>
        <v>RW</v>
      </c>
      <c r="AV1457" s="7">
        <f>SUM(Z$7:Z1457)/2</f>
        <v>800</v>
      </c>
      <c r="AW1457" s="7">
        <f>SUM(AC$7:AC1457)/2</f>
        <v>276</v>
      </c>
      <c r="BB1457" s="7">
        <f t="shared" si="813"/>
        <v>88</v>
      </c>
    </row>
    <row r="1458" spans="2:67" outlineLevel="1">
      <c r="B1458" s="36" t="s">
        <v>1737</v>
      </c>
      <c r="C1458" s="13" t="s">
        <v>1294</v>
      </c>
      <c r="D1458" s="10" t="s">
        <v>1732</v>
      </c>
      <c r="E1458" s="10" t="s">
        <v>1733</v>
      </c>
      <c r="F1458" s="11" t="s">
        <v>1734</v>
      </c>
      <c r="G1458" s="11" t="str">
        <f t="shared" si="811"/>
        <v>MFR_SPECIFIC_D0[87:81]</v>
      </c>
      <c r="H1458" s="11" t="s">
        <v>1738</v>
      </c>
      <c r="I1458" s="11"/>
      <c r="J1458" s="11"/>
      <c r="K1458" s="11"/>
      <c r="L1458" s="11"/>
      <c r="M1458" s="11"/>
      <c r="N1458" s="10"/>
      <c r="O1458" s="11"/>
      <c r="P1458" s="14"/>
      <c r="Q1458" s="10"/>
      <c r="R1458" s="10"/>
      <c r="S1458" s="10" t="s">
        <v>53</v>
      </c>
      <c r="T1458" s="10"/>
      <c r="U1458" s="10" t="s">
        <v>49</v>
      </c>
      <c r="V1458" s="10" t="s">
        <v>50</v>
      </c>
      <c r="W1458" s="10" t="s">
        <v>50</v>
      </c>
      <c r="X1458" s="11" t="str">
        <f t="shared" si="800"/>
        <v>N</v>
      </c>
      <c r="Y1458" s="11"/>
      <c r="Z1458" s="11">
        <f t="shared" si="773"/>
        <v>0</v>
      </c>
      <c r="AA1458" s="11" t="str">
        <f t="shared" si="795"/>
        <v>Y</v>
      </c>
      <c r="AB1458" s="11">
        <v>7</v>
      </c>
      <c r="AC1458" s="11">
        <f t="shared" si="796"/>
        <v>7</v>
      </c>
      <c r="AD1458" s="10" t="str">
        <f>REPT(0,BA1458)</f>
        <v>0000000</v>
      </c>
      <c r="AE1458" s="10" t="s">
        <v>1725</v>
      </c>
      <c r="AF1458" s="11"/>
      <c r="AG1458" s="10"/>
      <c r="AH1458" s="10"/>
      <c r="AI1458" s="11">
        <f t="shared" si="803"/>
        <v>799</v>
      </c>
      <c r="AJ1458" s="11" t="str">
        <f t="shared" si="804"/>
        <v/>
      </c>
      <c r="AK1458" s="11">
        <f t="shared" si="805"/>
        <v>799</v>
      </c>
      <c r="AL1458" s="11" t="str">
        <f t="shared" si="806"/>
        <v/>
      </c>
      <c r="AM1458" s="11">
        <f t="shared" si="807"/>
        <v>313</v>
      </c>
      <c r="AN1458" s="11" t="str">
        <f t="shared" si="808"/>
        <v>OTP[319:313]</v>
      </c>
      <c r="AO1458" s="11">
        <f t="shared" si="809"/>
        <v>400</v>
      </c>
      <c r="AP1458" s="11" t="str">
        <f t="shared" si="810"/>
        <v/>
      </c>
      <c r="AQ1458" s="11"/>
      <c r="AR1458" s="11">
        <f t="shared" si="797"/>
        <v>0</v>
      </c>
      <c r="AS1458" s="11"/>
      <c r="AT1458" s="9"/>
      <c r="AU1458" t="str">
        <f t="shared" si="798"/>
        <v>RW</v>
      </c>
      <c r="AV1458" s="7">
        <f>SUM(Z$7:Z1458)/2</f>
        <v>800</v>
      </c>
      <c r="AW1458" s="7">
        <f>SUM(AC$7:AC1458)/2</f>
        <v>279.5</v>
      </c>
      <c r="BA1458" s="11">
        <v>7</v>
      </c>
      <c r="BB1458" s="7">
        <f t="shared" si="813"/>
        <v>81</v>
      </c>
      <c r="BF1458" s="10" t="s">
        <v>1725</v>
      </c>
      <c r="BG1458" s="10" t="s">
        <v>1725</v>
      </c>
      <c r="BH1458" s="10" t="s">
        <v>1725</v>
      </c>
      <c r="BI1458" s="10" t="s">
        <v>1725</v>
      </c>
      <c r="BJ1458" s="10" t="s">
        <v>1725</v>
      </c>
      <c r="BK1458" s="10" t="s">
        <v>1725</v>
      </c>
      <c r="BL1458" s="10" t="s">
        <v>1725</v>
      </c>
      <c r="BM1458" s="10" t="s">
        <v>1725</v>
      </c>
      <c r="BN1458" s="10" t="s">
        <v>1725</v>
      </c>
      <c r="BO1458" s="10" t="s">
        <v>1725</v>
      </c>
    </row>
    <row r="1459" spans="2:67" ht="28.9" outlineLevel="1">
      <c r="B1459" s="36"/>
      <c r="C1459" s="13" t="s">
        <v>1294</v>
      </c>
      <c r="D1459" s="10" t="s">
        <v>1732</v>
      </c>
      <c r="E1459" s="10" t="s">
        <v>1733</v>
      </c>
      <c r="F1459" s="11" t="s">
        <v>1734</v>
      </c>
      <c r="G1459" s="11" t="str">
        <f t="shared" si="811"/>
        <v>MFR_SPECIFIC_D0[80]</v>
      </c>
      <c r="H1459" s="11" t="s">
        <v>1739</v>
      </c>
      <c r="I1459" s="11"/>
      <c r="J1459" s="11"/>
      <c r="K1459" s="11"/>
      <c r="L1459" s="11"/>
      <c r="M1459" s="11"/>
      <c r="N1459" s="10" t="s">
        <v>1740</v>
      </c>
      <c r="O1459" s="11"/>
      <c r="P1459" s="14"/>
      <c r="Q1459" s="10"/>
      <c r="R1459" s="10"/>
      <c r="S1459" s="10" t="s">
        <v>53</v>
      </c>
      <c r="T1459" s="10"/>
      <c r="U1459" s="10" t="s">
        <v>49</v>
      </c>
      <c r="V1459" s="10" t="s">
        <v>50</v>
      </c>
      <c r="W1459" s="10" t="s">
        <v>50</v>
      </c>
      <c r="X1459" s="11" t="str">
        <f t="shared" si="800"/>
        <v>N</v>
      </c>
      <c r="Y1459" s="11"/>
      <c r="Z1459" s="11">
        <f t="shared" si="773"/>
        <v>0</v>
      </c>
      <c r="AA1459" s="11" t="str">
        <f t="shared" si="795"/>
        <v>Y</v>
      </c>
      <c r="AB1459" s="11">
        <v>1</v>
      </c>
      <c r="AC1459" s="11">
        <f t="shared" si="796"/>
        <v>1</v>
      </c>
      <c r="AD1459" s="10">
        <v>0</v>
      </c>
      <c r="AE1459" s="10">
        <v>0</v>
      </c>
      <c r="AF1459" s="11"/>
      <c r="AG1459" s="10"/>
      <c r="AH1459" s="10"/>
      <c r="AI1459" s="11">
        <f t="shared" si="803"/>
        <v>799</v>
      </c>
      <c r="AJ1459" s="11" t="str">
        <f t="shared" si="804"/>
        <v/>
      </c>
      <c r="AK1459" s="11">
        <f t="shared" si="805"/>
        <v>799</v>
      </c>
      <c r="AL1459" s="11" t="str">
        <f t="shared" si="806"/>
        <v/>
      </c>
      <c r="AM1459" s="11">
        <f t="shared" si="807"/>
        <v>312</v>
      </c>
      <c r="AN1459" s="11" t="str">
        <f t="shared" si="808"/>
        <v>OTP[312]</v>
      </c>
      <c r="AO1459" s="11">
        <f t="shared" si="809"/>
        <v>399</v>
      </c>
      <c r="AP1459" s="11" t="str">
        <f t="shared" si="810"/>
        <v/>
      </c>
      <c r="AQ1459" s="11"/>
      <c r="AR1459" s="11">
        <f t="shared" si="797"/>
        <v>0</v>
      </c>
      <c r="AS1459" s="11"/>
      <c r="AT1459" s="9"/>
      <c r="AU1459" t="str">
        <f t="shared" si="798"/>
        <v>RW</v>
      </c>
      <c r="AV1459" s="7">
        <f>SUM(Z$7:Z1459)/2</f>
        <v>800</v>
      </c>
      <c r="AW1459" s="7">
        <f>SUM(AC$7:AC1459)/2</f>
        <v>280</v>
      </c>
      <c r="BA1459" s="11">
        <v>1</v>
      </c>
      <c r="BB1459" s="7">
        <f t="shared" si="813"/>
        <v>80</v>
      </c>
      <c r="BF1459" s="2">
        <v>0</v>
      </c>
      <c r="BG1459" s="2">
        <v>0</v>
      </c>
      <c r="BH1459" s="2">
        <v>0</v>
      </c>
      <c r="BI1459" s="2">
        <v>0</v>
      </c>
      <c r="BJ1459" s="2">
        <v>0</v>
      </c>
      <c r="BK1459" s="2">
        <v>0</v>
      </c>
      <c r="BL1459" s="2">
        <v>0</v>
      </c>
      <c r="BM1459" s="2">
        <v>0</v>
      </c>
      <c r="BN1459" s="50">
        <v>1</v>
      </c>
      <c r="BO1459" s="2">
        <v>0</v>
      </c>
    </row>
    <row r="1460" spans="2:67" ht="28.9" outlineLevel="1">
      <c r="B1460" s="36"/>
      <c r="C1460" s="13" t="s">
        <v>1294</v>
      </c>
      <c r="D1460" s="10" t="s">
        <v>1732</v>
      </c>
      <c r="E1460" s="10" t="s">
        <v>1733</v>
      </c>
      <c r="F1460" s="11" t="s">
        <v>1734</v>
      </c>
      <c r="G1460" s="11" t="str">
        <f t="shared" si="811"/>
        <v>MFR_SPECIFIC_D0[79]</v>
      </c>
      <c r="H1460" s="11" t="s">
        <v>1741</v>
      </c>
      <c r="I1460" s="11"/>
      <c r="J1460" s="11"/>
      <c r="K1460" s="11"/>
      <c r="L1460" s="11"/>
      <c r="M1460" s="11"/>
      <c r="N1460" s="10" t="s">
        <v>1742</v>
      </c>
      <c r="O1460" s="11"/>
      <c r="P1460" s="14"/>
      <c r="Q1460" s="10"/>
      <c r="R1460" s="10"/>
      <c r="S1460" s="10" t="s">
        <v>53</v>
      </c>
      <c r="T1460" s="10"/>
      <c r="U1460" s="10" t="s">
        <v>49</v>
      </c>
      <c r="V1460" s="10" t="s">
        <v>50</v>
      </c>
      <c r="W1460" s="10" t="s">
        <v>50</v>
      </c>
      <c r="X1460" s="11" t="str">
        <f t="shared" ref="X1460:X1501" si="814">IF(Y1460&gt;0,"Y","N")</f>
        <v>N</v>
      </c>
      <c r="Y1460" s="11"/>
      <c r="Z1460" s="11">
        <f t="shared" ref="Z1460:Z1501" si="815">IF(V1460="N",Y1460,Y1460*$T$1)</f>
        <v>0</v>
      </c>
      <c r="AA1460" s="11" t="str">
        <f t="shared" ref="AA1460:AA1501" si="816">IF(AB1460&gt;0,"Y","N")</f>
        <v>Y</v>
      </c>
      <c r="AB1460" s="11">
        <v>1</v>
      </c>
      <c r="AC1460" s="11">
        <f t="shared" si="796"/>
        <v>1</v>
      </c>
      <c r="AD1460" s="10" t="str">
        <f t="shared" ref="AD1460" si="817">REPT(1,BA1460)</f>
        <v>1</v>
      </c>
      <c r="AE1460" s="10" t="s">
        <v>1743</v>
      </c>
      <c r="AF1460" s="11"/>
      <c r="AG1460" s="10"/>
      <c r="AH1460" s="10"/>
      <c r="AI1460" s="11">
        <f t="shared" si="803"/>
        <v>799</v>
      </c>
      <c r="AJ1460" s="11" t="str">
        <f t="shared" si="804"/>
        <v/>
      </c>
      <c r="AK1460" s="11">
        <f t="shared" si="805"/>
        <v>799</v>
      </c>
      <c r="AL1460" s="11" t="str">
        <f t="shared" si="806"/>
        <v/>
      </c>
      <c r="AM1460" s="11">
        <f t="shared" si="807"/>
        <v>311</v>
      </c>
      <c r="AN1460" s="11" t="str">
        <f t="shared" si="808"/>
        <v>OTP[311]</v>
      </c>
      <c r="AO1460" s="11">
        <f t="shared" si="809"/>
        <v>398</v>
      </c>
      <c r="AP1460" s="11" t="str">
        <f t="shared" si="810"/>
        <v/>
      </c>
      <c r="AQ1460" s="11"/>
      <c r="AR1460" s="11">
        <f t="shared" si="797"/>
        <v>0</v>
      </c>
      <c r="AS1460" s="11"/>
      <c r="AT1460" s="9"/>
      <c r="AU1460" t="str">
        <f t="shared" si="798"/>
        <v>RW</v>
      </c>
      <c r="AV1460" s="7">
        <f>SUM(Z$7:Z1460)/2</f>
        <v>800</v>
      </c>
      <c r="AW1460" s="7">
        <f>SUM(AC$7:AC1460)/2</f>
        <v>280.5</v>
      </c>
      <c r="BA1460" s="11">
        <v>1</v>
      </c>
      <c r="BB1460" s="7">
        <f t="shared" si="813"/>
        <v>79</v>
      </c>
      <c r="BF1460" s="2" t="s">
        <v>1743</v>
      </c>
      <c r="BG1460" s="2" t="s">
        <v>1743</v>
      </c>
      <c r="BH1460" s="2" t="s">
        <v>1743</v>
      </c>
      <c r="BI1460" s="2" t="s">
        <v>1743</v>
      </c>
      <c r="BJ1460" s="2" t="s">
        <v>1743</v>
      </c>
      <c r="BK1460" s="2" t="s">
        <v>1743</v>
      </c>
      <c r="BL1460" s="2" t="s">
        <v>1743</v>
      </c>
      <c r="BM1460" s="2" t="s">
        <v>1743</v>
      </c>
      <c r="BN1460" s="2" t="s">
        <v>1743</v>
      </c>
      <c r="BO1460" s="2" t="s">
        <v>1743</v>
      </c>
    </row>
    <row r="1461" spans="2:67" ht="28.9" outlineLevel="1">
      <c r="B1461" s="36"/>
      <c r="C1461" s="13" t="s">
        <v>1294</v>
      </c>
      <c r="D1461" s="10" t="s">
        <v>1732</v>
      </c>
      <c r="E1461" s="10" t="s">
        <v>1733</v>
      </c>
      <c r="F1461" s="11" t="s">
        <v>1734</v>
      </c>
      <c r="G1461" s="11" t="str">
        <f t="shared" si="811"/>
        <v>MFR_SPECIFIC_D0[78:67]</v>
      </c>
      <c r="H1461" s="11" t="s">
        <v>1744</v>
      </c>
      <c r="I1461" s="11"/>
      <c r="J1461" s="11"/>
      <c r="K1461" s="11"/>
      <c r="L1461" s="11"/>
      <c r="M1461" s="11"/>
      <c r="N1461" s="11" t="s">
        <v>1745</v>
      </c>
      <c r="O1461" s="11"/>
      <c r="P1461" s="14"/>
      <c r="Q1461" s="10"/>
      <c r="R1461" s="10"/>
      <c r="S1461" s="10" t="s">
        <v>53</v>
      </c>
      <c r="T1461" s="10"/>
      <c r="U1461" s="10" t="s">
        <v>49</v>
      </c>
      <c r="V1461" s="10" t="s">
        <v>50</v>
      </c>
      <c r="W1461" s="10" t="s">
        <v>50</v>
      </c>
      <c r="X1461" s="11" t="str">
        <f t="shared" si="814"/>
        <v>N</v>
      </c>
      <c r="Y1461" s="11"/>
      <c r="Z1461" s="11">
        <f t="shared" si="815"/>
        <v>0</v>
      </c>
      <c r="AA1461" s="11" t="str">
        <f t="shared" si="816"/>
        <v>Y</v>
      </c>
      <c r="AB1461" s="11">
        <v>12</v>
      </c>
      <c r="AC1461" s="11">
        <f t="shared" si="796"/>
        <v>12</v>
      </c>
      <c r="AD1461" s="10" t="str">
        <f>REPT(1,BA1461)</f>
        <v>111111111111</v>
      </c>
      <c r="AE1461" s="10" t="s">
        <v>1746</v>
      </c>
      <c r="AF1461" s="11"/>
      <c r="AG1461" s="10"/>
      <c r="AH1461" s="10"/>
      <c r="AI1461" s="11">
        <f t="shared" si="803"/>
        <v>799</v>
      </c>
      <c r="AJ1461" s="11" t="str">
        <f t="shared" si="804"/>
        <v/>
      </c>
      <c r="AK1461" s="11">
        <f t="shared" si="805"/>
        <v>799</v>
      </c>
      <c r="AL1461" s="11" t="str">
        <f t="shared" si="806"/>
        <v/>
      </c>
      <c r="AM1461" s="11">
        <f t="shared" si="807"/>
        <v>299</v>
      </c>
      <c r="AN1461" s="11" t="str">
        <f t="shared" si="808"/>
        <v>OTP[310:299]</v>
      </c>
      <c r="AO1461" s="11">
        <f t="shared" si="809"/>
        <v>386</v>
      </c>
      <c r="AP1461" s="11" t="str">
        <f t="shared" si="810"/>
        <v/>
      </c>
      <c r="AQ1461" s="11"/>
      <c r="AR1461" s="11">
        <f t="shared" si="797"/>
        <v>0</v>
      </c>
      <c r="AS1461" s="11"/>
      <c r="AT1461" s="9"/>
      <c r="AU1461" t="str">
        <f t="shared" si="798"/>
        <v>RW</v>
      </c>
      <c r="AV1461" s="7">
        <f>SUM(Z$7:Z1461)/2</f>
        <v>800</v>
      </c>
      <c r="AW1461" s="7">
        <f>SUM(AC$7:AC1461)/2</f>
        <v>286.5</v>
      </c>
      <c r="BA1461" s="11">
        <v>12</v>
      </c>
      <c r="BB1461" s="7">
        <f t="shared" si="813"/>
        <v>67</v>
      </c>
      <c r="BF1461" s="32" t="s">
        <v>1747</v>
      </c>
      <c r="BG1461" s="32" t="s">
        <v>1747</v>
      </c>
      <c r="BH1461" s="32" t="s">
        <v>1747</v>
      </c>
      <c r="BI1461" s="32" t="s">
        <v>1747</v>
      </c>
      <c r="BJ1461" s="32" t="s">
        <v>1746</v>
      </c>
      <c r="BK1461" s="2" t="s">
        <v>1746</v>
      </c>
      <c r="BL1461" s="32" t="s">
        <v>1748</v>
      </c>
      <c r="BM1461" s="32" t="s">
        <v>1748</v>
      </c>
      <c r="BN1461" s="2" t="s">
        <v>1746</v>
      </c>
      <c r="BO1461" s="2" t="s">
        <v>1746</v>
      </c>
    </row>
    <row r="1462" spans="2:67" ht="28.9" outlineLevel="1">
      <c r="B1462" s="36"/>
      <c r="C1462" s="13" t="s">
        <v>1294</v>
      </c>
      <c r="D1462" s="10" t="s">
        <v>1732</v>
      </c>
      <c r="E1462" s="10" t="s">
        <v>1733</v>
      </c>
      <c r="F1462" s="11" t="s">
        <v>1734</v>
      </c>
      <c r="G1462" s="11" t="str">
        <f t="shared" si="811"/>
        <v>MFR_SPECIFIC_D0[66:55]</v>
      </c>
      <c r="H1462" s="11" t="s">
        <v>1749</v>
      </c>
      <c r="I1462" s="11"/>
      <c r="J1462" s="11"/>
      <c r="K1462" s="11"/>
      <c r="L1462" s="11"/>
      <c r="M1462" s="11"/>
      <c r="N1462" s="10" t="s">
        <v>1750</v>
      </c>
      <c r="O1462" s="11"/>
      <c r="P1462" s="14"/>
      <c r="Q1462" s="10"/>
      <c r="R1462" s="10"/>
      <c r="S1462" s="10" t="s">
        <v>53</v>
      </c>
      <c r="T1462" s="10"/>
      <c r="U1462" s="10" t="s">
        <v>49</v>
      </c>
      <c r="V1462" s="10" t="s">
        <v>50</v>
      </c>
      <c r="W1462" s="10" t="s">
        <v>50</v>
      </c>
      <c r="X1462" s="11" t="str">
        <f t="shared" si="814"/>
        <v>N</v>
      </c>
      <c r="Y1462" s="11"/>
      <c r="Z1462" s="11">
        <f t="shared" si="815"/>
        <v>0</v>
      </c>
      <c r="AA1462" s="11" t="str">
        <f t="shared" si="816"/>
        <v>Y</v>
      </c>
      <c r="AB1462" s="11">
        <v>12</v>
      </c>
      <c r="AC1462" s="11">
        <f t="shared" si="796"/>
        <v>12</v>
      </c>
      <c r="AD1462" s="20" t="s">
        <v>1751</v>
      </c>
      <c r="AE1462" s="20" t="s">
        <v>1751</v>
      </c>
      <c r="AF1462" s="11"/>
      <c r="AG1462" s="10"/>
      <c r="AH1462" s="10"/>
      <c r="AI1462" s="11">
        <f t="shared" si="803"/>
        <v>799</v>
      </c>
      <c r="AJ1462" s="11" t="str">
        <f t="shared" si="804"/>
        <v/>
      </c>
      <c r="AK1462" s="11">
        <f t="shared" si="805"/>
        <v>799</v>
      </c>
      <c r="AL1462" s="11" t="str">
        <f t="shared" si="806"/>
        <v/>
      </c>
      <c r="AM1462" s="11">
        <f t="shared" si="807"/>
        <v>287</v>
      </c>
      <c r="AN1462" s="11" t="str">
        <f t="shared" si="808"/>
        <v>OTP[298:287]</v>
      </c>
      <c r="AO1462" s="11">
        <f t="shared" si="809"/>
        <v>374</v>
      </c>
      <c r="AP1462" s="11" t="str">
        <f t="shared" si="810"/>
        <v/>
      </c>
      <c r="AQ1462" s="11"/>
      <c r="AR1462" s="11">
        <f t="shared" si="797"/>
        <v>0</v>
      </c>
      <c r="AS1462" s="11"/>
      <c r="AT1462" s="9"/>
      <c r="AU1462" t="str">
        <f t="shared" si="798"/>
        <v>RW</v>
      </c>
      <c r="AV1462" s="7">
        <f>SUM(Z$7:Z1462)/2</f>
        <v>800</v>
      </c>
      <c r="AW1462" s="7">
        <f>SUM(AC$7:AC1462)/2</f>
        <v>292.5</v>
      </c>
      <c r="BA1462" s="11">
        <v>12</v>
      </c>
      <c r="BB1462" s="7">
        <f t="shared" si="813"/>
        <v>55</v>
      </c>
      <c r="BF1462" s="32" t="s">
        <v>1752</v>
      </c>
      <c r="BG1462" s="32" t="s">
        <v>1752</v>
      </c>
      <c r="BH1462" s="32" t="s">
        <v>1752</v>
      </c>
      <c r="BI1462" s="32" t="s">
        <v>1752</v>
      </c>
      <c r="BJ1462" s="32" t="s">
        <v>1753</v>
      </c>
      <c r="BK1462" s="32" t="s">
        <v>1753</v>
      </c>
      <c r="BL1462" s="32" t="s">
        <v>1754</v>
      </c>
      <c r="BM1462" s="32" t="s">
        <v>1754</v>
      </c>
      <c r="BN1462" s="32" t="s">
        <v>1755</v>
      </c>
      <c r="BO1462" s="32" t="s">
        <v>1755</v>
      </c>
    </row>
    <row r="1463" spans="2:67" ht="28.9" outlineLevel="1">
      <c r="B1463" s="36"/>
      <c r="C1463" s="13" t="s">
        <v>1294</v>
      </c>
      <c r="D1463" s="10" t="s">
        <v>1732</v>
      </c>
      <c r="E1463" s="10" t="s">
        <v>1733</v>
      </c>
      <c r="F1463" s="11" t="s">
        <v>1734</v>
      </c>
      <c r="G1463" s="11" t="str">
        <f t="shared" si="811"/>
        <v>MFR_SPECIFIC_D0[54:43]</v>
      </c>
      <c r="H1463" s="11" t="s">
        <v>1756</v>
      </c>
      <c r="I1463" s="11"/>
      <c r="J1463" s="11"/>
      <c r="K1463" s="11"/>
      <c r="L1463" s="11"/>
      <c r="M1463" s="11"/>
      <c r="N1463" s="10" t="s">
        <v>1757</v>
      </c>
      <c r="O1463" s="11"/>
      <c r="P1463" s="14"/>
      <c r="Q1463" s="10"/>
      <c r="R1463" s="10"/>
      <c r="S1463" s="10" t="s">
        <v>53</v>
      </c>
      <c r="T1463" s="10"/>
      <c r="U1463" s="10" t="s">
        <v>49</v>
      </c>
      <c r="V1463" s="10" t="s">
        <v>50</v>
      </c>
      <c r="W1463" s="10" t="s">
        <v>50</v>
      </c>
      <c r="X1463" s="11" t="str">
        <f t="shared" si="814"/>
        <v>N</v>
      </c>
      <c r="Y1463" s="11"/>
      <c r="Z1463" s="11">
        <f t="shared" si="815"/>
        <v>0</v>
      </c>
      <c r="AA1463" s="11" t="str">
        <f t="shared" si="816"/>
        <v>Y</v>
      </c>
      <c r="AB1463" s="11">
        <v>12</v>
      </c>
      <c r="AC1463" s="11">
        <f t="shared" si="796"/>
        <v>12</v>
      </c>
      <c r="AD1463" s="10" t="str">
        <f>REPT(1,BA1463)</f>
        <v>111111111111</v>
      </c>
      <c r="AE1463" s="10" t="s">
        <v>1746</v>
      </c>
      <c r="AF1463" s="11"/>
      <c r="AG1463" s="10"/>
      <c r="AH1463" s="10"/>
      <c r="AI1463" s="11">
        <f t="shared" si="803"/>
        <v>799</v>
      </c>
      <c r="AJ1463" s="11" t="str">
        <f t="shared" si="804"/>
        <v/>
      </c>
      <c r="AK1463" s="11">
        <f t="shared" si="805"/>
        <v>799</v>
      </c>
      <c r="AL1463" s="11" t="str">
        <f t="shared" si="806"/>
        <v/>
      </c>
      <c r="AM1463" s="11">
        <f t="shared" si="807"/>
        <v>275</v>
      </c>
      <c r="AN1463" s="11" t="str">
        <f t="shared" si="808"/>
        <v>OTP[286:275]</v>
      </c>
      <c r="AO1463" s="11">
        <f t="shared" si="809"/>
        <v>362</v>
      </c>
      <c r="AP1463" s="11" t="str">
        <f t="shared" si="810"/>
        <v/>
      </c>
      <c r="AQ1463" s="11"/>
      <c r="AR1463" s="11">
        <f t="shared" si="797"/>
        <v>0</v>
      </c>
      <c r="AS1463" s="11"/>
      <c r="AT1463" s="9"/>
      <c r="AU1463" t="str">
        <f t="shared" si="798"/>
        <v>RW</v>
      </c>
      <c r="AV1463" s="7">
        <f>SUM(Z$7:Z1463)/2</f>
        <v>800</v>
      </c>
      <c r="AW1463" s="7">
        <f>SUM(AC$7:AC1463)/2</f>
        <v>298.5</v>
      </c>
      <c r="BA1463" s="11">
        <v>12</v>
      </c>
      <c r="BB1463" s="7">
        <f t="shared" si="813"/>
        <v>43</v>
      </c>
      <c r="BF1463" s="32" t="s">
        <v>1758</v>
      </c>
      <c r="BG1463" s="32" t="s">
        <v>1758</v>
      </c>
      <c r="BH1463" s="32" t="s">
        <v>1758</v>
      </c>
      <c r="BI1463" s="32" t="s">
        <v>1758</v>
      </c>
      <c r="BJ1463" s="32" t="s">
        <v>1759</v>
      </c>
      <c r="BK1463" s="32" t="s">
        <v>1759</v>
      </c>
      <c r="BL1463" s="52" t="s">
        <v>1760</v>
      </c>
      <c r="BM1463" s="52" t="s">
        <v>1760</v>
      </c>
      <c r="BN1463" s="52" t="s">
        <v>1761</v>
      </c>
      <c r="BO1463" s="52" t="s">
        <v>1761</v>
      </c>
    </row>
    <row r="1464" spans="2:67" ht="57.6" outlineLevel="1">
      <c r="B1464" s="34" t="s">
        <v>1762</v>
      </c>
      <c r="C1464" s="13" t="s">
        <v>1294</v>
      </c>
      <c r="D1464" s="10" t="s">
        <v>1732</v>
      </c>
      <c r="E1464" s="10" t="s">
        <v>1733</v>
      </c>
      <c r="F1464" s="11" t="s">
        <v>1734</v>
      </c>
      <c r="G1464" s="11" t="str">
        <f t="shared" si="811"/>
        <v>MFR_SPECIFIC_D0[42]</v>
      </c>
      <c r="H1464" s="11"/>
      <c r="I1464" s="11"/>
      <c r="J1464" s="11"/>
      <c r="K1464" s="11"/>
      <c r="L1464" s="11"/>
      <c r="M1464" s="11"/>
      <c r="N1464" s="53"/>
      <c r="O1464" s="11"/>
      <c r="P1464" s="14"/>
      <c r="Q1464" s="10"/>
      <c r="R1464" s="10"/>
      <c r="S1464" s="10" t="s">
        <v>53</v>
      </c>
      <c r="T1464" s="10"/>
      <c r="U1464" s="10" t="s">
        <v>49</v>
      </c>
      <c r="V1464" s="10" t="s">
        <v>50</v>
      </c>
      <c r="W1464" s="10" t="s">
        <v>50</v>
      </c>
      <c r="X1464" s="11" t="str">
        <f t="shared" si="814"/>
        <v>N</v>
      </c>
      <c r="Y1464" s="11"/>
      <c r="Z1464" s="11">
        <f t="shared" si="815"/>
        <v>0</v>
      </c>
      <c r="AA1464" s="11" t="str">
        <f t="shared" si="816"/>
        <v>Y</v>
      </c>
      <c r="AB1464" s="11">
        <v>1</v>
      </c>
      <c r="AC1464" s="11">
        <f t="shared" si="796"/>
        <v>1</v>
      </c>
      <c r="AD1464" s="10">
        <v>0</v>
      </c>
      <c r="AE1464" s="10">
        <v>0</v>
      </c>
      <c r="AF1464" s="11"/>
      <c r="AG1464" s="10"/>
      <c r="AH1464" s="10"/>
      <c r="AI1464" s="11">
        <f t="shared" si="803"/>
        <v>799</v>
      </c>
      <c r="AJ1464" s="11" t="str">
        <f t="shared" si="804"/>
        <v/>
      </c>
      <c r="AK1464" s="11">
        <f t="shared" si="805"/>
        <v>799</v>
      </c>
      <c r="AL1464" s="11" t="str">
        <f t="shared" si="806"/>
        <v/>
      </c>
      <c r="AM1464" s="11">
        <f t="shared" si="807"/>
        <v>274</v>
      </c>
      <c r="AN1464" s="11" t="str">
        <f t="shared" si="808"/>
        <v>OTP[274]</v>
      </c>
      <c r="AO1464" s="11">
        <f t="shared" si="809"/>
        <v>361</v>
      </c>
      <c r="AP1464" s="11" t="str">
        <f t="shared" si="810"/>
        <v/>
      </c>
      <c r="AQ1464" s="11"/>
      <c r="AR1464" s="11">
        <f t="shared" si="797"/>
        <v>0</v>
      </c>
      <c r="AS1464" s="11"/>
      <c r="AT1464" s="9"/>
      <c r="AU1464" t="str">
        <f t="shared" si="798"/>
        <v>RW</v>
      </c>
      <c r="AV1464" s="7">
        <f>SUM(Z$7:Z1464)/2</f>
        <v>800</v>
      </c>
      <c r="AW1464" s="7">
        <f>SUM(AC$7:AC1464)/2</f>
        <v>299</v>
      </c>
      <c r="BA1464" s="11">
        <v>1</v>
      </c>
      <c r="BB1464" s="7">
        <f t="shared" si="813"/>
        <v>42</v>
      </c>
      <c r="BF1464" s="2">
        <v>0</v>
      </c>
      <c r="BG1464" s="2">
        <v>0</v>
      </c>
      <c r="BH1464" s="2">
        <v>0</v>
      </c>
      <c r="BI1464" s="2">
        <v>0</v>
      </c>
      <c r="BJ1464" s="2">
        <v>1</v>
      </c>
      <c r="BK1464" s="2">
        <v>1</v>
      </c>
      <c r="BL1464" s="2">
        <v>0</v>
      </c>
      <c r="BM1464" s="2">
        <v>0</v>
      </c>
      <c r="BN1464" s="2">
        <v>0</v>
      </c>
      <c r="BO1464" s="2">
        <v>0</v>
      </c>
    </row>
    <row r="1465" spans="2:67" ht="57.6" outlineLevel="1">
      <c r="B1465" s="34" t="s">
        <v>1763</v>
      </c>
      <c r="C1465" s="13" t="s">
        <v>1294</v>
      </c>
      <c r="D1465" s="10" t="s">
        <v>1732</v>
      </c>
      <c r="E1465" s="10" t="s">
        <v>1733</v>
      </c>
      <c r="F1465" s="11" t="s">
        <v>1734</v>
      </c>
      <c r="G1465" s="11" t="str">
        <f t="shared" si="811"/>
        <v>MFR_SPECIFIC_D0[41]</v>
      </c>
      <c r="H1465" s="11" t="s">
        <v>1764</v>
      </c>
      <c r="I1465" s="11"/>
      <c r="J1465" s="11"/>
      <c r="K1465" s="11"/>
      <c r="L1465" s="11"/>
      <c r="M1465" s="11"/>
      <c r="N1465" s="10" t="s">
        <v>1765</v>
      </c>
      <c r="O1465" s="11" t="s">
        <v>1766</v>
      </c>
      <c r="P1465" s="14"/>
      <c r="Q1465" s="10"/>
      <c r="R1465" s="10"/>
      <c r="S1465" s="10" t="s">
        <v>53</v>
      </c>
      <c r="T1465" s="10"/>
      <c r="U1465" s="10" t="s">
        <v>49</v>
      </c>
      <c r="V1465" s="10" t="s">
        <v>50</v>
      </c>
      <c r="W1465" s="10" t="s">
        <v>50</v>
      </c>
      <c r="X1465" s="11" t="str">
        <f t="shared" si="814"/>
        <v>N</v>
      </c>
      <c r="Y1465" s="11"/>
      <c r="Z1465" s="11">
        <f t="shared" si="815"/>
        <v>0</v>
      </c>
      <c r="AA1465" s="11" t="str">
        <f t="shared" si="816"/>
        <v>Y</v>
      </c>
      <c r="AB1465" s="11">
        <v>1</v>
      </c>
      <c r="AC1465" s="11">
        <f t="shared" si="796"/>
        <v>1</v>
      </c>
      <c r="AD1465" s="10">
        <v>0</v>
      </c>
      <c r="AE1465" s="10">
        <v>0</v>
      </c>
      <c r="AF1465" s="11"/>
      <c r="AG1465" s="10"/>
      <c r="AH1465" s="10"/>
      <c r="AI1465" s="11">
        <f t="shared" si="803"/>
        <v>799</v>
      </c>
      <c r="AJ1465" s="11" t="str">
        <f t="shared" si="804"/>
        <v/>
      </c>
      <c r="AK1465" s="11">
        <f t="shared" si="805"/>
        <v>799</v>
      </c>
      <c r="AL1465" s="11" t="str">
        <f t="shared" si="806"/>
        <v/>
      </c>
      <c r="AM1465" s="11">
        <f t="shared" si="807"/>
        <v>273</v>
      </c>
      <c r="AN1465" s="11" t="str">
        <f t="shared" si="808"/>
        <v>OTP[273]</v>
      </c>
      <c r="AO1465" s="11">
        <f t="shared" si="809"/>
        <v>360</v>
      </c>
      <c r="AP1465" s="11" t="str">
        <f t="shared" si="810"/>
        <v/>
      </c>
      <c r="AQ1465" s="11"/>
      <c r="AR1465" s="11">
        <f t="shared" si="797"/>
        <v>0</v>
      </c>
      <c r="AS1465" s="11"/>
      <c r="AT1465" s="9"/>
      <c r="AU1465" t="str">
        <f t="shared" si="798"/>
        <v>RW</v>
      </c>
      <c r="AV1465" s="7">
        <f>SUM(Z$7:Z1465)/2</f>
        <v>800</v>
      </c>
      <c r="AW1465" s="7">
        <f>SUM(AC$7:AC1465)/2</f>
        <v>299.5</v>
      </c>
      <c r="BA1465" s="11">
        <v>1</v>
      </c>
      <c r="BB1465" s="7">
        <f t="shared" si="813"/>
        <v>41</v>
      </c>
      <c r="BF1465" s="2">
        <v>0</v>
      </c>
      <c r="BG1465" s="2">
        <v>0</v>
      </c>
      <c r="BH1465" s="2">
        <v>0</v>
      </c>
      <c r="BI1465" s="2">
        <v>0</v>
      </c>
      <c r="BJ1465" s="56">
        <v>0</v>
      </c>
      <c r="BK1465" s="56">
        <v>0</v>
      </c>
      <c r="BL1465" s="2">
        <v>0</v>
      </c>
      <c r="BM1465" s="2">
        <v>0</v>
      </c>
      <c r="BN1465" s="50">
        <v>1</v>
      </c>
      <c r="BO1465" s="50">
        <v>1</v>
      </c>
    </row>
    <row r="1466" spans="2:67" ht="28.9" outlineLevel="1">
      <c r="B1466" s="36"/>
      <c r="C1466" s="13" t="s">
        <v>1294</v>
      </c>
      <c r="D1466" s="10" t="s">
        <v>1732</v>
      </c>
      <c r="E1466" s="10" t="s">
        <v>1733</v>
      </c>
      <c r="F1466" s="11" t="s">
        <v>1734</v>
      </c>
      <c r="G1466" s="11" t="str">
        <f t="shared" si="811"/>
        <v>MFR_SPECIFIC_D0[40]</v>
      </c>
      <c r="H1466" s="11" t="s">
        <v>1767</v>
      </c>
      <c r="I1466" s="11"/>
      <c r="J1466" s="11"/>
      <c r="K1466" s="11"/>
      <c r="L1466" s="11"/>
      <c r="M1466" s="11"/>
      <c r="N1466" s="10" t="s">
        <v>1768</v>
      </c>
      <c r="O1466" s="11" t="s">
        <v>1769</v>
      </c>
      <c r="P1466" s="14"/>
      <c r="Q1466" s="10"/>
      <c r="R1466" s="10"/>
      <c r="S1466" s="10" t="s">
        <v>53</v>
      </c>
      <c r="T1466" s="10"/>
      <c r="U1466" s="10" t="s">
        <v>49</v>
      </c>
      <c r="V1466" s="10" t="s">
        <v>50</v>
      </c>
      <c r="W1466" s="10" t="s">
        <v>50</v>
      </c>
      <c r="X1466" s="11" t="str">
        <f t="shared" si="814"/>
        <v>N</v>
      </c>
      <c r="Y1466" s="11"/>
      <c r="Z1466" s="11">
        <f t="shared" si="815"/>
        <v>0</v>
      </c>
      <c r="AA1466" s="11" t="str">
        <f t="shared" si="816"/>
        <v>Y</v>
      </c>
      <c r="AB1466" s="11">
        <v>1</v>
      </c>
      <c r="AC1466" s="11">
        <f t="shared" si="796"/>
        <v>1</v>
      </c>
      <c r="AD1466" s="10">
        <v>0</v>
      </c>
      <c r="AE1466" s="10">
        <v>0</v>
      </c>
      <c r="AF1466" s="11"/>
      <c r="AG1466" s="10"/>
      <c r="AH1466" s="10"/>
      <c r="AI1466" s="11">
        <f t="shared" si="803"/>
        <v>799</v>
      </c>
      <c r="AJ1466" s="11" t="str">
        <f t="shared" si="804"/>
        <v/>
      </c>
      <c r="AK1466" s="11">
        <f t="shared" si="805"/>
        <v>799</v>
      </c>
      <c r="AL1466" s="11" t="str">
        <f t="shared" si="806"/>
        <v/>
      </c>
      <c r="AM1466" s="11">
        <f t="shared" si="807"/>
        <v>272</v>
      </c>
      <c r="AN1466" s="11" t="str">
        <f t="shared" si="808"/>
        <v>OTP[272]</v>
      </c>
      <c r="AO1466" s="11">
        <f t="shared" si="809"/>
        <v>359</v>
      </c>
      <c r="AP1466" s="11" t="str">
        <f t="shared" si="810"/>
        <v/>
      </c>
      <c r="AQ1466" s="11"/>
      <c r="AR1466" s="11">
        <f t="shared" si="797"/>
        <v>0</v>
      </c>
      <c r="AS1466" s="11"/>
      <c r="AT1466" s="9"/>
      <c r="AU1466" t="str">
        <f t="shared" si="798"/>
        <v>RW</v>
      </c>
      <c r="AV1466" s="7">
        <f>SUM(Z$7:Z1466)/2</f>
        <v>800</v>
      </c>
      <c r="AW1466" s="7">
        <f>SUM(AC$7:AC1466)/2</f>
        <v>300</v>
      </c>
      <c r="BA1466" s="11">
        <v>1</v>
      </c>
      <c r="BB1466" s="7">
        <f t="shared" si="813"/>
        <v>40</v>
      </c>
      <c r="BF1466" s="2">
        <v>0</v>
      </c>
      <c r="BG1466" s="2">
        <v>0</v>
      </c>
      <c r="BH1466" s="2">
        <v>0</v>
      </c>
      <c r="BI1466" s="2">
        <v>0</v>
      </c>
      <c r="BJ1466" s="2" t="s">
        <v>1743</v>
      </c>
      <c r="BK1466" s="2" t="s">
        <v>1743</v>
      </c>
      <c r="BL1466" s="2" t="s">
        <v>1743</v>
      </c>
      <c r="BM1466" s="2" t="s">
        <v>1743</v>
      </c>
      <c r="BN1466" s="2">
        <v>0</v>
      </c>
      <c r="BO1466" s="2">
        <v>0</v>
      </c>
    </row>
    <row r="1467" spans="2:67" ht="43.15" outlineLevel="1">
      <c r="B1467" s="34" t="s">
        <v>1770</v>
      </c>
      <c r="C1467" s="13" t="s">
        <v>1294</v>
      </c>
      <c r="D1467" s="10" t="s">
        <v>1732</v>
      </c>
      <c r="E1467" s="10" t="s">
        <v>1733</v>
      </c>
      <c r="F1467" s="11" t="s">
        <v>1734</v>
      </c>
      <c r="G1467" s="11" t="str">
        <f t="shared" si="811"/>
        <v>MFR_SPECIFIC_D0[39]</v>
      </c>
      <c r="H1467" s="11" t="s">
        <v>1771</v>
      </c>
      <c r="I1467" s="11"/>
      <c r="J1467" s="11"/>
      <c r="K1467" s="11"/>
      <c r="L1467" s="11"/>
      <c r="M1467" s="11"/>
      <c r="N1467" s="11"/>
      <c r="O1467" s="10" t="s">
        <v>1772</v>
      </c>
      <c r="P1467" s="14"/>
      <c r="Q1467" s="10"/>
      <c r="R1467" s="10"/>
      <c r="S1467" s="10" t="s">
        <v>53</v>
      </c>
      <c r="T1467" s="10"/>
      <c r="U1467" s="10" t="s">
        <v>49</v>
      </c>
      <c r="V1467" s="10" t="s">
        <v>50</v>
      </c>
      <c r="W1467" s="10" t="s">
        <v>50</v>
      </c>
      <c r="X1467" s="11" t="str">
        <f t="shared" si="814"/>
        <v>N</v>
      </c>
      <c r="Y1467" s="11"/>
      <c r="Z1467" s="11">
        <f t="shared" si="815"/>
        <v>0</v>
      </c>
      <c r="AA1467" s="11" t="str">
        <f t="shared" si="816"/>
        <v>Y</v>
      </c>
      <c r="AB1467" s="11">
        <v>1</v>
      </c>
      <c r="AC1467" s="11">
        <f t="shared" si="796"/>
        <v>1</v>
      </c>
      <c r="AD1467" s="10">
        <v>0</v>
      </c>
      <c r="AE1467" s="10">
        <v>0</v>
      </c>
      <c r="AF1467" s="11"/>
      <c r="AG1467" s="10"/>
      <c r="AH1467" s="10"/>
      <c r="AI1467" s="11">
        <f t="shared" si="803"/>
        <v>799</v>
      </c>
      <c r="AJ1467" s="11" t="str">
        <f t="shared" si="804"/>
        <v/>
      </c>
      <c r="AK1467" s="11">
        <f t="shared" si="805"/>
        <v>799</v>
      </c>
      <c r="AL1467" s="11" t="str">
        <f t="shared" si="806"/>
        <v/>
      </c>
      <c r="AM1467" s="11">
        <f t="shared" si="807"/>
        <v>271</v>
      </c>
      <c r="AN1467" s="11" t="str">
        <f t="shared" si="808"/>
        <v>OTP[271]</v>
      </c>
      <c r="AO1467" s="11">
        <f t="shared" si="809"/>
        <v>358</v>
      </c>
      <c r="AP1467" s="11" t="str">
        <f t="shared" si="810"/>
        <v/>
      </c>
      <c r="AQ1467" s="11"/>
      <c r="AR1467" s="11">
        <f t="shared" si="797"/>
        <v>0</v>
      </c>
      <c r="AS1467" s="11"/>
      <c r="AT1467" s="9"/>
      <c r="AU1467" t="str">
        <f t="shared" si="798"/>
        <v>RW</v>
      </c>
      <c r="AV1467" s="7">
        <f>SUM(Z$7:Z1467)/2</f>
        <v>800</v>
      </c>
      <c r="AW1467" s="7">
        <f>SUM(AC$7:AC1467)/2</f>
        <v>300.5</v>
      </c>
      <c r="BA1467" s="11">
        <v>1</v>
      </c>
      <c r="BB1467" s="7">
        <f t="shared" si="813"/>
        <v>39</v>
      </c>
      <c r="BF1467" s="2">
        <v>0</v>
      </c>
      <c r="BG1467" s="2">
        <v>0</v>
      </c>
      <c r="BH1467" s="2">
        <v>0</v>
      </c>
      <c r="BI1467" s="2">
        <v>0</v>
      </c>
      <c r="BJ1467" s="2">
        <v>0</v>
      </c>
      <c r="BK1467" s="2">
        <v>0</v>
      </c>
      <c r="BL1467" s="2" t="s">
        <v>1743</v>
      </c>
      <c r="BM1467" s="2" t="s">
        <v>1743</v>
      </c>
      <c r="BN1467" s="2">
        <v>0</v>
      </c>
      <c r="BO1467" s="2">
        <v>0</v>
      </c>
    </row>
    <row r="1468" spans="2:67" ht="28.9" outlineLevel="1">
      <c r="B1468" s="36"/>
      <c r="C1468" s="13" t="s">
        <v>1294</v>
      </c>
      <c r="D1468" s="10" t="s">
        <v>1732</v>
      </c>
      <c r="E1468" s="10" t="s">
        <v>1733</v>
      </c>
      <c r="F1468" s="11" t="s">
        <v>1734</v>
      </c>
      <c r="G1468" s="11" t="str">
        <f t="shared" si="811"/>
        <v>MFR_SPECIFIC_D0[38]</v>
      </c>
      <c r="H1468" s="11" t="s">
        <v>1773</v>
      </c>
      <c r="I1468" s="11"/>
      <c r="J1468" s="11"/>
      <c r="K1468" s="11"/>
      <c r="L1468" s="11"/>
      <c r="M1468" s="11"/>
      <c r="N1468" s="10" t="s">
        <v>1774</v>
      </c>
      <c r="O1468" s="10" t="s">
        <v>1775</v>
      </c>
      <c r="P1468" s="14"/>
      <c r="Q1468" s="10"/>
      <c r="R1468" s="10"/>
      <c r="S1468" s="10" t="s">
        <v>53</v>
      </c>
      <c r="T1468" s="10"/>
      <c r="U1468" s="10" t="s">
        <v>49</v>
      </c>
      <c r="V1468" s="10" t="s">
        <v>50</v>
      </c>
      <c r="W1468" s="10" t="s">
        <v>50</v>
      </c>
      <c r="X1468" s="11" t="str">
        <f t="shared" si="814"/>
        <v>N</v>
      </c>
      <c r="Y1468" s="11"/>
      <c r="Z1468" s="11">
        <f t="shared" si="815"/>
        <v>0</v>
      </c>
      <c r="AA1468" s="11" t="str">
        <f t="shared" si="816"/>
        <v>Y</v>
      </c>
      <c r="AB1468" s="11">
        <v>1</v>
      </c>
      <c r="AC1468" s="11">
        <f t="shared" si="796"/>
        <v>1</v>
      </c>
      <c r="AD1468" s="10" t="str">
        <f t="shared" ref="AD1468:AD1501" si="818">REPT(1,BA1468)</f>
        <v>1</v>
      </c>
      <c r="AE1468" s="10" t="s">
        <v>1743</v>
      </c>
      <c r="AF1468" s="11"/>
      <c r="AG1468" s="10"/>
      <c r="AH1468" s="10"/>
      <c r="AI1468" s="11">
        <f t="shared" si="803"/>
        <v>799</v>
      </c>
      <c r="AJ1468" s="11" t="str">
        <f t="shared" si="804"/>
        <v/>
      </c>
      <c r="AK1468" s="11">
        <f t="shared" si="805"/>
        <v>799</v>
      </c>
      <c r="AL1468" s="11" t="str">
        <f t="shared" si="806"/>
        <v/>
      </c>
      <c r="AM1468" s="11">
        <f t="shared" si="807"/>
        <v>270</v>
      </c>
      <c r="AN1468" s="11" t="str">
        <f t="shared" si="808"/>
        <v>OTP[270]</v>
      </c>
      <c r="AO1468" s="11">
        <f t="shared" si="809"/>
        <v>357</v>
      </c>
      <c r="AP1468" s="11" t="str">
        <f t="shared" si="810"/>
        <v/>
      </c>
      <c r="AQ1468" s="11"/>
      <c r="AR1468" s="11">
        <f t="shared" si="797"/>
        <v>0</v>
      </c>
      <c r="AS1468" s="11"/>
      <c r="AT1468" s="9"/>
      <c r="AU1468" t="str">
        <f t="shared" si="798"/>
        <v>RW</v>
      </c>
      <c r="AV1468" s="7">
        <f>SUM(Z$7:Z1468)/2</f>
        <v>800</v>
      </c>
      <c r="AW1468" s="7">
        <f>SUM(AC$7:AC1468)/2</f>
        <v>301</v>
      </c>
      <c r="BA1468" s="11">
        <v>1</v>
      </c>
      <c r="BB1468" s="7">
        <f t="shared" si="813"/>
        <v>38</v>
      </c>
      <c r="BF1468" s="2" t="s">
        <v>1743</v>
      </c>
      <c r="BG1468" s="2" t="s">
        <v>1743</v>
      </c>
      <c r="BH1468" s="2" t="s">
        <v>1743</v>
      </c>
      <c r="BI1468" s="2" t="s">
        <v>1743</v>
      </c>
      <c r="BJ1468" s="2" t="s">
        <v>1743</v>
      </c>
      <c r="BK1468" s="2" t="s">
        <v>1743</v>
      </c>
      <c r="BL1468" s="2" t="s">
        <v>1743</v>
      </c>
      <c r="BM1468" s="2" t="s">
        <v>1743</v>
      </c>
      <c r="BN1468" s="2" t="s">
        <v>1743</v>
      </c>
      <c r="BO1468" s="2" t="s">
        <v>1743</v>
      </c>
    </row>
    <row r="1469" spans="2:67" ht="28.9" outlineLevel="1">
      <c r="B1469" s="36"/>
      <c r="C1469" s="13" t="s">
        <v>1294</v>
      </c>
      <c r="D1469" s="10" t="s">
        <v>1732</v>
      </c>
      <c r="E1469" s="10" t="s">
        <v>1733</v>
      </c>
      <c r="F1469" s="11" t="s">
        <v>1734</v>
      </c>
      <c r="G1469" s="11" t="str">
        <f t="shared" si="811"/>
        <v>MFR_SPECIFIC_D0[37]</v>
      </c>
      <c r="H1469" s="11" t="s">
        <v>1776</v>
      </c>
      <c r="I1469" s="11"/>
      <c r="J1469" s="11"/>
      <c r="K1469" s="11"/>
      <c r="L1469" s="11"/>
      <c r="M1469" s="11"/>
      <c r="N1469" s="10" t="s">
        <v>1777</v>
      </c>
      <c r="O1469" s="10"/>
      <c r="P1469" s="14"/>
      <c r="Q1469" s="10"/>
      <c r="R1469" s="10"/>
      <c r="S1469" s="10" t="s">
        <v>53</v>
      </c>
      <c r="T1469" s="10"/>
      <c r="U1469" s="10" t="s">
        <v>49</v>
      </c>
      <c r="V1469" s="10" t="s">
        <v>50</v>
      </c>
      <c r="W1469" s="10" t="s">
        <v>50</v>
      </c>
      <c r="X1469" s="11" t="str">
        <f t="shared" si="814"/>
        <v>N</v>
      </c>
      <c r="Y1469" s="11"/>
      <c r="Z1469" s="11">
        <f t="shared" si="815"/>
        <v>0</v>
      </c>
      <c r="AA1469" s="11" t="str">
        <f t="shared" si="816"/>
        <v>Y</v>
      </c>
      <c r="AB1469" s="11">
        <v>1</v>
      </c>
      <c r="AC1469" s="11">
        <f t="shared" si="796"/>
        <v>1</v>
      </c>
      <c r="AD1469" s="10" t="str">
        <f t="shared" si="818"/>
        <v>1</v>
      </c>
      <c r="AE1469" s="10" t="s">
        <v>1743</v>
      </c>
      <c r="AF1469" s="11"/>
      <c r="AG1469" s="10"/>
      <c r="AH1469" s="10"/>
      <c r="AI1469" s="11">
        <f t="shared" si="803"/>
        <v>799</v>
      </c>
      <c r="AJ1469" s="11" t="str">
        <f t="shared" si="804"/>
        <v/>
      </c>
      <c r="AK1469" s="11">
        <f t="shared" si="805"/>
        <v>799</v>
      </c>
      <c r="AL1469" s="11" t="str">
        <f t="shared" si="806"/>
        <v/>
      </c>
      <c r="AM1469" s="11">
        <f t="shared" si="807"/>
        <v>269</v>
      </c>
      <c r="AN1469" s="11" t="str">
        <f t="shared" si="808"/>
        <v>OTP[269]</v>
      </c>
      <c r="AO1469" s="11">
        <f t="shared" si="809"/>
        <v>356</v>
      </c>
      <c r="AP1469" s="11" t="str">
        <f t="shared" si="810"/>
        <v/>
      </c>
      <c r="AQ1469" s="11"/>
      <c r="AR1469" s="11">
        <f t="shared" si="797"/>
        <v>0</v>
      </c>
      <c r="AS1469" s="11"/>
      <c r="AT1469" s="9"/>
      <c r="AU1469" t="str">
        <f t="shared" si="798"/>
        <v>RW</v>
      </c>
      <c r="AV1469" s="7">
        <f>SUM(Z$7:Z1469)/2</f>
        <v>800</v>
      </c>
      <c r="AW1469" s="7">
        <f>SUM(AC$7:AC1469)/2</f>
        <v>301.5</v>
      </c>
      <c r="BA1469" s="11">
        <v>1</v>
      </c>
      <c r="BB1469" s="7">
        <f t="shared" si="813"/>
        <v>37</v>
      </c>
      <c r="BF1469" s="2" t="s">
        <v>1743</v>
      </c>
      <c r="BG1469" s="2" t="s">
        <v>1743</v>
      </c>
      <c r="BH1469" s="2" t="s">
        <v>1743</v>
      </c>
      <c r="BI1469" s="2" t="s">
        <v>1743</v>
      </c>
      <c r="BJ1469" s="2" t="s">
        <v>1743</v>
      </c>
      <c r="BK1469" s="2" t="s">
        <v>1743</v>
      </c>
      <c r="BL1469" s="2">
        <v>0</v>
      </c>
      <c r="BM1469" s="2">
        <v>0</v>
      </c>
      <c r="BN1469" s="2" t="s">
        <v>1743</v>
      </c>
      <c r="BO1469" s="2" t="s">
        <v>1743</v>
      </c>
    </row>
    <row r="1470" spans="2:67" ht="28.9" outlineLevel="1">
      <c r="B1470" s="36"/>
      <c r="C1470" s="13" t="s">
        <v>1294</v>
      </c>
      <c r="D1470" s="10" t="s">
        <v>1732</v>
      </c>
      <c r="E1470" s="10" t="s">
        <v>1733</v>
      </c>
      <c r="F1470" s="11" t="s">
        <v>1734</v>
      </c>
      <c r="G1470" s="11" t="str">
        <f t="shared" si="811"/>
        <v>MFR_SPECIFIC_D0[36]</v>
      </c>
      <c r="H1470" s="11" t="s">
        <v>1778</v>
      </c>
      <c r="I1470" s="5"/>
      <c r="J1470" s="5"/>
      <c r="K1470" s="5"/>
      <c r="L1470" s="5"/>
      <c r="M1470" s="5"/>
      <c r="N1470" s="1" t="s">
        <v>1779</v>
      </c>
      <c r="O1470" s="10" t="s">
        <v>1780</v>
      </c>
      <c r="P1470" s="14"/>
      <c r="Q1470" s="10"/>
      <c r="R1470" s="10"/>
      <c r="S1470" s="10" t="s">
        <v>53</v>
      </c>
      <c r="T1470" s="10"/>
      <c r="U1470" s="10" t="s">
        <v>49</v>
      </c>
      <c r="V1470" s="10" t="s">
        <v>50</v>
      </c>
      <c r="W1470" s="10" t="s">
        <v>50</v>
      </c>
      <c r="X1470" s="11" t="str">
        <f t="shared" si="814"/>
        <v>N</v>
      </c>
      <c r="Y1470" s="11"/>
      <c r="Z1470" s="11">
        <f t="shared" si="815"/>
        <v>0</v>
      </c>
      <c r="AA1470" s="11" t="str">
        <f t="shared" si="816"/>
        <v>Y</v>
      </c>
      <c r="AB1470" s="11">
        <v>1</v>
      </c>
      <c r="AC1470" s="11">
        <f t="shared" si="796"/>
        <v>1</v>
      </c>
      <c r="AD1470" s="10" t="str">
        <f t="shared" si="818"/>
        <v>1</v>
      </c>
      <c r="AE1470" s="10" t="s">
        <v>1743</v>
      </c>
      <c r="AF1470" s="11"/>
      <c r="AG1470" s="10"/>
      <c r="AH1470" s="10"/>
      <c r="AI1470" s="11">
        <f t="shared" si="803"/>
        <v>799</v>
      </c>
      <c r="AJ1470" s="11" t="str">
        <f t="shared" si="804"/>
        <v/>
      </c>
      <c r="AK1470" s="11">
        <f t="shared" si="805"/>
        <v>799</v>
      </c>
      <c r="AL1470" s="11" t="str">
        <f t="shared" si="806"/>
        <v/>
      </c>
      <c r="AM1470" s="11">
        <f t="shared" si="807"/>
        <v>268</v>
      </c>
      <c r="AN1470" s="11" t="str">
        <f t="shared" si="808"/>
        <v>OTP[268]</v>
      </c>
      <c r="AO1470" s="11">
        <f t="shared" si="809"/>
        <v>355</v>
      </c>
      <c r="AP1470" s="11" t="str">
        <f t="shared" si="810"/>
        <v/>
      </c>
      <c r="AQ1470" s="11"/>
      <c r="AR1470" s="11">
        <f t="shared" si="797"/>
        <v>0</v>
      </c>
      <c r="AS1470" s="11"/>
      <c r="AT1470" s="9"/>
      <c r="AU1470" t="str">
        <f t="shared" si="798"/>
        <v>RW</v>
      </c>
      <c r="AV1470" s="7">
        <f>SUM(Z$7:Z1470)/2</f>
        <v>800</v>
      </c>
      <c r="AW1470" s="7">
        <f>SUM(AC$7:AC1470)/2</f>
        <v>302</v>
      </c>
      <c r="BA1470" s="11">
        <v>1</v>
      </c>
      <c r="BB1470" s="7">
        <f t="shared" si="813"/>
        <v>36</v>
      </c>
      <c r="BF1470" s="50">
        <v>0</v>
      </c>
      <c r="BG1470" s="50">
        <v>0</v>
      </c>
      <c r="BH1470" s="50">
        <v>0</v>
      </c>
      <c r="BI1470" s="50">
        <v>0</v>
      </c>
      <c r="BJ1470" s="2" t="s">
        <v>1743</v>
      </c>
      <c r="BK1470" s="2" t="s">
        <v>1743</v>
      </c>
      <c r="BL1470" s="50">
        <v>0</v>
      </c>
      <c r="BM1470" s="50">
        <v>0</v>
      </c>
      <c r="BN1470" s="50">
        <v>0</v>
      </c>
      <c r="BO1470" s="50">
        <v>0</v>
      </c>
    </row>
    <row r="1471" spans="2:67" ht="28.9" outlineLevel="1">
      <c r="B1471" s="36"/>
      <c r="C1471" s="13" t="s">
        <v>1294</v>
      </c>
      <c r="D1471" s="10" t="s">
        <v>1732</v>
      </c>
      <c r="E1471" s="10" t="s">
        <v>1733</v>
      </c>
      <c r="F1471" s="11" t="s">
        <v>1734</v>
      </c>
      <c r="G1471" s="11" t="str">
        <f t="shared" si="811"/>
        <v>MFR_SPECIFIC_D0[35]</v>
      </c>
      <c r="H1471" s="11" t="s">
        <v>1781</v>
      </c>
      <c r="I1471" s="5"/>
      <c r="J1471" s="5"/>
      <c r="K1471" s="5"/>
      <c r="L1471" s="5"/>
      <c r="M1471" s="5"/>
      <c r="N1471" s="1" t="s">
        <v>1782</v>
      </c>
      <c r="O1471" s="10" t="s">
        <v>1783</v>
      </c>
      <c r="P1471" s="14"/>
      <c r="Q1471" s="10"/>
      <c r="R1471" s="10"/>
      <c r="S1471" s="10" t="s">
        <v>53</v>
      </c>
      <c r="T1471" s="10"/>
      <c r="U1471" s="10" t="s">
        <v>49</v>
      </c>
      <c r="V1471" s="10" t="s">
        <v>50</v>
      </c>
      <c r="W1471" s="10" t="s">
        <v>50</v>
      </c>
      <c r="X1471" s="11" t="str">
        <f t="shared" si="814"/>
        <v>N</v>
      </c>
      <c r="Y1471" s="11"/>
      <c r="Z1471" s="11">
        <f t="shared" si="815"/>
        <v>0</v>
      </c>
      <c r="AA1471" s="11" t="str">
        <f t="shared" si="816"/>
        <v>Y</v>
      </c>
      <c r="AB1471" s="11">
        <v>1</v>
      </c>
      <c r="AC1471" s="11">
        <f t="shared" si="796"/>
        <v>1</v>
      </c>
      <c r="AD1471" s="10" t="str">
        <f t="shared" si="818"/>
        <v>1</v>
      </c>
      <c r="AE1471" s="10" t="s">
        <v>1743</v>
      </c>
      <c r="AF1471" s="11"/>
      <c r="AG1471" s="10"/>
      <c r="AH1471" s="10"/>
      <c r="AI1471" s="11">
        <f t="shared" si="803"/>
        <v>799</v>
      </c>
      <c r="AJ1471" s="11" t="str">
        <f t="shared" si="804"/>
        <v/>
      </c>
      <c r="AK1471" s="11">
        <f t="shared" si="805"/>
        <v>799</v>
      </c>
      <c r="AL1471" s="11" t="str">
        <f t="shared" si="806"/>
        <v/>
      </c>
      <c r="AM1471" s="11">
        <f t="shared" si="807"/>
        <v>267</v>
      </c>
      <c r="AN1471" s="11" t="str">
        <f t="shared" si="808"/>
        <v>OTP[267]</v>
      </c>
      <c r="AO1471" s="11">
        <f t="shared" si="809"/>
        <v>354</v>
      </c>
      <c r="AP1471" s="11" t="str">
        <f t="shared" si="810"/>
        <v/>
      </c>
      <c r="AQ1471" s="11"/>
      <c r="AR1471" s="11">
        <f t="shared" si="797"/>
        <v>0</v>
      </c>
      <c r="AS1471" s="11"/>
      <c r="AT1471" s="9"/>
      <c r="AU1471" t="str">
        <f t="shared" si="798"/>
        <v>RW</v>
      </c>
      <c r="AV1471" s="7">
        <f>SUM(Z$7:Z1471)/2</f>
        <v>800</v>
      </c>
      <c r="AW1471" s="7">
        <f>SUM(AC$7:AC1471)/2</f>
        <v>302.5</v>
      </c>
      <c r="BA1471" s="11">
        <v>1</v>
      </c>
      <c r="BB1471" s="7">
        <f t="shared" si="813"/>
        <v>35</v>
      </c>
      <c r="BF1471" s="50">
        <v>0</v>
      </c>
      <c r="BG1471" s="50">
        <v>0</v>
      </c>
      <c r="BH1471" s="50">
        <v>0</v>
      </c>
      <c r="BI1471" s="50">
        <v>0</v>
      </c>
      <c r="BJ1471" s="2" t="s">
        <v>1743</v>
      </c>
      <c r="BK1471" s="2" t="s">
        <v>1743</v>
      </c>
      <c r="BL1471" s="50">
        <v>0</v>
      </c>
      <c r="BM1471" s="50">
        <v>0</v>
      </c>
      <c r="BN1471" s="50">
        <v>0</v>
      </c>
      <c r="BO1471" s="50">
        <v>0</v>
      </c>
    </row>
    <row r="1472" spans="2:67" ht="28.9" outlineLevel="1">
      <c r="B1472" s="36"/>
      <c r="C1472" s="13" t="s">
        <v>1294</v>
      </c>
      <c r="D1472" s="10" t="s">
        <v>1732</v>
      </c>
      <c r="E1472" s="10" t="s">
        <v>1733</v>
      </c>
      <c r="F1472" s="11" t="s">
        <v>1734</v>
      </c>
      <c r="G1472" s="11" t="str">
        <f t="shared" si="811"/>
        <v>MFR_SPECIFIC_D0[34]</v>
      </c>
      <c r="H1472" s="11" t="s">
        <v>1784</v>
      </c>
      <c r="I1472" s="82"/>
      <c r="J1472" s="82"/>
      <c r="K1472" s="82"/>
      <c r="L1472" s="82"/>
      <c r="M1472" s="82"/>
      <c r="N1472" s="54" t="s">
        <v>1785</v>
      </c>
      <c r="O1472" s="10"/>
      <c r="P1472" s="14"/>
      <c r="Q1472" s="10"/>
      <c r="R1472" s="10"/>
      <c r="S1472" s="10" t="s">
        <v>53</v>
      </c>
      <c r="T1472" s="10"/>
      <c r="U1472" s="10" t="s">
        <v>49</v>
      </c>
      <c r="V1472" s="10" t="s">
        <v>50</v>
      </c>
      <c r="W1472" s="10" t="s">
        <v>50</v>
      </c>
      <c r="X1472" s="11" t="str">
        <f t="shared" si="814"/>
        <v>N</v>
      </c>
      <c r="Y1472" s="11"/>
      <c r="Z1472" s="11">
        <f t="shared" si="815"/>
        <v>0</v>
      </c>
      <c r="AA1472" s="11" t="str">
        <f t="shared" si="816"/>
        <v>Y</v>
      </c>
      <c r="AB1472" s="11">
        <v>1</v>
      </c>
      <c r="AC1472" s="11">
        <f t="shared" si="796"/>
        <v>1</v>
      </c>
      <c r="AD1472" s="10">
        <v>0</v>
      </c>
      <c r="AE1472" s="10">
        <v>0</v>
      </c>
      <c r="AF1472" s="11"/>
      <c r="AG1472" s="10"/>
      <c r="AH1472" s="10"/>
      <c r="AI1472" s="11">
        <f t="shared" si="803"/>
        <v>799</v>
      </c>
      <c r="AJ1472" s="11" t="str">
        <f t="shared" si="804"/>
        <v/>
      </c>
      <c r="AK1472" s="11">
        <f t="shared" si="805"/>
        <v>799</v>
      </c>
      <c r="AL1472" s="11" t="str">
        <f t="shared" si="806"/>
        <v/>
      </c>
      <c r="AM1472" s="11">
        <f t="shared" si="807"/>
        <v>266</v>
      </c>
      <c r="AN1472" s="11" t="str">
        <f t="shared" si="808"/>
        <v>OTP[266]</v>
      </c>
      <c r="AO1472" s="11">
        <f t="shared" si="809"/>
        <v>353</v>
      </c>
      <c r="AP1472" s="11" t="str">
        <f t="shared" si="810"/>
        <v/>
      </c>
      <c r="AQ1472" s="11"/>
      <c r="AR1472" s="11">
        <f t="shared" si="797"/>
        <v>0</v>
      </c>
      <c r="AS1472" s="11"/>
      <c r="AT1472" s="9"/>
      <c r="AU1472" t="str">
        <f t="shared" si="798"/>
        <v>RW</v>
      </c>
      <c r="AV1472" s="7">
        <f>SUM(Z$7:Z1472)/2</f>
        <v>800</v>
      </c>
      <c r="AW1472" s="7">
        <f>SUM(AC$7:AC1472)/2</f>
        <v>303</v>
      </c>
      <c r="BA1472" s="11">
        <v>1</v>
      </c>
      <c r="BB1472" s="7">
        <f t="shared" si="813"/>
        <v>34</v>
      </c>
      <c r="BF1472" s="50">
        <v>0</v>
      </c>
      <c r="BG1472" s="50">
        <v>0</v>
      </c>
      <c r="BH1472" s="50">
        <v>0</v>
      </c>
      <c r="BI1472" s="50">
        <v>0</v>
      </c>
      <c r="BJ1472" s="2">
        <v>0</v>
      </c>
      <c r="BK1472" s="2">
        <v>0</v>
      </c>
      <c r="BL1472" s="50">
        <v>0</v>
      </c>
      <c r="BM1472" s="50">
        <v>0</v>
      </c>
      <c r="BN1472" s="2">
        <v>0</v>
      </c>
      <c r="BO1472" s="2">
        <v>0</v>
      </c>
    </row>
    <row r="1473" spans="2:67" ht="43.15" outlineLevel="1">
      <c r="B1473" s="34" t="s">
        <v>1763</v>
      </c>
      <c r="C1473" s="13" t="s">
        <v>1294</v>
      </c>
      <c r="D1473" s="10" t="s">
        <v>1732</v>
      </c>
      <c r="E1473" s="10" t="s">
        <v>1733</v>
      </c>
      <c r="F1473" s="11" t="s">
        <v>1734</v>
      </c>
      <c r="G1473" s="11" t="str">
        <f t="shared" si="811"/>
        <v>MFR_SPECIFIC_D0[33]</v>
      </c>
      <c r="H1473" s="11" t="s">
        <v>1786</v>
      </c>
      <c r="I1473" s="5"/>
      <c r="J1473" s="5"/>
      <c r="K1473" s="5"/>
      <c r="L1473" s="5"/>
      <c r="M1473" s="5"/>
      <c r="N1473" s="1" t="s">
        <v>1787</v>
      </c>
      <c r="O1473" s="10" t="s">
        <v>1788</v>
      </c>
      <c r="P1473" s="14"/>
      <c r="Q1473" s="10"/>
      <c r="R1473" s="10"/>
      <c r="S1473" s="10" t="s">
        <v>53</v>
      </c>
      <c r="T1473" s="10"/>
      <c r="U1473" s="10" t="s">
        <v>49</v>
      </c>
      <c r="V1473" s="10" t="s">
        <v>50</v>
      </c>
      <c r="W1473" s="10" t="s">
        <v>50</v>
      </c>
      <c r="X1473" s="11" t="str">
        <f t="shared" si="814"/>
        <v>N</v>
      </c>
      <c r="Y1473" s="11"/>
      <c r="Z1473" s="11">
        <f t="shared" si="815"/>
        <v>0</v>
      </c>
      <c r="AA1473" s="11" t="str">
        <f t="shared" si="816"/>
        <v>Y</v>
      </c>
      <c r="AB1473" s="11">
        <v>1</v>
      </c>
      <c r="AC1473" s="11">
        <f t="shared" si="796"/>
        <v>1</v>
      </c>
      <c r="AD1473" s="10">
        <v>0</v>
      </c>
      <c r="AE1473" s="10">
        <v>0</v>
      </c>
      <c r="AF1473" s="11"/>
      <c r="AG1473" s="10"/>
      <c r="AH1473" s="10"/>
      <c r="AI1473" s="11">
        <f t="shared" si="803"/>
        <v>799</v>
      </c>
      <c r="AJ1473" s="11" t="str">
        <f t="shared" si="804"/>
        <v/>
      </c>
      <c r="AK1473" s="11">
        <f t="shared" si="805"/>
        <v>799</v>
      </c>
      <c r="AL1473" s="11" t="str">
        <f t="shared" si="806"/>
        <v/>
      </c>
      <c r="AM1473" s="11">
        <f t="shared" si="807"/>
        <v>265</v>
      </c>
      <c r="AN1473" s="11" t="str">
        <f t="shared" si="808"/>
        <v>OTP[265]</v>
      </c>
      <c r="AO1473" s="11">
        <f t="shared" si="809"/>
        <v>352</v>
      </c>
      <c r="AP1473" s="11" t="str">
        <f t="shared" si="810"/>
        <v/>
      </c>
      <c r="AQ1473" s="11"/>
      <c r="AR1473" s="11">
        <f t="shared" si="797"/>
        <v>0</v>
      </c>
      <c r="AS1473" s="11"/>
      <c r="AT1473" s="9"/>
      <c r="AU1473" t="str">
        <f t="shared" si="798"/>
        <v>RW</v>
      </c>
      <c r="AV1473" s="7">
        <f>SUM(Z$7:Z1473)/2</f>
        <v>800</v>
      </c>
      <c r="AW1473" s="7">
        <f>SUM(AC$7:AC1473)/2</f>
        <v>303.5</v>
      </c>
      <c r="BA1473" s="11">
        <v>1</v>
      </c>
      <c r="BB1473" s="7">
        <f t="shared" si="813"/>
        <v>33</v>
      </c>
      <c r="BF1473" s="2">
        <v>0</v>
      </c>
      <c r="BG1473" s="2">
        <v>0</v>
      </c>
      <c r="BH1473" s="2">
        <v>0</v>
      </c>
      <c r="BI1473" s="2">
        <v>0</v>
      </c>
      <c r="BJ1473" s="2">
        <v>1</v>
      </c>
      <c r="BK1473" s="2">
        <v>1</v>
      </c>
      <c r="BL1473" s="2">
        <v>1</v>
      </c>
      <c r="BM1473" s="2">
        <v>1</v>
      </c>
      <c r="BN1473" s="50">
        <v>1</v>
      </c>
      <c r="BO1473" s="50">
        <v>1</v>
      </c>
    </row>
    <row r="1474" spans="2:67" outlineLevel="1">
      <c r="C1474" s="13" t="s">
        <v>1294</v>
      </c>
      <c r="D1474" s="10" t="s">
        <v>1732</v>
      </c>
      <c r="E1474" s="10" t="s">
        <v>1733</v>
      </c>
      <c r="F1474" s="11" t="s">
        <v>1734</v>
      </c>
      <c r="G1474" s="11" t="str">
        <f t="shared" si="811"/>
        <v>MFR_SPECIFIC_D0[32]</v>
      </c>
      <c r="H1474" s="11"/>
      <c r="I1474" s="5"/>
      <c r="J1474" s="5"/>
      <c r="K1474" s="5"/>
      <c r="L1474" s="5"/>
      <c r="M1474" s="5"/>
      <c r="N1474" s="1" t="s">
        <v>1789</v>
      </c>
      <c r="O1474" s="10"/>
      <c r="P1474" s="14"/>
      <c r="Q1474" s="10"/>
      <c r="R1474" s="10"/>
      <c r="S1474" s="10" t="s">
        <v>53</v>
      </c>
      <c r="T1474" s="10"/>
      <c r="U1474" s="10" t="s">
        <v>49</v>
      </c>
      <c r="V1474" s="10" t="s">
        <v>50</v>
      </c>
      <c r="W1474" s="10" t="s">
        <v>50</v>
      </c>
      <c r="X1474" s="11" t="str">
        <f t="shared" si="814"/>
        <v>N</v>
      </c>
      <c r="Y1474" s="11"/>
      <c r="Z1474" s="11">
        <f t="shared" si="815"/>
        <v>0</v>
      </c>
      <c r="AA1474" s="11" t="str">
        <f t="shared" si="816"/>
        <v>Y</v>
      </c>
      <c r="AB1474" s="11">
        <v>1</v>
      </c>
      <c r="AC1474" s="11">
        <f t="shared" si="796"/>
        <v>1</v>
      </c>
      <c r="AD1474" s="10" t="str">
        <f t="shared" si="818"/>
        <v>1</v>
      </c>
      <c r="AE1474" s="10" t="s">
        <v>1743</v>
      </c>
      <c r="AF1474" s="11"/>
      <c r="AG1474" s="10"/>
      <c r="AH1474" s="10"/>
      <c r="AI1474" s="11">
        <f t="shared" si="803"/>
        <v>799</v>
      </c>
      <c r="AJ1474" s="11" t="str">
        <f t="shared" si="804"/>
        <v/>
      </c>
      <c r="AK1474" s="11">
        <f t="shared" si="805"/>
        <v>799</v>
      </c>
      <c r="AL1474" s="11" t="str">
        <f t="shared" si="806"/>
        <v/>
      </c>
      <c r="AM1474" s="11">
        <f t="shared" si="807"/>
        <v>264</v>
      </c>
      <c r="AN1474" s="11" t="str">
        <f t="shared" si="808"/>
        <v>OTP[264]</v>
      </c>
      <c r="AO1474" s="11">
        <f t="shared" si="809"/>
        <v>351</v>
      </c>
      <c r="AP1474" s="11" t="str">
        <f t="shared" si="810"/>
        <v/>
      </c>
      <c r="AQ1474" s="11"/>
      <c r="AR1474" s="11">
        <f t="shared" si="797"/>
        <v>0</v>
      </c>
      <c r="AS1474" s="11"/>
      <c r="AT1474" s="9"/>
      <c r="AU1474" t="str">
        <f t="shared" si="798"/>
        <v>RW</v>
      </c>
      <c r="AV1474" s="7">
        <f>SUM(Z$7:Z1474)/2</f>
        <v>800</v>
      </c>
      <c r="AW1474" s="7">
        <f>SUM(AC$7:AC1474)/2</f>
        <v>304</v>
      </c>
      <c r="BA1474" s="11">
        <v>1</v>
      </c>
      <c r="BB1474" s="7">
        <f t="shared" si="813"/>
        <v>32</v>
      </c>
      <c r="BF1474" s="2" t="s">
        <v>1743</v>
      </c>
      <c r="BG1474" s="2" t="s">
        <v>1743</v>
      </c>
      <c r="BH1474" s="2" t="s">
        <v>1743</v>
      </c>
      <c r="BI1474" s="2" t="s">
        <v>1743</v>
      </c>
      <c r="BJ1474" s="2" t="s">
        <v>1743</v>
      </c>
      <c r="BK1474" s="2" t="s">
        <v>1743</v>
      </c>
      <c r="BL1474" s="2" t="s">
        <v>1743</v>
      </c>
      <c r="BM1474" s="2" t="s">
        <v>1743</v>
      </c>
      <c r="BN1474" s="2" t="s">
        <v>1743</v>
      </c>
      <c r="BO1474" s="2" t="s">
        <v>1743</v>
      </c>
    </row>
    <row r="1475" spans="2:67" ht="57.6" outlineLevel="1">
      <c r="B1475" s="34" t="s">
        <v>1763</v>
      </c>
      <c r="C1475" s="13" t="s">
        <v>1294</v>
      </c>
      <c r="D1475" s="10" t="s">
        <v>1732</v>
      </c>
      <c r="E1475" s="10" t="s">
        <v>1733</v>
      </c>
      <c r="F1475" s="11" t="s">
        <v>1734</v>
      </c>
      <c r="G1475" s="11" t="str">
        <f t="shared" si="811"/>
        <v>MFR_SPECIFIC_D0[31]</v>
      </c>
      <c r="H1475" s="11" t="s">
        <v>1790</v>
      </c>
      <c r="I1475" s="11"/>
      <c r="J1475" s="11"/>
      <c r="K1475" s="11"/>
      <c r="L1475" s="11"/>
      <c r="M1475" s="11"/>
      <c r="N1475" s="10" t="s">
        <v>1791</v>
      </c>
      <c r="O1475" s="10" t="s">
        <v>1792</v>
      </c>
      <c r="P1475" s="14"/>
      <c r="Q1475" s="10"/>
      <c r="R1475" s="10"/>
      <c r="S1475" s="10" t="s">
        <v>53</v>
      </c>
      <c r="T1475" s="10"/>
      <c r="U1475" s="10" t="s">
        <v>49</v>
      </c>
      <c r="V1475" s="10" t="s">
        <v>50</v>
      </c>
      <c r="W1475" s="10" t="s">
        <v>50</v>
      </c>
      <c r="X1475" s="11" t="str">
        <f t="shared" si="814"/>
        <v>N</v>
      </c>
      <c r="Y1475" s="11"/>
      <c r="Z1475" s="11">
        <f t="shared" si="815"/>
        <v>0</v>
      </c>
      <c r="AA1475" s="11" t="str">
        <f t="shared" si="816"/>
        <v>Y</v>
      </c>
      <c r="AB1475" s="11">
        <v>1</v>
      </c>
      <c r="AC1475" s="11">
        <f t="shared" si="796"/>
        <v>1</v>
      </c>
      <c r="AD1475" s="10">
        <v>0</v>
      </c>
      <c r="AE1475" s="10">
        <v>0</v>
      </c>
      <c r="AF1475" s="11"/>
      <c r="AG1475" s="10"/>
      <c r="AH1475" s="10"/>
      <c r="AI1475" s="11">
        <f t="shared" si="803"/>
        <v>799</v>
      </c>
      <c r="AJ1475" s="11" t="str">
        <f t="shared" si="804"/>
        <v/>
      </c>
      <c r="AK1475" s="11">
        <f t="shared" si="805"/>
        <v>799</v>
      </c>
      <c r="AL1475" s="11" t="str">
        <f t="shared" si="806"/>
        <v/>
      </c>
      <c r="AM1475" s="11">
        <f t="shared" si="807"/>
        <v>263</v>
      </c>
      <c r="AN1475" s="11" t="str">
        <f t="shared" si="808"/>
        <v>OTP[263]</v>
      </c>
      <c r="AO1475" s="11">
        <f t="shared" si="809"/>
        <v>350</v>
      </c>
      <c r="AP1475" s="11" t="str">
        <f t="shared" si="810"/>
        <v/>
      </c>
      <c r="AQ1475" s="11"/>
      <c r="AR1475" s="11">
        <f t="shared" si="797"/>
        <v>0</v>
      </c>
      <c r="AS1475" s="11"/>
      <c r="AT1475" s="9"/>
      <c r="AU1475" t="str">
        <f t="shared" si="798"/>
        <v>RW</v>
      </c>
      <c r="AV1475" s="7">
        <f>SUM(Z$7:Z1475)/2</f>
        <v>800</v>
      </c>
      <c r="AW1475" s="7">
        <f>SUM(AC$7:AC1475)/2</f>
        <v>304.5</v>
      </c>
      <c r="BA1475" s="11">
        <v>1</v>
      </c>
      <c r="BB1475" s="7">
        <f t="shared" si="813"/>
        <v>31</v>
      </c>
      <c r="BF1475" s="2">
        <v>0</v>
      </c>
      <c r="BG1475" s="2">
        <v>0</v>
      </c>
      <c r="BH1475" s="2">
        <v>0</v>
      </c>
      <c r="BI1475" s="2">
        <v>0</v>
      </c>
      <c r="BJ1475" s="2">
        <v>0</v>
      </c>
      <c r="BK1475" s="2">
        <v>0</v>
      </c>
      <c r="BL1475" s="2">
        <v>0</v>
      </c>
      <c r="BM1475" s="2">
        <v>0</v>
      </c>
      <c r="BN1475" s="50" t="s">
        <v>1743</v>
      </c>
      <c r="BO1475" s="50" t="s">
        <v>1743</v>
      </c>
    </row>
    <row r="1476" spans="2:67" ht="43.15" outlineLevel="1">
      <c r="B1476" s="36"/>
      <c r="C1476" s="13" t="s">
        <v>1294</v>
      </c>
      <c r="D1476" s="10" t="s">
        <v>1732</v>
      </c>
      <c r="E1476" s="10" t="s">
        <v>1733</v>
      </c>
      <c r="F1476" s="11" t="s">
        <v>1734</v>
      </c>
      <c r="G1476" s="11" t="str">
        <f t="shared" si="811"/>
        <v>MFR_SPECIFIC_D0[30]</v>
      </c>
      <c r="H1476" s="11" t="s">
        <v>1793</v>
      </c>
      <c r="I1476" s="5"/>
      <c r="J1476" s="5"/>
      <c r="K1476" s="5"/>
      <c r="L1476" s="5"/>
      <c r="M1476" s="5"/>
      <c r="N1476" s="1" t="s">
        <v>1794</v>
      </c>
      <c r="O1476" s="10" t="s">
        <v>1795</v>
      </c>
      <c r="P1476" s="14"/>
      <c r="Q1476" s="10"/>
      <c r="R1476" s="10"/>
      <c r="S1476" s="10" t="s">
        <v>53</v>
      </c>
      <c r="T1476" s="10"/>
      <c r="U1476" s="10" t="s">
        <v>49</v>
      </c>
      <c r="V1476" s="10" t="s">
        <v>50</v>
      </c>
      <c r="W1476" s="10" t="s">
        <v>50</v>
      </c>
      <c r="X1476" s="11" t="str">
        <f t="shared" si="814"/>
        <v>N</v>
      </c>
      <c r="Y1476" s="11"/>
      <c r="Z1476" s="11">
        <f t="shared" si="815"/>
        <v>0</v>
      </c>
      <c r="AA1476" s="11" t="str">
        <f t="shared" si="816"/>
        <v>Y</v>
      </c>
      <c r="AB1476" s="11">
        <v>1</v>
      </c>
      <c r="AC1476" s="11">
        <f t="shared" si="796"/>
        <v>1</v>
      </c>
      <c r="AD1476" s="10" t="str">
        <f t="shared" si="818"/>
        <v>1</v>
      </c>
      <c r="AE1476" s="10" t="s">
        <v>1743</v>
      </c>
      <c r="AF1476" s="11"/>
      <c r="AG1476" s="10"/>
      <c r="AH1476" s="10"/>
      <c r="AI1476" s="11">
        <f t="shared" si="803"/>
        <v>799</v>
      </c>
      <c r="AJ1476" s="11" t="str">
        <f t="shared" si="804"/>
        <v/>
      </c>
      <c r="AK1476" s="11">
        <f t="shared" si="805"/>
        <v>799</v>
      </c>
      <c r="AL1476" s="11" t="str">
        <f t="shared" si="806"/>
        <v/>
      </c>
      <c r="AM1476" s="11">
        <f t="shared" si="807"/>
        <v>262</v>
      </c>
      <c r="AN1476" s="11" t="str">
        <f t="shared" si="808"/>
        <v>OTP[262]</v>
      </c>
      <c r="AO1476" s="11">
        <f t="shared" si="809"/>
        <v>349</v>
      </c>
      <c r="AP1476" s="11" t="str">
        <f t="shared" si="810"/>
        <v/>
      </c>
      <c r="AQ1476" s="11"/>
      <c r="AR1476" s="11">
        <f t="shared" si="797"/>
        <v>0</v>
      </c>
      <c r="AS1476" s="11"/>
      <c r="AT1476" s="9"/>
      <c r="AU1476" t="str">
        <f t="shared" si="798"/>
        <v>RW</v>
      </c>
      <c r="AV1476" s="7">
        <f>SUM(Z$7:Z1476)/2</f>
        <v>800</v>
      </c>
      <c r="AW1476" s="7">
        <f>SUM(AC$7:AC1476)/2</f>
        <v>305</v>
      </c>
      <c r="BA1476" s="11">
        <v>1</v>
      </c>
      <c r="BB1476" s="7">
        <f t="shared" si="813"/>
        <v>30</v>
      </c>
      <c r="BF1476" s="2" t="s">
        <v>1743</v>
      </c>
      <c r="BG1476" s="2" t="s">
        <v>1743</v>
      </c>
      <c r="BH1476" s="2" t="s">
        <v>1743</v>
      </c>
      <c r="BI1476" s="2" t="s">
        <v>1743</v>
      </c>
      <c r="BJ1476" s="2" t="s">
        <v>1743</v>
      </c>
      <c r="BK1476" s="2" t="s">
        <v>1743</v>
      </c>
      <c r="BL1476" s="2" t="s">
        <v>1743</v>
      </c>
      <c r="BM1476" s="2" t="s">
        <v>1743</v>
      </c>
      <c r="BN1476" s="2" t="s">
        <v>1743</v>
      </c>
      <c r="BO1476" s="2" t="s">
        <v>1743</v>
      </c>
    </row>
    <row r="1477" spans="2:67" outlineLevel="1">
      <c r="B1477" s="55"/>
      <c r="C1477" s="13" t="s">
        <v>1294</v>
      </c>
      <c r="D1477" s="10" t="s">
        <v>1732</v>
      </c>
      <c r="E1477" s="10" t="s">
        <v>1733</v>
      </c>
      <c r="F1477" s="11" t="s">
        <v>1734</v>
      </c>
      <c r="G1477" s="11" t="str">
        <f t="shared" si="811"/>
        <v>MFR_SPECIFIC_D0[29:25]</v>
      </c>
      <c r="H1477" s="11" t="s">
        <v>1796</v>
      </c>
      <c r="I1477" s="5"/>
      <c r="J1477" s="5"/>
      <c r="K1477" s="5"/>
      <c r="L1477" s="5"/>
      <c r="M1477" s="5"/>
      <c r="N1477" t="s">
        <v>1797</v>
      </c>
      <c r="O1477" s="10" t="s">
        <v>1798</v>
      </c>
      <c r="P1477" s="14"/>
      <c r="Q1477" s="10"/>
      <c r="R1477" s="10"/>
      <c r="S1477" s="10" t="s">
        <v>53</v>
      </c>
      <c r="T1477" s="10"/>
      <c r="U1477" s="10" t="s">
        <v>49</v>
      </c>
      <c r="V1477" s="10" t="s">
        <v>50</v>
      </c>
      <c r="W1477" s="10" t="s">
        <v>50</v>
      </c>
      <c r="X1477" s="11" t="str">
        <f t="shared" si="814"/>
        <v>N</v>
      </c>
      <c r="Y1477" s="11"/>
      <c r="Z1477" s="11">
        <f t="shared" si="815"/>
        <v>0</v>
      </c>
      <c r="AA1477" s="11" t="str">
        <f t="shared" si="816"/>
        <v>Y</v>
      </c>
      <c r="AB1477" s="11">
        <v>5</v>
      </c>
      <c r="AC1477" s="11">
        <f t="shared" si="796"/>
        <v>5</v>
      </c>
      <c r="AD1477" s="10">
        <v>10000</v>
      </c>
      <c r="AE1477" s="10">
        <v>10000</v>
      </c>
      <c r="AF1477" s="11"/>
      <c r="AG1477" s="10"/>
      <c r="AH1477" s="10"/>
      <c r="AI1477" s="11">
        <f t="shared" si="803"/>
        <v>799</v>
      </c>
      <c r="AJ1477" s="11" t="str">
        <f t="shared" si="804"/>
        <v/>
      </c>
      <c r="AK1477" s="11">
        <f t="shared" si="805"/>
        <v>799</v>
      </c>
      <c r="AL1477" s="11" t="str">
        <f t="shared" si="806"/>
        <v/>
      </c>
      <c r="AM1477" s="11">
        <f t="shared" si="807"/>
        <v>257</v>
      </c>
      <c r="AN1477" s="11" t="str">
        <f t="shared" si="808"/>
        <v>OTP[261:257]</v>
      </c>
      <c r="AO1477" s="11">
        <f t="shared" si="809"/>
        <v>344</v>
      </c>
      <c r="AP1477" s="11" t="str">
        <f t="shared" si="810"/>
        <v/>
      </c>
      <c r="AQ1477" s="11"/>
      <c r="AR1477" s="11">
        <f t="shared" si="797"/>
        <v>0</v>
      </c>
      <c r="AS1477" s="11"/>
      <c r="AT1477" s="9"/>
      <c r="AU1477" t="str">
        <f t="shared" si="798"/>
        <v>RW</v>
      </c>
      <c r="AV1477" s="7">
        <f>SUM(Z$7:Z1477)/2</f>
        <v>800</v>
      </c>
      <c r="AW1477" s="7">
        <f>SUM(AC$7:AC1477)/2</f>
        <v>307.5</v>
      </c>
      <c r="BA1477" s="11">
        <v>5</v>
      </c>
      <c r="BB1477" s="7">
        <f t="shared" si="813"/>
        <v>25</v>
      </c>
      <c r="BF1477" s="2">
        <v>10000</v>
      </c>
      <c r="BG1477" s="2">
        <v>10000</v>
      </c>
      <c r="BH1477" s="2">
        <v>10000</v>
      </c>
      <c r="BI1477" s="2">
        <v>10000</v>
      </c>
      <c r="BJ1477" s="2">
        <v>10000</v>
      </c>
      <c r="BK1477" s="2">
        <v>10000</v>
      </c>
      <c r="BL1477" s="2">
        <v>10000</v>
      </c>
      <c r="BM1477" s="2">
        <v>10000</v>
      </c>
      <c r="BN1477" s="2">
        <v>10000</v>
      </c>
      <c r="BO1477" s="2">
        <v>10000</v>
      </c>
    </row>
    <row r="1478" spans="2:67" outlineLevel="1">
      <c r="B1478" s="55"/>
      <c r="C1478" s="13" t="s">
        <v>1294</v>
      </c>
      <c r="D1478" s="10" t="s">
        <v>1732</v>
      </c>
      <c r="E1478" s="10" t="s">
        <v>1733</v>
      </c>
      <c r="F1478" s="11" t="s">
        <v>1734</v>
      </c>
      <c r="G1478" s="11" t="str">
        <f t="shared" ref="G1478:G1500" si="819">IF(BA1478&gt;1, F1478 &amp; "[" &amp; BB1478-1+BA1478&amp; ":" &amp; BB1478 &amp; "]",(IF(BA1478&gt;0,F1478 &amp; "[" &amp; BB1478 &amp; "]","")))</f>
        <v>MFR_SPECIFIC_D0[24]</v>
      </c>
      <c r="H1478" s="11" t="s">
        <v>1799</v>
      </c>
      <c r="I1478" s="5"/>
      <c r="J1478" s="5"/>
      <c r="K1478" s="5"/>
      <c r="L1478" s="5"/>
      <c r="M1478" s="5"/>
      <c r="N1478" t="s">
        <v>1800</v>
      </c>
      <c r="O1478" s="10"/>
      <c r="P1478" s="14"/>
      <c r="Q1478" s="10"/>
      <c r="R1478" s="10"/>
      <c r="S1478" s="10" t="s">
        <v>53</v>
      </c>
      <c r="T1478" s="10"/>
      <c r="U1478" s="10" t="s">
        <v>49</v>
      </c>
      <c r="V1478" s="10" t="s">
        <v>50</v>
      </c>
      <c r="W1478" s="10" t="s">
        <v>50</v>
      </c>
      <c r="X1478" s="11" t="str">
        <f t="shared" si="814"/>
        <v>N</v>
      </c>
      <c r="Y1478" s="11"/>
      <c r="Z1478" s="11">
        <f t="shared" si="815"/>
        <v>0</v>
      </c>
      <c r="AA1478" s="11" t="str">
        <f t="shared" si="816"/>
        <v>Y</v>
      </c>
      <c r="AB1478" s="11">
        <v>1</v>
      </c>
      <c r="AC1478" s="11">
        <f t="shared" si="796"/>
        <v>1</v>
      </c>
      <c r="AD1478" s="21">
        <v>0</v>
      </c>
      <c r="AE1478" s="21">
        <v>0</v>
      </c>
      <c r="AF1478" s="11"/>
      <c r="AG1478" s="10"/>
      <c r="AH1478" s="10"/>
      <c r="AI1478" s="11">
        <f t="shared" si="803"/>
        <v>799</v>
      </c>
      <c r="AJ1478" s="11" t="str">
        <f t="shared" si="804"/>
        <v/>
      </c>
      <c r="AK1478" s="11">
        <f t="shared" si="805"/>
        <v>799</v>
      </c>
      <c r="AL1478" s="11" t="str">
        <f t="shared" si="806"/>
        <v/>
      </c>
      <c r="AM1478" s="11">
        <f t="shared" si="807"/>
        <v>256</v>
      </c>
      <c r="AN1478" s="11" t="str">
        <f t="shared" si="808"/>
        <v>OTP[256]</v>
      </c>
      <c r="AO1478" s="11">
        <f t="shared" si="809"/>
        <v>343</v>
      </c>
      <c r="AP1478" s="11" t="str">
        <f t="shared" si="810"/>
        <v/>
      </c>
      <c r="AQ1478" s="11"/>
      <c r="AR1478" s="11">
        <f t="shared" si="797"/>
        <v>0</v>
      </c>
      <c r="AS1478" s="11"/>
      <c r="AT1478" s="9"/>
      <c r="AU1478" t="str">
        <f t="shared" si="798"/>
        <v>RW</v>
      </c>
      <c r="AV1478" s="7">
        <f>SUM(Z$7:Z1478)/2</f>
        <v>800</v>
      </c>
      <c r="AW1478" s="7">
        <f>SUM(AC$7:AC1478)/2</f>
        <v>308</v>
      </c>
      <c r="BA1478" s="11">
        <v>1</v>
      </c>
      <c r="BB1478" s="7">
        <f t="shared" si="813"/>
        <v>24</v>
      </c>
      <c r="BF1478" s="50">
        <v>0</v>
      </c>
      <c r="BG1478" s="50">
        <v>0</v>
      </c>
      <c r="BH1478" s="50">
        <v>0</v>
      </c>
      <c r="BI1478" s="50">
        <v>0</v>
      </c>
      <c r="BJ1478" s="50">
        <v>0</v>
      </c>
      <c r="BK1478" s="50">
        <v>0</v>
      </c>
      <c r="BL1478" s="50">
        <v>0</v>
      </c>
      <c r="BM1478" s="50">
        <v>0</v>
      </c>
      <c r="BN1478" s="2">
        <v>1</v>
      </c>
      <c r="BO1478" s="2">
        <v>1</v>
      </c>
    </row>
    <row r="1479" spans="2:67" outlineLevel="1">
      <c r="B1479" s="36"/>
      <c r="C1479" s="13" t="s">
        <v>1294</v>
      </c>
      <c r="D1479" s="10" t="s">
        <v>1732</v>
      </c>
      <c r="E1479" s="10" t="s">
        <v>1733</v>
      </c>
      <c r="F1479" s="11" t="s">
        <v>1734</v>
      </c>
      <c r="G1479" s="11" t="str">
        <f t="shared" si="819"/>
        <v>MFR_SPECIFIC_D0[23]</v>
      </c>
      <c r="H1479" s="11"/>
      <c r="I1479" s="5"/>
      <c r="J1479" s="5"/>
      <c r="K1479" s="5"/>
      <c r="L1479" s="5"/>
      <c r="M1479" s="5"/>
      <c r="N1479"/>
      <c r="O1479" s="10"/>
      <c r="P1479" s="14"/>
      <c r="Q1479" s="10"/>
      <c r="R1479" s="10"/>
      <c r="S1479" s="10" t="s">
        <v>53</v>
      </c>
      <c r="T1479" s="10"/>
      <c r="U1479" s="10" t="s">
        <v>49</v>
      </c>
      <c r="V1479" s="10" t="s">
        <v>50</v>
      </c>
      <c r="W1479" s="10" t="s">
        <v>50</v>
      </c>
      <c r="X1479" s="11" t="str">
        <f t="shared" si="814"/>
        <v>N</v>
      </c>
      <c r="Y1479" s="11"/>
      <c r="Z1479" s="11">
        <f t="shared" si="815"/>
        <v>0</v>
      </c>
      <c r="AA1479" s="11" t="str">
        <f t="shared" si="816"/>
        <v>Y</v>
      </c>
      <c r="AB1479" s="11">
        <v>1</v>
      </c>
      <c r="AC1479" s="11">
        <f t="shared" si="796"/>
        <v>1</v>
      </c>
      <c r="AD1479" s="10" t="str">
        <f t="shared" si="818"/>
        <v>1</v>
      </c>
      <c r="AE1479" s="10" t="s">
        <v>1743</v>
      </c>
      <c r="AF1479" s="11"/>
      <c r="AG1479" s="10"/>
      <c r="AH1479" s="10"/>
      <c r="AI1479" s="11">
        <f t="shared" si="803"/>
        <v>799</v>
      </c>
      <c r="AJ1479" s="11" t="str">
        <f t="shared" si="804"/>
        <v/>
      </c>
      <c r="AK1479" s="11">
        <f t="shared" si="805"/>
        <v>799</v>
      </c>
      <c r="AL1479" s="11" t="str">
        <f t="shared" si="806"/>
        <v/>
      </c>
      <c r="AM1479" s="11">
        <f t="shared" si="807"/>
        <v>255</v>
      </c>
      <c r="AN1479" s="11" t="str">
        <f t="shared" si="808"/>
        <v>OTP[255]</v>
      </c>
      <c r="AO1479" s="11">
        <f t="shared" si="809"/>
        <v>342</v>
      </c>
      <c r="AP1479" s="11" t="str">
        <f t="shared" si="810"/>
        <v/>
      </c>
      <c r="AQ1479" s="11"/>
      <c r="AR1479" s="11">
        <f t="shared" si="797"/>
        <v>0</v>
      </c>
      <c r="AS1479" s="11"/>
      <c r="AT1479" s="9"/>
      <c r="AU1479" t="str">
        <f t="shared" si="798"/>
        <v>RW</v>
      </c>
      <c r="AV1479" s="7">
        <f>SUM(Z$7:Z1479)/2</f>
        <v>800</v>
      </c>
      <c r="AW1479" s="7">
        <f>SUM(AC$7:AC1479)/2</f>
        <v>308.5</v>
      </c>
      <c r="BA1479" s="11">
        <v>1</v>
      </c>
      <c r="BB1479" s="7">
        <f t="shared" si="813"/>
        <v>23</v>
      </c>
      <c r="BF1479" s="2" t="s">
        <v>1743</v>
      </c>
      <c r="BG1479" s="2" t="s">
        <v>1743</v>
      </c>
      <c r="BH1479" s="2" t="s">
        <v>1743</v>
      </c>
      <c r="BI1479" s="2" t="s">
        <v>1743</v>
      </c>
      <c r="BJ1479" s="2" t="s">
        <v>1743</v>
      </c>
      <c r="BK1479" s="2" t="s">
        <v>1743</v>
      </c>
      <c r="BL1479" s="2" t="s">
        <v>1743</v>
      </c>
      <c r="BM1479" s="2" t="s">
        <v>1743</v>
      </c>
      <c r="BN1479" s="2" t="s">
        <v>1743</v>
      </c>
      <c r="BO1479" s="2" t="s">
        <v>1743</v>
      </c>
    </row>
    <row r="1480" spans="2:67" outlineLevel="1">
      <c r="B1480" s="36"/>
      <c r="C1480" s="13" t="s">
        <v>1294</v>
      </c>
      <c r="D1480" s="10" t="s">
        <v>1732</v>
      </c>
      <c r="E1480" s="10" t="s">
        <v>1733</v>
      </c>
      <c r="F1480" s="11" t="s">
        <v>1734</v>
      </c>
      <c r="G1480" s="11" t="str">
        <f t="shared" si="819"/>
        <v>MFR_SPECIFIC_D0[22]</v>
      </c>
      <c r="H1480" s="11" t="s">
        <v>1801</v>
      </c>
      <c r="I1480" s="5"/>
      <c r="J1480" s="5"/>
      <c r="K1480" s="5"/>
      <c r="L1480" s="5"/>
      <c r="M1480" s="5"/>
      <c r="N1480" t="s">
        <v>1802</v>
      </c>
      <c r="O1480" s="10" t="s">
        <v>1803</v>
      </c>
      <c r="P1480" s="14"/>
      <c r="Q1480" s="10"/>
      <c r="R1480" s="10"/>
      <c r="S1480" s="10" t="s">
        <v>53</v>
      </c>
      <c r="T1480" s="10"/>
      <c r="U1480" s="10" t="s">
        <v>49</v>
      </c>
      <c r="V1480" s="10" t="s">
        <v>50</v>
      </c>
      <c r="W1480" s="10" t="s">
        <v>50</v>
      </c>
      <c r="X1480" s="11" t="str">
        <f t="shared" si="814"/>
        <v>N</v>
      </c>
      <c r="Y1480" s="11"/>
      <c r="Z1480" s="11">
        <f t="shared" si="815"/>
        <v>0</v>
      </c>
      <c r="AA1480" s="11" t="str">
        <f t="shared" si="816"/>
        <v>Y</v>
      </c>
      <c r="AB1480" s="11">
        <v>1</v>
      </c>
      <c r="AC1480" s="11">
        <f t="shared" si="796"/>
        <v>1</v>
      </c>
      <c r="AD1480" s="10" t="str">
        <f t="shared" si="818"/>
        <v>1</v>
      </c>
      <c r="AE1480" s="10" t="s">
        <v>1743</v>
      </c>
      <c r="AF1480" s="11"/>
      <c r="AG1480" s="10"/>
      <c r="AH1480" s="10"/>
      <c r="AI1480" s="11">
        <f t="shared" si="803"/>
        <v>799</v>
      </c>
      <c r="AJ1480" s="11" t="str">
        <f t="shared" si="804"/>
        <v/>
      </c>
      <c r="AK1480" s="11">
        <f t="shared" si="805"/>
        <v>799</v>
      </c>
      <c r="AL1480" s="11" t="str">
        <f t="shared" si="806"/>
        <v/>
      </c>
      <c r="AM1480" s="11">
        <f t="shared" si="807"/>
        <v>254</v>
      </c>
      <c r="AN1480" s="11" t="str">
        <f t="shared" si="808"/>
        <v>OTP[254]</v>
      </c>
      <c r="AO1480" s="11">
        <f t="shared" si="809"/>
        <v>341</v>
      </c>
      <c r="AP1480" s="11" t="str">
        <f t="shared" si="810"/>
        <v/>
      </c>
      <c r="AQ1480" s="11"/>
      <c r="AR1480" s="11">
        <f t="shared" si="797"/>
        <v>0</v>
      </c>
      <c r="AS1480" s="11"/>
      <c r="AT1480" s="9"/>
      <c r="AU1480" t="str">
        <f t="shared" si="798"/>
        <v>RW</v>
      </c>
      <c r="AV1480" s="7">
        <f>SUM(Z$7:Z1480)/2</f>
        <v>800</v>
      </c>
      <c r="AW1480" s="7">
        <f>SUM(AC$7:AC1480)/2</f>
        <v>309</v>
      </c>
      <c r="BA1480" s="11">
        <v>1</v>
      </c>
      <c r="BB1480" s="7">
        <f t="shared" si="813"/>
        <v>22</v>
      </c>
      <c r="BF1480" s="2" t="s">
        <v>1743</v>
      </c>
      <c r="BG1480" s="2" t="s">
        <v>1743</v>
      </c>
      <c r="BH1480" s="2" t="s">
        <v>1743</v>
      </c>
      <c r="BI1480" s="2" t="s">
        <v>1743</v>
      </c>
      <c r="BJ1480" s="2" t="s">
        <v>1743</v>
      </c>
      <c r="BK1480" s="2" t="s">
        <v>1743</v>
      </c>
      <c r="BL1480" s="2" t="s">
        <v>1743</v>
      </c>
      <c r="BM1480" s="2" t="s">
        <v>1743</v>
      </c>
      <c r="BN1480" s="2" t="s">
        <v>1743</v>
      </c>
      <c r="BO1480" s="2" t="s">
        <v>1743</v>
      </c>
    </row>
    <row r="1481" spans="2:67" outlineLevel="1">
      <c r="B1481" s="36"/>
      <c r="C1481" s="13" t="s">
        <v>1294</v>
      </c>
      <c r="D1481" s="10" t="s">
        <v>1732</v>
      </c>
      <c r="E1481" s="10" t="s">
        <v>1733</v>
      </c>
      <c r="F1481" s="11" t="s">
        <v>1734</v>
      </c>
      <c r="G1481" s="11" t="str">
        <f t="shared" si="819"/>
        <v>MFR_SPECIFIC_D0[21]</v>
      </c>
      <c r="H1481" s="11" t="s">
        <v>1804</v>
      </c>
      <c r="I1481" s="5"/>
      <c r="J1481" s="5"/>
      <c r="K1481" s="5"/>
      <c r="L1481" s="5"/>
      <c r="M1481" s="5"/>
      <c r="N1481" t="s">
        <v>1805</v>
      </c>
      <c r="O1481" s="10" t="s">
        <v>1806</v>
      </c>
      <c r="P1481" s="14"/>
      <c r="Q1481" s="10"/>
      <c r="R1481" s="10"/>
      <c r="S1481" s="10" t="s">
        <v>53</v>
      </c>
      <c r="T1481" s="10"/>
      <c r="U1481" s="10" t="s">
        <v>49</v>
      </c>
      <c r="V1481" s="10" t="s">
        <v>50</v>
      </c>
      <c r="W1481" s="10" t="s">
        <v>50</v>
      </c>
      <c r="X1481" s="11" t="str">
        <f t="shared" si="814"/>
        <v>N</v>
      </c>
      <c r="Y1481" s="11"/>
      <c r="Z1481" s="11">
        <f t="shared" si="815"/>
        <v>0</v>
      </c>
      <c r="AA1481" s="11" t="str">
        <f t="shared" si="816"/>
        <v>Y</v>
      </c>
      <c r="AB1481" s="11">
        <v>1</v>
      </c>
      <c r="AC1481" s="11">
        <f t="shared" si="796"/>
        <v>1</v>
      </c>
      <c r="AD1481" s="10" t="str">
        <f t="shared" si="818"/>
        <v>1</v>
      </c>
      <c r="AE1481" s="10" t="s">
        <v>1743</v>
      </c>
      <c r="AF1481" s="11"/>
      <c r="AG1481" s="10"/>
      <c r="AH1481" s="10"/>
      <c r="AI1481" s="11">
        <f t="shared" si="803"/>
        <v>799</v>
      </c>
      <c r="AJ1481" s="11" t="str">
        <f t="shared" si="804"/>
        <v/>
      </c>
      <c r="AK1481" s="11">
        <f t="shared" si="805"/>
        <v>799</v>
      </c>
      <c r="AL1481" s="11" t="str">
        <f t="shared" si="806"/>
        <v/>
      </c>
      <c r="AM1481" s="11">
        <f t="shared" si="807"/>
        <v>253</v>
      </c>
      <c r="AN1481" s="11" t="str">
        <f t="shared" si="808"/>
        <v>OTP[253]</v>
      </c>
      <c r="AO1481" s="11">
        <f t="shared" si="809"/>
        <v>340</v>
      </c>
      <c r="AP1481" s="11" t="str">
        <f t="shared" si="810"/>
        <v/>
      </c>
      <c r="AQ1481" s="11"/>
      <c r="AR1481" s="11">
        <f t="shared" si="797"/>
        <v>0</v>
      </c>
      <c r="AS1481" s="11"/>
      <c r="AT1481" s="9"/>
      <c r="AU1481" t="str">
        <f t="shared" si="798"/>
        <v>RW</v>
      </c>
      <c r="AV1481" s="7">
        <f>SUM(Z$7:Z1481)/2</f>
        <v>800</v>
      </c>
      <c r="AW1481" s="7">
        <f>SUM(AC$7:AC1481)/2</f>
        <v>309.5</v>
      </c>
      <c r="BA1481" s="11">
        <v>1</v>
      </c>
      <c r="BB1481" s="7">
        <f t="shared" ref="BB1481:BB1501" si="820">BB1482+BA1482</f>
        <v>21</v>
      </c>
      <c r="BF1481" s="2" t="s">
        <v>1743</v>
      </c>
      <c r="BG1481" s="2" t="s">
        <v>1743</v>
      </c>
      <c r="BH1481" s="2" t="s">
        <v>1743</v>
      </c>
      <c r="BI1481" s="2" t="s">
        <v>1743</v>
      </c>
      <c r="BJ1481" s="2" t="s">
        <v>1743</v>
      </c>
      <c r="BK1481" s="2" t="s">
        <v>1743</v>
      </c>
      <c r="BL1481" s="2" t="s">
        <v>1743</v>
      </c>
      <c r="BM1481" s="2" t="s">
        <v>1743</v>
      </c>
      <c r="BN1481" s="2" t="s">
        <v>1743</v>
      </c>
      <c r="BO1481" s="2" t="s">
        <v>1743</v>
      </c>
    </row>
    <row r="1482" spans="2:67" outlineLevel="1">
      <c r="B1482" s="36"/>
      <c r="C1482" s="13" t="s">
        <v>1294</v>
      </c>
      <c r="D1482" s="10" t="s">
        <v>1732</v>
      </c>
      <c r="E1482" s="10" t="s">
        <v>1733</v>
      </c>
      <c r="F1482" s="11" t="s">
        <v>1734</v>
      </c>
      <c r="G1482" s="11" t="str">
        <f t="shared" si="819"/>
        <v>MFR_SPECIFIC_D0[20]</v>
      </c>
      <c r="H1482" s="11" t="s">
        <v>1807</v>
      </c>
      <c r="I1482" s="5"/>
      <c r="J1482" s="5"/>
      <c r="K1482" s="5"/>
      <c r="L1482" s="5"/>
      <c r="M1482" s="5"/>
      <c r="N1482" t="s">
        <v>1808</v>
      </c>
      <c r="O1482" s="10" t="s">
        <v>1809</v>
      </c>
      <c r="P1482" s="14"/>
      <c r="Q1482" s="10"/>
      <c r="R1482" s="10"/>
      <c r="S1482" s="10" t="s">
        <v>53</v>
      </c>
      <c r="T1482" s="10"/>
      <c r="U1482" s="10" t="s">
        <v>49</v>
      </c>
      <c r="V1482" s="10" t="s">
        <v>50</v>
      </c>
      <c r="W1482" s="10" t="s">
        <v>50</v>
      </c>
      <c r="X1482" s="11" t="str">
        <f t="shared" si="814"/>
        <v>N</v>
      </c>
      <c r="Y1482" s="11"/>
      <c r="Z1482" s="11">
        <f t="shared" si="815"/>
        <v>0</v>
      </c>
      <c r="AA1482" s="11" t="str">
        <f t="shared" si="816"/>
        <v>Y</v>
      </c>
      <c r="AB1482" s="11">
        <v>1</v>
      </c>
      <c r="AC1482" s="11">
        <f t="shared" si="796"/>
        <v>1</v>
      </c>
      <c r="AD1482" s="21">
        <v>0</v>
      </c>
      <c r="AE1482" s="21">
        <v>0</v>
      </c>
      <c r="AF1482" s="11"/>
      <c r="AG1482" s="10"/>
      <c r="AH1482" s="10"/>
      <c r="AI1482" s="11">
        <f t="shared" si="803"/>
        <v>799</v>
      </c>
      <c r="AJ1482" s="11" t="str">
        <f t="shared" si="804"/>
        <v/>
      </c>
      <c r="AK1482" s="11">
        <f t="shared" si="805"/>
        <v>799</v>
      </c>
      <c r="AL1482" s="11" t="str">
        <f t="shared" si="806"/>
        <v/>
      </c>
      <c r="AM1482" s="11">
        <f t="shared" si="807"/>
        <v>252</v>
      </c>
      <c r="AN1482" s="11" t="str">
        <f t="shared" si="808"/>
        <v>OTP[252]</v>
      </c>
      <c r="AO1482" s="11">
        <f t="shared" si="809"/>
        <v>339</v>
      </c>
      <c r="AP1482" s="11" t="str">
        <f t="shared" si="810"/>
        <v/>
      </c>
      <c r="AQ1482" s="11"/>
      <c r="AR1482" s="11">
        <f t="shared" si="797"/>
        <v>0</v>
      </c>
      <c r="AS1482" s="11"/>
      <c r="AT1482" s="9"/>
      <c r="AU1482" t="str">
        <f t="shared" si="798"/>
        <v>RW</v>
      </c>
      <c r="AV1482" s="7">
        <f>SUM(Z$7:Z1482)/2</f>
        <v>800</v>
      </c>
      <c r="AW1482" s="7">
        <f>SUM(AC$7:AC1482)/2</f>
        <v>310</v>
      </c>
      <c r="BA1482" s="11">
        <v>1</v>
      </c>
      <c r="BB1482" s="7">
        <f t="shared" si="820"/>
        <v>20</v>
      </c>
      <c r="BF1482" s="50">
        <v>0</v>
      </c>
      <c r="BG1482" s="50">
        <v>0</v>
      </c>
      <c r="BH1482" s="50">
        <v>0</v>
      </c>
      <c r="BI1482" s="50">
        <v>0</v>
      </c>
      <c r="BJ1482" s="50">
        <v>0</v>
      </c>
      <c r="BK1482" s="50">
        <v>0</v>
      </c>
      <c r="BL1482" s="50">
        <v>0</v>
      </c>
      <c r="BM1482" s="50">
        <v>0</v>
      </c>
      <c r="BN1482" s="50">
        <v>0</v>
      </c>
      <c r="BO1482" s="50">
        <v>0</v>
      </c>
    </row>
    <row r="1483" spans="2:67" ht="86.45" outlineLevel="1">
      <c r="B1483" s="36"/>
      <c r="C1483" s="13" t="s">
        <v>1294</v>
      </c>
      <c r="D1483" s="10" t="s">
        <v>1732</v>
      </c>
      <c r="E1483" s="10" t="s">
        <v>1733</v>
      </c>
      <c r="F1483" s="11" t="s">
        <v>1734</v>
      </c>
      <c r="G1483" s="11" t="str">
        <f t="shared" si="819"/>
        <v>MFR_SPECIFIC_D0[19:18]</v>
      </c>
      <c r="H1483" s="11" t="s">
        <v>1810</v>
      </c>
      <c r="I1483" s="5"/>
      <c r="J1483" s="5"/>
      <c r="K1483" s="5"/>
      <c r="L1483" s="5"/>
      <c r="M1483" s="5"/>
      <c r="N1483" s="1" t="s">
        <v>1811</v>
      </c>
      <c r="O1483" s="10" t="s">
        <v>1812</v>
      </c>
      <c r="P1483" s="14"/>
      <c r="Q1483" s="10"/>
      <c r="R1483" s="10"/>
      <c r="S1483" s="10" t="s">
        <v>53</v>
      </c>
      <c r="T1483" s="10"/>
      <c r="U1483" s="10" t="s">
        <v>49</v>
      </c>
      <c r="V1483" s="10" t="s">
        <v>50</v>
      </c>
      <c r="W1483" s="10" t="s">
        <v>50</v>
      </c>
      <c r="X1483" s="11" t="str">
        <f t="shared" si="814"/>
        <v>N</v>
      </c>
      <c r="Y1483" s="11"/>
      <c r="Z1483" s="11">
        <f t="shared" si="815"/>
        <v>0</v>
      </c>
      <c r="AA1483" s="11" t="str">
        <f t="shared" si="816"/>
        <v>Y</v>
      </c>
      <c r="AB1483" s="11">
        <v>2</v>
      </c>
      <c r="AC1483" s="11">
        <f t="shared" si="796"/>
        <v>2</v>
      </c>
      <c r="AD1483" s="10" t="str">
        <f t="shared" si="818"/>
        <v>11</v>
      </c>
      <c r="AE1483" s="10" t="s">
        <v>1813</v>
      </c>
      <c r="AF1483" s="11"/>
      <c r="AG1483" s="10"/>
      <c r="AH1483" s="10"/>
      <c r="AI1483" s="11">
        <f t="shared" si="803"/>
        <v>799</v>
      </c>
      <c r="AJ1483" s="11" t="str">
        <f t="shared" si="804"/>
        <v/>
      </c>
      <c r="AK1483" s="11">
        <f t="shared" si="805"/>
        <v>799</v>
      </c>
      <c r="AL1483" s="11" t="str">
        <f t="shared" si="806"/>
        <v/>
      </c>
      <c r="AM1483" s="11">
        <f t="shared" si="807"/>
        <v>250</v>
      </c>
      <c r="AN1483" s="11" t="str">
        <f t="shared" si="808"/>
        <v>OTP[251:250]</v>
      </c>
      <c r="AO1483" s="11">
        <f t="shared" si="809"/>
        <v>337</v>
      </c>
      <c r="AP1483" s="11" t="str">
        <f t="shared" si="810"/>
        <v/>
      </c>
      <c r="AQ1483" s="11"/>
      <c r="AR1483" s="11">
        <f t="shared" si="797"/>
        <v>0</v>
      </c>
      <c r="AS1483" s="11"/>
      <c r="AT1483" s="9"/>
      <c r="AU1483" t="str">
        <f t="shared" si="798"/>
        <v>RW</v>
      </c>
      <c r="AV1483" s="7">
        <f>SUM(Z$7:Z1483)/2</f>
        <v>800</v>
      </c>
      <c r="AW1483" s="7">
        <f>SUM(AC$7:AC1483)/2</f>
        <v>311</v>
      </c>
      <c r="BA1483" s="11">
        <v>2</v>
      </c>
      <c r="BB1483" s="7">
        <f t="shared" si="820"/>
        <v>18</v>
      </c>
      <c r="BF1483" s="2" t="s">
        <v>1813</v>
      </c>
      <c r="BG1483" s="2" t="s">
        <v>1813</v>
      </c>
      <c r="BH1483" s="2" t="s">
        <v>1813</v>
      </c>
      <c r="BI1483" s="2" t="s">
        <v>1813</v>
      </c>
      <c r="BJ1483" s="2" t="s">
        <v>1813</v>
      </c>
      <c r="BK1483" s="2" t="s">
        <v>1813</v>
      </c>
      <c r="BL1483" s="2" t="s">
        <v>1813</v>
      </c>
      <c r="BM1483" s="2" t="s">
        <v>1813</v>
      </c>
      <c r="BN1483" s="2" t="s">
        <v>1813</v>
      </c>
      <c r="BO1483" s="2" t="s">
        <v>1813</v>
      </c>
    </row>
    <row r="1484" spans="2:67" outlineLevel="1">
      <c r="B1484" s="36"/>
      <c r="C1484" s="13" t="s">
        <v>1294</v>
      </c>
      <c r="D1484" s="10" t="s">
        <v>1732</v>
      </c>
      <c r="E1484" s="10" t="s">
        <v>1733</v>
      </c>
      <c r="F1484" s="11" t="s">
        <v>1734</v>
      </c>
      <c r="G1484" s="11" t="str">
        <f t="shared" si="819"/>
        <v>MFR_SPECIFIC_D0[17]</v>
      </c>
      <c r="H1484" s="11" t="s">
        <v>1814</v>
      </c>
      <c r="I1484" s="5"/>
      <c r="J1484" s="5"/>
      <c r="K1484" s="5"/>
      <c r="L1484" s="5"/>
      <c r="M1484" s="5"/>
      <c r="N1484" t="s">
        <v>1815</v>
      </c>
      <c r="O1484" s="10" t="s">
        <v>1816</v>
      </c>
      <c r="P1484" s="14"/>
      <c r="Q1484" s="10"/>
      <c r="R1484" s="10"/>
      <c r="S1484" s="10" t="s">
        <v>53</v>
      </c>
      <c r="T1484" s="10"/>
      <c r="U1484" s="10" t="s">
        <v>49</v>
      </c>
      <c r="V1484" s="10" t="s">
        <v>50</v>
      </c>
      <c r="W1484" s="10" t="s">
        <v>50</v>
      </c>
      <c r="X1484" s="11" t="str">
        <f t="shared" si="814"/>
        <v>N</v>
      </c>
      <c r="Y1484" s="11"/>
      <c r="Z1484" s="11">
        <f t="shared" si="815"/>
        <v>0</v>
      </c>
      <c r="AA1484" s="11" t="str">
        <f t="shared" si="816"/>
        <v>Y</v>
      </c>
      <c r="AB1484" s="11">
        <v>1</v>
      </c>
      <c r="AC1484" s="11">
        <f t="shared" si="796"/>
        <v>1</v>
      </c>
      <c r="AD1484" s="21" t="s">
        <v>1817</v>
      </c>
      <c r="AE1484" s="21">
        <v>0</v>
      </c>
      <c r="AF1484" s="11"/>
      <c r="AG1484" s="10"/>
      <c r="AH1484" s="10"/>
      <c r="AI1484" s="11">
        <f t="shared" si="803"/>
        <v>799</v>
      </c>
      <c r="AJ1484" s="11" t="str">
        <f t="shared" si="804"/>
        <v/>
      </c>
      <c r="AK1484" s="11">
        <f t="shared" si="805"/>
        <v>799</v>
      </c>
      <c r="AL1484" s="11" t="str">
        <f t="shared" si="806"/>
        <v/>
      </c>
      <c r="AM1484" s="11">
        <f t="shared" si="807"/>
        <v>249</v>
      </c>
      <c r="AN1484" s="11" t="str">
        <f t="shared" si="808"/>
        <v>OTP[249]</v>
      </c>
      <c r="AO1484" s="11">
        <f t="shared" si="809"/>
        <v>336</v>
      </c>
      <c r="AP1484" s="11" t="str">
        <f t="shared" si="810"/>
        <v/>
      </c>
      <c r="AQ1484" s="11"/>
      <c r="AR1484" s="11">
        <f t="shared" si="797"/>
        <v>0</v>
      </c>
      <c r="AS1484" s="11"/>
      <c r="AT1484" s="9"/>
      <c r="AU1484" t="str">
        <f t="shared" si="798"/>
        <v>RW</v>
      </c>
      <c r="AV1484" s="7">
        <f>SUM(Z$7:Z1484)/2</f>
        <v>800</v>
      </c>
      <c r="AW1484" s="7">
        <f>SUM(AC$7:AC1484)/2</f>
        <v>311.5</v>
      </c>
      <c r="BA1484" s="11">
        <v>1</v>
      </c>
      <c r="BB1484" s="7">
        <f t="shared" si="820"/>
        <v>17</v>
      </c>
      <c r="BF1484" s="50">
        <v>0</v>
      </c>
      <c r="BG1484" s="50">
        <v>0</v>
      </c>
      <c r="BH1484" s="50">
        <v>0</v>
      </c>
      <c r="BI1484" s="50">
        <v>0</v>
      </c>
      <c r="BJ1484" s="50">
        <v>0</v>
      </c>
      <c r="BK1484" s="50">
        <v>0</v>
      </c>
      <c r="BL1484" s="50">
        <v>0</v>
      </c>
      <c r="BM1484" s="50">
        <v>0</v>
      </c>
      <c r="BN1484" s="50">
        <v>0</v>
      </c>
      <c r="BO1484" s="50">
        <v>0</v>
      </c>
    </row>
    <row r="1485" spans="2:67" outlineLevel="1">
      <c r="B1485" s="63" t="s">
        <v>1818</v>
      </c>
      <c r="C1485" s="13" t="s">
        <v>1294</v>
      </c>
      <c r="D1485" s="10" t="s">
        <v>1732</v>
      </c>
      <c r="E1485" s="10" t="s">
        <v>1733</v>
      </c>
      <c r="F1485" s="11" t="s">
        <v>1734</v>
      </c>
      <c r="G1485" s="11" t="str">
        <f t="shared" si="819"/>
        <v>MFR_SPECIFIC_D0[16]</v>
      </c>
      <c r="H1485" s="11"/>
      <c r="I1485" s="5"/>
      <c r="J1485" s="5"/>
      <c r="K1485" s="5"/>
      <c r="L1485" s="5"/>
      <c r="M1485" s="5"/>
      <c r="N1485" t="s">
        <v>1819</v>
      </c>
      <c r="O1485" s="10"/>
      <c r="P1485" s="14"/>
      <c r="Q1485" s="10"/>
      <c r="R1485" s="10"/>
      <c r="S1485" s="10" t="s">
        <v>53</v>
      </c>
      <c r="T1485" s="10"/>
      <c r="U1485" s="10" t="s">
        <v>49</v>
      </c>
      <c r="V1485" s="10" t="s">
        <v>50</v>
      </c>
      <c r="W1485" s="10" t="s">
        <v>50</v>
      </c>
      <c r="X1485" s="11" t="str">
        <f t="shared" si="814"/>
        <v>N</v>
      </c>
      <c r="Y1485" s="11"/>
      <c r="Z1485" s="11">
        <f t="shared" si="815"/>
        <v>0</v>
      </c>
      <c r="AA1485" s="11" t="str">
        <f t="shared" si="816"/>
        <v>Y</v>
      </c>
      <c r="AB1485" s="11">
        <v>1</v>
      </c>
      <c r="AC1485" s="11">
        <f t="shared" si="796"/>
        <v>1</v>
      </c>
      <c r="AD1485" s="10" t="str">
        <f t="shared" si="818"/>
        <v>1</v>
      </c>
      <c r="AE1485" s="10" t="s">
        <v>1743</v>
      </c>
      <c r="AF1485" s="11"/>
      <c r="AG1485" s="10"/>
      <c r="AH1485" s="10"/>
      <c r="AI1485" s="11">
        <f t="shared" si="803"/>
        <v>799</v>
      </c>
      <c r="AJ1485" s="11" t="str">
        <f t="shared" si="804"/>
        <v/>
      </c>
      <c r="AK1485" s="11">
        <f t="shared" si="805"/>
        <v>799</v>
      </c>
      <c r="AL1485" s="11" t="str">
        <f t="shared" si="806"/>
        <v/>
      </c>
      <c r="AM1485" s="11">
        <f t="shared" si="807"/>
        <v>248</v>
      </c>
      <c r="AN1485" s="11" t="str">
        <f t="shared" si="808"/>
        <v>OTP[248]</v>
      </c>
      <c r="AO1485" s="11">
        <f t="shared" si="809"/>
        <v>335</v>
      </c>
      <c r="AP1485" s="11" t="str">
        <f t="shared" si="810"/>
        <v/>
      </c>
      <c r="AQ1485" s="11"/>
      <c r="AR1485" s="11">
        <f t="shared" si="797"/>
        <v>0</v>
      </c>
      <c r="AS1485" s="11"/>
      <c r="AT1485" s="9"/>
      <c r="AU1485" t="str">
        <f t="shared" si="798"/>
        <v>RW</v>
      </c>
      <c r="AV1485" s="7">
        <f>SUM(Z$7:Z1485)/2</f>
        <v>800</v>
      </c>
      <c r="AW1485" s="7">
        <f>SUM(AC$7:AC1485)/2</f>
        <v>312</v>
      </c>
      <c r="BA1485" s="11">
        <v>1</v>
      </c>
      <c r="BB1485" s="7">
        <f t="shared" si="820"/>
        <v>16</v>
      </c>
      <c r="BF1485" s="2" t="s">
        <v>1743</v>
      </c>
      <c r="BG1485" s="2" t="s">
        <v>1743</v>
      </c>
      <c r="BH1485" s="2" t="s">
        <v>1743</v>
      </c>
      <c r="BI1485" s="2" t="s">
        <v>1743</v>
      </c>
      <c r="BJ1485" s="2" t="s">
        <v>1743</v>
      </c>
      <c r="BK1485" s="2" t="s">
        <v>1743</v>
      </c>
      <c r="BL1485" s="2" t="s">
        <v>1743</v>
      </c>
      <c r="BM1485" s="2" t="s">
        <v>1743</v>
      </c>
      <c r="BN1485" s="2" t="s">
        <v>1743</v>
      </c>
      <c r="BO1485" s="2" t="s">
        <v>1743</v>
      </c>
    </row>
    <row r="1486" spans="2:67" outlineLevel="1">
      <c r="B1486" s="63" t="s">
        <v>1818</v>
      </c>
      <c r="C1486" s="13" t="s">
        <v>1294</v>
      </c>
      <c r="D1486" s="10" t="s">
        <v>1732</v>
      </c>
      <c r="E1486" s="10" t="s">
        <v>1733</v>
      </c>
      <c r="F1486" s="11" t="s">
        <v>1734</v>
      </c>
      <c r="G1486" s="11" t="str">
        <f t="shared" si="819"/>
        <v>MFR_SPECIFIC_D0[15]</v>
      </c>
      <c r="H1486" s="11"/>
      <c r="I1486" s="5"/>
      <c r="J1486" s="5"/>
      <c r="K1486" s="5"/>
      <c r="L1486" s="5"/>
      <c r="M1486" s="5"/>
      <c r="N1486" t="s">
        <v>1820</v>
      </c>
      <c r="O1486" s="10"/>
      <c r="P1486" s="14"/>
      <c r="Q1486" s="10"/>
      <c r="R1486" s="10"/>
      <c r="S1486" s="10" t="s">
        <v>53</v>
      </c>
      <c r="T1486" s="10"/>
      <c r="U1486" s="10" t="s">
        <v>49</v>
      </c>
      <c r="V1486" s="10" t="s">
        <v>50</v>
      </c>
      <c r="W1486" s="10" t="s">
        <v>50</v>
      </c>
      <c r="X1486" s="11" t="str">
        <f t="shared" si="814"/>
        <v>N</v>
      </c>
      <c r="Y1486" s="11"/>
      <c r="Z1486" s="11">
        <f t="shared" si="815"/>
        <v>0</v>
      </c>
      <c r="AA1486" s="11" t="str">
        <f t="shared" si="816"/>
        <v>Y</v>
      </c>
      <c r="AB1486" s="11">
        <v>1</v>
      </c>
      <c r="AC1486" s="11">
        <f t="shared" si="796"/>
        <v>1</v>
      </c>
      <c r="AD1486" s="10" t="str">
        <f t="shared" si="818"/>
        <v>1</v>
      </c>
      <c r="AE1486" s="10" t="s">
        <v>1743</v>
      </c>
      <c r="AF1486" s="11"/>
      <c r="AG1486" s="10"/>
      <c r="AH1486" s="10"/>
      <c r="AI1486" s="11">
        <f t="shared" si="803"/>
        <v>799</v>
      </c>
      <c r="AJ1486" s="11" t="str">
        <f t="shared" si="804"/>
        <v/>
      </c>
      <c r="AK1486" s="11">
        <f t="shared" si="805"/>
        <v>799</v>
      </c>
      <c r="AL1486" s="11" t="str">
        <f t="shared" si="806"/>
        <v/>
      </c>
      <c r="AM1486" s="11">
        <f t="shared" si="807"/>
        <v>247</v>
      </c>
      <c r="AN1486" s="11" t="str">
        <f t="shared" si="808"/>
        <v>OTP[247]</v>
      </c>
      <c r="AO1486" s="11">
        <f t="shared" si="809"/>
        <v>334</v>
      </c>
      <c r="AP1486" s="11" t="str">
        <f t="shared" si="810"/>
        <v/>
      </c>
      <c r="AQ1486" s="11"/>
      <c r="AR1486" s="11">
        <f t="shared" si="797"/>
        <v>0</v>
      </c>
      <c r="AS1486" s="11"/>
      <c r="AT1486" s="9"/>
      <c r="AU1486" t="str">
        <f t="shared" si="798"/>
        <v>RW</v>
      </c>
      <c r="AV1486" s="7">
        <f>SUM(Z$7:Z1486)/2</f>
        <v>800</v>
      </c>
      <c r="AW1486" s="7">
        <f>SUM(AC$7:AC1486)/2</f>
        <v>312.5</v>
      </c>
      <c r="BA1486" s="11">
        <v>1</v>
      </c>
      <c r="BB1486" s="7">
        <f t="shared" si="820"/>
        <v>15</v>
      </c>
      <c r="BF1486" s="2" t="s">
        <v>1743</v>
      </c>
      <c r="BG1486" s="2" t="s">
        <v>1743</v>
      </c>
      <c r="BH1486" s="2" t="s">
        <v>1743</v>
      </c>
      <c r="BI1486" s="2" t="s">
        <v>1743</v>
      </c>
      <c r="BJ1486" s="2" t="s">
        <v>1743</v>
      </c>
      <c r="BK1486" s="2" t="s">
        <v>1743</v>
      </c>
      <c r="BL1486" s="2" t="s">
        <v>1743</v>
      </c>
      <c r="BM1486" s="2" t="s">
        <v>1743</v>
      </c>
      <c r="BN1486" s="2" t="s">
        <v>1743</v>
      </c>
      <c r="BO1486" s="2" t="s">
        <v>1743</v>
      </c>
    </row>
    <row r="1487" spans="2:67" ht="28.9" outlineLevel="1">
      <c r="B1487" s="36"/>
      <c r="C1487" s="13" t="s">
        <v>1294</v>
      </c>
      <c r="D1487" s="10" t="s">
        <v>1732</v>
      </c>
      <c r="E1487" s="10" t="s">
        <v>1733</v>
      </c>
      <c r="F1487" s="11" t="s">
        <v>1734</v>
      </c>
      <c r="G1487" s="11" t="str">
        <f t="shared" si="819"/>
        <v>MFR_SPECIFIC_D0[14]</v>
      </c>
      <c r="H1487" s="11" t="s">
        <v>1821</v>
      </c>
      <c r="I1487" s="5"/>
      <c r="J1487" s="5"/>
      <c r="K1487" s="5"/>
      <c r="L1487" s="5"/>
      <c r="M1487" s="5"/>
      <c r="N1487" s="1" t="s">
        <v>1822</v>
      </c>
      <c r="O1487" s="10" t="s">
        <v>1823</v>
      </c>
      <c r="P1487" s="14"/>
      <c r="Q1487" s="10"/>
      <c r="R1487" s="10"/>
      <c r="S1487" s="10" t="s">
        <v>53</v>
      </c>
      <c r="T1487" s="10"/>
      <c r="U1487" s="10" t="s">
        <v>49</v>
      </c>
      <c r="V1487" s="10" t="s">
        <v>50</v>
      </c>
      <c r="W1487" s="10" t="s">
        <v>50</v>
      </c>
      <c r="X1487" s="11" t="str">
        <f t="shared" si="814"/>
        <v>N</v>
      </c>
      <c r="Y1487" s="11"/>
      <c r="Z1487" s="11">
        <f t="shared" si="815"/>
        <v>0</v>
      </c>
      <c r="AA1487" s="11" t="str">
        <f t="shared" si="816"/>
        <v>Y</v>
      </c>
      <c r="AB1487" s="11">
        <v>1</v>
      </c>
      <c r="AC1487" s="11">
        <f t="shared" si="796"/>
        <v>1</v>
      </c>
      <c r="AD1487" s="10" t="str">
        <f t="shared" si="818"/>
        <v>1</v>
      </c>
      <c r="AE1487" s="10" t="s">
        <v>1743</v>
      </c>
      <c r="AF1487" s="11"/>
      <c r="AG1487" s="10"/>
      <c r="AH1487" s="10"/>
      <c r="AI1487" s="11">
        <f t="shared" si="803"/>
        <v>799</v>
      </c>
      <c r="AJ1487" s="11" t="str">
        <f t="shared" si="804"/>
        <v/>
      </c>
      <c r="AK1487" s="11">
        <f t="shared" si="805"/>
        <v>799</v>
      </c>
      <c r="AL1487" s="11" t="str">
        <f t="shared" si="806"/>
        <v/>
      </c>
      <c r="AM1487" s="11">
        <f t="shared" si="807"/>
        <v>246</v>
      </c>
      <c r="AN1487" s="11" t="str">
        <f t="shared" si="808"/>
        <v>OTP[246]</v>
      </c>
      <c r="AO1487" s="11">
        <f t="shared" si="809"/>
        <v>333</v>
      </c>
      <c r="AP1487" s="11" t="str">
        <f t="shared" si="810"/>
        <v/>
      </c>
      <c r="AQ1487" s="11"/>
      <c r="AR1487" s="11">
        <f t="shared" si="797"/>
        <v>0</v>
      </c>
      <c r="AS1487" s="11"/>
      <c r="AT1487" s="9"/>
      <c r="AU1487" t="str">
        <f t="shared" si="798"/>
        <v>RW</v>
      </c>
      <c r="AV1487" s="7">
        <f>SUM(Z$7:Z1487)/2</f>
        <v>800</v>
      </c>
      <c r="AW1487" s="7">
        <f>SUM(AC$7:AC1487)/2</f>
        <v>313</v>
      </c>
      <c r="BA1487" s="11">
        <v>1</v>
      </c>
      <c r="BB1487" s="7">
        <f t="shared" si="820"/>
        <v>14</v>
      </c>
      <c r="BF1487" s="2" t="s">
        <v>1743</v>
      </c>
      <c r="BG1487" s="2" t="s">
        <v>1743</v>
      </c>
      <c r="BH1487" s="2" t="s">
        <v>1743</v>
      </c>
      <c r="BI1487" s="2" t="s">
        <v>1743</v>
      </c>
      <c r="BJ1487" s="2" t="s">
        <v>1743</v>
      </c>
      <c r="BK1487" s="2" t="s">
        <v>1743</v>
      </c>
      <c r="BL1487" s="2" t="s">
        <v>1743</v>
      </c>
      <c r="BM1487" s="2" t="s">
        <v>1743</v>
      </c>
      <c r="BN1487" s="2" t="s">
        <v>1743</v>
      </c>
      <c r="BO1487" s="2" t="s">
        <v>1743</v>
      </c>
    </row>
    <row r="1488" spans="2:67" outlineLevel="1">
      <c r="B1488" s="63" t="s">
        <v>1824</v>
      </c>
      <c r="C1488" s="13" t="s">
        <v>1294</v>
      </c>
      <c r="D1488" s="10" t="s">
        <v>1732</v>
      </c>
      <c r="E1488" s="10" t="s">
        <v>1733</v>
      </c>
      <c r="F1488" s="11" t="s">
        <v>1734</v>
      </c>
      <c r="G1488" s="11" t="str">
        <f t="shared" si="819"/>
        <v>MFR_SPECIFIC_D0[13]</v>
      </c>
      <c r="H1488" s="11"/>
      <c r="I1488" s="5"/>
      <c r="J1488" s="5"/>
      <c r="K1488" s="5"/>
      <c r="L1488" s="5"/>
      <c r="M1488" s="5"/>
      <c r="N1488" t="s">
        <v>1819</v>
      </c>
      <c r="O1488" s="10"/>
      <c r="P1488" s="14"/>
      <c r="Q1488" s="10"/>
      <c r="R1488" s="10"/>
      <c r="S1488" s="10" t="s">
        <v>53</v>
      </c>
      <c r="T1488" s="10"/>
      <c r="U1488" s="10" t="s">
        <v>49</v>
      </c>
      <c r="V1488" s="10" t="s">
        <v>50</v>
      </c>
      <c r="W1488" s="10" t="s">
        <v>50</v>
      </c>
      <c r="X1488" s="11" t="str">
        <f t="shared" si="814"/>
        <v>N</v>
      </c>
      <c r="Y1488" s="11"/>
      <c r="Z1488" s="11">
        <f t="shared" si="815"/>
        <v>0</v>
      </c>
      <c r="AA1488" s="11" t="str">
        <f t="shared" si="816"/>
        <v>Y</v>
      </c>
      <c r="AB1488" s="11">
        <v>1</v>
      </c>
      <c r="AC1488" s="11">
        <f t="shared" si="796"/>
        <v>1</v>
      </c>
      <c r="AD1488" s="10" t="str">
        <f t="shared" si="818"/>
        <v>1</v>
      </c>
      <c r="AE1488" s="10" t="s">
        <v>1743</v>
      </c>
      <c r="AF1488" s="11"/>
      <c r="AG1488" s="10"/>
      <c r="AH1488" s="10"/>
      <c r="AI1488" s="11">
        <f t="shared" si="803"/>
        <v>799</v>
      </c>
      <c r="AJ1488" s="11" t="str">
        <f t="shared" si="804"/>
        <v/>
      </c>
      <c r="AK1488" s="11">
        <f t="shared" si="805"/>
        <v>799</v>
      </c>
      <c r="AL1488" s="11" t="str">
        <f t="shared" si="806"/>
        <v/>
      </c>
      <c r="AM1488" s="11">
        <f t="shared" si="807"/>
        <v>245</v>
      </c>
      <c r="AN1488" s="11" t="str">
        <f t="shared" si="808"/>
        <v>OTP[245]</v>
      </c>
      <c r="AO1488" s="11">
        <f t="shared" si="809"/>
        <v>332</v>
      </c>
      <c r="AP1488" s="11" t="str">
        <f t="shared" si="810"/>
        <v/>
      </c>
      <c r="AQ1488" s="11"/>
      <c r="AR1488" s="11">
        <f t="shared" si="797"/>
        <v>0</v>
      </c>
      <c r="AS1488" s="11"/>
      <c r="AT1488" s="9"/>
      <c r="AU1488" t="str">
        <f t="shared" si="798"/>
        <v>RW</v>
      </c>
      <c r="AV1488" s="7">
        <f>SUM(Z$7:Z1488)/2</f>
        <v>800</v>
      </c>
      <c r="AW1488" s="7">
        <f>SUM(AC$7:AC1488)/2</f>
        <v>313.5</v>
      </c>
      <c r="BA1488" s="11">
        <v>1</v>
      </c>
      <c r="BB1488" s="7">
        <f t="shared" si="820"/>
        <v>13</v>
      </c>
      <c r="BF1488" s="2" t="s">
        <v>1743</v>
      </c>
      <c r="BG1488" s="2" t="s">
        <v>1743</v>
      </c>
      <c r="BH1488" s="2" t="s">
        <v>1743</v>
      </c>
      <c r="BI1488" s="2" t="s">
        <v>1743</v>
      </c>
      <c r="BJ1488" s="2" t="s">
        <v>1743</v>
      </c>
      <c r="BK1488" s="2" t="s">
        <v>1743</v>
      </c>
      <c r="BL1488" s="2" t="s">
        <v>1743</v>
      </c>
      <c r="BM1488" s="2" t="s">
        <v>1743</v>
      </c>
      <c r="BN1488" s="2" t="s">
        <v>1743</v>
      </c>
      <c r="BO1488" s="2" t="s">
        <v>1743</v>
      </c>
    </row>
    <row r="1489" spans="2:67" outlineLevel="1">
      <c r="B1489" s="63" t="s">
        <v>1824</v>
      </c>
      <c r="C1489" s="13" t="s">
        <v>1294</v>
      </c>
      <c r="D1489" s="10" t="s">
        <v>1732</v>
      </c>
      <c r="E1489" s="10" t="s">
        <v>1733</v>
      </c>
      <c r="F1489" s="11" t="s">
        <v>1734</v>
      </c>
      <c r="G1489" s="11" t="str">
        <f t="shared" si="819"/>
        <v>MFR_SPECIFIC_D0[12]</v>
      </c>
      <c r="H1489" s="11"/>
      <c r="I1489" s="5"/>
      <c r="J1489" s="5"/>
      <c r="K1489" s="5"/>
      <c r="L1489" s="5"/>
      <c r="M1489" s="5"/>
      <c r="N1489" t="s">
        <v>1825</v>
      </c>
      <c r="O1489" s="10"/>
      <c r="P1489" s="14"/>
      <c r="Q1489" s="10"/>
      <c r="R1489" s="10"/>
      <c r="S1489" s="10" t="s">
        <v>53</v>
      </c>
      <c r="T1489" s="10"/>
      <c r="U1489" s="10" t="s">
        <v>49</v>
      </c>
      <c r="V1489" s="10" t="s">
        <v>50</v>
      </c>
      <c r="W1489" s="10" t="s">
        <v>50</v>
      </c>
      <c r="X1489" s="11" t="str">
        <f t="shared" si="814"/>
        <v>N</v>
      </c>
      <c r="Y1489" s="11"/>
      <c r="Z1489" s="11">
        <f t="shared" si="815"/>
        <v>0</v>
      </c>
      <c r="AA1489" s="11" t="str">
        <f t="shared" si="816"/>
        <v>Y</v>
      </c>
      <c r="AB1489" s="11">
        <v>1</v>
      </c>
      <c r="AC1489" s="11">
        <f t="shared" si="796"/>
        <v>1</v>
      </c>
      <c r="AD1489" s="10" t="str">
        <f t="shared" si="818"/>
        <v>1</v>
      </c>
      <c r="AE1489" s="10" t="s">
        <v>1743</v>
      </c>
      <c r="AF1489" s="11"/>
      <c r="AG1489" s="10"/>
      <c r="AH1489" s="10"/>
      <c r="AI1489" s="11">
        <f t="shared" si="803"/>
        <v>799</v>
      </c>
      <c r="AJ1489" s="11" t="str">
        <f t="shared" si="804"/>
        <v/>
      </c>
      <c r="AK1489" s="11">
        <f t="shared" si="805"/>
        <v>799</v>
      </c>
      <c r="AL1489" s="11" t="str">
        <f t="shared" si="806"/>
        <v/>
      </c>
      <c r="AM1489" s="11">
        <f t="shared" si="807"/>
        <v>244</v>
      </c>
      <c r="AN1489" s="11" t="str">
        <f t="shared" si="808"/>
        <v>OTP[244]</v>
      </c>
      <c r="AO1489" s="11">
        <f t="shared" si="809"/>
        <v>331</v>
      </c>
      <c r="AP1489" s="11" t="str">
        <f t="shared" si="810"/>
        <v/>
      </c>
      <c r="AQ1489" s="11"/>
      <c r="AR1489" s="11">
        <f t="shared" si="797"/>
        <v>0</v>
      </c>
      <c r="AS1489" s="11"/>
      <c r="AT1489" s="9"/>
      <c r="AU1489" t="str">
        <f t="shared" si="798"/>
        <v>RW</v>
      </c>
      <c r="AV1489" s="7">
        <f>SUM(Z$7:Z1489)/2</f>
        <v>800</v>
      </c>
      <c r="AW1489" s="7">
        <f>SUM(AC$7:AC1489)/2</f>
        <v>314</v>
      </c>
      <c r="BA1489" s="11">
        <v>1</v>
      </c>
      <c r="BB1489" s="7">
        <f t="shared" si="820"/>
        <v>12</v>
      </c>
      <c r="BF1489" s="2" t="s">
        <v>1743</v>
      </c>
      <c r="BG1489" s="2" t="s">
        <v>1743</v>
      </c>
      <c r="BH1489" s="2" t="s">
        <v>1743</v>
      </c>
      <c r="BI1489" s="2" t="s">
        <v>1743</v>
      </c>
      <c r="BJ1489" s="2" t="s">
        <v>1743</v>
      </c>
      <c r="BK1489" s="2" t="s">
        <v>1743</v>
      </c>
      <c r="BL1489" s="2" t="s">
        <v>1743</v>
      </c>
      <c r="BM1489" s="2" t="s">
        <v>1743</v>
      </c>
      <c r="BN1489" s="2" t="s">
        <v>1743</v>
      </c>
      <c r="BO1489" s="2" t="s">
        <v>1743</v>
      </c>
    </row>
    <row r="1490" spans="2:67" ht="28.9" outlineLevel="1">
      <c r="B1490" s="36"/>
      <c r="C1490" s="13" t="s">
        <v>1294</v>
      </c>
      <c r="D1490" s="10" t="s">
        <v>1732</v>
      </c>
      <c r="E1490" s="10" t="s">
        <v>1733</v>
      </c>
      <c r="F1490" s="11" t="s">
        <v>1734</v>
      </c>
      <c r="G1490" s="11" t="str">
        <f t="shared" si="819"/>
        <v>MFR_SPECIFIC_D0[11]</v>
      </c>
      <c r="H1490" s="11" t="s">
        <v>1826</v>
      </c>
      <c r="I1490" s="5"/>
      <c r="J1490" s="5"/>
      <c r="K1490" s="5"/>
      <c r="L1490" s="5"/>
      <c r="M1490" s="5"/>
      <c r="N1490" s="1" t="s">
        <v>1827</v>
      </c>
      <c r="O1490" s="10" t="s">
        <v>1828</v>
      </c>
      <c r="P1490" s="14"/>
      <c r="Q1490" s="10"/>
      <c r="R1490" s="10"/>
      <c r="S1490" s="10" t="s">
        <v>53</v>
      </c>
      <c r="T1490" s="10"/>
      <c r="U1490" s="10" t="s">
        <v>49</v>
      </c>
      <c r="V1490" s="10" t="s">
        <v>50</v>
      </c>
      <c r="W1490" s="10" t="s">
        <v>50</v>
      </c>
      <c r="X1490" s="11" t="str">
        <f t="shared" si="814"/>
        <v>N</v>
      </c>
      <c r="Y1490" s="11"/>
      <c r="Z1490" s="11">
        <f t="shared" si="815"/>
        <v>0</v>
      </c>
      <c r="AA1490" s="11" t="str">
        <f t="shared" si="816"/>
        <v>Y</v>
      </c>
      <c r="AB1490" s="11">
        <v>1</v>
      </c>
      <c r="AC1490" s="11">
        <f t="shared" ref="AC1490:AC1553" si="821">IF(V1490="N",AB1490,AB1490*$T$1)</f>
        <v>1</v>
      </c>
      <c r="AD1490" s="10" t="str">
        <f t="shared" si="818"/>
        <v>1</v>
      </c>
      <c r="AE1490" s="10" t="s">
        <v>1743</v>
      </c>
      <c r="AF1490" s="11"/>
      <c r="AG1490" s="10"/>
      <c r="AH1490" s="10"/>
      <c r="AI1490" s="11">
        <f t="shared" si="803"/>
        <v>799</v>
      </c>
      <c r="AJ1490" s="11" t="str">
        <f t="shared" si="804"/>
        <v/>
      </c>
      <c r="AK1490" s="11">
        <f t="shared" si="805"/>
        <v>799</v>
      </c>
      <c r="AL1490" s="11" t="str">
        <f t="shared" si="806"/>
        <v/>
      </c>
      <c r="AM1490" s="11">
        <f t="shared" si="807"/>
        <v>243</v>
      </c>
      <c r="AN1490" s="11" t="str">
        <f t="shared" si="808"/>
        <v>OTP[243]</v>
      </c>
      <c r="AO1490" s="11">
        <f t="shared" si="809"/>
        <v>330</v>
      </c>
      <c r="AP1490" s="11" t="str">
        <f t="shared" si="810"/>
        <v/>
      </c>
      <c r="AQ1490" s="11"/>
      <c r="AR1490" s="11">
        <f t="shared" ref="AR1490:AR1553" si="822">IF(V1490="N",AQ1490,AQ1490*$T$1)</f>
        <v>0</v>
      </c>
      <c r="AS1490" s="11"/>
      <c r="AT1490" s="9"/>
      <c r="AU1490" t="str">
        <f t="shared" si="798"/>
        <v>RW</v>
      </c>
      <c r="AV1490" s="7">
        <f>SUM(Z$7:Z1490)/2</f>
        <v>800</v>
      </c>
      <c r="AW1490" s="7">
        <f>SUM(AC$7:AC1490)/2</f>
        <v>314.5</v>
      </c>
      <c r="BA1490" s="11">
        <v>1</v>
      </c>
      <c r="BB1490" s="7">
        <f t="shared" si="820"/>
        <v>11</v>
      </c>
      <c r="BF1490" s="2" t="s">
        <v>1743</v>
      </c>
      <c r="BG1490" s="2" t="s">
        <v>1743</v>
      </c>
      <c r="BH1490" s="2" t="s">
        <v>1743</v>
      </c>
      <c r="BI1490" s="2" t="s">
        <v>1743</v>
      </c>
      <c r="BJ1490" s="2" t="s">
        <v>1743</v>
      </c>
      <c r="BK1490" s="2" t="s">
        <v>1743</v>
      </c>
      <c r="BL1490" s="2" t="s">
        <v>1743</v>
      </c>
      <c r="BM1490" s="2" t="s">
        <v>1743</v>
      </c>
      <c r="BN1490" s="2" t="s">
        <v>1743</v>
      </c>
      <c r="BO1490" s="2" t="s">
        <v>1743</v>
      </c>
    </row>
    <row r="1491" spans="2:67" ht="28.9" outlineLevel="1">
      <c r="B1491" s="36"/>
      <c r="C1491" s="13" t="s">
        <v>1294</v>
      </c>
      <c r="D1491" s="10" t="s">
        <v>1732</v>
      </c>
      <c r="E1491" s="10" t="s">
        <v>1733</v>
      </c>
      <c r="F1491" s="11" t="s">
        <v>1734</v>
      </c>
      <c r="G1491" s="11" t="str">
        <f t="shared" si="819"/>
        <v>MFR_SPECIFIC_D0[10]</v>
      </c>
      <c r="H1491" s="11" t="s">
        <v>1829</v>
      </c>
      <c r="I1491" s="5"/>
      <c r="J1491" s="5"/>
      <c r="K1491" s="5"/>
      <c r="L1491" s="5"/>
      <c r="M1491" s="5"/>
      <c r="N1491" s="1" t="s">
        <v>1830</v>
      </c>
      <c r="O1491" s="10" t="s">
        <v>1831</v>
      </c>
      <c r="P1491" s="14"/>
      <c r="Q1491" s="10"/>
      <c r="R1491" s="10"/>
      <c r="S1491" s="10" t="s">
        <v>53</v>
      </c>
      <c r="T1491" s="10"/>
      <c r="U1491" s="10" t="s">
        <v>49</v>
      </c>
      <c r="V1491" s="10" t="s">
        <v>50</v>
      </c>
      <c r="W1491" s="10" t="s">
        <v>50</v>
      </c>
      <c r="X1491" s="11" t="str">
        <f t="shared" si="814"/>
        <v>N</v>
      </c>
      <c r="Y1491" s="11"/>
      <c r="Z1491" s="11">
        <f t="shared" si="815"/>
        <v>0</v>
      </c>
      <c r="AA1491" s="11" t="str">
        <f t="shared" si="816"/>
        <v>Y</v>
      </c>
      <c r="AB1491" s="11">
        <v>1</v>
      </c>
      <c r="AC1491" s="11">
        <f t="shared" si="821"/>
        <v>1</v>
      </c>
      <c r="AD1491" s="10" t="str">
        <f t="shared" si="818"/>
        <v>1</v>
      </c>
      <c r="AE1491" s="10" t="s">
        <v>1743</v>
      </c>
      <c r="AF1491" s="11"/>
      <c r="AG1491" s="10"/>
      <c r="AH1491" s="10"/>
      <c r="AI1491" s="11">
        <f t="shared" si="803"/>
        <v>799</v>
      </c>
      <c r="AJ1491" s="11" t="str">
        <f t="shared" si="804"/>
        <v/>
      </c>
      <c r="AK1491" s="11">
        <f t="shared" si="805"/>
        <v>799</v>
      </c>
      <c r="AL1491" s="11" t="str">
        <f t="shared" si="806"/>
        <v/>
      </c>
      <c r="AM1491" s="11">
        <f t="shared" si="807"/>
        <v>242</v>
      </c>
      <c r="AN1491" s="11" t="str">
        <f t="shared" si="808"/>
        <v>OTP[242]</v>
      </c>
      <c r="AO1491" s="11">
        <f t="shared" si="809"/>
        <v>329</v>
      </c>
      <c r="AP1491" s="11" t="str">
        <f t="shared" si="810"/>
        <v/>
      </c>
      <c r="AQ1491" s="11"/>
      <c r="AR1491" s="11">
        <f t="shared" si="822"/>
        <v>0</v>
      </c>
      <c r="AS1491" s="11"/>
      <c r="AT1491" s="9"/>
      <c r="AU1491" t="str">
        <f t="shared" si="798"/>
        <v>RW</v>
      </c>
      <c r="AV1491" s="7">
        <f>SUM(Z$7:Z1491)/2</f>
        <v>800</v>
      </c>
      <c r="AW1491" s="7">
        <f>SUM(AC$7:AC1491)/2</f>
        <v>315</v>
      </c>
      <c r="BA1491" s="11">
        <v>1</v>
      </c>
      <c r="BB1491" s="7">
        <f t="shared" si="820"/>
        <v>10</v>
      </c>
      <c r="BF1491" s="2" t="s">
        <v>1743</v>
      </c>
      <c r="BG1491" s="2" t="s">
        <v>1743</v>
      </c>
      <c r="BH1491" s="2" t="s">
        <v>1743</v>
      </c>
      <c r="BI1491" s="2" t="s">
        <v>1743</v>
      </c>
      <c r="BJ1491" s="2" t="s">
        <v>1743</v>
      </c>
      <c r="BK1491" s="2" t="s">
        <v>1743</v>
      </c>
      <c r="BL1491" s="2" t="s">
        <v>1743</v>
      </c>
      <c r="BM1491" s="2" t="s">
        <v>1743</v>
      </c>
      <c r="BN1491" s="2" t="s">
        <v>1743</v>
      </c>
      <c r="BO1491" s="2" t="s">
        <v>1743</v>
      </c>
    </row>
    <row r="1492" spans="2:67" outlineLevel="1">
      <c r="B1492" s="63" t="s">
        <v>1818</v>
      </c>
      <c r="C1492" s="13" t="s">
        <v>1294</v>
      </c>
      <c r="D1492" s="10" t="s">
        <v>1732</v>
      </c>
      <c r="E1492" s="10" t="s">
        <v>1733</v>
      </c>
      <c r="F1492" s="11" t="s">
        <v>1734</v>
      </c>
      <c r="G1492" s="11" t="str">
        <f t="shared" si="819"/>
        <v>MFR_SPECIFIC_D0[9]</v>
      </c>
      <c r="H1492" s="11"/>
      <c r="I1492" s="5"/>
      <c r="J1492" s="5"/>
      <c r="K1492" s="5"/>
      <c r="L1492" s="5"/>
      <c r="M1492" s="5"/>
      <c r="N1492" t="s">
        <v>1832</v>
      </c>
      <c r="O1492" s="10"/>
      <c r="P1492" s="14"/>
      <c r="Q1492" s="10"/>
      <c r="R1492" s="10"/>
      <c r="S1492" s="10" t="s">
        <v>53</v>
      </c>
      <c r="T1492" s="10"/>
      <c r="U1492" s="10" t="s">
        <v>49</v>
      </c>
      <c r="V1492" s="10" t="s">
        <v>50</v>
      </c>
      <c r="W1492" s="10" t="s">
        <v>50</v>
      </c>
      <c r="X1492" s="11" t="str">
        <f t="shared" si="814"/>
        <v>N</v>
      </c>
      <c r="Y1492" s="11"/>
      <c r="Z1492" s="11">
        <f t="shared" si="815"/>
        <v>0</v>
      </c>
      <c r="AA1492" s="11" t="str">
        <f t="shared" si="816"/>
        <v>Y</v>
      </c>
      <c r="AB1492" s="11">
        <v>1</v>
      </c>
      <c r="AC1492" s="11">
        <f t="shared" si="821"/>
        <v>1</v>
      </c>
      <c r="AD1492" s="10" t="str">
        <f t="shared" si="818"/>
        <v>1</v>
      </c>
      <c r="AE1492" s="10" t="s">
        <v>1743</v>
      </c>
      <c r="AF1492" s="11"/>
      <c r="AG1492" s="10"/>
      <c r="AH1492" s="10"/>
      <c r="AI1492" s="11">
        <f t="shared" si="803"/>
        <v>799</v>
      </c>
      <c r="AJ1492" s="11" t="str">
        <f t="shared" si="804"/>
        <v/>
      </c>
      <c r="AK1492" s="11">
        <f t="shared" si="805"/>
        <v>799</v>
      </c>
      <c r="AL1492" s="11" t="str">
        <f t="shared" si="806"/>
        <v/>
      </c>
      <c r="AM1492" s="11">
        <f t="shared" si="807"/>
        <v>241</v>
      </c>
      <c r="AN1492" s="11" t="str">
        <f t="shared" si="808"/>
        <v>OTP[241]</v>
      </c>
      <c r="AO1492" s="11">
        <f t="shared" si="809"/>
        <v>328</v>
      </c>
      <c r="AP1492" s="11" t="str">
        <f t="shared" si="810"/>
        <v/>
      </c>
      <c r="AQ1492" s="11"/>
      <c r="AR1492" s="11">
        <f t="shared" si="822"/>
        <v>0</v>
      </c>
      <c r="AS1492" s="11"/>
      <c r="AT1492" s="9"/>
      <c r="AU1492" t="str">
        <f t="shared" si="798"/>
        <v>RW</v>
      </c>
      <c r="AV1492" s="7">
        <f>SUM(Z$7:Z1492)/2</f>
        <v>800</v>
      </c>
      <c r="AW1492" s="7">
        <f>SUM(AC$7:AC1492)/2</f>
        <v>315.5</v>
      </c>
      <c r="BA1492" s="11">
        <v>1</v>
      </c>
      <c r="BB1492" s="7">
        <f t="shared" si="820"/>
        <v>9</v>
      </c>
      <c r="BF1492" s="2" t="s">
        <v>1743</v>
      </c>
      <c r="BG1492" s="2" t="s">
        <v>1743</v>
      </c>
      <c r="BH1492" s="2" t="s">
        <v>1743</v>
      </c>
      <c r="BI1492" s="2" t="s">
        <v>1743</v>
      </c>
      <c r="BJ1492" s="2" t="s">
        <v>1743</v>
      </c>
      <c r="BK1492" s="2" t="s">
        <v>1743</v>
      </c>
      <c r="BL1492" s="2" t="s">
        <v>1743</v>
      </c>
      <c r="BM1492" s="2" t="s">
        <v>1743</v>
      </c>
      <c r="BN1492" s="2" t="s">
        <v>1743</v>
      </c>
      <c r="BO1492" s="2" t="s">
        <v>1743</v>
      </c>
    </row>
    <row r="1493" spans="2:67" outlineLevel="1">
      <c r="B1493" s="36"/>
      <c r="C1493" s="13" t="s">
        <v>1294</v>
      </c>
      <c r="D1493" s="10" t="s">
        <v>1732</v>
      </c>
      <c r="E1493" s="10" t="s">
        <v>1733</v>
      </c>
      <c r="F1493" s="11" t="s">
        <v>1734</v>
      </c>
      <c r="G1493" s="11" t="str">
        <f t="shared" si="819"/>
        <v>MFR_SPECIFIC_D0[8]</v>
      </c>
      <c r="H1493" s="11" t="s">
        <v>1833</v>
      </c>
      <c r="I1493" s="5"/>
      <c r="J1493" s="5"/>
      <c r="K1493" s="5"/>
      <c r="L1493" s="5"/>
      <c r="M1493" s="5"/>
      <c r="N1493" t="s">
        <v>1834</v>
      </c>
      <c r="O1493" s="10" t="s">
        <v>1835</v>
      </c>
      <c r="P1493" s="14"/>
      <c r="Q1493" s="10"/>
      <c r="R1493" s="10"/>
      <c r="S1493" s="10" t="s">
        <v>53</v>
      </c>
      <c r="T1493" s="10"/>
      <c r="U1493" s="10" t="s">
        <v>49</v>
      </c>
      <c r="V1493" s="10" t="s">
        <v>50</v>
      </c>
      <c r="W1493" s="10" t="s">
        <v>50</v>
      </c>
      <c r="X1493" s="11" t="str">
        <f t="shared" si="814"/>
        <v>N</v>
      </c>
      <c r="Y1493" s="11"/>
      <c r="Z1493" s="11">
        <f t="shared" si="815"/>
        <v>0</v>
      </c>
      <c r="AA1493" s="11" t="str">
        <f t="shared" si="816"/>
        <v>Y</v>
      </c>
      <c r="AB1493" s="11">
        <v>1</v>
      </c>
      <c r="AC1493" s="11">
        <f t="shared" si="821"/>
        <v>1</v>
      </c>
      <c r="AD1493" s="10" t="str">
        <f t="shared" si="818"/>
        <v>1</v>
      </c>
      <c r="AE1493" s="10" t="s">
        <v>1743</v>
      </c>
      <c r="AF1493" s="11"/>
      <c r="AG1493" s="10"/>
      <c r="AH1493" s="10"/>
      <c r="AI1493" s="11">
        <f t="shared" si="803"/>
        <v>799</v>
      </c>
      <c r="AJ1493" s="11" t="str">
        <f t="shared" si="804"/>
        <v/>
      </c>
      <c r="AK1493" s="11">
        <f t="shared" si="805"/>
        <v>799</v>
      </c>
      <c r="AL1493" s="11" t="str">
        <f t="shared" si="806"/>
        <v/>
      </c>
      <c r="AM1493" s="11">
        <f t="shared" si="807"/>
        <v>240</v>
      </c>
      <c r="AN1493" s="11" t="str">
        <f t="shared" si="808"/>
        <v>OTP[240]</v>
      </c>
      <c r="AO1493" s="11">
        <f t="shared" si="809"/>
        <v>327</v>
      </c>
      <c r="AP1493" s="11" t="str">
        <f t="shared" si="810"/>
        <v/>
      </c>
      <c r="AQ1493" s="11"/>
      <c r="AR1493" s="11">
        <f t="shared" si="822"/>
        <v>0</v>
      </c>
      <c r="AS1493" s="11"/>
      <c r="AT1493" s="9"/>
      <c r="AU1493" t="str">
        <f t="shared" si="798"/>
        <v>RW</v>
      </c>
      <c r="AV1493" s="7">
        <f>SUM(Z$7:Z1493)/2</f>
        <v>800</v>
      </c>
      <c r="AW1493" s="7">
        <f>SUM(AC$7:AC1493)/2</f>
        <v>316</v>
      </c>
      <c r="BA1493" s="11">
        <v>1</v>
      </c>
      <c r="BB1493" s="7">
        <f t="shared" si="820"/>
        <v>8</v>
      </c>
      <c r="BF1493" s="2" t="s">
        <v>1743</v>
      </c>
      <c r="BG1493" s="2" t="s">
        <v>1743</v>
      </c>
      <c r="BH1493" s="2" t="s">
        <v>1743</v>
      </c>
      <c r="BI1493" s="2" t="s">
        <v>1743</v>
      </c>
      <c r="BJ1493" s="2" t="s">
        <v>1743</v>
      </c>
      <c r="BK1493" s="2" t="s">
        <v>1743</v>
      </c>
      <c r="BL1493" s="2" t="s">
        <v>1743</v>
      </c>
      <c r="BM1493" s="2" t="s">
        <v>1743</v>
      </c>
      <c r="BN1493" s="2" t="s">
        <v>1743</v>
      </c>
      <c r="BO1493" s="2" t="s">
        <v>1743</v>
      </c>
    </row>
    <row r="1494" spans="2:67" outlineLevel="1">
      <c r="B1494" s="36"/>
      <c r="C1494" s="13" t="s">
        <v>1294</v>
      </c>
      <c r="D1494" s="10" t="s">
        <v>1732</v>
      </c>
      <c r="E1494" s="10" t="s">
        <v>1733</v>
      </c>
      <c r="F1494" s="11" t="s">
        <v>1734</v>
      </c>
      <c r="G1494" s="11" t="str">
        <f t="shared" si="819"/>
        <v>MFR_SPECIFIC_D0[7]</v>
      </c>
      <c r="H1494" s="11" t="s">
        <v>1836</v>
      </c>
      <c r="I1494" s="5"/>
      <c r="J1494" s="5"/>
      <c r="K1494" s="5"/>
      <c r="L1494" s="5"/>
      <c r="M1494" s="5"/>
      <c r="N1494" t="s">
        <v>1837</v>
      </c>
      <c r="O1494" s="10" t="s">
        <v>1838</v>
      </c>
      <c r="P1494" s="14"/>
      <c r="Q1494" s="10"/>
      <c r="R1494" s="10"/>
      <c r="S1494" s="10" t="s">
        <v>53</v>
      </c>
      <c r="T1494" s="10"/>
      <c r="U1494" s="10" t="s">
        <v>49</v>
      </c>
      <c r="V1494" s="10" t="s">
        <v>50</v>
      </c>
      <c r="W1494" s="10" t="s">
        <v>50</v>
      </c>
      <c r="X1494" s="11" t="str">
        <f t="shared" si="814"/>
        <v>N</v>
      </c>
      <c r="Y1494" s="11"/>
      <c r="Z1494" s="11">
        <f t="shared" si="815"/>
        <v>0</v>
      </c>
      <c r="AA1494" s="11" t="str">
        <f t="shared" si="816"/>
        <v>Y</v>
      </c>
      <c r="AB1494" s="11">
        <v>1</v>
      </c>
      <c r="AC1494" s="11">
        <f t="shared" si="821"/>
        <v>1</v>
      </c>
      <c r="AD1494" s="10" t="str">
        <f t="shared" si="818"/>
        <v>1</v>
      </c>
      <c r="AE1494" s="10" t="s">
        <v>1743</v>
      </c>
      <c r="AF1494" s="11"/>
      <c r="AG1494" s="10"/>
      <c r="AH1494" s="10"/>
      <c r="AI1494" s="11">
        <f t="shared" si="803"/>
        <v>799</v>
      </c>
      <c r="AJ1494" s="11" t="str">
        <f t="shared" si="804"/>
        <v/>
      </c>
      <c r="AK1494" s="11">
        <f t="shared" si="805"/>
        <v>799</v>
      </c>
      <c r="AL1494" s="11" t="str">
        <f t="shared" si="806"/>
        <v/>
      </c>
      <c r="AM1494" s="11">
        <f t="shared" si="807"/>
        <v>239</v>
      </c>
      <c r="AN1494" s="11" t="str">
        <f t="shared" si="808"/>
        <v>OTP[239]</v>
      </c>
      <c r="AO1494" s="11">
        <f t="shared" si="809"/>
        <v>326</v>
      </c>
      <c r="AP1494" s="11" t="str">
        <f t="shared" si="810"/>
        <v/>
      </c>
      <c r="AQ1494" s="11"/>
      <c r="AR1494" s="11">
        <f t="shared" si="822"/>
        <v>0</v>
      </c>
      <c r="AS1494" s="11"/>
      <c r="AT1494" s="9"/>
      <c r="AU1494" t="str">
        <f t="shared" ref="AU1494:AU1557" si="823">S1494</f>
        <v>RW</v>
      </c>
      <c r="AV1494" s="7">
        <f>SUM(Z$7:Z1494)/2</f>
        <v>800</v>
      </c>
      <c r="AW1494" s="7">
        <f>SUM(AC$7:AC1494)/2</f>
        <v>316.5</v>
      </c>
      <c r="BA1494" s="11">
        <v>1</v>
      </c>
      <c r="BB1494" s="7">
        <f t="shared" si="820"/>
        <v>7</v>
      </c>
      <c r="BF1494" s="2" t="s">
        <v>1743</v>
      </c>
      <c r="BG1494" s="2" t="s">
        <v>1743</v>
      </c>
      <c r="BH1494" s="2" t="s">
        <v>1743</v>
      </c>
      <c r="BI1494" s="2" t="s">
        <v>1743</v>
      </c>
      <c r="BJ1494" s="2" t="s">
        <v>1743</v>
      </c>
      <c r="BK1494" s="2" t="s">
        <v>1743</v>
      </c>
      <c r="BL1494" s="2" t="s">
        <v>1743</v>
      </c>
      <c r="BM1494" s="2" t="s">
        <v>1743</v>
      </c>
      <c r="BN1494" s="2" t="s">
        <v>1743</v>
      </c>
      <c r="BO1494" s="2" t="s">
        <v>1743</v>
      </c>
    </row>
    <row r="1495" spans="2:67" outlineLevel="1">
      <c r="B1495" s="36"/>
      <c r="C1495" s="13" t="s">
        <v>1294</v>
      </c>
      <c r="D1495" s="10" t="s">
        <v>1732</v>
      </c>
      <c r="E1495" s="10" t="s">
        <v>1733</v>
      </c>
      <c r="F1495" s="11" t="s">
        <v>1734</v>
      </c>
      <c r="G1495" s="11" t="str">
        <f t="shared" si="819"/>
        <v>MFR_SPECIFIC_D0[6]</v>
      </c>
      <c r="H1495" s="11" t="s">
        <v>1839</v>
      </c>
      <c r="I1495" s="5"/>
      <c r="J1495" s="5"/>
      <c r="K1495" s="5"/>
      <c r="L1495" s="5"/>
      <c r="M1495" s="5"/>
      <c r="N1495" t="s">
        <v>1840</v>
      </c>
      <c r="O1495" s="10" t="s">
        <v>1841</v>
      </c>
      <c r="P1495" s="14"/>
      <c r="Q1495" s="10"/>
      <c r="R1495" s="10"/>
      <c r="S1495" s="10" t="s">
        <v>53</v>
      </c>
      <c r="T1495" s="10"/>
      <c r="U1495" s="10" t="s">
        <v>49</v>
      </c>
      <c r="V1495" s="10" t="s">
        <v>50</v>
      </c>
      <c r="W1495" s="10" t="s">
        <v>50</v>
      </c>
      <c r="X1495" s="11" t="str">
        <f t="shared" si="814"/>
        <v>N</v>
      </c>
      <c r="Y1495" s="11"/>
      <c r="Z1495" s="11">
        <f t="shared" si="815"/>
        <v>0</v>
      </c>
      <c r="AA1495" s="11" t="str">
        <f t="shared" si="816"/>
        <v>Y</v>
      </c>
      <c r="AB1495" s="11">
        <v>1</v>
      </c>
      <c r="AC1495" s="11">
        <f t="shared" si="821"/>
        <v>1</v>
      </c>
      <c r="AD1495" s="10" t="str">
        <f t="shared" si="818"/>
        <v>1</v>
      </c>
      <c r="AE1495" s="10" t="s">
        <v>1743</v>
      </c>
      <c r="AF1495" s="11"/>
      <c r="AG1495" s="10"/>
      <c r="AH1495" s="10"/>
      <c r="AI1495" s="11">
        <f t="shared" si="803"/>
        <v>799</v>
      </c>
      <c r="AJ1495" s="11" t="str">
        <f t="shared" si="804"/>
        <v/>
      </c>
      <c r="AK1495" s="11">
        <f t="shared" si="805"/>
        <v>799</v>
      </c>
      <c r="AL1495" s="11" t="str">
        <f t="shared" si="806"/>
        <v/>
      </c>
      <c r="AM1495" s="11">
        <f t="shared" si="807"/>
        <v>238</v>
      </c>
      <c r="AN1495" s="11" t="str">
        <f t="shared" si="808"/>
        <v>OTP[238]</v>
      </c>
      <c r="AO1495" s="11">
        <f t="shared" si="809"/>
        <v>325</v>
      </c>
      <c r="AP1495" s="11" t="str">
        <f t="shared" si="810"/>
        <v/>
      </c>
      <c r="AQ1495" s="11"/>
      <c r="AR1495" s="11">
        <f t="shared" si="822"/>
        <v>0</v>
      </c>
      <c r="AS1495" s="11"/>
      <c r="AT1495" s="9"/>
      <c r="AU1495" t="str">
        <f t="shared" si="823"/>
        <v>RW</v>
      </c>
      <c r="AV1495" s="7">
        <f>SUM(Z$7:Z1495)/2</f>
        <v>800</v>
      </c>
      <c r="AW1495" s="7">
        <f>SUM(AC$7:AC1495)/2</f>
        <v>317</v>
      </c>
      <c r="BA1495" s="11">
        <v>1</v>
      </c>
      <c r="BB1495" s="7">
        <f t="shared" si="820"/>
        <v>6</v>
      </c>
      <c r="BF1495" s="2" t="s">
        <v>1743</v>
      </c>
      <c r="BG1495" s="2" t="s">
        <v>1743</v>
      </c>
      <c r="BH1495" s="2" t="s">
        <v>1743</v>
      </c>
      <c r="BI1495" s="2" t="s">
        <v>1743</v>
      </c>
      <c r="BJ1495" s="2" t="s">
        <v>1743</v>
      </c>
      <c r="BK1495" s="2" t="s">
        <v>1743</v>
      </c>
      <c r="BL1495" s="2" t="s">
        <v>1743</v>
      </c>
      <c r="BM1495" s="2" t="s">
        <v>1743</v>
      </c>
      <c r="BN1495" s="2" t="s">
        <v>1743</v>
      </c>
      <c r="BO1495" s="2" t="s">
        <v>1743</v>
      </c>
    </row>
    <row r="1496" spans="2:67" outlineLevel="1">
      <c r="B1496" s="36"/>
      <c r="C1496" s="13" t="s">
        <v>1294</v>
      </c>
      <c r="D1496" s="10" t="s">
        <v>1732</v>
      </c>
      <c r="E1496" s="10" t="s">
        <v>1733</v>
      </c>
      <c r="F1496" s="11" t="s">
        <v>1734</v>
      </c>
      <c r="G1496" s="11" t="s">
        <v>1842</v>
      </c>
      <c r="H1496" s="11" t="s">
        <v>1843</v>
      </c>
      <c r="I1496" s="5"/>
      <c r="J1496" s="5"/>
      <c r="K1496" s="5"/>
      <c r="L1496" s="5"/>
      <c r="M1496" s="5"/>
      <c r="N1496" t="s">
        <v>1844</v>
      </c>
      <c r="O1496" s="10" t="s">
        <v>1845</v>
      </c>
      <c r="P1496" s="14"/>
      <c r="Q1496" s="10"/>
      <c r="R1496" s="10"/>
      <c r="S1496" s="10" t="s">
        <v>53</v>
      </c>
      <c r="T1496" s="10"/>
      <c r="U1496" s="10" t="s">
        <v>49</v>
      </c>
      <c r="V1496" s="10" t="s">
        <v>50</v>
      </c>
      <c r="W1496" s="10" t="s">
        <v>50</v>
      </c>
      <c r="X1496" s="11" t="str">
        <f t="shared" si="814"/>
        <v>N</v>
      </c>
      <c r="Y1496" s="11"/>
      <c r="Z1496" s="11">
        <f t="shared" si="815"/>
        <v>0</v>
      </c>
      <c r="AA1496" s="11" t="str">
        <f t="shared" si="816"/>
        <v>Y</v>
      </c>
      <c r="AB1496" s="11">
        <v>1</v>
      </c>
      <c r="AC1496" s="11">
        <f t="shared" si="821"/>
        <v>1</v>
      </c>
      <c r="AD1496" s="10" t="str">
        <f t="shared" si="818"/>
        <v>1</v>
      </c>
      <c r="AE1496" s="10" t="s">
        <v>1743</v>
      </c>
      <c r="AF1496" s="11"/>
      <c r="AG1496" s="10"/>
      <c r="AH1496" s="10"/>
      <c r="AI1496" s="11">
        <f t="shared" si="803"/>
        <v>799</v>
      </c>
      <c r="AJ1496" s="11" t="str">
        <f t="shared" si="804"/>
        <v/>
      </c>
      <c r="AK1496" s="11">
        <f t="shared" si="805"/>
        <v>799</v>
      </c>
      <c r="AL1496" s="11" t="str">
        <f t="shared" si="806"/>
        <v/>
      </c>
      <c r="AM1496" s="11">
        <f t="shared" si="807"/>
        <v>237</v>
      </c>
      <c r="AN1496" s="11" t="str">
        <f t="shared" si="808"/>
        <v>OTP[237]</v>
      </c>
      <c r="AO1496" s="11">
        <f t="shared" si="809"/>
        <v>324</v>
      </c>
      <c r="AP1496" s="11" t="str">
        <f t="shared" si="810"/>
        <v/>
      </c>
      <c r="AQ1496" s="11"/>
      <c r="AR1496" s="11">
        <f t="shared" si="822"/>
        <v>0</v>
      </c>
      <c r="AS1496" s="11"/>
      <c r="AT1496" s="9"/>
      <c r="AU1496" t="str">
        <f t="shared" si="823"/>
        <v>RW</v>
      </c>
      <c r="AV1496" s="7">
        <f>SUM(Z$7:Z1496)/2</f>
        <v>800</v>
      </c>
      <c r="AW1496" s="7">
        <f>SUM(AC$7:AC1496)/2</f>
        <v>317.5</v>
      </c>
      <c r="BA1496" s="11">
        <v>1</v>
      </c>
      <c r="BB1496" s="7">
        <f t="shared" si="820"/>
        <v>5</v>
      </c>
      <c r="BF1496" s="2" t="s">
        <v>1743</v>
      </c>
      <c r="BG1496" s="2" t="s">
        <v>1743</v>
      </c>
      <c r="BH1496" s="2" t="s">
        <v>1743</v>
      </c>
      <c r="BI1496" s="2" t="s">
        <v>1743</v>
      </c>
      <c r="BJ1496" s="2" t="s">
        <v>1743</v>
      </c>
      <c r="BK1496" s="2" t="s">
        <v>1743</v>
      </c>
      <c r="BL1496" s="2" t="s">
        <v>1743</v>
      </c>
      <c r="BM1496" s="2" t="s">
        <v>1743</v>
      </c>
      <c r="BN1496" s="2" t="s">
        <v>1743</v>
      </c>
      <c r="BO1496" s="2" t="s">
        <v>1743</v>
      </c>
    </row>
    <row r="1497" spans="2:67" outlineLevel="1">
      <c r="B1497" s="36"/>
      <c r="C1497" s="13" t="s">
        <v>1294</v>
      </c>
      <c r="D1497" s="10" t="s">
        <v>1732</v>
      </c>
      <c r="E1497" s="10" t="s">
        <v>1733</v>
      </c>
      <c r="F1497" s="11" t="s">
        <v>1734</v>
      </c>
      <c r="G1497" s="11" t="str">
        <f t="shared" si="819"/>
        <v>MFR_SPECIFIC_D0[4]</v>
      </c>
      <c r="H1497" s="11" t="s">
        <v>1846</v>
      </c>
      <c r="I1497" s="5"/>
      <c r="J1497" s="5"/>
      <c r="K1497" s="5"/>
      <c r="L1497" s="5"/>
      <c r="M1497" s="5"/>
      <c r="N1497" t="s">
        <v>1847</v>
      </c>
      <c r="O1497" s="10"/>
      <c r="P1497" s="14"/>
      <c r="Q1497" s="10"/>
      <c r="R1497" s="10"/>
      <c r="S1497" s="10" t="s">
        <v>53</v>
      </c>
      <c r="T1497" s="10"/>
      <c r="U1497" s="10" t="s">
        <v>49</v>
      </c>
      <c r="V1497" s="10" t="s">
        <v>50</v>
      </c>
      <c r="W1497" s="10" t="s">
        <v>50</v>
      </c>
      <c r="X1497" s="11" t="str">
        <f t="shared" si="814"/>
        <v>N</v>
      </c>
      <c r="Y1497" s="11"/>
      <c r="Z1497" s="11">
        <f t="shared" si="815"/>
        <v>0</v>
      </c>
      <c r="AA1497" s="11" t="str">
        <f t="shared" si="816"/>
        <v>Y</v>
      </c>
      <c r="AB1497" s="11">
        <v>1</v>
      </c>
      <c r="AC1497" s="11">
        <f t="shared" si="821"/>
        <v>1</v>
      </c>
      <c r="AD1497" s="10" t="str">
        <f t="shared" si="818"/>
        <v>1</v>
      </c>
      <c r="AE1497" s="10" t="s">
        <v>1743</v>
      </c>
      <c r="AF1497" s="11"/>
      <c r="AG1497" s="10"/>
      <c r="AH1497" s="10"/>
      <c r="AI1497" s="11">
        <f t="shared" si="803"/>
        <v>799</v>
      </c>
      <c r="AJ1497" s="11" t="str">
        <f t="shared" si="804"/>
        <v/>
      </c>
      <c r="AK1497" s="11">
        <f t="shared" si="805"/>
        <v>799</v>
      </c>
      <c r="AL1497" s="11" t="str">
        <f t="shared" si="806"/>
        <v/>
      </c>
      <c r="AM1497" s="11">
        <f t="shared" si="807"/>
        <v>236</v>
      </c>
      <c r="AN1497" s="11" t="str">
        <f t="shared" si="808"/>
        <v>OTP[236]</v>
      </c>
      <c r="AO1497" s="11">
        <f t="shared" si="809"/>
        <v>323</v>
      </c>
      <c r="AP1497" s="11" t="str">
        <f t="shared" si="810"/>
        <v/>
      </c>
      <c r="AQ1497" s="11"/>
      <c r="AR1497" s="11">
        <f t="shared" si="822"/>
        <v>0</v>
      </c>
      <c r="AS1497" s="11"/>
      <c r="AT1497" s="9"/>
      <c r="AU1497" t="str">
        <f t="shared" si="823"/>
        <v>RW</v>
      </c>
      <c r="AV1497" s="7">
        <f>SUM(Z$7:Z1497)/2</f>
        <v>800</v>
      </c>
      <c r="AW1497" s="7">
        <f>SUM(AC$7:AC1497)/2</f>
        <v>318</v>
      </c>
      <c r="BA1497" s="11">
        <v>1</v>
      </c>
      <c r="BB1497" s="7">
        <f t="shared" si="820"/>
        <v>4</v>
      </c>
      <c r="BF1497" s="2" t="s">
        <v>1743</v>
      </c>
      <c r="BG1497" s="2" t="s">
        <v>1743</v>
      </c>
      <c r="BH1497" s="50">
        <v>0</v>
      </c>
      <c r="BI1497" s="50">
        <v>0</v>
      </c>
      <c r="BJ1497" s="2" t="s">
        <v>1743</v>
      </c>
      <c r="BK1497" s="2" t="s">
        <v>1743</v>
      </c>
      <c r="BL1497" s="2" t="s">
        <v>1743</v>
      </c>
      <c r="BM1497" s="2" t="s">
        <v>1743</v>
      </c>
      <c r="BN1497" s="2" t="s">
        <v>1743</v>
      </c>
      <c r="BO1497" s="2" t="s">
        <v>1743</v>
      </c>
    </row>
    <row r="1498" spans="2:67" outlineLevel="1">
      <c r="B1498" s="36"/>
      <c r="C1498" s="13" t="s">
        <v>1294</v>
      </c>
      <c r="D1498" s="10" t="s">
        <v>1732</v>
      </c>
      <c r="E1498" s="10" t="s">
        <v>1733</v>
      </c>
      <c r="F1498" s="11" t="s">
        <v>1734</v>
      </c>
      <c r="G1498" s="11" t="str">
        <f t="shared" si="819"/>
        <v>MFR_SPECIFIC_D0[3]</v>
      </c>
      <c r="H1498" s="11" t="s">
        <v>1848</v>
      </c>
      <c r="I1498" s="5"/>
      <c r="J1498" s="5"/>
      <c r="K1498" s="5"/>
      <c r="L1498" s="5"/>
      <c r="M1498" s="5"/>
      <c r="N1498" t="s">
        <v>1849</v>
      </c>
      <c r="O1498" s="10" t="s">
        <v>1850</v>
      </c>
      <c r="P1498" s="14"/>
      <c r="Q1498" s="10"/>
      <c r="R1498" s="10"/>
      <c r="S1498" s="10" t="s">
        <v>53</v>
      </c>
      <c r="T1498" s="10"/>
      <c r="U1498" s="10" t="s">
        <v>49</v>
      </c>
      <c r="V1498" s="10" t="s">
        <v>50</v>
      </c>
      <c r="W1498" s="10" t="s">
        <v>50</v>
      </c>
      <c r="X1498" s="11" t="str">
        <f t="shared" si="814"/>
        <v>N</v>
      </c>
      <c r="Y1498" s="11"/>
      <c r="Z1498" s="11">
        <f t="shared" si="815"/>
        <v>0</v>
      </c>
      <c r="AA1498" s="11" t="str">
        <f t="shared" si="816"/>
        <v>Y</v>
      </c>
      <c r="AB1498" s="11">
        <v>1</v>
      </c>
      <c r="AC1498" s="11">
        <f t="shared" si="821"/>
        <v>1</v>
      </c>
      <c r="AD1498" s="10" t="str">
        <f t="shared" si="818"/>
        <v>1</v>
      </c>
      <c r="AE1498" s="10" t="s">
        <v>1743</v>
      </c>
      <c r="AF1498" s="11"/>
      <c r="AG1498" s="10"/>
      <c r="AH1498" s="10"/>
      <c r="AI1498" s="11">
        <f t="shared" si="803"/>
        <v>799</v>
      </c>
      <c r="AJ1498" s="11" t="str">
        <f t="shared" si="804"/>
        <v/>
      </c>
      <c r="AK1498" s="11">
        <f t="shared" si="805"/>
        <v>799</v>
      </c>
      <c r="AL1498" s="11" t="str">
        <f t="shared" si="806"/>
        <v/>
      </c>
      <c r="AM1498" s="11">
        <f t="shared" si="807"/>
        <v>235</v>
      </c>
      <c r="AN1498" s="11" t="str">
        <f t="shared" si="808"/>
        <v>OTP[235]</v>
      </c>
      <c r="AO1498" s="11">
        <f t="shared" si="809"/>
        <v>322</v>
      </c>
      <c r="AP1498" s="11" t="str">
        <f t="shared" si="810"/>
        <v/>
      </c>
      <c r="AQ1498" s="11"/>
      <c r="AR1498" s="11">
        <f t="shared" si="822"/>
        <v>0</v>
      </c>
      <c r="AS1498" s="11"/>
      <c r="AT1498" s="9"/>
      <c r="AU1498" t="str">
        <f t="shared" si="823"/>
        <v>RW</v>
      </c>
      <c r="AV1498" s="7">
        <f>SUM(Z$7:Z1498)/2</f>
        <v>800</v>
      </c>
      <c r="AW1498" s="7">
        <f>SUM(AC$7:AC1498)/2</f>
        <v>318.5</v>
      </c>
      <c r="BA1498" s="11">
        <v>1</v>
      </c>
      <c r="BB1498" s="7">
        <f t="shared" si="820"/>
        <v>3</v>
      </c>
      <c r="BF1498" s="2" t="s">
        <v>1743</v>
      </c>
      <c r="BG1498" s="2" t="s">
        <v>1743</v>
      </c>
      <c r="BH1498" s="2" t="s">
        <v>1743</v>
      </c>
      <c r="BI1498" s="2" t="s">
        <v>1743</v>
      </c>
      <c r="BJ1498" s="2" t="s">
        <v>1743</v>
      </c>
      <c r="BK1498" s="2" t="s">
        <v>1743</v>
      </c>
      <c r="BL1498" s="2" t="s">
        <v>1743</v>
      </c>
      <c r="BM1498" s="2" t="s">
        <v>1743</v>
      </c>
      <c r="BN1498" s="2" t="s">
        <v>1743</v>
      </c>
      <c r="BO1498" s="2" t="s">
        <v>1743</v>
      </c>
    </row>
    <row r="1499" spans="2:67" outlineLevel="1">
      <c r="B1499" s="36"/>
      <c r="C1499" s="13" t="s">
        <v>1294</v>
      </c>
      <c r="D1499" s="10" t="s">
        <v>1732</v>
      </c>
      <c r="E1499" s="10" t="s">
        <v>1733</v>
      </c>
      <c r="F1499" s="11" t="s">
        <v>1734</v>
      </c>
      <c r="G1499" s="11" t="str">
        <f t="shared" si="819"/>
        <v>MFR_SPECIFIC_D0[2]</v>
      </c>
      <c r="H1499" s="11" t="s">
        <v>1851</v>
      </c>
      <c r="I1499" s="5"/>
      <c r="J1499" s="5"/>
      <c r="K1499" s="5"/>
      <c r="L1499" s="5"/>
      <c r="M1499" s="5"/>
      <c r="N1499" t="s">
        <v>1852</v>
      </c>
      <c r="O1499" s="10" t="s">
        <v>1853</v>
      </c>
      <c r="P1499" s="14"/>
      <c r="Q1499" s="10"/>
      <c r="R1499" s="10"/>
      <c r="S1499" s="10" t="s">
        <v>53</v>
      </c>
      <c r="T1499" s="10"/>
      <c r="U1499" s="10" t="s">
        <v>49</v>
      </c>
      <c r="V1499" s="10" t="s">
        <v>50</v>
      </c>
      <c r="W1499" s="10" t="s">
        <v>50</v>
      </c>
      <c r="X1499" s="11" t="str">
        <f t="shared" si="814"/>
        <v>N</v>
      </c>
      <c r="Y1499" s="11"/>
      <c r="Z1499" s="11">
        <f t="shared" si="815"/>
        <v>0</v>
      </c>
      <c r="AA1499" s="11" t="str">
        <f t="shared" si="816"/>
        <v>Y</v>
      </c>
      <c r="AB1499" s="11">
        <v>1</v>
      </c>
      <c r="AC1499" s="11">
        <f t="shared" si="821"/>
        <v>1</v>
      </c>
      <c r="AD1499" s="10" t="str">
        <f t="shared" si="818"/>
        <v>1</v>
      </c>
      <c r="AE1499" s="10" t="s">
        <v>1743</v>
      </c>
      <c r="AF1499" s="11"/>
      <c r="AG1499" s="10"/>
      <c r="AH1499" s="10"/>
      <c r="AI1499" s="11">
        <f t="shared" si="803"/>
        <v>799</v>
      </c>
      <c r="AJ1499" s="11" t="str">
        <f t="shared" si="804"/>
        <v/>
      </c>
      <c r="AK1499" s="11">
        <f t="shared" si="805"/>
        <v>799</v>
      </c>
      <c r="AL1499" s="11" t="str">
        <f t="shared" si="806"/>
        <v/>
      </c>
      <c r="AM1499" s="11">
        <f t="shared" si="807"/>
        <v>234</v>
      </c>
      <c r="AN1499" s="11" t="str">
        <f t="shared" si="808"/>
        <v>OTP[234]</v>
      </c>
      <c r="AO1499" s="11">
        <f t="shared" si="809"/>
        <v>321</v>
      </c>
      <c r="AP1499" s="11" t="str">
        <f t="shared" si="810"/>
        <v/>
      </c>
      <c r="AQ1499" s="11"/>
      <c r="AR1499" s="11">
        <f t="shared" si="822"/>
        <v>0</v>
      </c>
      <c r="AS1499" s="11"/>
      <c r="AT1499" s="9"/>
      <c r="AU1499" t="str">
        <f t="shared" si="823"/>
        <v>RW</v>
      </c>
      <c r="AV1499" s="7">
        <f>SUM(Z$7:Z1499)/2</f>
        <v>800</v>
      </c>
      <c r="AW1499" s="7">
        <f>SUM(AC$7:AC1499)/2</f>
        <v>319</v>
      </c>
      <c r="BA1499" s="11">
        <v>1</v>
      </c>
      <c r="BB1499" s="7">
        <f t="shared" si="820"/>
        <v>2</v>
      </c>
      <c r="BF1499" s="2" t="s">
        <v>1743</v>
      </c>
      <c r="BG1499" s="2" t="s">
        <v>1743</v>
      </c>
      <c r="BH1499" s="2" t="s">
        <v>1743</v>
      </c>
      <c r="BI1499" s="2" t="s">
        <v>1743</v>
      </c>
      <c r="BJ1499" s="2" t="s">
        <v>1743</v>
      </c>
      <c r="BK1499" s="2" t="s">
        <v>1743</v>
      </c>
      <c r="BL1499" s="2" t="s">
        <v>1743</v>
      </c>
      <c r="BM1499" s="2" t="s">
        <v>1743</v>
      </c>
      <c r="BN1499" s="2" t="s">
        <v>1743</v>
      </c>
      <c r="BO1499" s="2" t="s">
        <v>1743</v>
      </c>
    </row>
    <row r="1500" spans="2:67" outlineLevel="1">
      <c r="B1500" s="36"/>
      <c r="C1500" s="13" t="s">
        <v>1294</v>
      </c>
      <c r="D1500" s="10" t="s">
        <v>1732</v>
      </c>
      <c r="E1500" s="10" t="s">
        <v>1733</v>
      </c>
      <c r="F1500" s="11" t="s">
        <v>1734</v>
      </c>
      <c r="G1500" s="11" t="str">
        <f t="shared" si="819"/>
        <v>MFR_SPECIFIC_D0[1]</v>
      </c>
      <c r="H1500" s="11" t="s">
        <v>1854</v>
      </c>
      <c r="I1500" s="5"/>
      <c r="J1500" s="5"/>
      <c r="K1500" s="5"/>
      <c r="L1500" s="5"/>
      <c r="M1500" s="5"/>
      <c r="N1500" t="s">
        <v>1855</v>
      </c>
      <c r="O1500" s="10" t="s">
        <v>1856</v>
      </c>
      <c r="P1500" s="14"/>
      <c r="Q1500" s="10"/>
      <c r="R1500" s="10"/>
      <c r="S1500" s="10" t="s">
        <v>53</v>
      </c>
      <c r="T1500" s="10"/>
      <c r="U1500" s="10" t="s">
        <v>49</v>
      </c>
      <c r="V1500" s="10" t="s">
        <v>50</v>
      </c>
      <c r="W1500" s="10" t="s">
        <v>50</v>
      </c>
      <c r="X1500" s="11" t="str">
        <f t="shared" si="814"/>
        <v>N</v>
      </c>
      <c r="Y1500" s="11"/>
      <c r="Z1500" s="11">
        <f t="shared" si="815"/>
        <v>0</v>
      </c>
      <c r="AA1500" s="11" t="str">
        <f t="shared" si="816"/>
        <v>Y</v>
      </c>
      <c r="AB1500" s="11">
        <v>1</v>
      </c>
      <c r="AC1500" s="11">
        <f t="shared" si="821"/>
        <v>1</v>
      </c>
      <c r="AD1500" s="10" t="str">
        <f t="shared" si="818"/>
        <v>1</v>
      </c>
      <c r="AE1500" s="10" t="s">
        <v>1743</v>
      </c>
      <c r="AF1500" s="11"/>
      <c r="AG1500" s="10"/>
      <c r="AH1500" s="10"/>
      <c r="AI1500" s="11">
        <f t="shared" si="803"/>
        <v>799</v>
      </c>
      <c r="AJ1500" s="11" t="str">
        <f t="shared" si="804"/>
        <v/>
      </c>
      <c r="AK1500" s="11">
        <f t="shared" si="805"/>
        <v>799</v>
      </c>
      <c r="AL1500" s="11" t="str">
        <f t="shared" si="806"/>
        <v/>
      </c>
      <c r="AM1500" s="11">
        <f t="shared" si="807"/>
        <v>233</v>
      </c>
      <c r="AN1500" s="11" t="str">
        <f t="shared" si="808"/>
        <v>OTP[233]</v>
      </c>
      <c r="AO1500" s="11">
        <f t="shared" si="809"/>
        <v>320</v>
      </c>
      <c r="AP1500" s="11" t="str">
        <f t="shared" si="810"/>
        <v/>
      </c>
      <c r="AQ1500" s="11"/>
      <c r="AR1500" s="11">
        <f t="shared" si="822"/>
        <v>0</v>
      </c>
      <c r="AS1500" s="11"/>
      <c r="AT1500" s="9"/>
      <c r="AU1500" t="str">
        <f t="shared" si="823"/>
        <v>RW</v>
      </c>
      <c r="AV1500" s="7">
        <f>SUM(Z$7:Z1500)/2</f>
        <v>800</v>
      </c>
      <c r="AW1500" s="7">
        <f>SUM(AC$7:AC1500)/2</f>
        <v>319.5</v>
      </c>
      <c r="BA1500" s="11">
        <v>1</v>
      </c>
      <c r="BB1500" s="7">
        <f t="shared" si="820"/>
        <v>1</v>
      </c>
      <c r="BF1500" s="2" t="s">
        <v>1743</v>
      </c>
      <c r="BG1500" s="2" t="s">
        <v>1743</v>
      </c>
      <c r="BH1500" s="2" t="s">
        <v>1743</v>
      </c>
      <c r="BI1500" s="2" t="s">
        <v>1743</v>
      </c>
      <c r="BJ1500" s="2" t="s">
        <v>1743</v>
      </c>
      <c r="BK1500" s="2" t="s">
        <v>1743</v>
      </c>
      <c r="BL1500" s="2" t="s">
        <v>1743</v>
      </c>
      <c r="BM1500" s="2" t="s">
        <v>1743</v>
      </c>
      <c r="BN1500" s="2" t="s">
        <v>1743</v>
      </c>
      <c r="BO1500" s="2" t="s">
        <v>1743</v>
      </c>
    </row>
    <row r="1501" spans="2:67" outlineLevel="1">
      <c r="B1501" s="36"/>
      <c r="C1501" s="13" t="s">
        <v>1294</v>
      </c>
      <c r="D1501" s="10" t="s">
        <v>1732</v>
      </c>
      <c r="E1501" s="10" t="s">
        <v>1733</v>
      </c>
      <c r="F1501" s="11" t="s">
        <v>1734</v>
      </c>
      <c r="G1501" s="11" t="str">
        <f>IF(BA1501&gt;1, F1501 &amp; "[" &amp; BB1501-1+BA1501&amp; ":" &amp; BB1501 &amp; "]",(IF(BA1501&gt;0,F1501 &amp; "[" &amp; BB1501 &amp; "]","")))</f>
        <v>MFR_SPECIFIC_D0[0]</v>
      </c>
      <c r="H1501" s="11" t="s">
        <v>1857</v>
      </c>
      <c r="I1501" s="5"/>
      <c r="J1501" s="5"/>
      <c r="K1501" s="5"/>
      <c r="L1501" s="5"/>
      <c r="M1501" s="5"/>
      <c r="N1501" t="s">
        <v>1858</v>
      </c>
      <c r="O1501" s="10" t="s">
        <v>1859</v>
      </c>
      <c r="P1501" s="14"/>
      <c r="Q1501" s="10"/>
      <c r="R1501" s="10"/>
      <c r="S1501" s="10" t="s">
        <v>53</v>
      </c>
      <c r="T1501" s="10"/>
      <c r="U1501" s="10" t="s">
        <v>49</v>
      </c>
      <c r="V1501" s="10" t="s">
        <v>50</v>
      </c>
      <c r="W1501" s="10" t="s">
        <v>50</v>
      </c>
      <c r="X1501" s="11" t="str">
        <f t="shared" si="814"/>
        <v>N</v>
      </c>
      <c r="Y1501" s="11"/>
      <c r="Z1501" s="11">
        <f t="shared" si="815"/>
        <v>0</v>
      </c>
      <c r="AA1501" s="11" t="str">
        <f t="shared" si="816"/>
        <v>Y</v>
      </c>
      <c r="AB1501" s="11">
        <v>1</v>
      </c>
      <c r="AC1501" s="11">
        <f t="shared" si="821"/>
        <v>1</v>
      </c>
      <c r="AD1501" s="10" t="str">
        <f t="shared" si="818"/>
        <v>1</v>
      </c>
      <c r="AE1501" s="10" t="s">
        <v>1743</v>
      </c>
      <c r="AF1501" s="11"/>
      <c r="AG1501" s="10"/>
      <c r="AH1501" s="10"/>
      <c r="AI1501" s="11">
        <f>IF(Y1501&gt;0,AK1412,AK1412- 1)</f>
        <v>799</v>
      </c>
      <c r="AJ1501" s="11" t="str">
        <f t="shared" si="804"/>
        <v/>
      </c>
      <c r="AK1501" s="11">
        <f>IF(AND(V1501="Y", Y1501&gt;0),AI1437,AI1437- 1)</f>
        <v>799</v>
      </c>
      <c r="AL1501" s="11" t="str">
        <f t="shared" si="806"/>
        <v/>
      </c>
      <c r="AM1501" s="11">
        <f>IF(AB1501&gt;0,AO1412,AO1412- 1)</f>
        <v>232</v>
      </c>
      <c r="AN1501" s="11" t="str">
        <f t="shared" si="808"/>
        <v>OTP[232]</v>
      </c>
      <c r="AO1501" s="11">
        <f>IF(AND(V1501="Y", AB1501&gt;0),AM1437,AM1437- 1)</f>
        <v>319</v>
      </c>
      <c r="AP1501" s="11" t="str">
        <f t="shared" si="810"/>
        <v/>
      </c>
      <c r="AQ1501" s="11"/>
      <c r="AR1501" s="11">
        <f t="shared" si="822"/>
        <v>0</v>
      </c>
      <c r="AS1501" s="11"/>
      <c r="AT1501" s="9"/>
      <c r="AU1501" t="str">
        <f t="shared" si="823"/>
        <v>RW</v>
      </c>
      <c r="AV1501" s="7">
        <f>SUM(Z$7:Z1501)/2</f>
        <v>800</v>
      </c>
      <c r="AW1501" s="7">
        <f>SUM(AC$7:AC1501)/2</f>
        <v>320</v>
      </c>
      <c r="BA1501" s="11">
        <v>1</v>
      </c>
      <c r="BB1501" s="7">
        <f t="shared" si="820"/>
        <v>0</v>
      </c>
      <c r="BF1501" s="2" t="s">
        <v>1743</v>
      </c>
      <c r="BG1501" s="2" t="s">
        <v>1743</v>
      </c>
      <c r="BH1501" s="2" t="s">
        <v>1743</v>
      </c>
      <c r="BI1501" s="2" t="s">
        <v>1743</v>
      </c>
      <c r="BJ1501" s="2" t="s">
        <v>1743</v>
      </c>
      <c r="BK1501" s="2" t="s">
        <v>1743</v>
      </c>
      <c r="BL1501" s="2" t="s">
        <v>1743</v>
      </c>
      <c r="BM1501" s="2" t="s">
        <v>1743</v>
      </c>
      <c r="BN1501" s="2" t="s">
        <v>1743</v>
      </c>
      <c r="BO1501" s="2" t="s">
        <v>1743</v>
      </c>
    </row>
    <row r="1502" spans="2:67" hidden="1">
      <c r="B1502" s="36"/>
      <c r="C1502" s="13" t="s">
        <v>1294</v>
      </c>
      <c r="D1502" s="10" t="s">
        <v>1860</v>
      </c>
      <c r="E1502" s="10" t="s">
        <v>1861</v>
      </c>
      <c r="F1502" s="11" t="s">
        <v>1862</v>
      </c>
      <c r="G1502" s="11"/>
      <c r="H1502" s="11"/>
      <c r="I1502" s="11"/>
      <c r="J1502" s="11"/>
      <c r="K1502" s="11"/>
      <c r="L1502" s="11"/>
      <c r="M1502" s="11"/>
      <c r="N1502" s="10"/>
      <c r="O1502" s="10"/>
      <c r="P1502" s="14"/>
      <c r="Q1502" s="10" t="str">
        <f>IF(T1502&gt;2,"Block Write",IF(T1502=1,"Write Byte","Write Word"))</f>
        <v>Block Write</v>
      </c>
      <c r="R1502" s="10" t="str">
        <f>IF(T1502&gt;2,"Block Read",IF(T1502=1,"Read Byte","Read Word"))</f>
        <v>Block Read</v>
      </c>
      <c r="S1502" s="10" t="str">
        <f t="shared" si="591"/>
        <v>RW</v>
      </c>
      <c r="T1502" s="10">
        <v>4</v>
      </c>
      <c r="U1502" s="10" t="s">
        <v>50</v>
      </c>
      <c r="V1502" s="10" t="s">
        <v>50</v>
      </c>
      <c r="W1502" s="10" t="s">
        <v>50</v>
      </c>
      <c r="X1502" s="11" t="str">
        <f t="shared" ref="X1502:X1562" si="824">IF(Y1502&gt;0,"Y","N")</f>
        <v>N</v>
      </c>
      <c r="Y1502" s="11"/>
      <c r="Z1502" s="11">
        <f t="shared" si="773"/>
        <v>0</v>
      </c>
      <c r="AA1502" s="11" t="str">
        <f t="shared" ref="AA1502:AA1553" si="825">IF(AB1502&gt;0,"Y","N")</f>
        <v>N</v>
      </c>
      <c r="AB1502" s="11"/>
      <c r="AC1502" s="11">
        <f t="shared" si="821"/>
        <v>0</v>
      </c>
      <c r="AD1502" s="10"/>
      <c r="AE1502" s="10"/>
      <c r="AF1502" s="11"/>
      <c r="AG1502" s="10"/>
      <c r="AH1502" s="10"/>
      <c r="AI1502" s="11">
        <f>AK1437+Y1502</f>
        <v>800</v>
      </c>
      <c r="AJ1502" s="11"/>
      <c r="AK1502" s="11">
        <f t="shared" si="592"/>
        <v>800</v>
      </c>
      <c r="AL1502" s="11"/>
      <c r="AM1502" s="11">
        <f>AO1437+AB1502</f>
        <v>320</v>
      </c>
      <c r="AN1502" s="11"/>
      <c r="AO1502" s="11">
        <f t="shared" si="593"/>
        <v>320</v>
      </c>
      <c r="AP1502" s="11"/>
      <c r="AQ1502" s="11" t="str">
        <f t="shared" si="581"/>
        <v/>
      </c>
      <c r="AR1502" s="11" t="str">
        <f t="shared" si="822"/>
        <v/>
      </c>
      <c r="AS1502" s="11"/>
      <c r="AT1502" s="9" t="s">
        <v>18</v>
      </c>
      <c r="AU1502" t="str">
        <f t="shared" si="823"/>
        <v>RW</v>
      </c>
      <c r="AV1502" s="7">
        <f>SUM(Z$7:Z1502)/2</f>
        <v>800</v>
      </c>
      <c r="AW1502" s="7">
        <f>SUM(AC$7:AC1502)/2</f>
        <v>320</v>
      </c>
    </row>
    <row r="1503" spans="2:67" hidden="1">
      <c r="B1503" s="36"/>
      <c r="C1503" s="13" t="s">
        <v>1294</v>
      </c>
      <c r="D1503" s="10" t="s">
        <v>1863</v>
      </c>
      <c r="E1503" s="10" t="s">
        <v>1864</v>
      </c>
      <c r="F1503" s="11" t="s">
        <v>1865</v>
      </c>
      <c r="G1503" s="11"/>
      <c r="H1503" s="11"/>
      <c r="I1503" s="11"/>
      <c r="J1503" s="11"/>
      <c r="K1503" s="11"/>
      <c r="L1503" s="11"/>
      <c r="M1503" s="11"/>
      <c r="N1503" s="10"/>
      <c r="O1503" s="10"/>
      <c r="P1503" s="14"/>
      <c r="Q1503" s="10" t="str">
        <f>IF(T1503&gt;2,"Block Write",IF(T1503=1,"Write Byte","Write Word"))</f>
        <v>Block Write</v>
      </c>
      <c r="R1503" s="10" t="str">
        <f>IF(T1503&gt;2,"Block Read",IF(T1503=1,"Read Byte","Read Word"))</f>
        <v>Block Read</v>
      </c>
      <c r="S1503" s="10" t="str">
        <f t="shared" si="591"/>
        <v>RW</v>
      </c>
      <c r="T1503" s="10">
        <v>4</v>
      </c>
      <c r="U1503" s="10" t="s">
        <v>50</v>
      </c>
      <c r="V1503" s="10" t="s">
        <v>50</v>
      </c>
      <c r="W1503" s="10" t="s">
        <v>50</v>
      </c>
      <c r="X1503" s="11" t="str">
        <f t="shared" si="824"/>
        <v>N</v>
      </c>
      <c r="Y1503" s="11"/>
      <c r="Z1503" s="11">
        <f t="shared" si="773"/>
        <v>0</v>
      </c>
      <c r="AA1503" s="11" t="str">
        <f t="shared" si="825"/>
        <v>N</v>
      </c>
      <c r="AB1503" s="11"/>
      <c r="AC1503" s="11">
        <f t="shared" si="821"/>
        <v>0</v>
      </c>
      <c r="AD1503" s="10"/>
      <c r="AE1503" s="10"/>
      <c r="AF1503" s="11"/>
      <c r="AG1503" s="10"/>
      <c r="AH1503" s="10"/>
      <c r="AI1503" s="11">
        <f t="shared" si="595"/>
        <v>800</v>
      </c>
      <c r="AJ1503" s="11"/>
      <c r="AK1503" s="11">
        <f t="shared" si="592"/>
        <v>800</v>
      </c>
      <c r="AL1503" s="11"/>
      <c r="AM1503" s="11">
        <f t="shared" si="594"/>
        <v>320</v>
      </c>
      <c r="AN1503" s="11"/>
      <c r="AO1503" s="11">
        <f t="shared" si="593"/>
        <v>320</v>
      </c>
      <c r="AP1503" s="11"/>
      <c r="AQ1503" s="11" t="str">
        <f t="shared" si="581"/>
        <v/>
      </c>
      <c r="AR1503" s="11" t="str">
        <f t="shared" si="822"/>
        <v/>
      </c>
      <c r="AS1503" s="11"/>
      <c r="AT1503" s="9" t="s">
        <v>1519</v>
      </c>
      <c r="AU1503" t="str">
        <f t="shared" si="823"/>
        <v>RW</v>
      </c>
      <c r="AV1503" s="7">
        <f>SUM(Z$7:Z1503)/2</f>
        <v>800</v>
      </c>
      <c r="AW1503" s="7">
        <f>SUM(AC$7:AC1503)/2</f>
        <v>320</v>
      </c>
    </row>
    <row r="1504" spans="2:67" ht="144">
      <c r="B1504" s="36"/>
      <c r="C1504" s="13" t="s">
        <v>1294</v>
      </c>
      <c r="D1504" s="10" t="s">
        <v>1866</v>
      </c>
      <c r="E1504" s="10" t="s">
        <v>1867</v>
      </c>
      <c r="F1504" s="11" t="s">
        <v>1868</v>
      </c>
      <c r="G1504" s="11"/>
      <c r="H1504" s="11"/>
      <c r="I1504" s="11"/>
      <c r="J1504" s="11"/>
      <c r="K1504" s="11"/>
      <c r="L1504" s="11"/>
      <c r="M1504" s="11"/>
      <c r="N1504" s="10"/>
      <c r="O1504" s="10"/>
      <c r="P1504" s="14"/>
      <c r="Q1504" s="10" t="str">
        <f>IF(T1504&gt;2,"Block Write",IF(T1504=1,"Write Byte","Write Word"))</f>
        <v>Block Write</v>
      </c>
      <c r="R1504" s="10" t="str">
        <f>IF(T1504&gt;2,"Block Read",IF(T1504=1,"Read Byte","Read Word"))</f>
        <v>Block Read</v>
      </c>
      <c r="S1504" s="10" t="str">
        <f t="shared" si="591"/>
        <v>RW</v>
      </c>
      <c r="T1504" s="10">
        <v>12</v>
      </c>
      <c r="U1504" s="10" t="s">
        <v>49</v>
      </c>
      <c r="V1504" s="10" t="s">
        <v>50</v>
      </c>
      <c r="W1504" s="10" t="s">
        <v>50</v>
      </c>
      <c r="X1504" s="11" t="str">
        <f t="shared" si="824"/>
        <v>N</v>
      </c>
      <c r="Y1504" s="11"/>
      <c r="Z1504" s="11">
        <f t="shared" si="773"/>
        <v>0</v>
      </c>
      <c r="AA1504" s="11" t="str">
        <f t="shared" si="825"/>
        <v>N</v>
      </c>
      <c r="AB1504" s="11"/>
      <c r="AC1504" s="11">
        <f t="shared" si="821"/>
        <v>0</v>
      </c>
      <c r="AD1504" s="10" t="str">
        <f>(AD1505 &amp; AD1506 &amp; AD1507 &amp; AD1508 &amp; AD1509 &amp; AD1510 &amp; AD1511 &amp; AD1512) &amp; (AD1513 &amp; AD1514 &amp; AD1515 &amp; AD1516 &amp; AD1517 &amp; AD1518 &amp; AD1519 &amp; AD1520) &amp; (AD1521 &amp; AD1522 &amp; AD1523 &amp; AD1524 &amp; AD1525 &amp; AD1526 &amp; AD1527 &amp; AD1528)</f>
        <v>000000000000000000000000000000000000000000000000000000000011111111111111111111100000000000000000</v>
      </c>
      <c r="AE1504" s="10" t="str">
        <f>(AE1505 &amp; AE1506 &amp; AE1507 &amp; AE1508 &amp; AE1509 &amp; AE1510 &amp; AE1511 &amp; AE1512) &amp; (AE1513 &amp; AE1514 &amp; AE1515 &amp; AE1516 &amp; AE1517 &amp; AE1518 &amp; AE1519 &amp; AE1520) &amp; (AE1521 &amp; AE1522 &amp; AE1523 &amp; AE1524 &amp; AE1525 &amp; AE1526 &amp; AE1527 &amp; AE1528)</f>
        <v>000000000000000000000000000000000000000000000000000000000011111111111111111111100000000000000000</v>
      </c>
      <c r="AF1504" s="11"/>
      <c r="AG1504" s="10"/>
      <c r="AH1504" s="10"/>
      <c r="AI1504" s="11">
        <f t="shared" si="595"/>
        <v>800</v>
      </c>
      <c r="AJ1504" s="11"/>
      <c r="AK1504" s="11">
        <f t="shared" si="592"/>
        <v>800</v>
      </c>
      <c r="AL1504" s="11"/>
      <c r="AM1504" s="11">
        <f t="shared" si="594"/>
        <v>320</v>
      </c>
      <c r="AN1504" s="11"/>
      <c r="AO1504" s="11">
        <f t="shared" si="593"/>
        <v>320</v>
      </c>
      <c r="AP1504" s="11"/>
      <c r="AQ1504" s="11">
        <f t="shared" si="581"/>
        <v>96</v>
      </c>
      <c r="AR1504" s="11">
        <f t="shared" si="822"/>
        <v>96</v>
      </c>
      <c r="AS1504" s="11"/>
      <c r="AT1504" s="9" t="s">
        <v>1527</v>
      </c>
      <c r="AU1504" t="str">
        <f t="shared" si="823"/>
        <v>RW</v>
      </c>
      <c r="AV1504" s="7">
        <f>SUM(Z$7:Z1504)/2</f>
        <v>800</v>
      </c>
      <c r="AW1504" s="7">
        <f>SUM(AC$7:AC1504)/2</f>
        <v>320</v>
      </c>
      <c r="BF1504" s="2" t="s">
        <v>1869</v>
      </c>
      <c r="BG1504" s="2" t="s">
        <v>1869</v>
      </c>
      <c r="BH1504" s="2" t="s">
        <v>1869</v>
      </c>
      <c r="BI1504" s="2" t="s">
        <v>1869</v>
      </c>
      <c r="BJ1504" s="2" t="s">
        <v>1869</v>
      </c>
      <c r="BK1504" s="2" t="s">
        <v>1869</v>
      </c>
      <c r="BL1504" s="2" t="s">
        <v>1869</v>
      </c>
      <c r="BM1504" s="2" t="s">
        <v>1869</v>
      </c>
      <c r="BN1504" s="2" t="s">
        <v>1869</v>
      </c>
      <c r="BO1504" s="2" t="s">
        <v>1869</v>
      </c>
    </row>
    <row r="1505" spans="2:67" outlineLevel="1">
      <c r="B1505" s="36"/>
      <c r="C1505" s="13" t="s">
        <v>1294</v>
      </c>
      <c r="D1505" s="10" t="s">
        <v>1866</v>
      </c>
      <c r="E1505" s="10" t="s">
        <v>1867</v>
      </c>
      <c r="F1505" s="11" t="s">
        <v>1868</v>
      </c>
      <c r="G1505" s="11"/>
      <c r="H1505" s="11"/>
      <c r="I1505" s="11"/>
      <c r="J1505" s="11"/>
      <c r="K1505" s="11"/>
      <c r="L1505" s="11"/>
      <c r="M1505" s="11"/>
      <c r="N1505" s="10"/>
      <c r="O1505" s="10"/>
      <c r="P1505" s="14"/>
      <c r="Q1505" s="10"/>
      <c r="R1505" s="10"/>
      <c r="S1505" s="10" t="s">
        <v>53</v>
      </c>
      <c r="T1505" s="10"/>
      <c r="U1505" s="10" t="s">
        <v>49</v>
      </c>
      <c r="V1505" s="10" t="s">
        <v>50</v>
      </c>
      <c r="W1505" s="10" t="s">
        <v>50</v>
      </c>
      <c r="X1505" s="11" t="str">
        <f t="shared" si="824"/>
        <v>N</v>
      </c>
      <c r="Y1505" s="11"/>
      <c r="Z1505" s="11">
        <f t="shared" si="773"/>
        <v>0</v>
      </c>
      <c r="AA1505" s="11" t="str">
        <f t="shared" si="825"/>
        <v>N</v>
      </c>
      <c r="AB1505" s="11"/>
      <c r="AC1505" s="11">
        <f t="shared" si="821"/>
        <v>0</v>
      </c>
      <c r="AD1505" s="10" t="str">
        <f t="shared" ref="AD1505:AD1528" si="826">REPT(0,BA1505)</f>
        <v/>
      </c>
      <c r="AE1505" s="10" t="str">
        <f t="shared" ref="AE1505:AE1528" si="827">REPT(0,BA1505)</f>
        <v/>
      </c>
      <c r="AF1505" s="11"/>
      <c r="AG1505" s="10"/>
      <c r="AH1505" s="10"/>
      <c r="AI1505" s="11">
        <f t="shared" ref="AI1505:AI1527" si="828">AI1506+Y1506</f>
        <v>799</v>
      </c>
      <c r="AJ1505" s="11" t="str">
        <f t="shared" ref="AJ1505:AJ1528" si="829">IF(Y1505&gt;1,"MTP[" &amp; AI1505-1+Y1505&amp; ":" &amp; AI1505 &amp; "]",(IF(Y1505&gt;0,"MTP[" &amp; AI1505 &amp; "]","")))</f>
        <v/>
      </c>
      <c r="AK1505" s="11">
        <f t="shared" ref="AK1505:AK1527" si="830">AK1506+Y1506</f>
        <v>799</v>
      </c>
      <c r="AL1505" s="11" t="str">
        <f t="shared" ref="AL1505:AL1528" si="831">IF(AND(V1505="Y", Y1505&gt;1),"MTP[" &amp; AK1505-1+Y1505&amp; ":" &amp; AK1505 &amp; "]",(IF(AND(V1505="Y", Y1505&gt;0),"MTP[" &amp; AK1505 &amp; "]","")))</f>
        <v/>
      </c>
      <c r="AM1505" s="11">
        <f t="shared" ref="AM1505:AM1527" si="832">AM1506+AB1506</f>
        <v>319</v>
      </c>
      <c r="AN1505" s="11" t="str">
        <f t="shared" ref="AN1505:AN1528" si="833">IF(AB1505&gt;1,"OTP[" &amp; AM1505-1+AB1505&amp; ":" &amp; AM1505 &amp; "]",(IF(AB1505&gt;0,"OTP[" &amp; AM1505 &amp; "]","")))</f>
        <v/>
      </c>
      <c r="AO1505" s="11">
        <f t="shared" ref="AO1505:AO1527" si="834">AO1506+AB1506</f>
        <v>319</v>
      </c>
      <c r="AP1505" s="11" t="str">
        <f t="shared" ref="AP1505:AP1528" si="835">IF(AND(V1505="Y", AB1505&gt;1),"OTP[" &amp; AO1505-1+AB1505&amp; ":" &amp; AO1505 &amp; "]",(IF(AND(V1505="Y", AB1505&gt;0),"OTP[" &amp; AO1505 &amp; "]","")))</f>
        <v/>
      </c>
      <c r="AQ1505" s="11"/>
      <c r="AR1505" s="11">
        <f t="shared" si="822"/>
        <v>0</v>
      </c>
      <c r="AS1505" s="11"/>
      <c r="AT1505" s="9"/>
      <c r="AU1505" t="str">
        <f t="shared" si="823"/>
        <v>RW</v>
      </c>
      <c r="AV1505" s="7">
        <f>SUM(Z$7:Z1505)/2</f>
        <v>800</v>
      </c>
      <c r="AW1505" s="7">
        <f>SUM(AC$7:AC1505)/2</f>
        <v>320</v>
      </c>
      <c r="BF1505" s="2" t="s">
        <v>1299</v>
      </c>
      <c r="BG1505" s="2" t="s">
        <v>1299</v>
      </c>
      <c r="BH1505" s="2" t="s">
        <v>1299</v>
      </c>
      <c r="BI1505" s="2" t="s">
        <v>1299</v>
      </c>
      <c r="BJ1505" s="2" t="s">
        <v>1299</v>
      </c>
      <c r="BK1505" s="2" t="s">
        <v>1299</v>
      </c>
      <c r="BL1505" s="2" t="s">
        <v>1299</v>
      </c>
      <c r="BM1505" s="2" t="s">
        <v>1299</v>
      </c>
      <c r="BN1505" s="2" t="s">
        <v>1299</v>
      </c>
      <c r="BO1505" s="2" t="s">
        <v>1299</v>
      </c>
    </row>
    <row r="1506" spans="2:67" outlineLevel="1">
      <c r="B1506" s="36"/>
      <c r="C1506" s="13" t="s">
        <v>1294</v>
      </c>
      <c r="D1506" s="10" t="s">
        <v>1866</v>
      </c>
      <c r="E1506" s="10" t="s">
        <v>1867</v>
      </c>
      <c r="F1506" s="11" t="s">
        <v>1868</v>
      </c>
      <c r="G1506" s="11"/>
      <c r="H1506" s="11"/>
      <c r="I1506" s="11"/>
      <c r="J1506" s="11"/>
      <c r="K1506" s="11"/>
      <c r="L1506" s="11"/>
      <c r="M1506" s="11"/>
      <c r="N1506" s="10"/>
      <c r="O1506" s="10"/>
      <c r="P1506" s="14"/>
      <c r="Q1506" s="10"/>
      <c r="R1506" s="10"/>
      <c r="S1506" s="10" t="s">
        <v>53</v>
      </c>
      <c r="T1506" s="10"/>
      <c r="U1506" s="10" t="s">
        <v>49</v>
      </c>
      <c r="V1506" s="10" t="s">
        <v>50</v>
      </c>
      <c r="W1506" s="10" t="s">
        <v>50</v>
      </c>
      <c r="X1506" s="11" t="str">
        <f t="shared" si="824"/>
        <v>N</v>
      </c>
      <c r="Y1506" s="11"/>
      <c r="Z1506" s="11">
        <f t="shared" si="773"/>
        <v>0</v>
      </c>
      <c r="AA1506" s="11" t="str">
        <f t="shared" si="825"/>
        <v>N</v>
      </c>
      <c r="AB1506" s="11"/>
      <c r="AC1506" s="11">
        <f t="shared" si="821"/>
        <v>0</v>
      </c>
      <c r="AD1506" s="10" t="str">
        <f t="shared" si="826"/>
        <v/>
      </c>
      <c r="AE1506" s="10" t="str">
        <f t="shared" si="827"/>
        <v/>
      </c>
      <c r="AF1506" s="11"/>
      <c r="AG1506" s="10"/>
      <c r="AH1506" s="10"/>
      <c r="AI1506" s="11">
        <f t="shared" si="828"/>
        <v>799</v>
      </c>
      <c r="AJ1506" s="11" t="str">
        <f t="shared" si="829"/>
        <v/>
      </c>
      <c r="AK1506" s="11">
        <f t="shared" si="830"/>
        <v>799</v>
      </c>
      <c r="AL1506" s="11" t="str">
        <f t="shared" si="831"/>
        <v/>
      </c>
      <c r="AM1506" s="11">
        <f t="shared" si="832"/>
        <v>319</v>
      </c>
      <c r="AN1506" s="11" t="str">
        <f t="shared" si="833"/>
        <v/>
      </c>
      <c r="AO1506" s="11">
        <f t="shared" si="834"/>
        <v>319</v>
      </c>
      <c r="AP1506" s="11" t="str">
        <f t="shared" si="835"/>
        <v/>
      </c>
      <c r="AQ1506" s="11"/>
      <c r="AR1506" s="11">
        <f t="shared" si="822"/>
        <v>0</v>
      </c>
      <c r="AS1506" s="11"/>
      <c r="AT1506" s="9"/>
      <c r="AU1506" t="str">
        <f t="shared" si="823"/>
        <v>RW</v>
      </c>
      <c r="AV1506" s="7">
        <f>SUM(Z$7:Z1506)/2</f>
        <v>800</v>
      </c>
      <c r="AW1506" s="7">
        <f>SUM(AC$7:AC1506)/2</f>
        <v>320</v>
      </c>
      <c r="BF1506" s="2" t="s">
        <v>1299</v>
      </c>
      <c r="BG1506" s="2" t="s">
        <v>1299</v>
      </c>
      <c r="BH1506" s="2" t="s">
        <v>1299</v>
      </c>
      <c r="BI1506" s="2" t="s">
        <v>1299</v>
      </c>
      <c r="BJ1506" s="2" t="s">
        <v>1299</v>
      </c>
      <c r="BK1506" s="2" t="s">
        <v>1299</v>
      </c>
      <c r="BL1506" s="2" t="s">
        <v>1299</v>
      </c>
      <c r="BM1506" s="2" t="s">
        <v>1299</v>
      </c>
      <c r="BN1506" s="2" t="s">
        <v>1299</v>
      </c>
      <c r="BO1506" s="2" t="s">
        <v>1299</v>
      </c>
    </row>
    <row r="1507" spans="2:67" outlineLevel="1">
      <c r="B1507" s="36"/>
      <c r="C1507" s="13" t="s">
        <v>1294</v>
      </c>
      <c r="D1507" s="10" t="s">
        <v>1866</v>
      </c>
      <c r="E1507" s="10" t="s">
        <v>1867</v>
      </c>
      <c r="F1507" s="11" t="s">
        <v>1868</v>
      </c>
      <c r="G1507" s="11"/>
      <c r="H1507" s="11"/>
      <c r="I1507" s="11"/>
      <c r="J1507" s="11"/>
      <c r="K1507" s="11"/>
      <c r="L1507" s="11"/>
      <c r="M1507" s="11"/>
      <c r="N1507" s="10"/>
      <c r="O1507" s="10"/>
      <c r="P1507" s="14"/>
      <c r="Q1507" s="10"/>
      <c r="R1507" s="10"/>
      <c r="S1507" s="10" t="s">
        <v>53</v>
      </c>
      <c r="T1507" s="10"/>
      <c r="U1507" s="10" t="s">
        <v>49</v>
      </c>
      <c r="V1507" s="10" t="s">
        <v>50</v>
      </c>
      <c r="W1507" s="10" t="s">
        <v>50</v>
      </c>
      <c r="X1507" s="11" t="str">
        <f t="shared" si="824"/>
        <v>N</v>
      </c>
      <c r="Y1507" s="11"/>
      <c r="Z1507" s="11">
        <f t="shared" si="773"/>
        <v>0</v>
      </c>
      <c r="AA1507" s="11" t="str">
        <f t="shared" si="825"/>
        <v>N</v>
      </c>
      <c r="AB1507" s="11"/>
      <c r="AC1507" s="11">
        <f t="shared" si="821"/>
        <v>0</v>
      </c>
      <c r="AD1507" s="10" t="str">
        <f t="shared" si="826"/>
        <v/>
      </c>
      <c r="AE1507" s="10" t="str">
        <f t="shared" si="827"/>
        <v/>
      </c>
      <c r="AF1507" s="11"/>
      <c r="AG1507" s="10"/>
      <c r="AH1507" s="10"/>
      <c r="AI1507" s="11">
        <f t="shared" si="828"/>
        <v>799</v>
      </c>
      <c r="AJ1507" s="11" t="str">
        <f t="shared" si="829"/>
        <v/>
      </c>
      <c r="AK1507" s="11">
        <f t="shared" si="830"/>
        <v>799</v>
      </c>
      <c r="AL1507" s="11" t="str">
        <f t="shared" si="831"/>
        <v/>
      </c>
      <c r="AM1507" s="11">
        <f t="shared" si="832"/>
        <v>319</v>
      </c>
      <c r="AN1507" s="11" t="str">
        <f t="shared" si="833"/>
        <v/>
      </c>
      <c r="AO1507" s="11">
        <f t="shared" si="834"/>
        <v>319</v>
      </c>
      <c r="AP1507" s="11" t="str">
        <f t="shared" si="835"/>
        <v/>
      </c>
      <c r="AQ1507" s="11"/>
      <c r="AR1507" s="11">
        <f t="shared" si="822"/>
        <v>0</v>
      </c>
      <c r="AS1507" s="11"/>
      <c r="AT1507" s="9"/>
      <c r="AU1507" t="str">
        <f t="shared" si="823"/>
        <v>RW</v>
      </c>
      <c r="AV1507" s="7">
        <f>SUM(Z$7:Z1507)/2</f>
        <v>800</v>
      </c>
      <c r="AW1507" s="7">
        <f>SUM(AC$7:AC1507)/2</f>
        <v>320</v>
      </c>
      <c r="BF1507" s="2" t="s">
        <v>1299</v>
      </c>
      <c r="BG1507" s="2" t="s">
        <v>1299</v>
      </c>
      <c r="BH1507" s="2" t="s">
        <v>1299</v>
      </c>
      <c r="BI1507" s="2" t="s">
        <v>1299</v>
      </c>
      <c r="BJ1507" s="2" t="s">
        <v>1299</v>
      </c>
      <c r="BK1507" s="2" t="s">
        <v>1299</v>
      </c>
      <c r="BL1507" s="2" t="s">
        <v>1299</v>
      </c>
      <c r="BM1507" s="2" t="s">
        <v>1299</v>
      </c>
      <c r="BN1507" s="2" t="s">
        <v>1299</v>
      </c>
      <c r="BO1507" s="2" t="s">
        <v>1299</v>
      </c>
    </row>
    <row r="1508" spans="2:67" outlineLevel="1">
      <c r="B1508" s="36"/>
      <c r="C1508" s="13" t="s">
        <v>1294</v>
      </c>
      <c r="D1508" s="10" t="s">
        <v>1866</v>
      </c>
      <c r="E1508" s="10" t="s">
        <v>1867</v>
      </c>
      <c r="F1508" s="11" t="s">
        <v>1868</v>
      </c>
      <c r="G1508" s="11"/>
      <c r="H1508" s="11"/>
      <c r="I1508" s="11"/>
      <c r="J1508" s="11"/>
      <c r="K1508" s="11"/>
      <c r="L1508" s="11"/>
      <c r="M1508" s="11"/>
      <c r="N1508" s="10"/>
      <c r="O1508" s="10"/>
      <c r="P1508" s="14"/>
      <c r="Q1508" s="10"/>
      <c r="R1508" s="10"/>
      <c r="S1508" s="10" t="s">
        <v>53</v>
      </c>
      <c r="T1508" s="10"/>
      <c r="U1508" s="10" t="s">
        <v>49</v>
      </c>
      <c r="V1508" s="10" t="s">
        <v>50</v>
      </c>
      <c r="W1508" s="10" t="s">
        <v>50</v>
      </c>
      <c r="X1508" s="11" t="str">
        <f t="shared" si="824"/>
        <v>N</v>
      </c>
      <c r="Y1508" s="11"/>
      <c r="Z1508" s="11">
        <f t="shared" si="773"/>
        <v>0</v>
      </c>
      <c r="AA1508" s="11" t="str">
        <f t="shared" si="825"/>
        <v>N</v>
      </c>
      <c r="AB1508" s="11"/>
      <c r="AC1508" s="11">
        <f t="shared" si="821"/>
        <v>0</v>
      </c>
      <c r="AD1508" s="10" t="str">
        <f t="shared" si="826"/>
        <v/>
      </c>
      <c r="AE1508" s="10" t="str">
        <f t="shared" si="827"/>
        <v/>
      </c>
      <c r="AF1508" s="11"/>
      <c r="AG1508" s="10"/>
      <c r="AH1508" s="10"/>
      <c r="AI1508" s="11">
        <f t="shared" si="828"/>
        <v>799</v>
      </c>
      <c r="AJ1508" s="11" t="str">
        <f t="shared" si="829"/>
        <v/>
      </c>
      <c r="AK1508" s="11">
        <f t="shared" si="830"/>
        <v>799</v>
      </c>
      <c r="AL1508" s="11" t="str">
        <f t="shared" si="831"/>
        <v/>
      </c>
      <c r="AM1508" s="11">
        <f t="shared" si="832"/>
        <v>319</v>
      </c>
      <c r="AN1508" s="11" t="str">
        <f t="shared" si="833"/>
        <v/>
      </c>
      <c r="AO1508" s="11">
        <f t="shared" si="834"/>
        <v>319</v>
      </c>
      <c r="AP1508" s="11" t="str">
        <f t="shared" si="835"/>
        <v/>
      </c>
      <c r="AQ1508" s="11"/>
      <c r="AR1508" s="11">
        <f t="shared" si="822"/>
        <v>0</v>
      </c>
      <c r="AS1508" s="11"/>
      <c r="AT1508" s="9"/>
      <c r="AU1508" t="str">
        <f t="shared" si="823"/>
        <v>RW</v>
      </c>
      <c r="AV1508" s="7">
        <f>SUM(Z$7:Z1508)/2</f>
        <v>800</v>
      </c>
      <c r="AW1508" s="7">
        <f>SUM(AC$7:AC1508)/2</f>
        <v>320</v>
      </c>
      <c r="BF1508" s="2" t="s">
        <v>1299</v>
      </c>
      <c r="BG1508" s="2" t="s">
        <v>1299</v>
      </c>
      <c r="BH1508" s="2" t="s">
        <v>1299</v>
      </c>
      <c r="BI1508" s="2" t="s">
        <v>1299</v>
      </c>
      <c r="BJ1508" s="2" t="s">
        <v>1299</v>
      </c>
      <c r="BK1508" s="2" t="s">
        <v>1299</v>
      </c>
      <c r="BL1508" s="2" t="s">
        <v>1299</v>
      </c>
      <c r="BM1508" s="2" t="s">
        <v>1299</v>
      </c>
      <c r="BN1508" s="2" t="s">
        <v>1299</v>
      </c>
      <c r="BO1508" s="2" t="s">
        <v>1299</v>
      </c>
    </row>
    <row r="1509" spans="2:67" outlineLevel="1">
      <c r="B1509" s="36"/>
      <c r="C1509" s="13" t="s">
        <v>1294</v>
      </c>
      <c r="D1509" s="10" t="s">
        <v>1866</v>
      </c>
      <c r="E1509" s="10" t="s">
        <v>1867</v>
      </c>
      <c r="F1509" s="11" t="s">
        <v>1868</v>
      </c>
      <c r="G1509" s="11"/>
      <c r="H1509" s="11"/>
      <c r="I1509" s="11"/>
      <c r="J1509" s="11"/>
      <c r="K1509" s="11"/>
      <c r="L1509" s="11"/>
      <c r="M1509" s="11"/>
      <c r="N1509" s="10"/>
      <c r="O1509" s="10"/>
      <c r="P1509" s="14"/>
      <c r="Q1509" s="10"/>
      <c r="R1509" s="10"/>
      <c r="S1509" s="10" t="s">
        <v>53</v>
      </c>
      <c r="T1509" s="10"/>
      <c r="U1509" s="10" t="s">
        <v>49</v>
      </c>
      <c r="V1509" s="10" t="s">
        <v>50</v>
      </c>
      <c r="W1509" s="10" t="s">
        <v>50</v>
      </c>
      <c r="X1509" s="11" t="str">
        <f t="shared" si="824"/>
        <v>N</v>
      </c>
      <c r="Y1509" s="11"/>
      <c r="Z1509" s="11">
        <f t="shared" si="773"/>
        <v>0</v>
      </c>
      <c r="AA1509" s="11" t="str">
        <f t="shared" si="825"/>
        <v>N</v>
      </c>
      <c r="AB1509" s="11"/>
      <c r="AC1509" s="11">
        <f t="shared" si="821"/>
        <v>0</v>
      </c>
      <c r="AD1509" s="10" t="str">
        <f t="shared" si="826"/>
        <v/>
      </c>
      <c r="AE1509" s="10" t="str">
        <f t="shared" si="827"/>
        <v/>
      </c>
      <c r="AF1509" s="11"/>
      <c r="AG1509" s="10"/>
      <c r="AH1509" s="10"/>
      <c r="AI1509" s="11">
        <f t="shared" si="828"/>
        <v>799</v>
      </c>
      <c r="AJ1509" s="11" t="str">
        <f t="shared" si="829"/>
        <v/>
      </c>
      <c r="AK1509" s="11">
        <f t="shared" si="830"/>
        <v>799</v>
      </c>
      <c r="AL1509" s="11" t="str">
        <f t="shared" si="831"/>
        <v/>
      </c>
      <c r="AM1509" s="11">
        <f t="shared" si="832"/>
        <v>319</v>
      </c>
      <c r="AN1509" s="11" t="str">
        <f t="shared" si="833"/>
        <v/>
      </c>
      <c r="AO1509" s="11">
        <f t="shared" si="834"/>
        <v>319</v>
      </c>
      <c r="AP1509" s="11" t="str">
        <f t="shared" si="835"/>
        <v/>
      </c>
      <c r="AQ1509" s="11"/>
      <c r="AR1509" s="11">
        <f t="shared" si="822"/>
        <v>0</v>
      </c>
      <c r="AS1509" s="11"/>
      <c r="AT1509" s="9"/>
      <c r="AU1509" t="str">
        <f t="shared" si="823"/>
        <v>RW</v>
      </c>
      <c r="AV1509" s="7">
        <f>SUM(Z$7:Z1509)/2</f>
        <v>800</v>
      </c>
      <c r="AW1509" s="7">
        <f>SUM(AC$7:AC1509)/2</f>
        <v>320</v>
      </c>
      <c r="BF1509" s="2" t="s">
        <v>1299</v>
      </c>
      <c r="BG1509" s="2" t="s">
        <v>1299</v>
      </c>
      <c r="BH1509" s="2" t="s">
        <v>1299</v>
      </c>
      <c r="BI1509" s="2" t="s">
        <v>1299</v>
      </c>
      <c r="BJ1509" s="2" t="s">
        <v>1299</v>
      </c>
      <c r="BK1509" s="2" t="s">
        <v>1299</v>
      </c>
      <c r="BL1509" s="2" t="s">
        <v>1299</v>
      </c>
      <c r="BM1509" s="2" t="s">
        <v>1299</v>
      </c>
      <c r="BN1509" s="2" t="s">
        <v>1299</v>
      </c>
      <c r="BO1509" s="2" t="s">
        <v>1299</v>
      </c>
    </row>
    <row r="1510" spans="2:67" outlineLevel="1">
      <c r="B1510" s="36"/>
      <c r="C1510" s="13" t="s">
        <v>1294</v>
      </c>
      <c r="D1510" s="10" t="s">
        <v>1866</v>
      </c>
      <c r="E1510" s="10" t="s">
        <v>1867</v>
      </c>
      <c r="F1510" s="11" t="s">
        <v>1868</v>
      </c>
      <c r="G1510" s="11"/>
      <c r="H1510" s="11"/>
      <c r="I1510" s="11"/>
      <c r="J1510" s="11"/>
      <c r="K1510" s="11"/>
      <c r="L1510" s="11"/>
      <c r="M1510" s="11"/>
      <c r="N1510" s="10"/>
      <c r="O1510" s="10"/>
      <c r="P1510" s="14"/>
      <c r="Q1510" s="10"/>
      <c r="R1510" s="10"/>
      <c r="S1510" s="10" t="s">
        <v>53</v>
      </c>
      <c r="T1510" s="10"/>
      <c r="U1510" s="10" t="s">
        <v>49</v>
      </c>
      <c r="V1510" s="10" t="s">
        <v>50</v>
      </c>
      <c r="W1510" s="10" t="s">
        <v>50</v>
      </c>
      <c r="X1510" s="11" t="str">
        <f t="shared" si="824"/>
        <v>N</v>
      </c>
      <c r="Y1510" s="11"/>
      <c r="Z1510" s="11">
        <f t="shared" si="773"/>
        <v>0</v>
      </c>
      <c r="AA1510" s="11" t="str">
        <f t="shared" si="825"/>
        <v>N</v>
      </c>
      <c r="AB1510" s="11"/>
      <c r="AC1510" s="11">
        <f t="shared" si="821"/>
        <v>0</v>
      </c>
      <c r="AD1510" s="10" t="str">
        <f t="shared" si="826"/>
        <v/>
      </c>
      <c r="AE1510" s="10" t="str">
        <f t="shared" si="827"/>
        <v/>
      </c>
      <c r="AF1510" s="11"/>
      <c r="AG1510" s="10"/>
      <c r="AH1510" s="10"/>
      <c r="AI1510" s="11">
        <f t="shared" si="828"/>
        <v>799</v>
      </c>
      <c r="AJ1510" s="11" t="str">
        <f t="shared" si="829"/>
        <v/>
      </c>
      <c r="AK1510" s="11">
        <f t="shared" si="830"/>
        <v>799</v>
      </c>
      <c r="AL1510" s="11" t="str">
        <f t="shared" si="831"/>
        <v/>
      </c>
      <c r="AM1510" s="11">
        <f t="shared" si="832"/>
        <v>319</v>
      </c>
      <c r="AN1510" s="11" t="str">
        <f t="shared" si="833"/>
        <v/>
      </c>
      <c r="AO1510" s="11">
        <f t="shared" si="834"/>
        <v>319</v>
      </c>
      <c r="AP1510" s="11" t="str">
        <f t="shared" si="835"/>
        <v/>
      </c>
      <c r="AQ1510" s="11"/>
      <c r="AR1510" s="11">
        <f t="shared" si="822"/>
        <v>0</v>
      </c>
      <c r="AS1510" s="11"/>
      <c r="AT1510" s="9"/>
      <c r="AU1510" t="str">
        <f t="shared" si="823"/>
        <v>RW</v>
      </c>
      <c r="AV1510" s="7">
        <f>SUM(Z$7:Z1510)/2</f>
        <v>800</v>
      </c>
      <c r="AW1510" s="7">
        <f>SUM(AC$7:AC1510)/2</f>
        <v>320</v>
      </c>
      <c r="BB1510" s="7">
        <f t="shared" ref="BB1510:BB1512" si="836">BB1511+BA1511</f>
        <v>96</v>
      </c>
      <c r="BF1510" s="2" t="s">
        <v>1299</v>
      </c>
      <c r="BG1510" s="2" t="s">
        <v>1299</v>
      </c>
      <c r="BH1510" s="2" t="s">
        <v>1299</v>
      </c>
      <c r="BI1510" s="2" t="s">
        <v>1299</v>
      </c>
      <c r="BJ1510" s="2" t="s">
        <v>1299</v>
      </c>
      <c r="BK1510" s="2" t="s">
        <v>1299</v>
      </c>
      <c r="BL1510" s="2" t="s">
        <v>1299</v>
      </c>
      <c r="BM1510" s="2" t="s">
        <v>1299</v>
      </c>
      <c r="BN1510" s="2" t="s">
        <v>1299</v>
      </c>
      <c r="BO1510" s="2" t="s">
        <v>1299</v>
      </c>
    </row>
    <row r="1511" spans="2:67" outlineLevel="1">
      <c r="B1511" s="36"/>
      <c r="C1511" s="13" t="s">
        <v>1294</v>
      </c>
      <c r="D1511" s="10" t="s">
        <v>1866</v>
      </c>
      <c r="E1511" s="10" t="s">
        <v>1867</v>
      </c>
      <c r="F1511" s="11" t="s">
        <v>1868</v>
      </c>
      <c r="G1511" s="11" t="str">
        <f t="shared" ref="G1511:G1513" si="837">IF(BA1511&gt;1, F1511 &amp; "[" &amp; BB1511-1+BA1511&amp; ":" &amp; BB1511 &amp; "]",(IF(BA1511&gt;0,F1511 &amp; "[" &amp; BB1511 &amp; "]","")))</f>
        <v/>
      </c>
      <c r="H1511" s="11"/>
      <c r="I1511" s="11"/>
      <c r="J1511" s="11"/>
      <c r="K1511" s="11"/>
      <c r="L1511" s="11"/>
      <c r="M1511" s="11"/>
      <c r="N1511" s="10"/>
      <c r="O1511" s="10"/>
      <c r="P1511" s="14"/>
      <c r="Q1511" s="10"/>
      <c r="R1511" s="10"/>
      <c r="S1511" s="10" t="s">
        <v>53</v>
      </c>
      <c r="T1511" s="10"/>
      <c r="U1511" s="10" t="s">
        <v>49</v>
      </c>
      <c r="V1511" s="10" t="s">
        <v>50</v>
      </c>
      <c r="W1511" s="10" t="s">
        <v>50</v>
      </c>
      <c r="X1511" s="11" t="str">
        <f t="shared" si="824"/>
        <v>N</v>
      </c>
      <c r="Y1511" s="11"/>
      <c r="Z1511" s="11">
        <f t="shared" si="773"/>
        <v>0</v>
      </c>
      <c r="AA1511" s="11" t="str">
        <f t="shared" si="825"/>
        <v>N</v>
      </c>
      <c r="AB1511" s="11"/>
      <c r="AC1511" s="11">
        <f t="shared" si="821"/>
        <v>0</v>
      </c>
      <c r="AD1511" s="10" t="str">
        <f t="shared" si="826"/>
        <v/>
      </c>
      <c r="AE1511" s="10" t="str">
        <f t="shared" si="827"/>
        <v/>
      </c>
      <c r="AF1511" s="11"/>
      <c r="AG1511" s="10"/>
      <c r="AH1511" s="10"/>
      <c r="AI1511" s="11">
        <f t="shared" si="828"/>
        <v>799</v>
      </c>
      <c r="AJ1511" s="11" t="str">
        <f t="shared" si="829"/>
        <v/>
      </c>
      <c r="AK1511" s="11">
        <f t="shared" si="830"/>
        <v>799</v>
      </c>
      <c r="AL1511" s="11" t="str">
        <f t="shared" si="831"/>
        <v/>
      </c>
      <c r="AM1511" s="11">
        <f t="shared" si="832"/>
        <v>319</v>
      </c>
      <c r="AN1511" s="11" t="str">
        <f t="shared" si="833"/>
        <v/>
      </c>
      <c r="AO1511" s="11">
        <f t="shared" si="834"/>
        <v>319</v>
      </c>
      <c r="AP1511" s="11" t="str">
        <f t="shared" si="835"/>
        <v/>
      </c>
      <c r="AQ1511" s="11"/>
      <c r="AR1511" s="11">
        <f t="shared" si="822"/>
        <v>0</v>
      </c>
      <c r="AS1511" s="11"/>
      <c r="AT1511" s="9"/>
      <c r="AU1511" t="str">
        <f t="shared" si="823"/>
        <v>RW</v>
      </c>
      <c r="AV1511" s="7">
        <f>SUM(Z$7:Z1511)/2</f>
        <v>800</v>
      </c>
      <c r="AW1511" s="7">
        <f>SUM(AC$7:AC1511)/2</f>
        <v>320</v>
      </c>
      <c r="BB1511" s="7">
        <f t="shared" si="836"/>
        <v>96</v>
      </c>
      <c r="BF1511" s="2" t="s">
        <v>1299</v>
      </c>
      <c r="BG1511" s="2" t="s">
        <v>1299</v>
      </c>
      <c r="BH1511" s="2" t="s">
        <v>1299</v>
      </c>
      <c r="BI1511" s="2" t="s">
        <v>1299</v>
      </c>
      <c r="BJ1511" s="2" t="s">
        <v>1299</v>
      </c>
      <c r="BK1511" s="2" t="s">
        <v>1299</v>
      </c>
      <c r="BL1511" s="2" t="s">
        <v>1299</v>
      </c>
      <c r="BM1511" s="2" t="s">
        <v>1299</v>
      </c>
      <c r="BN1511" s="2" t="s">
        <v>1299</v>
      </c>
      <c r="BO1511" s="2" t="s">
        <v>1299</v>
      </c>
    </row>
    <row r="1512" spans="2:67" outlineLevel="1">
      <c r="C1512" s="13" t="s">
        <v>1294</v>
      </c>
      <c r="D1512" s="10" t="s">
        <v>1866</v>
      </c>
      <c r="E1512" s="10" t="s">
        <v>1867</v>
      </c>
      <c r="F1512" s="11" t="s">
        <v>1868</v>
      </c>
      <c r="G1512" s="11" t="str">
        <f t="shared" si="837"/>
        <v>MFR_SPECIFIC_D3[95:92]</v>
      </c>
      <c r="H1512" s="11" t="s">
        <v>1870</v>
      </c>
      <c r="I1512" s="11"/>
      <c r="J1512" s="11"/>
      <c r="K1512" s="11"/>
      <c r="L1512" s="11"/>
      <c r="M1512" s="11"/>
      <c r="N1512" s="10"/>
      <c r="O1512" s="10"/>
      <c r="P1512" s="14"/>
      <c r="Q1512" s="10"/>
      <c r="R1512" s="10"/>
      <c r="S1512" s="10" t="s">
        <v>53</v>
      </c>
      <c r="T1512" s="10"/>
      <c r="U1512" s="10" t="s">
        <v>49</v>
      </c>
      <c r="V1512" s="10" t="s">
        <v>50</v>
      </c>
      <c r="W1512" s="10" t="s">
        <v>50</v>
      </c>
      <c r="X1512" s="11" t="str">
        <f t="shared" si="824"/>
        <v>N</v>
      </c>
      <c r="Y1512" s="11"/>
      <c r="Z1512" s="11">
        <f t="shared" si="773"/>
        <v>0</v>
      </c>
      <c r="AA1512" s="11" t="str">
        <f t="shared" si="825"/>
        <v>N</v>
      </c>
      <c r="AB1512" s="11"/>
      <c r="AC1512" s="11">
        <f t="shared" si="821"/>
        <v>0</v>
      </c>
      <c r="AD1512" s="10" t="str">
        <f t="shared" si="826"/>
        <v>0000</v>
      </c>
      <c r="AE1512" s="10" t="str">
        <f t="shared" si="827"/>
        <v>0000</v>
      </c>
      <c r="AF1512" s="11"/>
      <c r="AG1512" s="10"/>
      <c r="AH1512" s="10"/>
      <c r="AI1512" s="11">
        <f t="shared" si="828"/>
        <v>799</v>
      </c>
      <c r="AJ1512" s="11" t="str">
        <f t="shared" si="829"/>
        <v/>
      </c>
      <c r="AK1512" s="11">
        <f t="shared" si="830"/>
        <v>799</v>
      </c>
      <c r="AL1512" s="11" t="str">
        <f t="shared" si="831"/>
        <v/>
      </c>
      <c r="AM1512" s="11">
        <f t="shared" si="832"/>
        <v>319</v>
      </c>
      <c r="AN1512" s="11" t="str">
        <f t="shared" si="833"/>
        <v/>
      </c>
      <c r="AO1512" s="11">
        <f t="shared" si="834"/>
        <v>319</v>
      </c>
      <c r="AP1512" s="11" t="str">
        <f t="shared" si="835"/>
        <v/>
      </c>
      <c r="AQ1512" s="11"/>
      <c r="AR1512" s="11">
        <f t="shared" si="822"/>
        <v>0</v>
      </c>
      <c r="AS1512" s="11"/>
      <c r="AT1512" s="9"/>
      <c r="AU1512" t="str">
        <f t="shared" si="823"/>
        <v>RW</v>
      </c>
      <c r="AV1512" s="7">
        <f>SUM(Z$7:Z1512)/2</f>
        <v>800</v>
      </c>
      <c r="AW1512" s="7">
        <f>SUM(AC$7:AC1512)/2</f>
        <v>320</v>
      </c>
      <c r="BA1512" s="7">
        <v>4</v>
      </c>
      <c r="BB1512" s="7">
        <f t="shared" si="836"/>
        <v>92</v>
      </c>
      <c r="BF1512" s="2" t="s">
        <v>521</v>
      </c>
      <c r="BG1512" s="2" t="s">
        <v>521</v>
      </c>
      <c r="BH1512" s="2" t="s">
        <v>521</v>
      </c>
      <c r="BI1512" s="2" t="s">
        <v>521</v>
      </c>
      <c r="BJ1512" s="2" t="s">
        <v>521</v>
      </c>
      <c r="BK1512" s="2" t="s">
        <v>521</v>
      </c>
      <c r="BL1512" s="2" t="s">
        <v>521</v>
      </c>
      <c r="BM1512" s="2" t="s">
        <v>521</v>
      </c>
      <c r="BN1512" s="2" t="s">
        <v>521</v>
      </c>
      <c r="BO1512" s="2" t="s">
        <v>521</v>
      </c>
    </row>
    <row r="1513" spans="2:67" ht="28.9" outlineLevel="1">
      <c r="B1513" s="36"/>
      <c r="C1513" s="13" t="s">
        <v>1294</v>
      </c>
      <c r="D1513" s="10" t="s">
        <v>1866</v>
      </c>
      <c r="E1513" s="10" t="s">
        <v>1867</v>
      </c>
      <c r="F1513" s="11" t="s">
        <v>1868</v>
      </c>
      <c r="G1513" s="11" t="str">
        <f t="shared" si="837"/>
        <v>MFR_SPECIFIC_D3[91]</v>
      </c>
      <c r="H1513" s="11" t="s">
        <v>1871</v>
      </c>
      <c r="I1513" s="11"/>
      <c r="J1513" s="11"/>
      <c r="K1513" s="11"/>
      <c r="L1513" s="11"/>
      <c r="M1513" s="11"/>
      <c r="N1513" s="10" t="s">
        <v>1872</v>
      </c>
      <c r="O1513" s="10" t="s">
        <v>1871</v>
      </c>
      <c r="P1513" s="14"/>
      <c r="Q1513" s="10"/>
      <c r="R1513" s="10"/>
      <c r="S1513" s="10" t="s">
        <v>53</v>
      </c>
      <c r="T1513" s="10"/>
      <c r="U1513" s="10" t="s">
        <v>49</v>
      </c>
      <c r="V1513" s="10" t="s">
        <v>50</v>
      </c>
      <c r="W1513" s="10" t="s">
        <v>50</v>
      </c>
      <c r="X1513" s="11" t="str">
        <f t="shared" si="824"/>
        <v>N</v>
      </c>
      <c r="Y1513" s="11"/>
      <c r="Z1513" s="11">
        <f t="shared" si="773"/>
        <v>0</v>
      </c>
      <c r="AA1513" s="11" t="str">
        <f t="shared" si="825"/>
        <v>N</v>
      </c>
      <c r="AB1513" s="11"/>
      <c r="AC1513" s="11">
        <f t="shared" si="821"/>
        <v>0</v>
      </c>
      <c r="AD1513" s="10" t="str">
        <f t="shared" si="826"/>
        <v>0</v>
      </c>
      <c r="AE1513" s="10" t="str">
        <f t="shared" si="827"/>
        <v>0</v>
      </c>
      <c r="AF1513" s="11"/>
      <c r="AG1513" s="10"/>
      <c r="AH1513" s="10"/>
      <c r="AI1513" s="11">
        <f t="shared" si="828"/>
        <v>799</v>
      </c>
      <c r="AJ1513" s="11" t="str">
        <f t="shared" si="829"/>
        <v/>
      </c>
      <c r="AK1513" s="11">
        <f t="shared" si="830"/>
        <v>799</v>
      </c>
      <c r="AL1513" s="11" t="str">
        <f t="shared" si="831"/>
        <v/>
      </c>
      <c r="AM1513" s="11">
        <f t="shared" si="832"/>
        <v>319</v>
      </c>
      <c r="AN1513" s="11" t="str">
        <f t="shared" si="833"/>
        <v/>
      </c>
      <c r="AO1513" s="11">
        <f t="shared" si="834"/>
        <v>319</v>
      </c>
      <c r="AP1513" s="11" t="str">
        <f t="shared" si="835"/>
        <v/>
      </c>
      <c r="AQ1513" s="11"/>
      <c r="AR1513" s="11">
        <f t="shared" si="822"/>
        <v>0</v>
      </c>
      <c r="AS1513" s="11"/>
      <c r="AT1513" s="9"/>
      <c r="AU1513" t="str">
        <f t="shared" si="823"/>
        <v>RW</v>
      </c>
      <c r="AV1513" s="7">
        <f>SUM(Z$7:Z1513)/2</f>
        <v>800</v>
      </c>
      <c r="AW1513" s="7">
        <f>SUM(AC$7:AC1513)/2</f>
        <v>320</v>
      </c>
      <c r="BA1513" s="7">
        <v>1</v>
      </c>
      <c r="BB1513" s="7">
        <f t="shared" ref="BB1513:BB1519" si="838">BB1514+BA1514</f>
        <v>91</v>
      </c>
      <c r="BF1513" s="2" t="s">
        <v>1304</v>
      </c>
      <c r="BG1513" s="2" t="s">
        <v>1304</v>
      </c>
      <c r="BH1513" s="2" t="s">
        <v>1304</v>
      </c>
      <c r="BI1513" s="2" t="s">
        <v>1304</v>
      </c>
      <c r="BJ1513" s="2" t="s">
        <v>1304</v>
      </c>
      <c r="BK1513" s="2" t="s">
        <v>1304</v>
      </c>
      <c r="BL1513" s="2" t="s">
        <v>1304</v>
      </c>
      <c r="BM1513" s="2" t="s">
        <v>1304</v>
      </c>
      <c r="BN1513" s="2" t="s">
        <v>1304</v>
      </c>
      <c r="BO1513" s="2" t="s">
        <v>1304</v>
      </c>
    </row>
    <row r="1514" spans="2:67" outlineLevel="1">
      <c r="B1514" s="36"/>
      <c r="C1514" s="13" t="s">
        <v>1294</v>
      </c>
      <c r="D1514" s="10" t="s">
        <v>1866</v>
      </c>
      <c r="E1514" s="10" t="s">
        <v>1867</v>
      </c>
      <c r="F1514" s="11" t="s">
        <v>1868</v>
      </c>
      <c r="G1514" s="11" t="str">
        <f>IF(BA1514&gt;1, F1514 &amp; "[" &amp; BB1514-1+BA1514&amp; ":" &amp; BB1514 &amp; "]",(IF(BA1514&gt;0,F1514 &amp; "[" &amp; BB1514 &amp; "]","")))</f>
        <v>MFR_SPECIFIC_D3[90:89]</v>
      </c>
      <c r="H1514" s="11" t="s">
        <v>1873</v>
      </c>
      <c r="I1514" s="11"/>
      <c r="J1514" s="11"/>
      <c r="K1514" s="11"/>
      <c r="L1514" s="11"/>
      <c r="M1514" s="11"/>
      <c r="N1514" s="10" t="s">
        <v>1874</v>
      </c>
      <c r="O1514" s="10"/>
      <c r="P1514" s="14"/>
      <c r="Q1514" s="10"/>
      <c r="R1514" s="10"/>
      <c r="S1514" s="10" t="s">
        <v>53</v>
      </c>
      <c r="T1514" s="10"/>
      <c r="U1514" s="10" t="s">
        <v>49</v>
      </c>
      <c r="V1514" s="10" t="s">
        <v>50</v>
      </c>
      <c r="W1514" s="10" t="s">
        <v>50</v>
      </c>
      <c r="X1514" s="11" t="str">
        <f t="shared" si="824"/>
        <v>N</v>
      </c>
      <c r="Y1514" s="11"/>
      <c r="Z1514" s="11">
        <f t="shared" si="773"/>
        <v>0</v>
      </c>
      <c r="AA1514" s="11" t="str">
        <f t="shared" si="825"/>
        <v>N</v>
      </c>
      <c r="AB1514" s="11"/>
      <c r="AC1514" s="11">
        <f t="shared" si="821"/>
        <v>0</v>
      </c>
      <c r="AD1514" s="10" t="str">
        <f t="shared" si="826"/>
        <v>00</v>
      </c>
      <c r="AE1514" s="10" t="str">
        <f t="shared" si="827"/>
        <v>00</v>
      </c>
      <c r="AF1514" s="11"/>
      <c r="AG1514" s="10"/>
      <c r="AH1514" s="10"/>
      <c r="AI1514" s="11">
        <f t="shared" si="828"/>
        <v>799</v>
      </c>
      <c r="AJ1514" s="11" t="str">
        <f t="shared" si="829"/>
        <v/>
      </c>
      <c r="AK1514" s="11">
        <f t="shared" si="830"/>
        <v>799</v>
      </c>
      <c r="AL1514" s="11" t="str">
        <f t="shared" si="831"/>
        <v/>
      </c>
      <c r="AM1514" s="11">
        <f t="shared" si="832"/>
        <v>319</v>
      </c>
      <c r="AN1514" s="11" t="str">
        <f t="shared" si="833"/>
        <v/>
      </c>
      <c r="AO1514" s="11">
        <f t="shared" si="834"/>
        <v>319</v>
      </c>
      <c r="AP1514" s="11" t="str">
        <f t="shared" si="835"/>
        <v/>
      </c>
      <c r="AQ1514" s="11"/>
      <c r="AR1514" s="11">
        <f t="shared" si="822"/>
        <v>0</v>
      </c>
      <c r="AS1514" s="11"/>
      <c r="AT1514" s="9"/>
      <c r="AU1514" t="str">
        <f t="shared" si="823"/>
        <v>RW</v>
      </c>
      <c r="AV1514" s="7">
        <f>SUM(Z$7:Z1514)/2</f>
        <v>800</v>
      </c>
      <c r="AW1514" s="7">
        <f>SUM(AC$7:AC1514)/2</f>
        <v>320</v>
      </c>
      <c r="BA1514" s="7">
        <v>2</v>
      </c>
      <c r="BB1514" s="7">
        <f t="shared" si="838"/>
        <v>89</v>
      </c>
      <c r="BF1514" s="2" t="s">
        <v>51</v>
      </c>
      <c r="BG1514" s="2" t="s">
        <v>51</v>
      </c>
      <c r="BH1514" s="2" t="s">
        <v>51</v>
      </c>
      <c r="BI1514" s="2" t="s">
        <v>51</v>
      </c>
      <c r="BJ1514" s="2" t="s">
        <v>51</v>
      </c>
      <c r="BK1514" s="2" t="s">
        <v>51</v>
      </c>
      <c r="BL1514" s="2" t="s">
        <v>51</v>
      </c>
      <c r="BM1514" s="2" t="s">
        <v>51</v>
      </c>
      <c r="BN1514" s="2" t="s">
        <v>51</v>
      </c>
      <c r="BO1514" s="2" t="s">
        <v>51</v>
      </c>
    </row>
    <row r="1515" spans="2:67" outlineLevel="1">
      <c r="B1515" s="36"/>
      <c r="C1515" s="13" t="s">
        <v>1294</v>
      </c>
      <c r="D1515" s="10" t="s">
        <v>1866</v>
      </c>
      <c r="E1515" s="10" t="s">
        <v>1867</v>
      </c>
      <c r="F1515" s="11" t="s">
        <v>1868</v>
      </c>
      <c r="G1515" s="11" t="str">
        <f t="shared" ref="G1515:G1528" si="839">IF(BA1515&gt;1, F1515 &amp; "[" &amp; BB1515-1+BA1515&amp; ":" &amp; BB1515 &amp; "]",(IF(BA1515&gt;0,F1515 &amp; "[" &amp; BB1515 &amp; "]","")))</f>
        <v>MFR_SPECIFIC_D3[88]</v>
      </c>
      <c r="H1515" s="11" t="s">
        <v>1875</v>
      </c>
      <c r="I1515" s="11"/>
      <c r="J1515" s="11"/>
      <c r="K1515" s="11"/>
      <c r="L1515" s="11"/>
      <c r="M1515" s="11"/>
      <c r="N1515" s="10" t="s">
        <v>1876</v>
      </c>
      <c r="O1515" s="10"/>
      <c r="P1515" s="14"/>
      <c r="Q1515" s="10"/>
      <c r="R1515" s="10"/>
      <c r="S1515" s="10" t="s">
        <v>53</v>
      </c>
      <c r="T1515" s="10"/>
      <c r="U1515" s="10" t="s">
        <v>49</v>
      </c>
      <c r="V1515" s="10" t="s">
        <v>50</v>
      </c>
      <c r="W1515" s="10" t="s">
        <v>50</v>
      </c>
      <c r="X1515" s="11" t="str">
        <f t="shared" si="824"/>
        <v>N</v>
      </c>
      <c r="Y1515" s="11"/>
      <c r="Z1515" s="11">
        <f t="shared" si="773"/>
        <v>0</v>
      </c>
      <c r="AA1515" s="11" t="str">
        <f t="shared" si="825"/>
        <v>N</v>
      </c>
      <c r="AB1515" s="11"/>
      <c r="AC1515" s="11">
        <f t="shared" si="821"/>
        <v>0</v>
      </c>
      <c r="AD1515" s="10" t="str">
        <f t="shared" si="826"/>
        <v>0</v>
      </c>
      <c r="AE1515" s="10" t="str">
        <f t="shared" si="827"/>
        <v>0</v>
      </c>
      <c r="AF1515" s="11"/>
      <c r="AG1515" s="10"/>
      <c r="AH1515" s="10"/>
      <c r="AI1515" s="11">
        <f t="shared" si="828"/>
        <v>799</v>
      </c>
      <c r="AJ1515" s="11" t="str">
        <f t="shared" si="829"/>
        <v/>
      </c>
      <c r="AK1515" s="11">
        <f t="shared" si="830"/>
        <v>799</v>
      </c>
      <c r="AL1515" s="11" t="str">
        <f t="shared" si="831"/>
        <v/>
      </c>
      <c r="AM1515" s="11">
        <f t="shared" si="832"/>
        <v>319</v>
      </c>
      <c r="AN1515" s="11" t="str">
        <f t="shared" si="833"/>
        <v/>
      </c>
      <c r="AO1515" s="11">
        <f t="shared" si="834"/>
        <v>319</v>
      </c>
      <c r="AP1515" s="11" t="str">
        <f t="shared" si="835"/>
        <v/>
      </c>
      <c r="AQ1515" s="11"/>
      <c r="AR1515" s="11">
        <f t="shared" si="822"/>
        <v>0</v>
      </c>
      <c r="AS1515" s="11"/>
      <c r="AT1515" s="9"/>
      <c r="AU1515" t="str">
        <f t="shared" si="823"/>
        <v>RW</v>
      </c>
      <c r="AV1515" s="7">
        <f>SUM(Z$7:Z1515)/2</f>
        <v>800</v>
      </c>
      <c r="AW1515" s="7">
        <f>SUM(AC$7:AC1515)/2</f>
        <v>320</v>
      </c>
      <c r="BA1515" s="7">
        <v>1</v>
      </c>
      <c r="BB1515" s="7">
        <f t="shared" si="838"/>
        <v>88</v>
      </c>
      <c r="BF1515" s="2" t="s">
        <v>1304</v>
      </c>
      <c r="BG1515" s="2" t="s">
        <v>1304</v>
      </c>
      <c r="BH1515" s="2" t="s">
        <v>1304</v>
      </c>
      <c r="BI1515" s="2" t="s">
        <v>1304</v>
      </c>
      <c r="BJ1515" s="2" t="s">
        <v>1304</v>
      </c>
      <c r="BK1515" s="2" t="s">
        <v>1304</v>
      </c>
      <c r="BL1515" s="2" t="s">
        <v>1304</v>
      </c>
      <c r="BM1515" s="2" t="s">
        <v>1304</v>
      </c>
      <c r="BN1515" s="2" t="s">
        <v>1304</v>
      </c>
      <c r="BO1515" s="2" t="s">
        <v>1304</v>
      </c>
    </row>
    <row r="1516" spans="2:67" ht="28.9" outlineLevel="1">
      <c r="B1516" s="36"/>
      <c r="C1516" s="13" t="s">
        <v>1294</v>
      </c>
      <c r="D1516" s="10" t="s">
        <v>1866</v>
      </c>
      <c r="E1516" s="10" t="s">
        <v>1867</v>
      </c>
      <c r="F1516" s="11" t="s">
        <v>1868</v>
      </c>
      <c r="G1516" s="11" t="str">
        <f>IF(BA1516&gt;1, F1516 &amp; "[" &amp; BB1516-1+BA1516&amp; ":" &amp; BB1516 &amp; "]",(IF(BA1516&gt;0,F1516 &amp; "[" &amp; BB1516 &amp; "]","")))</f>
        <v>MFR_SPECIFIC_D3[87:76]</v>
      </c>
      <c r="H1516" s="11" t="s">
        <v>1877</v>
      </c>
      <c r="I1516" s="11"/>
      <c r="J1516" s="11"/>
      <c r="K1516" s="11"/>
      <c r="L1516" s="11"/>
      <c r="M1516" s="11"/>
      <c r="N1516" s="10" t="s">
        <v>1878</v>
      </c>
      <c r="O1516" s="10"/>
      <c r="P1516" s="14"/>
      <c r="Q1516" s="10"/>
      <c r="R1516" s="10"/>
      <c r="S1516" s="10" t="s">
        <v>53</v>
      </c>
      <c r="T1516" s="10"/>
      <c r="U1516" s="10" t="s">
        <v>49</v>
      </c>
      <c r="V1516" s="10" t="s">
        <v>50</v>
      </c>
      <c r="W1516" s="10" t="s">
        <v>50</v>
      </c>
      <c r="X1516" s="11" t="str">
        <f t="shared" si="824"/>
        <v>N</v>
      </c>
      <c r="Y1516" s="11"/>
      <c r="Z1516" s="11">
        <f t="shared" si="773"/>
        <v>0</v>
      </c>
      <c r="AA1516" s="11" t="str">
        <f t="shared" si="825"/>
        <v>N</v>
      </c>
      <c r="AB1516" s="11"/>
      <c r="AC1516" s="11">
        <f t="shared" si="821"/>
        <v>0</v>
      </c>
      <c r="AD1516" s="10" t="str">
        <f t="shared" si="826"/>
        <v>000000000000</v>
      </c>
      <c r="AE1516" s="10" t="str">
        <f t="shared" si="827"/>
        <v>000000000000</v>
      </c>
      <c r="AF1516" s="11"/>
      <c r="AG1516" s="10"/>
      <c r="AH1516" s="10"/>
      <c r="AI1516" s="11">
        <f t="shared" si="828"/>
        <v>799</v>
      </c>
      <c r="AJ1516" s="11" t="str">
        <f t="shared" si="829"/>
        <v/>
      </c>
      <c r="AK1516" s="11">
        <f t="shared" si="830"/>
        <v>799</v>
      </c>
      <c r="AL1516" s="11" t="str">
        <f t="shared" si="831"/>
        <v/>
      </c>
      <c r="AM1516" s="11">
        <f t="shared" si="832"/>
        <v>319</v>
      </c>
      <c r="AN1516" s="11" t="str">
        <f t="shared" si="833"/>
        <v/>
      </c>
      <c r="AO1516" s="11">
        <f t="shared" si="834"/>
        <v>319</v>
      </c>
      <c r="AP1516" s="11" t="str">
        <f t="shared" si="835"/>
        <v/>
      </c>
      <c r="AQ1516" s="11"/>
      <c r="AR1516" s="11">
        <f t="shared" si="822"/>
        <v>0</v>
      </c>
      <c r="AS1516" s="11"/>
      <c r="AT1516" s="9"/>
      <c r="AU1516" t="str">
        <f t="shared" si="823"/>
        <v>RW</v>
      </c>
      <c r="AV1516" s="7">
        <f>SUM(Z$7:Z1516)/2</f>
        <v>800</v>
      </c>
      <c r="AW1516" s="7">
        <f>SUM(AC$7:AC1516)/2</f>
        <v>320</v>
      </c>
      <c r="BA1516" s="7">
        <v>12</v>
      </c>
      <c r="BB1516" s="7">
        <f t="shared" si="838"/>
        <v>76</v>
      </c>
      <c r="BF1516" s="2" t="s">
        <v>1879</v>
      </c>
      <c r="BG1516" s="2" t="s">
        <v>1879</v>
      </c>
      <c r="BH1516" s="2" t="s">
        <v>1879</v>
      </c>
      <c r="BI1516" s="2" t="s">
        <v>1879</v>
      </c>
      <c r="BJ1516" s="2" t="s">
        <v>1879</v>
      </c>
      <c r="BK1516" s="2" t="s">
        <v>1879</v>
      </c>
      <c r="BL1516" s="2" t="s">
        <v>1879</v>
      </c>
      <c r="BM1516" s="2" t="s">
        <v>1879</v>
      </c>
      <c r="BN1516" s="2" t="s">
        <v>1879</v>
      </c>
      <c r="BO1516" s="2" t="s">
        <v>1879</v>
      </c>
    </row>
    <row r="1517" spans="2:67" ht="28.9" outlineLevel="1">
      <c r="B1517" s="36"/>
      <c r="C1517" s="13" t="s">
        <v>1294</v>
      </c>
      <c r="D1517" s="10" t="s">
        <v>1866</v>
      </c>
      <c r="E1517" s="10" t="s">
        <v>1867</v>
      </c>
      <c r="F1517" s="11" t="s">
        <v>1868</v>
      </c>
      <c r="G1517" s="11" t="str">
        <f t="shared" si="839"/>
        <v>MFR_SPECIFIC_D3[75:64]</v>
      </c>
      <c r="H1517" s="11" t="s">
        <v>1880</v>
      </c>
      <c r="I1517" s="11"/>
      <c r="J1517" s="11"/>
      <c r="K1517" s="11"/>
      <c r="L1517" s="11"/>
      <c r="M1517" s="11"/>
      <c r="N1517" s="10" t="s">
        <v>1881</v>
      </c>
      <c r="O1517" s="10"/>
      <c r="P1517" s="14"/>
      <c r="Q1517" s="10"/>
      <c r="R1517" s="10"/>
      <c r="S1517" s="10" t="s">
        <v>53</v>
      </c>
      <c r="T1517" s="10"/>
      <c r="U1517" s="10" t="s">
        <v>49</v>
      </c>
      <c r="V1517" s="10" t="s">
        <v>50</v>
      </c>
      <c r="W1517" s="10" t="s">
        <v>50</v>
      </c>
      <c r="X1517" s="11" t="str">
        <f t="shared" si="824"/>
        <v>N</v>
      </c>
      <c r="Y1517" s="11"/>
      <c r="Z1517" s="11">
        <f t="shared" si="773"/>
        <v>0</v>
      </c>
      <c r="AA1517" s="11" t="str">
        <f t="shared" si="825"/>
        <v>N</v>
      </c>
      <c r="AB1517" s="11"/>
      <c r="AC1517" s="11">
        <f t="shared" si="821"/>
        <v>0</v>
      </c>
      <c r="AD1517" s="10" t="str">
        <f t="shared" si="826"/>
        <v>000000000000</v>
      </c>
      <c r="AE1517" s="10" t="str">
        <f t="shared" si="827"/>
        <v>000000000000</v>
      </c>
      <c r="AF1517" s="11"/>
      <c r="AG1517" s="10"/>
      <c r="AH1517" s="10"/>
      <c r="AI1517" s="11">
        <f t="shared" si="828"/>
        <v>799</v>
      </c>
      <c r="AJ1517" s="11" t="str">
        <f t="shared" si="829"/>
        <v/>
      </c>
      <c r="AK1517" s="11">
        <f t="shared" si="830"/>
        <v>799</v>
      </c>
      <c r="AL1517" s="11" t="str">
        <f t="shared" si="831"/>
        <v/>
      </c>
      <c r="AM1517" s="11">
        <f t="shared" si="832"/>
        <v>319</v>
      </c>
      <c r="AN1517" s="11" t="str">
        <f t="shared" si="833"/>
        <v/>
      </c>
      <c r="AO1517" s="11">
        <f t="shared" si="834"/>
        <v>319</v>
      </c>
      <c r="AP1517" s="11" t="str">
        <f t="shared" si="835"/>
        <v/>
      </c>
      <c r="AQ1517" s="11"/>
      <c r="AR1517" s="11">
        <f t="shared" si="822"/>
        <v>0</v>
      </c>
      <c r="AS1517" s="11"/>
      <c r="AT1517" s="9"/>
      <c r="AU1517" t="str">
        <f t="shared" si="823"/>
        <v>RW</v>
      </c>
      <c r="AV1517" s="7">
        <f>SUM(Z$7:Z1517)/2</f>
        <v>800</v>
      </c>
      <c r="AW1517" s="7">
        <f>SUM(AC$7:AC1517)/2</f>
        <v>320</v>
      </c>
      <c r="BA1517" s="7">
        <v>12</v>
      </c>
      <c r="BB1517" s="7">
        <f t="shared" si="838"/>
        <v>64</v>
      </c>
      <c r="BF1517" s="2" t="s">
        <v>1879</v>
      </c>
      <c r="BG1517" s="2" t="s">
        <v>1879</v>
      </c>
      <c r="BH1517" s="2" t="s">
        <v>1879</v>
      </c>
      <c r="BI1517" s="2" t="s">
        <v>1879</v>
      </c>
      <c r="BJ1517" s="2" t="s">
        <v>1879</v>
      </c>
      <c r="BK1517" s="2" t="s">
        <v>1879</v>
      </c>
      <c r="BL1517" s="2" t="s">
        <v>1879</v>
      </c>
      <c r="BM1517" s="2" t="s">
        <v>1879</v>
      </c>
      <c r="BN1517" s="2" t="s">
        <v>1879</v>
      </c>
      <c r="BO1517" s="2" t="s">
        <v>1879</v>
      </c>
    </row>
    <row r="1518" spans="2:67" ht="28.9" outlineLevel="1">
      <c r="B1518" s="36"/>
      <c r="C1518" s="13" t="s">
        <v>1294</v>
      </c>
      <c r="D1518" s="10" t="s">
        <v>1866</v>
      </c>
      <c r="E1518" s="10" t="s">
        <v>1867</v>
      </c>
      <c r="F1518" s="11" t="s">
        <v>1868</v>
      </c>
      <c r="G1518" s="11" t="str">
        <f>IF(BA1518&gt;1, F1518 &amp; "[" &amp; BB1518-1+BA1518&amp; ":" &amp; BB1518 &amp; "]",(IF(BA1518&gt;0,F1518 &amp; "[" &amp; BB1518 &amp; "]","")))</f>
        <v>MFR_SPECIFIC_D3[63:52]</v>
      </c>
      <c r="H1518" s="11" t="s">
        <v>1882</v>
      </c>
      <c r="I1518" s="11"/>
      <c r="J1518" s="11"/>
      <c r="K1518" s="11"/>
      <c r="L1518" s="11"/>
      <c r="M1518" s="11"/>
      <c r="N1518" s="10" t="s">
        <v>1883</v>
      </c>
      <c r="O1518" s="10"/>
      <c r="P1518" s="14"/>
      <c r="Q1518" s="10"/>
      <c r="R1518" s="10"/>
      <c r="S1518" s="10" t="s">
        <v>53</v>
      </c>
      <c r="T1518" s="10"/>
      <c r="U1518" s="10" t="s">
        <v>49</v>
      </c>
      <c r="V1518" s="10" t="s">
        <v>50</v>
      </c>
      <c r="W1518" s="10" t="s">
        <v>50</v>
      </c>
      <c r="X1518" s="11" t="str">
        <f t="shared" si="824"/>
        <v>N</v>
      </c>
      <c r="Y1518" s="11"/>
      <c r="Z1518" s="11">
        <f t="shared" si="773"/>
        <v>0</v>
      </c>
      <c r="AA1518" s="11" t="str">
        <f t="shared" si="825"/>
        <v>N</v>
      </c>
      <c r="AB1518" s="11"/>
      <c r="AC1518" s="11">
        <f t="shared" si="821"/>
        <v>0</v>
      </c>
      <c r="AD1518" s="10" t="str">
        <f t="shared" si="826"/>
        <v>000000000000</v>
      </c>
      <c r="AE1518" s="10" t="str">
        <f t="shared" si="827"/>
        <v>000000000000</v>
      </c>
      <c r="AF1518" s="11"/>
      <c r="AG1518" s="10"/>
      <c r="AH1518" s="10"/>
      <c r="AI1518" s="11">
        <f t="shared" si="828"/>
        <v>799</v>
      </c>
      <c r="AJ1518" s="11" t="str">
        <f t="shared" si="829"/>
        <v/>
      </c>
      <c r="AK1518" s="11">
        <f t="shared" si="830"/>
        <v>799</v>
      </c>
      <c r="AL1518" s="11" t="str">
        <f t="shared" si="831"/>
        <v/>
      </c>
      <c r="AM1518" s="11">
        <f t="shared" si="832"/>
        <v>319</v>
      </c>
      <c r="AN1518" s="11" t="str">
        <f t="shared" si="833"/>
        <v/>
      </c>
      <c r="AO1518" s="11">
        <f t="shared" si="834"/>
        <v>319</v>
      </c>
      <c r="AP1518" s="11" t="str">
        <f t="shared" si="835"/>
        <v/>
      </c>
      <c r="AQ1518" s="11"/>
      <c r="AR1518" s="11">
        <f t="shared" si="822"/>
        <v>0</v>
      </c>
      <c r="AS1518" s="11"/>
      <c r="AT1518" s="9"/>
      <c r="AU1518" t="str">
        <f t="shared" si="823"/>
        <v>RW</v>
      </c>
      <c r="AV1518" s="7">
        <f>SUM(Z$7:Z1518)/2</f>
        <v>800</v>
      </c>
      <c r="AW1518" s="7">
        <f>SUM(AC$7:AC1518)/2</f>
        <v>320</v>
      </c>
      <c r="BA1518" s="7">
        <v>12</v>
      </c>
      <c r="BB1518" s="7">
        <f t="shared" si="838"/>
        <v>52</v>
      </c>
      <c r="BF1518" s="2" t="s">
        <v>1879</v>
      </c>
      <c r="BG1518" s="2" t="s">
        <v>1879</v>
      </c>
      <c r="BH1518" s="2" t="s">
        <v>1879</v>
      </c>
      <c r="BI1518" s="2" t="s">
        <v>1879</v>
      </c>
      <c r="BJ1518" s="2" t="s">
        <v>1879</v>
      </c>
      <c r="BK1518" s="2" t="s">
        <v>1879</v>
      </c>
      <c r="BL1518" s="2" t="s">
        <v>1879</v>
      </c>
      <c r="BM1518" s="2" t="s">
        <v>1879</v>
      </c>
      <c r="BN1518" s="2" t="s">
        <v>1879</v>
      </c>
      <c r="BO1518" s="2" t="s">
        <v>1879</v>
      </c>
    </row>
    <row r="1519" spans="2:67" ht="28.9" outlineLevel="1">
      <c r="B1519" s="36"/>
      <c r="C1519" s="13" t="s">
        <v>1294</v>
      </c>
      <c r="D1519" s="10" t="s">
        <v>1866</v>
      </c>
      <c r="E1519" s="10" t="s">
        <v>1867</v>
      </c>
      <c r="F1519" s="11" t="s">
        <v>1868</v>
      </c>
      <c r="G1519" s="11" t="str">
        <f t="shared" si="839"/>
        <v>MFR_SPECIFIC_D3[51:40]</v>
      </c>
      <c r="H1519" s="11" t="s">
        <v>1884</v>
      </c>
      <c r="I1519" s="11"/>
      <c r="J1519" s="11"/>
      <c r="K1519" s="11"/>
      <c r="L1519" s="11"/>
      <c r="M1519" s="11"/>
      <c r="N1519" s="10" t="s">
        <v>1885</v>
      </c>
      <c r="O1519" s="10"/>
      <c r="P1519" s="14"/>
      <c r="Q1519" s="10"/>
      <c r="R1519" s="10"/>
      <c r="S1519" s="10" t="s">
        <v>53</v>
      </c>
      <c r="T1519" s="10"/>
      <c r="U1519" s="10" t="s">
        <v>49</v>
      </c>
      <c r="V1519" s="10" t="s">
        <v>50</v>
      </c>
      <c r="W1519" s="10" t="s">
        <v>50</v>
      </c>
      <c r="X1519" s="11" t="str">
        <f t="shared" si="824"/>
        <v>N</v>
      </c>
      <c r="Y1519" s="11"/>
      <c r="Z1519" s="11">
        <f t="shared" si="773"/>
        <v>0</v>
      </c>
      <c r="AA1519" s="11" t="str">
        <f t="shared" si="825"/>
        <v>N</v>
      </c>
      <c r="AB1519" s="11"/>
      <c r="AC1519" s="11">
        <f t="shared" si="821"/>
        <v>0</v>
      </c>
      <c r="AD1519" s="10" t="str">
        <f t="shared" si="826"/>
        <v>000000000000</v>
      </c>
      <c r="AE1519" s="10" t="str">
        <f t="shared" si="827"/>
        <v>000000000000</v>
      </c>
      <c r="AF1519" s="11"/>
      <c r="AG1519" s="10"/>
      <c r="AH1519" s="10"/>
      <c r="AI1519" s="11">
        <f t="shared" si="828"/>
        <v>799</v>
      </c>
      <c r="AJ1519" s="11" t="str">
        <f t="shared" si="829"/>
        <v/>
      </c>
      <c r="AK1519" s="11">
        <f t="shared" si="830"/>
        <v>799</v>
      </c>
      <c r="AL1519" s="11" t="str">
        <f t="shared" si="831"/>
        <v/>
      </c>
      <c r="AM1519" s="11">
        <f t="shared" si="832"/>
        <v>319</v>
      </c>
      <c r="AN1519" s="11" t="str">
        <f t="shared" si="833"/>
        <v/>
      </c>
      <c r="AO1519" s="11">
        <f t="shared" si="834"/>
        <v>319</v>
      </c>
      <c r="AP1519" s="11" t="str">
        <f t="shared" si="835"/>
        <v/>
      </c>
      <c r="AQ1519" s="11"/>
      <c r="AR1519" s="11">
        <f t="shared" si="822"/>
        <v>0</v>
      </c>
      <c r="AS1519" s="11"/>
      <c r="AT1519" s="9"/>
      <c r="AU1519" t="str">
        <f t="shared" si="823"/>
        <v>RW</v>
      </c>
      <c r="AV1519" s="7">
        <f>SUM(Z$7:Z1519)/2</f>
        <v>800</v>
      </c>
      <c r="AW1519" s="7">
        <f>SUM(AC$7:AC1519)/2</f>
        <v>320</v>
      </c>
      <c r="BA1519" s="7">
        <v>12</v>
      </c>
      <c r="BB1519" s="7">
        <f t="shared" si="838"/>
        <v>40</v>
      </c>
      <c r="BF1519" s="2" t="s">
        <v>1879</v>
      </c>
      <c r="BG1519" s="2" t="s">
        <v>1879</v>
      </c>
      <c r="BH1519" s="2" t="s">
        <v>1879</v>
      </c>
      <c r="BI1519" s="2" t="s">
        <v>1879</v>
      </c>
      <c r="BJ1519" s="2" t="s">
        <v>1879</v>
      </c>
      <c r="BK1519" s="2" t="s">
        <v>1879</v>
      </c>
      <c r="BL1519" s="2" t="s">
        <v>1879</v>
      </c>
      <c r="BM1519" s="2" t="s">
        <v>1879</v>
      </c>
      <c r="BN1519" s="2" t="s">
        <v>1879</v>
      </c>
      <c r="BO1519" s="2" t="s">
        <v>1879</v>
      </c>
    </row>
    <row r="1520" spans="2:67" outlineLevel="1">
      <c r="B1520" s="36"/>
      <c r="C1520" s="13" t="s">
        <v>1294</v>
      </c>
      <c r="D1520" s="10" t="s">
        <v>1866</v>
      </c>
      <c r="E1520" s="10" t="s">
        <v>1867</v>
      </c>
      <c r="F1520" s="11" t="s">
        <v>1868</v>
      </c>
      <c r="G1520" s="11" t="str">
        <f t="shared" si="839"/>
        <v>MFR_SPECIFIC_D3[39:38]</v>
      </c>
      <c r="H1520" s="11" t="s">
        <v>1886</v>
      </c>
      <c r="I1520" s="11"/>
      <c r="J1520" s="11"/>
      <c r="K1520" s="11"/>
      <c r="L1520" s="11"/>
      <c r="M1520" s="11"/>
      <c r="N1520" s="10"/>
      <c r="O1520" s="10"/>
      <c r="P1520" s="14"/>
      <c r="Q1520" s="10"/>
      <c r="R1520" s="10"/>
      <c r="S1520" s="10" t="s">
        <v>53</v>
      </c>
      <c r="T1520" s="10"/>
      <c r="U1520" s="10" t="s">
        <v>49</v>
      </c>
      <c r="V1520" s="10" t="s">
        <v>50</v>
      </c>
      <c r="W1520" s="10" t="s">
        <v>50</v>
      </c>
      <c r="X1520" s="11" t="str">
        <f t="shared" si="824"/>
        <v>N</v>
      </c>
      <c r="Y1520" s="11"/>
      <c r="Z1520" s="11">
        <f t="shared" si="773"/>
        <v>0</v>
      </c>
      <c r="AA1520" s="11" t="str">
        <f t="shared" si="825"/>
        <v>N</v>
      </c>
      <c r="AB1520" s="11"/>
      <c r="AC1520" s="11">
        <f t="shared" si="821"/>
        <v>0</v>
      </c>
      <c r="AD1520" s="10" t="str">
        <f t="shared" si="826"/>
        <v>00</v>
      </c>
      <c r="AE1520" s="10" t="str">
        <f t="shared" si="827"/>
        <v>00</v>
      </c>
      <c r="AF1520" s="11"/>
      <c r="AG1520" s="10"/>
      <c r="AH1520" s="10"/>
      <c r="AI1520" s="11">
        <f t="shared" si="828"/>
        <v>799</v>
      </c>
      <c r="AJ1520" s="11" t="str">
        <f t="shared" si="829"/>
        <v/>
      </c>
      <c r="AK1520" s="11">
        <f t="shared" si="830"/>
        <v>799</v>
      </c>
      <c r="AL1520" s="11" t="str">
        <f t="shared" si="831"/>
        <v/>
      </c>
      <c r="AM1520" s="11">
        <f t="shared" si="832"/>
        <v>319</v>
      </c>
      <c r="AN1520" s="11" t="str">
        <f t="shared" si="833"/>
        <v/>
      </c>
      <c r="AO1520" s="11">
        <f t="shared" si="834"/>
        <v>319</v>
      </c>
      <c r="AP1520" s="11" t="str">
        <f t="shared" si="835"/>
        <v/>
      </c>
      <c r="AQ1520" s="11"/>
      <c r="AR1520" s="11">
        <f t="shared" si="822"/>
        <v>0</v>
      </c>
      <c r="AS1520" s="11"/>
      <c r="AT1520" s="9"/>
      <c r="AU1520" t="str">
        <f t="shared" si="823"/>
        <v>RW</v>
      </c>
      <c r="AV1520" s="7">
        <f>SUM(Z$7:Z1520)/2</f>
        <v>800</v>
      </c>
      <c r="AW1520" s="7">
        <f>SUM(AC$7:AC1520)/2</f>
        <v>320</v>
      </c>
      <c r="BA1520" s="7">
        <v>2</v>
      </c>
      <c r="BB1520" s="7">
        <f t="shared" ref="BB1520:BB1522" si="840">BB1521+BA1521</f>
        <v>38</v>
      </c>
      <c r="BF1520" s="2" t="s">
        <v>51</v>
      </c>
      <c r="BG1520" s="2" t="s">
        <v>51</v>
      </c>
      <c r="BH1520" s="2" t="s">
        <v>51</v>
      </c>
      <c r="BI1520" s="2" t="s">
        <v>51</v>
      </c>
      <c r="BJ1520" s="2" t="s">
        <v>51</v>
      </c>
      <c r="BK1520" s="2" t="s">
        <v>51</v>
      </c>
      <c r="BL1520" s="2" t="s">
        <v>51</v>
      </c>
      <c r="BM1520" s="2" t="s">
        <v>51</v>
      </c>
      <c r="BN1520" s="2" t="s">
        <v>51</v>
      </c>
      <c r="BO1520" s="2" t="s">
        <v>51</v>
      </c>
    </row>
    <row r="1521" spans="2:67" outlineLevel="1">
      <c r="B1521" s="36"/>
      <c r="C1521" s="13" t="s">
        <v>1294</v>
      </c>
      <c r="D1521" s="10" t="s">
        <v>1866</v>
      </c>
      <c r="E1521" s="10" t="s">
        <v>1867</v>
      </c>
      <c r="F1521" s="11" t="s">
        <v>1868</v>
      </c>
      <c r="G1521" s="11" t="str">
        <f t="shared" si="839"/>
        <v>MFR_SPECIFIC_D3[37]</v>
      </c>
      <c r="H1521" s="11" t="s">
        <v>1887</v>
      </c>
      <c r="I1521" s="5"/>
      <c r="J1521" s="5"/>
      <c r="K1521" s="5"/>
      <c r="L1521" s="5"/>
      <c r="M1521" s="5"/>
      <c r="N1521" t="s">
        <v>1888</v>
      </c>
      <c r="O1521" s="10" t="s">
        <v>1889</v>
      </c>
      <c r="P1521" s="14"/>
      <c r="Q1521" s="10"/>
      <c r="R1521" s="10"/>
      <c r="S1521" s="10" t="s">
        <v>53</v>
      </c>
      <c r="T1521" s="10"/>
      <c r="U1521" s="10" t="s">
        <v>49</v>
      </c>
      <c r="V1521" s="10" t="s">
        <v>50</v>
      </c>
      <c r="W1521" s="10" t="s">
        <v>50</v>
      </c>
      <c r="X1521" s="11" t="str">
        <f t="shared" si="824"/>
        <v>N</v>
      </c>
      <c r="Y1521" s="11"/>
      <c r="Z1521" s="11">
        <f t="shared" si="773"/>
        <v>0</v>
      </c>
      <c r="AA1521" s="11" t="str">
        <f t="shared" si="825"/>
        <v>N</v>
      </c>
      <c r="AB1521" s="11"/>
      <c r="AC1521" s="11">
        <f t="shared" si="821"/>
        <v>0</v>
      </c>
      <c r="AD1521" s="10">
        <v>1</v>
      </c>
      <c r="AE1521" s="10">
        <v>1</v>
      </c>
      <c r="AF1521" s="11"/>
      <c r="AG1521" s="10"/>
      <c r="AH1521" s="10"/>
      <c r="AI1521" s="11">
        <f t="shared" si="828"/>
        <v>799</v>
      </c>
      <c r="AJ1521" s="11" t="str">
        <f t="shared" si="829"/>
        <v/>
      </c>
      <c r="AK1521" s="11">
        <f t="shared" si="830"/>
        <v>799</v>
      </c>
      <c r="AL1521" s="11" t="str">
        <f t="shared" si="831"/>
        <v/>
      </c>
      <c r="AM1521" s="11">
        <f t="shared" si="832"/>
        <v>319</v>
      </c>
      <c r="AN1521" s="11" t="str">
        <f t="shared" si="833"/>
        <v/>
      </c>
      <c r="AO1521" s="11">
        <f t="shared" si="834"/>
        <v>319</v>
      </c>
      <c r="AP1521" s="11" t="str">
        <f t="shared" si="835"/>
        <v/>
      </c>
      <c r="AQ1521" s="11"/>
      <c r="AR1521" s="11">
        <f t="shared" si="822"/>
        <v>0</v>
      </c>
      <c r="AS1521" s="11"/>
      <c r="AT1521" s="9"/>
      <c r="AU1521" t="str">
        <f t="shared" si="823"/>
        <v>RW</v>
      </c>
      <c r="AV1521" s="7">
        <f>SUM(Z$7:Z1521)/2</f>
        <v>800</v>
      </c>
      <c r="AW1521" s="7">
        <f>SUM(AC$7:AC1521)/2</f>
        <v>320</v>
      </c>
      <c r="BA1521" s="7">
        <v>1</v>
      </c>
      <c r="BB1521" s="7">
        <f t="shared" si="840"/>
        <v>37</v>
      </c>
      <c r="BF1521" s="2">
        <v>1</v>
      </c>
      <c r="BG1521" s="2">
        <v>1</v>
      </c>
      <c r="BH1521" s="2">
        <v>1</v>
      </c>
      <c r="BI1521" s="2">
        <v>1</v>
      </c>
      <c r="BJ1521" s="2">
        <v>1</v>
      </c>
      <c r="BK1521" s="2">
        <v>1</v>
      </c>
      <c r="BL1521" s="2">
        <v>1</v>
      </c>
      <c r="BM1521" s="2">
        <v>1</v>
      </c>
      <c r="BN1521" s="2">
        <v>1</v>
      </c>
      <c r="BO1521" s="2">
        <v>1</v>
      </c>
    </row>
    <row r="1522" spans="2:67" outlineLevel="1">
      <c r="B1522" s="36"/>
      <c r="C1522" s="13" t="s">
        <v>1294</v>
      </c>
      <c r="D1522" s="10" t="s">
        <v>1866</v>
      </c>
      <c r="E1522" s="10" t="s">
        <v>1867</v>
      </c>
      <c r="F1522" s="11" t="s">
        <v>1868</v>
      </c>
      <c r="G1522" s="11" t="str">
        <f t="shared" si="839"/>
        <v>MFR_SPECIFIC_D3[36]</v>
      </c>
      <c r="H1522" s="11" t="s">
        <v>1890</v>
      </c>
      <c r="I1522" s="5"/>
      <c r="J1522" s="5"/>
      <c r="K1522" s="5"/>
      <c r="L1522" s="5"/>
      <c r="M1522" s="5"/>
      <c r="N1522" t="s">
        <v>1891</v>
      </c>
      <c r="O1522" s="10" t="s">
        <v>1892</v>
      </c>
      <c r="P1522" s="14"/>
      <c r="Q1522" s="10"/>
      <c r="R1522" s="10"/>
      <c r="S1522" s="10" t="s">
        <v>53</v>
      </c>
      <c r="T1522" s="10"/>
      <c r="U1522" s="10" t="s">
        <v>49</v>
      </c>
      <c r="V1522" s="10" t="s">
        <v>50</v>
      </c>
      <c r="W1522" s="10" t="s">
        <v>50</v>
      </c>
      <c r="X1522" s="11" t="str">
        <f t="shared" si="824"/>
        <v>N</v>
      </c>
      <c r="Y1522" s="11"/>
      <c r="Z1522" s="11">
        <f t="shared" si="773"/>
        <v>0</v>
      </c>
      <c r="AA1522" s="11" t="str">
        <f t="shared" si="825"/>
        <v>N</v>
      </c>
      <c r="AB1522" s="11"/>
      <c r="AC1522" s="11">
        <f t="shared" si="821"/>
        <v>0</v>
      </c>
      <c r="AD1522" s="10">
        <v>1</v>
      </c>
      <c r="AE1522" s="10">
        <v>1</v>
      </c>
      <c r="AF1522" s="11"/>
      <c r="AG1522" s="10"/>
      <c r="AH1522" s="10"/>
      <c r="AI1522" s="11">
        <f t="shared" si="828"/>
        <v>799</v>
      </c>
      <c r="AJ1522" s="11" t="str">
        <f t="shared" si="829"/>
        <v/>
      </c>
      <c r="AK1522" s="11">
        <f t="shared" si="830"/>
        <v>799</v>
      </c>
      <c r="AL1522" s="11" t="str">
        <f t="shared" si="831"/>
        <v/>
      </c>
      <c r="AM1522" s="11">
        <f t="shared" si="832"/>
        <v>319</v>
      </c>
      <c r="AN1522" s="11" t="str">
        <f t="shared" si="833"/>
        <v/>
      </c>
      <c r="AO1522" s="11">
        <f t="shared" si="834"/>
        <v>319</v>
      </c>
      <c r="AP1522" s="11" t="str">
        <f t="shared" si="835"/>
        <v/>
      </c>
      <c r="AQ1522" s="11"/>
      <c r="AR1522" s="11">
        <f t="shared" si="822"/>
        <v>0</v>
      </c>
      <c r="AS1522" s="11"/>
      <c r="AT1522" s="9"/>
      <c r="AU1522" t="str">
        <f t="shared" si="823"/>
        <v>RW</v>
      </c>
      <c r="AV1522" s="7">
        <f>SUM(Z$7:Z1522)/2</f>
        <v>800</v>
      </c>
      <c r="AW1522" s="7">
        <f>SUM(AC$7:AC1522)/2</f>
        <v>320</v>
      </c>
      <c r="BA1522" s="7">
        <v>1</v>
      </c>
      <c r="BB1522" s="7">
        <f t="shared" si="840"/>
        <v>36</v>
      </c>
      <c r="BF1522" s="2">
        <v>1</v>
      </c>
      <c r="BG1522" s="2">
        <v>1</v>
      </c>
      <c r="BH1522" s="2">
        <v>1</v>
      </c>
      <c r="BI1522" s="2">
        <v>1</v>
      </c>
      <c r="BJ1522" s="2">
        <v>1</v>
      </c>
      <c r="BK1522" s="2">
        <v>1</v>
      </c>
      <c r="BL1522" s="2">
        <v>1</v>
      </c>
      <c r="BM1522" s="2">
        <v>1</v>
      </c>
      <c r="BN1522" s="2">
        <v>1</v>
      </c>
      <c r="BO1522" s="2">
        <v>1</v>
      </c>
    </row>
    <row r="1523" spans="2:67" outlineLevel="1">
      <c r="B1523" s="36"/>
      <c r="C1523" s="13" t="s">
        <v>1294</v>
      </c>
      <c r="D1523" s="10" t="s">
        <v>1866</v>
      </c>
      <c r="E1523" s="10" t="s">
        <v>1867</v>
      </c>
      <c r="F1523" s="11" t="s">
        <v>1868</v>
      </c>
      <c r="G1523" s="11" t="str">
        <f t="shared" si="839"/>
        <v>MFR_SPECIFIC_D3[35]</v>
      </c>
      <c r="H1523" s="11" t="s">
        <v>1893</v>
      </c>
      <c r="I1523" s="5"/>
      <c r="J1523" s="5"/>
      <c r="K1523" s="5"/>
      <c r="L1523" s="5"/>
      <c r="M1523" s="5"/>
      <c r="N1523" t="s">
        <v>1894</v>
      </c>
      <c r="O1523" s="10" t="s">
        <v>1895</v>
      </c>
      <c r="P1523" s="14"/>
      <c r="Q1523" s="10"/>
      <c r="R1523" s="10"/>
      <c r="S1523" s="10" t="s">
        <v>53</v>
      </c>
      <c r="T1523" s="10"/>
      <c r="U1523" s="10" t="s">
        <v>49</v>
      </c>
      <c r="V1523" s="10" t="s">
        <v>50</v>
      </c>
      <c r="W1523" s="10" t="s">
        <v>50</v>
      </c>
      <c r="X1523" s="11" t="str">
        <f t="shared" si="824"/>
        <v>N</v>
      </c>
      <c r="Y1523" s="11"/>
      <c r="Z1523" s="11">
        <f t="shared" si="773"/>
        <v>0</v>
      </c>
      <c r="AA1523" s="11" t="str">
        <f t="shared" si="825"/>
        <v>N</v>
      </c>
      <c r="AB1523" s="11"/>
      <c r="AC1523" s="11">
        <f t="shared" si="821"/>
        <v>0</v>
      </c>
      <c r="AD1523" s="10">
        <v>1</v>
      </c>
      <c r="AE1523" s="10">
        <v>1</v>
      </c>
      <c r="AF1523" s="11"/>
      <c r="AG1523" s="10"/>
      <c r="AH1523" s="10"/>
      <c r="AI1523" s="11">
        <f t="shared" si="828"/>
        <v>799</v>
      </c>
      <c r="AJ1523" s="11" t="str">
        <f t="shared" si="829"/>
        <v/>
      </c>
      <c r="AK1523" s="11">
        <f t="shared" si="830"/>
        <v>799</v>
      </c>
      <c r="AL1523" s="11" t="str">
        <f t="shared" si="831"/>
        <v/>
      </c>
      <c r="AM1523" s="11">
        <f t="shared" si="832"/>
        <v>319</v>
      </c>
      <c r="AN1523" s="11" t="str">
        <f t="shared" si="833"/>
        <v/>
      </c>
      <c r="AO1523" s="11">
        <f t="shared" si="834"/>
        <v>319</v>
      </c>
      <c r="AP1523" s="11" t="str">
        <f t="shared" si="835"/>
        <v/>
      </c>
      <c r="AQ1523" s="11"/>
      <c r="AR1523" s="11">
        <f t="shared" si="822"/>
        <v>0</v>
      </c>
      <c r="AS1523" s="11"/>
      <c r="AT1523" s="9"/>
      <c r="AU1523" t="str">
        <f t="shared" si="823"/>
        <v>RW</v>
      </c>
      <c r="AV1523" s="7">
        <f>SUM(Z$7:Z1523)/2</f>
        <v>800</v>
      </c>
      <c r="AW1523" s="7">
        <f>SUM(AC$7:AC1523)/2</f>
        <v>320</v>
      </c>
      <c r="BA1523" s="7">
        <v>1</v>
      </c>
      <c r="BB1523" s="7">
        <f t="shared" ref="BB1523:BB1528" si="841">BB1524+BA1524</f>
        <v>35</v>
      </c>
      <c r="BF1523" s="2">
        <v>1</v>
      </c>
      <c r="BG1523" s="2">
        <v>1</v>
      </c>
      <c r="BH1523" s="2">
        <v>1</v>
      </c>
      <c r="BI1523" s="2">
        <v>1</v>
      </c>
      <c r="BJ1523" s="2">
        <v>1</v>
      </c>
      <c r="BK1523" s="2">
        <v>1</v>
      </c>
      <c r="BL1523" s="2">
        <v>1</v>
      </c>
      <c r="BM1523" s="2">
        <v>1</v>
      </c>
      <c r="BN1523" s="2">
        <v>1</v>
      </c>
      <c r="BO1523" s="2">
        <v>1</v>
      </c>
    </row>
    <row r="1524" spans="2:67" ht="19.899999999999999" customHeight="1" outlineLevel="1">
      <c r="B1524" s="36"/>
      <c r="C1524" s="13" t="s">
        <v>1294</v>
      </c>
      <c r="D1524" s="10" t="s">
        <v>1866</v>
      </c>
      <c r="E1524" s="10" t="s">
        <v>1867</v>
      </c>
      <c r="F1524" s="11" t="s">
        <v>1868</v>
      </c>
      <c r="G1524" s="11" t="str">
        <f t="shared" si="839"/>
        <v>MFR_SPECIFIC_D3[34:26]</v>
      </c>
      <c r="H1524" s="11" t="s">
        <v>1896</v>
      </c>
      <c r="I1524" s="5"/>
      <c r="J1524" s="5"/>
      <c r="K1524" s="5"/>
      <c r="L1524" s="5"/>
      <c r="M1524" s="5"/>
      <c r="N1524" t="s">
        <v>1897</v>
      </c>
      <c r="O1524" s="10" t="s">
        <v>1898</v>
      </c>
      <c r="P1524" s="14"/>
      <c r="Q1524" s="10"/>
      <c r="R1524" s="10"/>
      <c r="S1524" s="10" t="s">
        <v>53</v>
      </c>
      <c r="T1524" s="10"/>
      <c r="U1524" s="10" t="s">
        <v>49</v>
      </c>
      <c r="V1524" s="10" t="s">
        <v>50</v>
      </c>
      <c r="W1524" s="10" t="s">
        <v>50</v>
      </c>
      <c r="X1524" s="11" t="str">
        <f t="shared" si="824"/>
        <v>N</v>
      </c>
      <c r="Y1524" s="11"/>
      <c r="Z1524" s="11">
        <f t="shared" si="773"/>
        <v>0</v>
      </c>
      <c r="AA1524" s="11" t="str">
        <f t="shared" si="825"/>
        <v>N</v>
      </c>
      <c r="AB1524" s="11"/>
      <c r="AC1524" s="11">
        <f t="shared" si="821"/>
        <v>0</v>
      </c>
      <c r="AD1524" s="10" t="str">
        <f>REPT(1,BA1524)</f>
        <v>111111111</v>
      </c>
      <c r="AE1524" s="10" t="str">
        <f>REPT(1,BA1524)</f>
        <v>111111111</v>
      </c>
      <c r="AF1524" s="11"/>
      <c r="AG1524" s="10"/>
      <c r="AH1524" s="10"/>
      <c r="AI1524" s="11">
        <f t="shared" si="828"/>
        <v>799</v>
      </c>
      <c r="AJ1524" s="11" t="str">
        <f t="shared" si="829"/>
        <v/>
      </c>
      <c r="AK1524" s="11">
        <f t="shared" si="830"/>
        <v>799</v>
      </c>
      <c r="AL1524" s="11" t="str">
        <f t="shared" si="831"/>
        <v/>
      </c>
      <c r="AM1524" s="11">
        <f t="shared" si="832"/>
        <v>319</v>
      </c>
      <c r="AN1524" s="11" t="str">
        <f t="shared" si="833"/>
        <v/>
      </c>
      <c r="AO1524" s="11">
        <f t="shared" si="834"/>
        <v>319</v>
      </c>
      <c r="AP1524" s="11" t="str">
        <f t="shared" si="835"/>
        <v/>
      </c>
      <c r="AQ1524" s="11"/>
      <c r="AR1524" s="11">
        <f t="shared" si="822"/>
        <v>0</v>
      </c>
      <c r="AS1524" s="11"/>
      <c r="AT1524" s="9"/>
      <c r="AU1524" t="str">
        <f t="shared" si="823"/>
        <v>RW</v>
      </c>
      <c r="AV1524" s="7">
        <f>SUM(Z$7:Z1524)/2</f>
        <v>800</v>
      </c>
      <c r="AW1524" s="7">
        <f>SUM(AC$7:AC1524)/2</f>
        <v>320</v>
      </c>
      <c r="BA1524" s="7">
        <v>9</v>
      </c>
      <c r="BB1524" s="7">
        <f t="shared" si="841"/>
        <v>26</v>
      </c>
      <c r="BF1524" s="2" t="s">
        <v>1899</v>
      </c>
      <c r="BG1524" s="2" t="s">
        <v>1899</v>
      </c>
      <c r="BH1524" s="2" t="s">
        <v>1899</v>
      </c>
      <c r="BI1524" s="2" t="s">
        <v>1899</v>
      </c>
      <c r="BJ1524" s="2" t="s">
        <v>1899</v>
      </c>
      <c r="BK1524" s="2" t="s">
        <v>1899</v>
      </c>
      <c r="BL1524" s="2" t="s">
        <v>1899</v>
      </c>
      <c r="BM1524" s="2" t="s">
        <v>1899</v>
      </c>
      <c r="BN1524" s="2" t="s">
        <v>1899</v>
      </c>
      <c r="BO1524" s="2" t="s">
        <v>1899</v>
      </c>
    </row>
    <row r="1525" spans="2:67" outlineLevel="1">
      <c r="B1525" s="36"/>
      <c r="C1525" s="13" t="s">
        <v>1294</v>
      </c>
      <c r="D1525" s="10" t="s">
        <v>1866</v>
      </c>
      <c r="E1525" s="10" t="s">
        <v>1867</v>
      </c>
      <c r="F1525" s="11" t="s">
        <v>1868</v>
      </c>
      <c r="G1525" s="11" t="str">
        <f t="shared" si="839"/>
        <v>MFR_SPECIFIC_D3[25:17]</v>
      </c>
      <c r="H1525" s="11" t="s">
        <v>1900</v>
      </c>
      <c r="I1525" s="5"/>
      <c r="J1525" s="5"/>
      <c r="K1525" s="5"/>
      <c r="L1525" s="5"/>
      <c r="M1525" s="5"/>
      <c r="N1525" t="s">
        <v>1901</v>
      </c>
      <c r="O1525" s="10" t="s">
        <v>1902</v>
      </c>
      <c r="P1525" s="14"/>
      <c r="Q1525" s="10"/>
      <c r="R1525" s="10"/>
      <c r="S1525" s="10" t="s">
        <v>53</v>
      </c>
      <c r="T1525" s="10"/>
      <c r="U1525" s="10" t="s">
        <v>49</v>
      </c>
      <c r="V1525" s="10" t="s">
        <v>50</v>
      </c>
      <c r="W1525" s="10" t="s">
        <v>50</v>
      </c>
      <c r="X1525" s="11" t="str">
        <f t="shared" si="824"/>
        <v>N</v>
      </c>
      <c r="Y1525" s="11"/>
      <c r="Z1525" s="11">
        <f t="shared" si="773"/>
        <v>0</v>
      </c>
      <c r="AA1525" s="11" t="str">
        <f t="shared" si="825"/>
        <v>N</v>
      </c>
      <c r="AB1525" s="11"/>
      <c r="AC1525" s="11">
        <f t="shared" si="821"/>
        <v>0</v>
      </c>
      <c r="AD1525" s="10" t="str">
        <f>REPT(1,BA1525)</f>
        <v>111111111</v>
      </c>
      <c r="AE1525" s="10" t="str">
        <f>REPT(1,BA1525)</f>
        <v>111111111</v>
      </c>
      <c r="AF1525" s="11"/>
      <c r="AG1525" s="10"/>
      <c r="AH1525" s="10"/>
      <c r="AI1525" s="11">
        <f t="shared" si="828"/>
        <v>799</v>
      </c>
      <c r="AJ1525" s="11" t="str">
        <f t="shared" si="829"/>
        <v/>
      </c>
      <c r="AK1525" s="11">
        <f t="shared" si="830"/>
        <v>799</v>
      </c>
      <c r="AL1525" s="11" t="str">
        <f t="shared" si="831"/>
        <v/>
      </c>
      <c r="AM1525" s="11">
        <f t="shared" si="832"/>
        <v>319</v>
      </c>
      <c r="AN1525" s="11" t="str">
        <f t="shared" si="833"/>
        <v/>
      </c>
      <c r="AO1525" s="11">
        <f t="shared" si="834"/>
        <v>319</v>
      </c>
      <c r="AP1525" s="11" t="str">
        <f t="shared" si="835"/>
        <v/>
      </c>
      <c r="AQ1525" s="11"/>
      <c r="AR1525" s="11">
        <f t="shared" si="822"/>
        <v>0</v>
      </c>
      <c r="AS1525" s="11"/>
      <c r="AT1525" s="9"/>
      <c r="AU1525" t="str">
        <f t="shared" si="823"/>
        <v>RW</v>
      </c>
      <c r="AV1525" s="7">
        <f>SUM(Z$7:Z1525)/2</f>
        <v>800</v>
      </c>
      <c r="AW1525" s="7">
        <f>SUM(AC$7:AC1525)/2</f>
        <v>320</v>
      </c>
      <c r="BA1525" s="7">
        <v>9</v>
      </c>
      <c r="BB1525" s="7">
        <f t="shared" si="841"/>
        <v>17</v>
      </c>
      <c r="BF1525" s="2" t="s">
        <v>1899</v>
      </c>
      <c r="BG1525" s="2" t="s">
        <v>1899</v>
      </c>
      <c r="BH1525" s="2" t="s">
        <v>1899</v>
      </c>
      <c r="BI1525" s="2" t="s">
        <v>1899</v>
      </c>
      <c r="BJ1525" s="2" t="s">
        <v>1899</v>
      </c>
      <c r="BK1525" s="2" t="s">
        <v>1899</v>
      </c>
      <c r="BL1525" s="2" t="s">
        <v>1899</v>
      </c>
      <c r="BM1525" s="2" t="s">
        <v>1899</v>
      </c>
      <c r="BN1525" s="2" t="s">
        <v>1899</v>
      </c>
      <c r="BO1525" s="2" t="s">
        <v>1899</v>
      </c>
    </row>
    <row r="1526" spans="2:67" outlineLevel="1">
      <c r="B1526" s="36"/>
      <c r="C1526" s="13" t="s">
        <v>1294</v>
      </c>
      <c r="D1526" s="10" t="s">
        <v>1866</v>
      </c>
      <c r="E1526" s="10" t="s">
        <v>1867</v>
      </c>
      <c r="F1526" s="11" t="s">
        <v>1868</v>
      </c>
      <c r="G1526" s="11" t="str">
        <f t="shared" si="839"/>
        <v>MFR_SPECIFIC_D3[16:9]</v>
      </c>
      <c r="H1526" s="11" t="s">
        <v>1903</v>
      </c>
      <c r="I1526" s="5"/>
      <c r="J1526" s="5"/>
      <c r="K1526" s="5"/>
      <c r="L1526" s="5"/>
      <c r="M1526" s="5"/>
      <c r="N1526" t="s">
        <v>1904</v>
      </c>
      <c r="O1526" s="10" t="s">
        <v>1905</v>
      </c>
      <c r="P1526" s="14"/>
      <c r="Q1526" s="10"/>
      <c r="R1526" s="10"/>
      <c r="S1526" s="10" t="s">
        <v>53</v>
      </c>
      <c r="T1526" s="10"/>
      <c r="U1526" s="10" t="s">
        <v>50</v>
      </c>
      <c r="V1526" s="10" t="s">
        <v>50</v>
      </c>
      <c r="W1526" s="10" t="s">
        <v>50</v>
      </c>
      <c r="X1526" s="11" t="str">
        <f t="shared" si="824"/>
        <v>N</v>
      </c>
      <c r="Y1526" s="11"/>
      <c r="Z1526" s="11">
        <f t="shared" si="773"/>
        <v>0</v>
      </c>
      <c r="AA1526" s="11" t="str">
        <f t="shared" si="825"/>
        <v>N</v>
      </c>
      <c r="AB1526" s="11"/>
      <c r="AC1526" s="11">
        <f t="shared" si="821"/>
        <v>0</v>
      </c>
      <c r="AD1526" s="10" t="str">
        <f t="shared" si="826"/>
        <v>00000000</v>
      </c>
      <c r="AE1526" s="10" t="str">
        <f t="shared" si="827"/>
        <v>00000000</v>
      </c>
      <c r="AF1526" s="11"/>
      <c r="AG1526" s="10"/>
      <c r="AH1526" s="10"/>
      <c r="AI1526" s="11">
        <f t="shared" si="828"/>
        <v>799</v>
      </c>
      <c r="AJ1526" s="11" t="str">
        <f t="shared" si="829"/>
        <v/>
      </c>
      <c r="AK1526" s="11">
        <f t="shared" si="830"/>
        <v>799</v>
      </c>
      <c r="AL1526" s="11" t="str">
        <f t="shared" si="831"/>
        <v/>
      </c>
      <c r="AM1526" s="11">
        <f t="shared" si="832"/>
        <v>319</v>
      </c>
      <c r="AN1526" s="11" t="str">
        <f t="shared" si="833"/>
        <v/>
      </c>
      <c r="AO1526" s="11">
        <f t="shared" si="834"/>
        <v>319</v>
      </c>
      <c r="AP1526" s="11" t="str">
        <f t="shared" si="835"/>
        <v/>
      </c>
      <c r="AQ1526" s="11"/>
      <c r="AR1526" s="11">
        <f t="shared" si="822"/>
        <v>0</v>
      </c>
      <c r="AS1526" s="11"/>
      <c r="AT1526" s="9"/>
      <c r="AU1526" t="str">
        <f t="shared" si="823"/>
        <v>RW</v>
      </c>
      <c r="AV1526" s="7">
        <f>SUM(Z$7:Z1526)/2</f>
        <v>800</v>
      </c>
      <c r="AW1526" s="7">
        <f>SUM(AC$7:AC1526)/2</f>
        <v>320</v>
      </c>
      <c r="BA1526" s="5">
        <v>8</v>
      </c>
      <c r="BB1526" s="7">
        <f t="shared" si="841"/>
        <v>9</v>
      </c>
      <c r="BF1526" s="2" t="s">
        <v>272</v>
      </c>
      <c r="BG1526" s="2" t="s">
        <v>272</v>
      </c>
      <c r="BH1526" s="2" t="s">
        <v>272</v>
      </c>
      <c r="BI1526" s="2" t="s">
        <v>272</v>
      </c>
      <c r="BJ1526" s="2" t="s">
        <v>272</v>
      </c>
      <c r="BK1526" s="2" t="s">
        <v>272</v>
      </c>
      <c r="BL1526" s="2" t="s">
        <v>272</v>
      </c>
      <c r="BM1526" s="2" t="s">
        <v>272</v>
      </c>
      <c r="BN1526" s="2" t="s">
        <v>272</v>
      </c>
      <c r="BO1526" s="2" t="s">
        <v>272</v>
      </c>
    </row>
    <row r="1527" spans="2:67" outlineLevel="1">
      <c r="B1527" s="36"/>
      <c r="C1527" s="13" t="s">
        <v>1294</v>
      </c>
      <c r="D1527" s="10" t="s">
        <v>1866</v>
      </c>
      <c r="E1527" s="10" t="s">
        <v>1867</v>
      </c>
      <c r="F1527" s="11" t="s">
        <v>1868</v>
      </c>
      <c r="G1527" s="11" t="str">
        <f t="shared" si="839"/>
        <v>MFR_SPECIFIC_D3[8:1]</v>
      </c>
      <c r="H1527" s="11" t="s">
        <v>1906</v>
      </c>
      <c r="I1527" s="5"/>
      <c r="J1527" s="5"/>
      <c r="K1527" s="5"/>
      <c r="L1527" s="5"/>
      <c r="M1527" s="5"/>
      <c r="N1527" t="s">
        <v>1907</v>
      </c>
      <c r="O1527" s="10" t="s">
        <v>1908</v>
      </c>
      <c r="P1527" s="14"/>
      <c r="Q1527" s="10"/>
      <c r="R1527" s="10"/>
      <c r="S1527" s="10" t="s">
        <v>53</v>
      </c>
      <c r="T1527" s="10"/>
      <c r="U1527" s="10" t="s">
        <v>50</v>
      </c>
      <c r="V1527" s="10" t="s">
        <v>50</v>
      </c>
      <c r="W1527" s="10" t="s">
        <v>50</v>
      </c>
      <c r="X1527" s="11" t="str">
        <f t="shared" si="824"/>
        <v>N</v>
      </c>
      <c r="Y1527" s="11"/>
      <c r="Z1527" s="11">
        <f t="shared" si="773"/>
        <v>0</v>
      </c>
      <c r="AA1527" s="11" t="str">
        <f t="shared" si="825"/>
        <v>N</v>
      </c>
      <c r="AB1527" s="11"/>
      <c r="AC1527" s="11">
        <f t="shared" si="821"/>
        <v>0</v>
      </c>
      <c r="AD1527" s="10" t="str">
        <f t="shared" si="826"/>
        <v>00000000</v>
      </c>
      <c r="AE1527" s="10" t="str">
        <f t="shared" si="827"/>
        <v>00000000</v>
      </c>
      <c r="AF1527" s="11"/>
      <c r="AG1527" s="10"/>
      <c r="AH1527" s="10"/>
      <c r="AI1527" s="11">
        <f t="shared" si="828"/>
        <v>799</v>
      </c>
      <c r="AJ1527" s="11" t="str">
        <f t="shared" si="829"/>
        <v/>
      </c>
      <c r="AK1527" s="11">
        <f t="shared" si="830"/>
        <v>799</v>
      </c>
      <c r="AL1527" s="11" t="str">
        <f t="shared" si="831"/>
        <v/>
      </c>
      <c r="AM1527" s="11">
        <f t="shared" si="832"/>
        <v>319</v>
      </c>
      <c r="AN1527" s="11" t="str">
        <f t="shared" si="833"/>
        <v/>
      </c>
      <c r="AO1527" s="11">
        <f t="shared" si="834"/>
        <v>319</v>
      </c>
      <c r="AP1527" s="11" t="str">
        <f t="shared" si="835"/>
        <v/>
      </c>
      <c r="AQ1527" s="11"/>
      <c r="AR1527" s="11">
        <f t="shared" si="822"/>
        <v>0</v>
      </c>
      <c r="AS1527" s="11"/>
      <c r="AT1527" s="9"/>
      <c r="AU1527" t="str">
        <f t="shared" si="823"/>
        <v>RW</v>
      </c>
      <c r="AV1527" s="7">
        <f>SUM(Z$7:Z1527)/2</f>
        <v>800</v>
      </c>
      <c r="AW1527" s="7">
        <f>SUM(AC$7:AC1527)/2</f>
        <v>320</v>
      </c>
      <c r="BA1527" s="5">
        <v>8</v>
      </c>
      <c r="BB1527" s="7">
        <f t="shared" si="841"/>
        <v>1</v>
      </c>
      <c r="BF1527" s="2" t="s">
        <v>272</v>
      </c>
      <c r="BG1527" s="2" t="s">
        <v>272</v>
      </c>
      <c r="BH1527" s="2" t="s">
        <v>272</v>
      </c>
      <c r="BI1527" s="2" t="s">
        <v>272</v>
      </c>
      <c r="BJ1527" s="2" t="s">
        <v>272</v>
      </c>
      <c r="BK1527" s="2" t="s">
        <v>272</v>
      </c>
      <c r="BL1527" s="2" t="s">
        <v>272</v>
      </c>
      <c r="BM1527" s="2" t="s">
        <v>272</v>
      </c>
      <c r="BN1527" s="2" t="s">
        <v>272</v>
      </c>
      <c r="BO1527" s="2" t="s">
        <v>272</v>
      </c>
    </row>
    <row r="1528" spans="2:67" outlineLevel="1">
      <c r="B1528" s="36"/>
      <c r="C1528" s="13" t="s">
        <v>1294</v>
      </c>
      <c r="D1528" s="10" t="s">
        <v>1866</v>
      </c>
      <c r="E1528" s="10" t="s">
        <v>1867</v>
      </c>
      <c r="F1528" s="11" t="s">
        <v>1868</v>
      </c>
      <c r="G1528" s="11" t="str">
        <f t="shared" si="839"/>
        <v>MFR_SPECIFIC_D3[0]</v>
      </c>
      <c r="H1528" s="11" t="s">
        <v>1909</v>
      </c>
      <c r="I1528" s="5"/>
      <c r="J1528" s="5"/>
      <c r="K1528" s="5"/>
      <c r="L1528" s="5"/>
      <c r="M1528" s="5"/>
      <c r="N1528" t="s">
        <v>1910</v>
      </c>
      <c r="O1528" s="10" t="s">
        <v>1911</v>
      </c>
      <c r="P1528" s="14"/>
      <c r="Q1528" s="10"/>
      <c r="R1528" s="10"/>
      <c r="S1528" s="10" t="s">
        <v>53</v>
      </c>
      <c r="T1528" s="10"/>
      <c r="U1528" s="10" t="s">
        <v>49</v>
      </c>
      <c r="V1528" s="10" t="s">
        <v>50</v>
      </c>
      <c r="W1528" s="10" t="s">
        <v>50</v>
      </c>
      <c r="X1528" s="11" t="str">
        <f t="shared" si="824"/>
        <v>N</v>
      </c>
      <c r="Y1528" s="11"/>
      <c r="Z1528" s="11">
        <f t="shared" si="773"/>
        <v>0</v>
      </c>
      <c r="AA1528" s="11" t="str">
        <f t="shared" si="825"/>
        <v>N</v>
      </c>
      <c r="AB1528" s="11"/>
      <c r="AC1528" s="11">
        <f t="shared" si="821"/>
        <v>0</v>
      </c>
      <c r="AD1528" s="10" t="str">
        <f t="shared" si="826"/>
        <v>0</v>
      </c>
      <c r="AE1528" s="10" t="str">
        <f t="shared" si="827"/>
        <v>0</v>
      </c>
      <c r="AF1528" s="11"/>
      <c r="AG1528" s="10"/>
      <c r="AH1528" s="10"/>
      <c r="AI1528" s="11">
        <f>IF(Y1528&gt;0,AK1437,AK1437- 1)</f>
        <v>799</v>
      </c>
      <c r="AJ1528" s="11" t="str">
        <f t="shared" si="829"/>
        <v/>
      </c>
      <c r="AK1528" s="11">
        <f>IF(AND(V1528="Y", Y1528&gt;0),AI1504,AI1504- 1)</f>
        <v>799</v>
      </c>
      <c r="AL1528" s="11" t="str">
        <f t="shared" si="831"/>
        <v/>
      </c>
      <c r="AM1528" s="11">
        <f>IF(AB1528&gt;0,AO1437,AO1437- 1)</f>
        <v>319</v>
      </c>
      <c r="AN1528" s="11" t="str">
        <f t="shared" si="833"/>
        <v/>
      </c>
      <c r="AO1528" s="11">
        <f>IF(AND(V1528="Y", AB1528&gt;0),AM1504,AM1504- 1)</f>
        <v>319</v>
      </c>
      <c r="AP1528" s="11" t="str">
        <f t="shared" si="835"/>
        <v/>
      </c>
      <c r="AQ1528" s="11"/>
      <c r="AR1528" s="11">
        <f t="shared" si="822"/>
        <v>0</v>
      </c>
      <c r="AS1528" s="11"/>
      <c r="AT1528" s="9"/>
      <c r="AU1528" t="str">
        <f t="shared" si="823"/>
        <v>RW</v>
      </c>
      <c r="AV1528" s="7">
        <f>SUM(Z$7:Z1528)/2</f>
        <v>800</v>
      </c>
      <c r="AW1528" s="7">
        <f>SUM(AC$7:AC1528)/2</f>
        <v>320</v>
      </c>
      <c r="BA1528" s="5">
        <v>1</v>
      </c>
      <c r="BB1528" s="7">
        <f t="shared" si="841"/>
        <v>0</v>
      </c>
      <c r="BF1528" s="2" t="s">
        <v>1304</v>
      </c>
      <c r="BG1528" s="2" t="s">
        <v>1304</v>
      </c>
      <c r="BH1528" s="2" t="s">
        <v>1304</v>
      </c>
      <c r="BI1528" s="2" t="s">
        <v>1304</v>
      </c>
      <c r="BJ1528" s="2" t="s">
        <v>1304</v>
      </c>
      <c r="BK1528" s="2" t="s">
        <v>1304</v>
      </c>
      <c r="BL1528" s="2" t="s">
        <v>1304</v>
      </c>
      <c r="BM1528" s="2" t="s">
        <v>1304</v>
      </c>
      <c r="BN1528" s="2" t="s">
        <v>1304</v>
      </c>
      <c r="BO1528" s="2" t="s">
        <v>1304</v>
      </c>
    </row>
    <row r="1529" spans="2:67" ht="100.9">
      <c r="B1529" s="36"/>
      <c r="C1529" s="13" t="s">
        <v>1294</v>
      </c>
      <c r="D1529" s="10" t="s">
        <v>1912</v>
      </c>
      <c r="E1529" s="10" t="s">
        <v>1913</v>
      </c>
      <c r="F1529" s="11" t="s">
        <v>1914</v>
      </c>
      <c r="G1529" s="11"/>
      <c r="H1529" s="11"/>
      <c r="I1529" s="11"/>
      <c r="J1529" s="11"/>
      <c r="K1529" s="11"/>
      <c r="L1529" s="11"/>
      <c r="M1529" s="11"/>
      <c r="N1529" s="10"/>
      <c r="O1529" s="10"/>
      <c r="P1529" s="14"/>
      <c r="Q1529" s="10" t="str">
        <f>IF(T1529&gt;2,"Block Write",IF(T1529=1,"Write Byte","Write Word"))</f>
        <v>Block Write</v>
      </c>
      <c r="R1529" s="10" t="str">
        <f>IF(T1529&gt;2,"Block Read",IF(T1529=1,"Read Byte","Read Word"))</f>
        <v>Block Read</v>
      </c>
      <c r="S1529" s="10" t="str">
        <f t="shared" si="591"/>
        <v>RW</v>
      </c>
      <c r="T1529" s="10">
        <v>8</v>
      </c>
      <c r="U1529" s="10" t="s">
        <v>49</v>
      </c>
      <c r="V1529" s="10" t="s">
        <v>50</v>
      </c>
      <c r="W1529" s="10" t="s">
        <v>50</v>
      </c>
      <c r="X1529" s="11" t="str">
        <f t="shared" si="824"/>
        <v>N</v>
      </c>
      <c r="Y1529" s="11"/>
      <c r="Z1529" s="11">
        <f t="shared" si="773"/>
        <v>0</v>
      </c>
      <c r="AA1529" s="11" t="str">
        <f t="shared" si="825"/>
        <v>Y</v>
      </c>
      <c r="AB1529" s="11">
        <f>SUM(AB1568:AB1594)</f>
        <v>64</v>
      </c>
      <c r="AC1529" s="11">
        <f t="shared" si="821"/>
        <v>64</v>
      </c>
      <c r="AD1529" s="10" t="str">
        <f>(AD1530 &amp; AD1531 &amp; AD1532 &amp; AD1533 &amp; AD1534 &amp; AD1535 &amp; AD1536 &amp; AD1537) &amp; (AD1538 &amp; AD1539 &amp; AD1540 &amp; AD1541 &amp; AD1542 &amp; AD1543 &amp; AD1544 &amp; AD1545) &amp; (AD1546 &amp; AD1547 &amp; AD1548 &amp; AD1549 &amp; AD1550 &amp; AD1551 &amp; AD1552 &amp; AD1553) &amp; (AD1554 &amp; AD1555 &amp; AD1556 &amp; AD1557 &amp; AD1558 &amp; AD1559 &amp; AD1560 &amp; AD1561) &amp; (AD1562 &amp; AD1563 &amp; AD1564 &amp; AD1565 &amp; AD1566 &amp; AD1567 &amp; AD1568 &amp; AD1569) &amp; (AD1570 &amp; AD1571 &amp; AD1572 &amp; AD1573 &amp; AD1574 &amp; AD1575 &amp; AD1576 &amp; AD1577) &amp; (AD1578 &amp; AD1579 &amp; AD1580 &amp; AD1581 &amp; AD1582 &amp; AD1583 &amp; AD1584 &amp; AD1585 &amp; AD1586) &amp; (AD1587 &amp; AD1588 &amp; AD1589 &amp; AD1590 &amp; AD1591 &amp; AD1592 &amp; AD1593 &amp; AD1594)</f>
        <v>0010000000010000000000000000000100111001111011010111010111011110</v>
      </c>
      <c r="AE1529" s="10" t="str">
        <f>(AE1530 &amp; AE1531 &amp; AE1532 &amp; AE1533 &amp; AE1534 &amp; AE1535 &amp; AE1536 &amp; AE1537) &amp; (AE1538 &amp; AE1539 &amp; AE1540 &amp; AE1541 &amp; AE1542 &amp; AE1543 &amp; AE1544 &amp; AE1545) &amp; (AE1546 &amp; AE1547 &amp; AE1548 &amp; AE1549 &amp; AE1550 &amp; AE1551 &amp; AE1552 &amp; AE1553) &amp; (AE1554 &amp; AE1555 &amp; AE1556 &amp; AE1557 &amp; AE1558 &amp; AE1559 &amp; AE1560 &amp; AE1561) &amp; (AE1562 &amp; AE1563 &amp; AE1564 &amp; AE1565 &amp; AE1566 &amp; AE1567 &amp; AE1568 &amp; AE1569) &amp; (AE1570 &amp; AE1571 &amp; AE1572 &amp; AE1573 &amp; AE1574 &amp; AE1575 &amp; AE1576 &amp; AE1577) &amp; (AE1578 &amp; AE1579 &amp; AE1580 &amp; AE1581 &amp; AE1582 &amp; AE1583 &amp; AE1584 &amp; AE1585 &amp; AE1586) &amp; (AE1587 &amp; AE1588 &amp; AE1589 &amp; AE1590 &amp; AE1591 &amp; AE1592 &amp; AE1593 &amp; AE1594)</f>
        <v>0010000000010000000000000000000100111001111011010111010111011110</v>
      </c>
      <c r="AF1529" s="11"/>
      <c r="AG1529" s="10"/>
      <c r="AH1529" s="10"/>
      <c r="AI1529" s="11">
        <f>AK1504+Y1529</f>
        <v>800</v>
      </c>
      <c r="AJ1529" s="11"/>
      <c r="AK1529" s="11">
        <f t="shared" si="592"/>
        <v>800</v>
      </c>
      <c r="AL1529" s="11"/>
      <c r="AM1529" s="11">
        <f>AO1504+AB1529</f>
        <v>384</v>
      </c>
      <c r="AN1529" s="11"/>
      <c r="AO1529" s="11">
        <f t="shared" si="593"/>
        <v>384</v>
      </c>
      <c r="AP1529" s="11"/>
      <c r="AQ1529" s="11">
        <f t="shared" si="581"/>
        <v>64</v>
      </c>
      <c r="AR1529" s="11">
        <f t="shared" si="822"/>
        <v>64</v>
      </c>
      <c r="AS1529" s="11"/>
      <c r="AT1529" s="9" t="s">
        <v>20</v>
      </c>
      <c r="AU1529" t="str">
        <f t="shared" si="823"/>
        <v>RW</v>
      </c>
      <c r="AV1529" s="7">
        <f>SUM(Z$7:Z1529)/2</f>
        <v>800</v>
      </c>
      <c r="AW1529" s="7">
        <f>SUM(AC$7:AC1529)/2</f>
        <v>352</v>
      </c>
      <c r="BF1529" s="2" t="s">
        <v>1915</v>
      </c>
      <c r="BG1529" s="2" t="s">
        <v>1915</v>
      </c>
      <c r="BH1529" s="2" t="s">
        <v>1915</v>
      </c>
      <c r="BI1529" s="2" t="s">
        <v>1915</v>
      </c>
      <c r="BJ1529" s="2" t="s">
        <v>1915</v>
      </c>
      <c r="BK1529" s="2" t="s">
        <v>1915</v>
      </c>
      <c r="BL1529" s="2" t="s">
        <v>1915</v>
      </c>
      <c r="BM1529" s="2" t="s">
        <v>1915</v>
      </c>
      <c r="BN1529" s="2" t="s">
        <v>1915</v>
      </c>
      <c r="BO1529" s="2" t="s">
        <v>1915</v>
      </c>
    </row>
    <row r="1530" spans="2:67" outlineLevel="1">
      <c r="B1530" s="36"/>
      <c r="C1530" s="13" t="s">
        <v>1294</v>
      </c>
      <c r="D1530" s="10" t="s">
        <v>1912</v>
      </c>
      <c r="E1530" s="10" t="s">
        <v>1913</v>
      </c>
      <c r="F1530" s="11" t="s">
        <v>1914</v>
      </c>
      <c r="G1530" s="11"/>
      <c r="H1530" s="11"/>
      <c r="I1530" s="11"/>
      <c r="J1530" s="11"/>
      <c r="K1530" s="11"/>
      <c r="L1530" s="11"/>
      <c r="M1530" s="11"/>
      <c r="N1530" s="10"/>
      <c r="O1530" s="10"/>
      <c r="P1530" s="14"/>
      <c r="Q1530" s="10"/>
      <c r="R1530" s="10"/>
      <c r="S1530" s="10" t="s">
        <v>53</v>
      </c>
      <c r="T1530" s="10"/>
      <c r="U1530" s="10" t="s">
        <v>49</v>
      </c>
      <c r="V1530" s="10" t="s">
        <v>50</v>
      </c>
      <c r="W1530" s="10" t="s">
        <v>50</v>
      </c>
      <c r="X1530" s="11" t="str">
        <f t="shared" si="824"/>
        <v>N</v>
      </c>
      <c r="Y1530" s="11"/>
      <c r="Z1530" s="11">
        <f t="shared" si="773"/>
        <v>0</v>
      </c>
      <c r="AA1530" s="11" t="str">
        <f t="shared" si="825"/>
        <v>N</v>
      </c>
      <c r="AB1530" s="11"/>
      <c r="AC1530" s="11">
        <f t="shared" si="821"/>
        <v>0</v>
      </c>
      <c r="AD1530" s="10" t="str">
        <f t="shared" ref="AD1530:AD1594" si="842">REPT(0,BA1530)</f>
        <v/>
      </c>
      <c r="AE1530" s="10" t="str">
        <f t="shared" ref="AE1530:AE1594" si="843">REPT(0,BA1530)</f>
        <v/>
      </c>
      <c r="AF1530" s="11"/>
      <c r="AG1530" s="10"/>
      <c r="AH1530" s="10"/>
      <c r="AI1530" s="11">
        <f t="shared" ref="AI1530:AI1593" si="844">AI1531+Y1531</f>
        <v>799</v>
      </c>
      <c r="AJ1530" s="11" t="str">
        <f t="shared" ref="AJ1530:AJ1594" si="845">IF(Y1530&gt;1,"MTP[" &amp; AI1530-1+Y1530&amp; ":" &amp; AI1530 &amp; "]",(IF(Y1530&gt;0,"MTP[" &amp; AI1530 &amp; "]","")))</f>
        <v/>
      </c>
      <c r="AK1530" s="11">
        <f t="shared" ref="AK1530:AK1593" si="846">AK1531+Y1531</f>
        <v>799</v>
      </c>
      <c r="AL1530" s="11" t="str">
        <f t="shared" ref="AL1530:AL1594" si="847">IF(AND(V1530="Y", Y1530&gt;1),"MTP[" &amp; AK1530-1+Y1530&amp; ":" &amp; AK1530 &amp; "]",(IF(AND(V1530="Y", Y1530&gt;0),"MTP[" &amp; AK1530 &amp; "]","")))</f>
        <v/>
      </c>
      <c r="AM1530" s="11">
        <f t="shared" ref="AM1530:AM1593" si="848">AM1531+AB1531</f>
        <v>384</v>
      </c>
      <c r="AN1530" s="11" t="str">
        <f t="shared" ref="AN1530:AN1594" si="849">IF(AB1530&gt;1,"OTP[" &amp; AM1530-1+AB1530&amp; ":" &amp; AM1530 &amp; "]",(IF(AB1530&gt;0,"OTP[" &amp; AM1530 &amp; "]","")))</f>
        <v/>
      </c>
      <c r="AO1530" s="11">
        <f t="shared" ref="AO1530:AO1592" si="850">IF(AND(X1530="Y",AD1530&gt;0),AO1531+AB1531,AO1531)</f>
        <v>383</v>
      </c>
      <c r="AP1530" s="11" t="str">
        <f t="shared" ref="AP1530:AP1594" si="851">IF(AND(V1530="Y", AB1530&gt;1),"OTP[" &amp; AO1530-1+AB1530&amp; ":" &amp; AO1530 &amp; "]",(IF(AND(V1530="Y", AB1530&gt;0),"OTP[" &amp; AO1530 &amp; "]","")))</f>
        <v/>
      </c>
      <c r="AQ1530" s="11"/>
      <c r="AR1530" s="11">
        <f t="shared" si="822"/>
        <v>0</v>
      </c>
      <c r="AS1530" s="11"/>
      <c r="AT1530" s="9"/>
      <c r="AU1530" t="str">
        <f t="shared" si="823"/>
        <v>RW</v>
      </c>
      <c r="AV1530" s="7">
        <f>SUM(Z$7:Z1530)/2</f>
        <v>800</v>
      </c>
      <c r="AW1530" s="7">
        <f>SUM(AC$7:AC1530)/2</f>
        <v>352</v>
      </c>
      <c r="BF1530" s="2" t="s">
        <v>1299</v>
      </c>
      <c r="BG1530" s="2" t="s">
        <v>1299</v>
      </c>
      <c r="BH1530" s="2" t="s">
        <v>1299</v>
      </c>
      <c r="BI1530" s="2" t="s">
        <v>1299</v>
      </c>
      <c r="BJ1530" s="2" t="s">
        <v>1299</v>
      </c>
      <c r="BK1530" s="2" t="s">
        <v>1299</v>
      </c>
      <c r="BL1530" s="2" t="s">
        <v>1299</v>
      </c>
      <c r="BM1530" s="2" t="s">
        <v>1299</v>
      </c>
      <c r="BN1530" s="2" t="s">
        <v>1299</v>
      </c>
      <c r="BO1530" s="2" t="s">
        <v>1299</v>
      </c>
    </row>
    <row r="1531" spans="2:67" outlineLevel="1">
      <c r="B1531" s="36"/>
      <c r="C1531" s="13" t="s">
        <v>1294</v>
      </c>
      <c r="D1531" s="10" t="s">
        <v>1912</v>
      </c>
      <c r="E1531" s="10" t="s">
        <v>1913</v>
      </c>
      <c r="F1531" s="11" t="s">
        <v>1914</v>
      </c>
      <c r="G1531" s="11"/>
      <c r="H1531" s="11"/>
      <c r="I1531" s="11"/>
      <c r="J1531" s="11"/>
      <c r="K1531" s="11"/>
      <c r="L1531" s="11"/>
      <c r="M1531" s="11"/>
      <c r="N1531" s="10"/>
      <c r="O1531" s="10"/>
      <c r="P1531" s="14"/>
      <c r="Q1531" s="10"/>
      <c r="R1531" s="10"/>
      <c r="S1531" s="10" t="s">
        <v>53</v>
      </c>
      <c r="T1531" s="10"/>
      <c r="U1531" s="10" t="s">
        <v>49</v>
      </c>
      <c r="V1531" s="10" t="s">
        <v>50</v>
      </c>
      <c r="W1531" s="10" t="s">
        <v>50</v>
      </c>
      <c r="X1531" s="11" t="str">
        <f t="shared" si="824"/>
        <v>N</v>
      </c>
      <c r="Y1531" s="11"/>
      <c r="Z1531" s="11">
        <f t="shared" si="773"/>
        <v>0</v>
      </c>
      <c r="AA1531" s="11" t="str">
        <f t="shared" si="825"/>
        <v>N</v>
      </c>
      <c r="AB1531" s="11"/>
      <c r="AC1531" s="11">
        <f t="shared" si="821"/>
        <v>0</v>
      </c>
      <c r="AD1531" s="10" t="str">
        <f t="shared" si="842"/>
        <v/>
      </c>
      <c r="AE1531" s="10" t="str">
        <f t="shared" si="843"/>
        <v/>
      </c>
      <c r="AF1531" s="11"/>
      <c r="AG1531" s="10"/>
      <c r="AH1531" s="10"/>
      <c r="AI1531" s="11">
        <f t="shared" si="844"/>
        <v>799</v>
      </c>
      <c r="AJ1531" s="11" t="str">
        <f t="shared" si="845"/>
        <v/>
      </c>
      <c r="AK1531" s="11">
        <f t="shared" si="846"/>
        <v>799</v>
      </c>
      <c r="AL1531" s="11" t="str">
        <f t="shared" si="847"/>
        <v/>
      </c>
      <c r="AM1531" s="11">
        <f t="shared" si="848"/>
        <v>384</v>
      </c>
      <c r="AN1531" s="11" t="str">
        <f t="shared" si="849"/>
        <v/>
      </c>
      <c r="AO1531" s="11">
        <f t="shared" si="850"/>
        <v>383</v>
      </c>
      <c r="AP1531" s="11" t="str">
        <f t="shared" si="851"/>
        <v/>
      </c>
      <c r="AQ1531" s="11"/>
      <c r="AR1531" s="11">
        <f t="shared" si="822"/>
        <v>0</v>
      </c>
      <c r="AS1531" s="11"/>
      <c r="AT1531" s="9"/>
      <c r="AU1531" t="str">
        <f t="shared" si="823"/>
        <v>RW</v>
      </c>
      <c r="AV1531" s="7">
        <f>SUM(Z$7:Z1531)/2</f>
        <v>800</v>
      </c>
      <c r="AW1531" s="7">
        <f>SUM(AC$7:AC1531)/2</f>
        <v>352</v>
      </c>
      <c r="BF1531" s="2" t="s">
        <v>1299</v>
      </c>
      <c r="BG1531" s="2" t="s">
        <v>1299</v>
      </c>
      <c r="BH1531" s="2" t="s">
        <v>1299</v>
      </c>
      <c r="BI1531" s="2" t="s">
        <v>1299</v>
      </c>
      <c r="BJ1531" s="2" t="s">
        <v>1299</v>
      </c>
      <c r="BK1531" s="2" t="s">
        <v>1299</v>
      </c>
      <c r="BL1531" s="2" t="s">
        <v>1299</v>
      </c>
      <c r="BM1531" s="2" t="s">
        <v>1299</v>
      </c>
      <c r="BN1531" s="2" t="s">
        <v>1299</v>
      </c>
      <c r="BO1531" s="2" t="s">
        <v>1299</v>
      </c>
    </row>
    <row r="1532" spans="2:67" outlineLevel="1">
      <c r="B1532" s="36"/>
      <c r="C1532" s="13" t="s">
        <v>1294</v>
      </c>
      <c r="D1532" s="10" t="s">
        <v>1912</v>
      </c>
      <c r="E1532" s="10" t="s">
        <v>1913</v>
      </c>
      <c r="F1532" s="11" t="s">
        <v>1914</v>
      </c>
      <c r="G1532" s="11"/>
      <c r="H1532" s="11"/>
      <c r="I1532" s="11"/>
      <c r="J1532" s="11"/>
      <c r="K1532" s="11"/>
      <c r="L1532" s="11"/>
      <c r="M1532" s="11"/>
      <c r="N1532" s="10"/>
      <c r="O1532" s="10"/>
      <c r="P1532" s="14"/>
      <c r="Q1532" s="10"/>
      <c r="R1532" s="10"/>
      <c r="S1532" s="10" t="s">
        <v>53</v>
      </c>
      <c r="T1532" s="10"/>
      <c r="U1532" s="10" t="s">
        <v>49</v>
      </c>
      <c r="V1532" s="10" t="s">
        <v>50</v>
      </c>
      <c r="W1532" s="10" t="s">
        <v>50</v>
      </c>
      <c r="X1532" s="11" t="str">
        <f t="shared" si="824"/>
        <v>N</v>
      </c>
      <c r="Y1532" s="11"/>
      <c r="Z1532" s="11">
        <f t="shared" si="773"/>
        <v>0</v>
      </c>
      <c r="AA1532" s="11" t="str">
        <f t="shared" si="825"/>
        <v>N</v>
      </c>
      <c r="AB1532" s="11"/>
      <c r="AC1532" s="11">
        <f t="shared" si="821"/>
        <v>0</v>
      </c>
      <c r="AD1532" s="10" t="str">
        <f t="shared" si="842"/>
        <v/>
      </c>
      <c r="AE1532" s="10" t="str">
        <f t="shared" si="843"/>
        <v/>
      </c>
      <c r="AF1532" s="11"/>
      <c r="AG1532" s="10"/>
      <c r="AH1532" s="10"/>
      <c r="AI1532" s="11">
        <f t="shared" si="844"/>
        <v>799</v>
      </c>
      <c r="AJ1532" s="11" t="str">
        <f t="shared" si="845"/>
        <v/>
      </c>
      <c r="AK1532" s="11">
        <f t="shared" si="846"/>
        <v>799</v>
      </c>
      <c r="AL1532" s="11" t="str">
        <f t="shared" si="847"/>
        <v/>
      </c>
      <c r="AM1532" s="11">
        <f t="shared" si="848"/>
        <v>384</v>
      </c>
      <c r="AN1532" s="11" t="str">
        <f t="shared" si="849"/>
        <v/>
      </c>
      <c r="AO1532" s="11">
        <f t="shared" si="850"/>
        <v>383</v>
      </c>
      <c r="AP1532" s="11" t="str">
        <f t="shared" si="851"/>
        <v/>
      </c>
      <c r="AQ1532" s="11"/>
      <c r="AR1532" s="11">
        <f t="shared" si="822"/>
        <v>0</v>
      </c>
      <c r="AS1532" s="11"/>
      <c r="AT1532" s="9"/>
      <c r="AU1532" t="str">
        <f t="shared" si="823"/>
        <v>RW</v>
      </c>
      <c r="AV1532" s="7">
        <f>SUM(Z$7:Z1532)/2</f>
        <v>800</v>
      </c>
      <c r="AW1532" s="7">
        <f>SUM(AC$7:AC1532)/2</f>
        <v>352</v>
      </c>
      <c r="BF1532" s="2" t="s">
        <v>1299</v>
      </c>
      <c r="BG1532" s="2" t="s">
        <v>1299</v>
      </c>
      <c r="BH1532" s="2" t="s">
        <v>1299</v>
      </c>
      <c r="BI1532" s="2" t="s">
        <v>1299</v>
      </c>
      <c r="BJ1532" s="2" t="s">
        <v>1299</v>
      </c>
      <c r="BK1532" s="2" t="s">
        <v>1299</v>
      </c>
      <c r="BL1532" s="2" t="s">
        <v>1299</v>
      </c>
      <c r="BM1532" s="2" t="s">
        <v>1299</v>
      </c>
      <c r="BN1532" s="2" t="s">
        <v>1299</v>
      </c>
      <c r="BO1532" s="2" t="s">
        <v>1299</v>
      </c>
    </row>
    <row r="1533" spans="2:67" outlineLevel="1">
      <c r="B1533" s="36"/>
      <c r="C1533" s="13" t="s">
        <v>1294</v>
      </c>
      <c r="D1533" s="10" t="s">
        <v>1912</v>
      </c>
      <c r="E1533" s="10" t="s">
        <v>1913</v>
      </c>
      <c r="F1533" s="11" t="s">
        <v>1914</v>
      </c>
      <c r="G1533" s="11"/>
      <c r="H1533" s="11"/>
      <c r="I1533" s="11"/>
      <c r="J1533" s="11"/>
      <c r="K1533" s="11"/>
      <c r="L1533" s="11"/>
      <c r="M1533" s="11"/>
      <c r="N1533" s="10"/>
      <c r="O1533" s="10"/>
      <c r="P1533" s="14"/>
      <c r="Q1533" s="10"/>
      <c r="R1533" s="10"/>
      <c r="S1533" s="10" t="s">
        <v>53</v>
      </c>
      <c r="T1533" s="10"/>
      <c r="U1533" s="10" t="s">
        <v>49</v>
      </c>
      <c r="V1533" s="10" t="s">
        <v>50</v>
      </c>
      <c r="W1533" s="10" t="s">
        <v>50</v>
      </c>
      <c r="X1533" s="11" t="str">
        <f t="shared" si="824"/>
        <v>N</v>
      </c>
      <c r="Y1533" s="11"/>
      <c r="Z1533" s="11">
        <f t="shared" si="773"/>
        <v>0</v>
      </c>
      <c r="AA1533" s="11" t="str">
        <f t="shared" si="825"/>
        <v>N</v>
      </c>
      <c r="AB1533" s="11"/>
      <c r="AC1533" s="11">
        <f t="shared" si="821"/>
        <v>0</v>
      </c>
      <c r="AD1533" s="10" t="str">
        <f t="shared" si="842"/>
        <v/>
      </c>
      <c r="AE1533" s="10" t="str">
        <f t="shared" si="843"/>
        <v/>
      </c>
      <c r="AF1533" s="11"/>
      <c r="AG1533" s="10"/>
      <c r="AH1533" s="10"/>
      <c r="AI1533" s="11">
        <f t="shared" si="844"/>
        <v>799</v>
      </c>
      <c r="AJ1533" s="11" t="str">
        <f t="shared" si="845"/>
        <v/>
      </c>
      <c r="AK1533" s="11">
        <f t="shared" si="846"/>
        <v>799</v>
      </c>
      <c r="AL1533" s="11" t="str">
        <f t="shared" si="847"/>
        <v/>
      </c>
      <c r="AM1533" s="11">
        <f t="shared" si="848"/>
        <v>384</v>
      </c>
      <c r="AN1533" s="11" t="str">
        <f t="shared" si="849"/>
        <v/>
      </c>
      <c r="AO1533" s="11">
        <f t="shared" si="850"/>
        <v>383</v>
      </c>
      <c r="AP1533" s="11" t="str">
        <f t="shared" si="851"/>
        <v/>
      </c>
      <c r="AQ1533" s="11"/>
      <c r="AR1533" s="11">
        <f t="shared" si="822"/>
        <v>0</v>
      </c>
      <c r="AS1533" s="11"/>
      <c r="AT1533" s="9"/>
      <c r="AU1533" t="str">
        <f t="shared" si="823"/>
        <v>RW</v>
      </c>
      <c r="AV1533" s="7">
        <f>SUM(Z$7:Z1533)/2</f>
        <v>800</v>
      </c>
      <c r="AW1533" s="7">
        <f>SUM(AC$7:AC1533)/2</f>
        <v>352</v>
      </c>
      <c r="BF1533" s="2" t="s">
        <v>1299</v>
      </c>
      <c r="BG1533" s="2" t="s">
        <v>1299</v>
      </c>
      <c r="BH1533" s="2" t="s">
        <v>1299</v>
      </c>
      <c r="BI1533" s="2" t="s">
        <v>1299</v>
      </c>
      <c r="BJ1533" s="2" t="s">
        <v>1299</v>
      </c>
      <c r="BK1533" s="2" t="s">
        <v>1299</v>
      </c>
      <c r="BL1533" s="2" t="s">
        <v>1299</v>
      </c>
      <c r="BM1533" s="2" t="s">
        <v>1299</v>
      </c>
      <c r="BN1533" s="2" t="s">
        <v>1299</v>
      </c>
      <c r="BO1533" s="2" t="s">
        <v>1299</v>
      </c>
    </row>
    <row r="1534" spans="2:67" outlineLevel="1">
      <c r="B1534" s="36"/>
      <c r="C1534" s="13" t="s">
        <v>1294</v>
      </c>
      <c r="D1534" s="10" t="s">
        <v>1912</v>
      </c>
      <c r="E1534" s="10" t="s">
        <v>1913</v>
      </c>
      <c r="F1534" s="11" t="s">
        <v>1914</v>
      </c>
      <c r="G1534" s="11"/>
      <c r="H1534" s="11"/>
      <c r="I1534" s="11"/>
      <c r="J1534" s="11"/>
      <c r="K1534" s="11"/>
      <c r="L1534" s="11"/>
      <c r="M1534" s="11"/>
      <c r="N1534" s="10"/>
      <c r="O1534" s="10"/>
      <c r="P1534" s="14"/>
      <c r="Q1534" s="10"/>
      <c r="R1534" s="10"/>
      <c r="S1534" s="10" t="s">
        <v>53</v>
      </c>
      <c r="T1534" s="10"/>
      <c r="U1534" s="10" t="s">
        <v>49</v>
      </c>
      <c r="V1534" s="10" t="s">
        <v>50</v>
      </c>
      <c r="W1534" s="10" t="s">
        <v>50</v>
      </c>
      <c r="X1534" s="11" t="str">
        <f t="shared" si="824"/>
        <v>N</v>
      </c>
      <c r="Y1534" s="11"/>
      <c r="Z1534" s="11">
        <f t="shared" si="773"/>
        <v>0</v>
      </c>
      <c r="AA1534" s="11" t="str">
        <f t="shared" si="825"/>
        <v>N</v>
      </c>
      <c r="AB1534" s="11"/>
      <c r="AC1534" s="11">
        <f t="shared" si="821"/>
        <v>0</v>
      </c>
      <c r="AD1534" s="10" t="str">
        <f t="shared" si="842"/>
        <v/>
      </c>
      <c r="AE1534" s="10" t="str">
        <f t="shared" si="843"/>
        <v/>
      </c>
      <c r="AF1534" s="11"/>
      <c r="AG1534" s="10"/>
      <c r="AH1534" s="10"/>
      <c r="AI1534" s="11">
        <f t="shared" si="844"/>
        <v>799</v>
      </c>
      <c r="AJ1534" s="11" t="str">
        <f t="shared" si="845"/>
        <v/>
      </c>
      <c r="AK1534" s="11">
        <f t="shared" si="846"/>
        <v>799</v>
      </c>
      <c r="AL1534" s="11" t="str">
        <f t="shared" si="847"/>
        <v/>
      </c>
      <c r="AM1534" s="11">
        <f t="shared" si="848"/>
        <v>384</v>
      </c>
      <c r="AN1534" s="11" t="str">
        <f t="shared" si="849"/>
        <v/>
      </c>
      <c r="AO1534" s="11">
        <f t="shared" si="850"/>
        <v>383</v>
      </c>
      <c r="AP1534" s="11" t="str">
        <f t="shared" si="851"/>
        <v/>
      </c>
      <c r="AQ1534" s="11"/>
      <c r="AR1534" s="11">
        <f t="shared" si="822"/>
        <v>0</v>
      </c>
      <c r="AS1534" s="11"/>
      <c r="AT1534" s="9"/>
      <c r="AU1534" t="str">
        <f t="shared" si="823"/>
        <v>RW</v>
      </c>
      <c r="AV1534" s="7">
        <f>SUM(Z$7:Z1534)/2</f>
        <v>800</v>
      </c>
      <c r="AW1534" s="7">
        <f>SUM(AC$7:AC1534)/2</f>
        <v>352</v>
      </c>
      <c r="BF1534" s="2" t="s">
        <v>1299</v>
      </c>
      <c r="BG1534" s="2" t="s">
        <v>1299</v>
      </c>
      <c r="BH1534" s="2" t="s">
        <v>1299</v>
      </c>
      <c r="BI1534" s="2" t="s">
        <v>1299</v>
      </c>
      <c r="BJ1534" s="2" t="s">
        <v>1299</v>
      </c>
      <c r="BK1534" s="2" t="s">
        <v>1299</v>
      </c>
      <c r="BL1534" s="2" t="s">
        <v>1299</v>
      </c>
      <c r="BM1534" s="2" t="s">
        <v>1299</v>
      </c>
      <c r="BN1534" s="2" t="s">
        <v>1299</v>
      </c>
      <c r="BO1534" s="2" t="s">
        <v>1299</v>
      </c>
    </row>
    <row r="1535" spans="2:67" outlineLevel="1">
      <c r="B1535" s="36"/>
      <c r="C1535" s="13" t="s">
        <v>1294</v>
      </c>
      <c r="D1535" s="10" t="s">
        <v>1912</v>
      </c>
      <c r="E1535" s="10" t="s">
        <v>1913</v>
      </c>
      <c r="F1535" s="11" t="s">
        <v>1914</v>
      </c>
      <c r="G1535" s="11"/>
      <c r="H1535" s="11"/>
      <c r="I1535" s="11"/>
      <c r="J1535" s="11"/>
      <c r="K1535" s="11"/>
      <c r="L1535" s="11"/>
      <c r="M1535" s="11"/>
      <c r="N1535" s="10"/>
      <c r="O1535" s="10"/>
      <c r="P1535" s="14"/>
      <c r="Q1535" s="10"/>
      <c r="R1535" s="10"/>
      <c r="S1535" s="10" t="s">
        <v>53</v>
      </c>
      <c r="T1535" s="10"/>
      <c r="U1535" s="10" t="s">
        <v>49</v>
      </c>
      <c r="V1535" s="10" t="s">
        <v>50</v>
      </c>
      <c r="W1535" s="10" t="s">
        <v>50</v>
      </c>
      <c r="X1535" s="11" t="str">
        <f t="shared" si="824"/>
        <v>N</v>
      </c>
      <c r="Y1535" s="11"/>
      <c r="Z1535" s="11">
        <f t="shared" si="773"/>
        <v>0</v>
      </c>
      <c r="AA1535" s="11" t="str">
        <f t="shared" si="825"/>
        <v>N</v>
      </c>
      <c r="AB1535" s="11"/>
      <c r="AC1535" s="11">
        <f t="shared" si="821"/>
        <v>0</v>
      </c>
      <c r="AD1535" s="10" t="str">
        <f t="shared" si="842"/>
        <v/>
      </c>
      <c r="AE1535" s="10" t="str">
        <f t="shared" si="843"/>
        <v/>
      </c>
      <c r="AF1535" s="11"/>
      <c r="AG1535" s="10"/>
      <c r="AH1535" s="10"/>
      <c r="AI1535" s="11">
        <f t="shared" si="844"/>
        <v>799</v>
      </c>
      <c r="AJ1535" s="11" t="str">
        <f t="shared" si="845"/>
        <v/>
      </c>
      <c r="AK1535" s="11">
        <f t="shared" si="846"/>
        <v>799</v>
      </c>
      <c r="AL1535" s="11" t="str">
        <f t="shared" si="847"/>
        <v/>
      </c>
      <c r="AM1535" s="11">
        <f t="shared" si="848"/>
        <v>384</v>
      </c>
      <c r="AN1535" s="11" t="str">
        <f t="shared" si="849"/>
        <v/>
      </c>
      <c r="AO1535" s="11">
        <f t="shared" si="850"/>
        <v>383</v>
      </c>
      <c r="AP1535" s="11" t="str">
        <f t="shared" si="851"/>
        <v/>
      </c>
      <c r="AQ1535" s="11"/>
      <c r="AR1535" s="11">
        <f t="shared" si="822"/>
        <v>0</v>
      </c>
      <c r="AS1535" s="11"/>
      <c r="AT1535" s="9"/>
      <c r="AU1535" t="str">
        <f t="shared" si="823"/>
        <v>RW</v>
      </c>
      <c r="AV1535" s="7">
        <f>SUM(Z$7:Z1535)/2</f>
        <v>800</v>
      </c>
      <c r="AW1535" s="7">
        <f>SUM(AC$7:AC1535)/2</f>
        <v>352</v>
      </c>
      <c r="BF1535" s="2" t="s">
        <v>1299</v>
      </c>
      <c r="BG1535" s="2" t="s">
        <v>1299</v>
      </c>
      <c r="BH1535" s="2" t="s">
        <v>1299</v>
      </c>
      <c r="BI1535" s="2" t="s">
        <v>1299</v>
      </c>
      <c r="BJ1535" s="2" t="s">
        <v>1299</v>
      </c>
      <c r="BK1535" s="2" t="s">
        <v>1299</v>
      </c>
      <c r="BL1535" s="2" t="s">
        <v>1299</v>
      </c>
      <c r="BM1535" s="2" t="s">
        <v>1299</v>
      </c>
      <c r="BN1535" s="2" t="s">
        <v>1299</v>
      </c>
      <c r="BO1535" s="2" t="s">
        <v>1299</v>
      </c>
    </row>
    <row r="1536" spans="2:67" outlineLevel="1">
      <c r="B1536" s="36"/>
      <c r="C1536" s="13" t="s">
        <v>1294</v>
      </c>
      <c r="D1536" s="10" t="s">
        <v>1912</v>
      </c>
      <c r="E1536" s="10" t="s">
        <v>1913</v>
      </c>
      <c r="F1536" s="11" t="s">
        <v>1914</v>
      </c>
      <c r="G1536" s="11"/>
      <c r="H1536" s="11"/>
      <c r="I1536" s="11"/>
      <c r="J1536" s="11"/>
      <c r="K1536" s="11"/>
      <c r="L1536" s="11"/>
      <c r="M1536" s="11"/>
      <c r="N1536" s="10"/>
      <c r="O1536" s="10"/>
      <c r="P1536" s="14"/>
      <c r="Q1536" s="10"/>
      <c r="R1536" s="10"/>
      <c r="S1536" s="10" t="s">
        <v>53</v>
      </c>
      <c r="T1536" s="10"/>
      <c r="U1536" s="10" t="s">
        <v>49</v>
      </c>
      <c r="V1536" s="10" t="s">
        <v>50</v>
      </c>
      <c r="W1536" s="10" t="s">
        <v>50</v>
      </c>
      <c r="X1536" s="11" t="str">
        <f t="shared" si="824"/>
        <v>N</v>
      </c>
      <c r="Y1536" s="11"/>
      <c r="Z1536" s="11">
        <f t="shared" si="773"/>
        <v>0</v>
      </c>
      <c r="AA1536" s="11" t="str">
        <f t="shared" si="825"/>
        <v>N</v>
      </c>
      <c r="AB1536" s="11"/>
      <c r="AC1536" s="11">
        <f t="shared" si="821"/>
        <v>0</v>
      </c>
      <c r="AD1536" s="10" t="str">
        <f t="shared" si="842"/>
        <v/>
      </c>
      <c r="AE1536" s="10" t="str">
        <f t="shared" si="843"/>
        <v/>
      </c>
      <c r="AF1536" s="11"/>
      <c r="AG1536" s="10"/>
      <c r="AH1536" s="10"/>
      <c r="AI1536" s="11">
        <f t="shared" si="844"/>
        <v>799</v>
      </c>
      <c r="AJ1536" s="11" t="str">
        <f t="shared" si="845"/>
        <v/>
      </c>
      <c r="AK1536" s="11">
        <f t="shared" si="846"/>
        <v>799</v>
      </c>
      <c r="AL1536" s="11" t="str">
        <f t="shared" si="847"/>
        <v/>
      </c>
      <c r="AM1536" s="11">
        <f t="shared" si="848"/>
        <v>384</v>
      </c>
      <c r="AN1536" s="11" t="str">
        <f t="shared" si="849"/>
        <v/>
      </c>
      <c r="AO1536" s="11">
        <f t="shared" si="850"/>
        <v>383</v>
      </c>
      <c r="AP1536" s="11" t="str">
        <f t="shared" si="851"/>
        <v/>
      </c>
      <c r="AQ1536" s="11"/>
      <c r="AR1536" s="11">
        <f t="shared" si="822"/>
        <v>0</v>
      </c>
      <c r="AS1536" s="11"/>
      <c r="AT1536" s="9"/>
      <c r="AU1536" t="str">
        <f t="shared" si="823"/>
        <v>RW</v>
      </c>
      <c r="AV1536" s="7">
        <f>SUM(Z$7:Z1536)/2</f>
        <v>800</v>
      </c>
      <c r="AW1536" s="7">
        <f>SUM(AC$7:AC1536)/2</f>
        <v>352</v>
      </c>
      <c r="BF1536" s="2" t="s">
        <v>1299</v>
      </c>
      <c r="BG1536" s="2" t="s">
        <v>1299</v>
      </c>
      <c r="BH1536" s="2" t="s">
        <v>1299</v>
      </c>
      <c r="BI1536" s="2" t="s">
        <v>1299</v>
      </c>
      <c r="BJ1536" s="2" t="s">
        <v>1299</v>
      </c>
      <c r="BK1536" s="2" t="s">
        <v>1299</v>
      </c>
      <c r="BL1536" s="2" t="s">
        <v>1299</v>
      </c>
      <c r="BM1536" s="2" t="s">
        <v>1299</v>
      </c>
      <c r="BN1536" s="2" t="s">
        <v>1299</v>
      </c>
      <c r="BO1536" s="2" t="s">
        <v>1299</v>
      </c>
    </row>
    <row r="1537" spans="2:67" outlineLevel="1">
      <c r="B1537" s="36"/>
      <c r="C1537" s="13" t="s">
        <v>1294</v>
      </c>
      <c r="D1537" s="10" t="s">
        <v>1912</v>
      </c>
      <c r="E1537" s="10" t="s">
        <v>1913</v>
      </c>
      <c r="F1537" s="11" t="s">
        <v>1914</v>
      </c>
      <c r="G1537" s="11"/>
      <c r="H1537" s="11"/>
      <c r="I1537" s="11"/>
      <c r="J1537" s="11"/>
      <c r="K1537" s="11"/>
      <c r="L1537" s="11"/>
      <c r="M1537" s="11"/>
      <c r="N1537" s="10"/>
      <c r="O1537" s="10"/>
      <c r="P1537" s="14"/>
      <c r="Q1537" s="10"/>
      <c r="R1537" s="10"/>
      <c r="S1537" s="10" t="s">
        <v>53</v>
      </c>
      <c r="T1537" s="10"/>
      <c r="U1537" s="10" t="s">
        <v>49</v>
      </c>
      <c r="V1537" s="10" t="s">
        <v>50</v>
      </c>
      <c r="W1537" s="10" t="s">
        <v>50</v>
      </c>
      <c r="X1537" s="11" t="str">
        <f t="shared" si="824"/>
        <v>N</v>
      </c>
      <c r="Y1537" s="11"/>
      <c r="Z1537" s="11">
        <f t="shared" si="773"/>
        <v>0</v>
      </c>
      <c r="AA1537" s="11" t="str">
        <f t="shared" si="825"/>
        <v>N</v>
      </c>
      <c r="AB1537" s="11"/>
      <c r="AC1537" s="11">
        <f t="shared" si="821"/>
        <v>0</v>
      </c>
      <c r="AD1537" s="10" t="str">
        <f t="shared" si="842"/>
        <v/>
      </c>
      <c r="AE1537" s="10" t="str">
        <f t="shared" si="843"/>
        <v/>
      </c>
      <c r="AF1537" s="11"/>
      <c r="AG1537" s="10"/>
      <c r="AH1537" s="10"/>
      <c r="AI1537" s="11">
        <f t="shared" si="844"/>
        <v>799</v>
      </c>
      <c r="AJ1537" s="11" t="str">
        <f t="shared" si="845"/>
        <v/>
      </c>
      <c r="AK1537" s="11">
        <f t="shared" si="846"/>
        <v>799</v>
      </c>
      <c r="AL1537" s="11" t="str">
        <f t="shared" si="847"/>
        <v/>
      </c>
      <c r="AM1537" s="11">
        <f t="shared" si="848"/>
        <v>384</v>
      </c>
      <c r="AN1537" s="11" t="str">
        <f t="shared" si="849"/>
        <v/>
      </c>
      <c r="AO1537" s="11">
        <f t="shared" si="850"/>
        <v>383</v>
      </c>
      <c r="AP1537" s="11" t="str">
        <f t="shared" si="851"/>
        <v/>
      </c>
      <c r="AQ1537" s="11"/>
      <c r="AR1537" s="11">
        <f t="shared" si="822"/>
        <v>0</v>
      </c>
      <c r="AS1537" s="11"/>
      <c r="AT1537" s="9"/>
      <c r="AU1537" t="str">
        <f t="shared" si="823"/>
        <v>RW</v>
      </c>
      <c r="AV1537" s="7">
        <f>SUM(Z$7:Z1537)/2</f>
        <v>800</v>
      </c>
      <c r="AW1537" s="7">
        <f>SUM(AC$7:AC1537)/2</f>
        <v>352</v>
      </c>
      <c r="BF1537" s="2" t="s">
        <v>1299</v>
      </c>
      <c r="BG1537" s="2" t="s">
        <v>1299</v>
      </c>
      <c r="BH1537" s="2" t="s">
        <v>1299</v>
      </c>
      <c r="BI1537" s="2" t="s">
        <v>1299</v>
      </c>
      <c r="BJ1537" s="2" t="s">
        <v>1299</v>
      </c>
      <c r="BK1537" s="2" t="s">
        <v>1299</v>
      </c>
      <c r="BL1537" s="2" t="s">
        <v>1299</v>
      </c>
      <c r="BM1537" s="2" t="s">
        <v>1299</v>
      </c>
      <c r="BN1537" s="2" t="s">
        <v>1299</v>
      </c>
      <c r="BO1537" s="2" t="s">
        <v>1299</v>
      </c>
    </row>
    <row r="1538" spans="2:67" outlineLevel="1">
      <c r="B1538" s="36"/>
      <c r="C1538" s="13" t="s">
        <v>1294</v>
      </c>
      <c r="D1538" s="10" t="s">
        <v>1912</v>
      </c>
      <c r="E1538" s="10" t="s">
        <v>1913</v>
      </c>
      <c r="F1538" s="11" t="s">
        <v>1914</v>
      </c>
      <c r="G1538" s="11"/>
      <c r="H1538" s="11"/>
      <c r="I1538" s="11"/>
      <c r="J1538" s="11"/>
      <c r="K1538" s="11"/>
      <c r="L1538" s="11"/>
      <c r="M1538" s="11"/>
      <c r="N1538" s="10"/>
      <c r="O1538" s="10"/>
      <c r="P1538" s="14"/>
      <c r="Q1538" s="10"/>
      <c r="R1538" s="10"/>
      <c r="S1538" s="10" t="s">
        <v>53</v>
      </c>
      <c r="T1538" s="10"/>
      <c r="U1538" s="10" t="s">
        <v>49</v>
      </c>
      <c r="V1538" s="10" t="s">
        <v>50</v>
      </c>
      <c r="W1538" s="10" t="s">
        <v>50</v>
      </c>
      <c r="X1538" s="11" t="str">
        <f t="shared" si="824"/>
        <v>N</v>
      </c>
      <c r="Y1538" s="11"/>
      <c r="Z1538" s="11">
        <f t="shared" si="773"/>
        <v>0</v>
      </c>
      <c r="AA1538" s="11" t="str">
        <f t="shared" si="825"/>
        <v>N</v>
      </c>
      <c r="AB1538" s="11"/>
      <c r="AC1538" s="11">
        <f t="shared" si="821"/>
        <v>0</v>
      </c>
      <c r="AD1538" s="10" t="str">
        <f t="shared" si="842"/>
        <v/>
      </c>
      <c r="AE1538" s="10" t="str">
        <f t="shared" si="843"/>
        <v/>
      </c>
      <c r="AF1538" s="11"/>
      <c r="AG1538" s="10"/>
      <c r="AH1538" s="10"/>
      <c r="AI1538" s="11">
        <f t="shared" si="844"/>
        <v>799</v>
      </c>
      <c r="AJ1538" s="11" t="str">
        <f t="shared" si="845"/>
        <v/>
      </c>
      <c r="AK1538" s="11">
        <f t="shared" si="846"/>
        <v>799</v>
      </c>
      <c r="AL1538" s="11" t="str">
        <f t="shared" si="847"/>
        <v/>
      </c>
      <c r="AM1538" s="11">
        <f t="shared" si="848"/>
        <v>384</v>
      </c>
      <c r="AN1538" s="11" t="str">
        <f t="shared" si="849"/>
        <v/>
      </c>
      <c r="AO1538" s="11">
        <f t="shared" si="850"/>
        <v>383</v>
      </c>
      <c r="AP1538" s="11" t="str">
        <f t="shared" si="851"/>
        <v/>
      </c>
      <c r="AQ1538" s="11"/>
      <c r="AR1538" s="11">
        <f t="shared" si="822"/>
        <v>0</v>
      </c>
      <c r="AS1538" s="11"/>
      <c r="AT1538" s="9"/>
      <c r="AU1538" t="str">
        <f t="shared" si="823"/>
        <v>RW</v>
      </c>
      <c r="AV1538" s="7">
        <f>SUM(Z$7:Z1538)/2</f>
        <v>800</v>
      </c>
      <c r="AW1538" s="7">
        <f>SUM(AC$7:AC1538)/2</f>
        <v>352</v>
      </c>
      <c r="BF1538" s="2" t="s">
        <v>1299</v>
      </c>
      <c r="BG1538" s="2" t="s">
        <v>1299</v>
      </c>
      <c r="BH1538" s="2" t="s">
        <v>1299</v>
      </c>
      <c r="BI1538" s="2" t="s">
        <v>1299</v>
      </c>
      <c r="BJ1538" s="2" t="s">
        <v>1299</v>
      </c>
      <c r="BK1538" s="2" t="s">
        <v>1299</v>
      </c>
      <c r="BL1538" s="2" t="s">
        <v>1299</v>
      </c>
      <c r="BM1538" s="2" t="s">
        <v>1299</v>
      </c>
      <c r="BN1538" s="2" t="s">
        <v>1299</v>
      </c>
      <c r="BO1538" s="2" t="s">
        <v>1299</v>
      </c>
    </row>
    <row r="1539" spans="2:67" outlineLevel="1">
      <c r="B1539" s="36"/>
      <c r="C1539" s="13" t="s">
        <v>1294</v>
      </c>
      <c r="D1539" s="10" t="s">
        <v>1912</v>
      </c>
      <c r="E1539" s="10" t="s">
        <v>1913</v>
      </c>
      <c r="F1539" s="11" t="s">
        <v>1914</v>
      </c>
      <c r="G1539" s="11"/>
      <c r="H1539" s="11"/>
      <c r="I1539" s="11"/>
      <c r="J1539" s="11"/>
      <c r="K1539" s="11"/>
      <c r="L1539" s="11"/>
      <c r="M1539" s="11"/>
      <c r="N1539" s="10"/>
      <c r="O1539" s="10"/>
      <c r="P1539" s="14"/>
      <c r="Q1539" s="10"/>
      <c r="R1539" s="10"/>
      <c r="S1539" s="10" t="s">
        <v>53</v>
      </c>
      <c r="T1539" s="10"/>
      <c r="U1539" s="10" t="s">
        <v>49</v>
      </c>
      <c r="V1539" s="10" t="s">
        <v>50</v>
      </c>
      <c r="W1539" s="10" t="s">
        <v>50</v>
      </c>
      <c r="X1539" s="11" t="str">
        <f t="shared" si="824"/>
        <v>N</v>
      </c>
      <c r="Y1539" s="11"/>
      <c r="Z1539" s="11">
        <f t="shared" si="773"/>
        <v>0</v>
      </c>
      <c r="AA1539" s="11" t="str">
        <f t="shared" si="825"/>
        <v>N</v>
      </c>
      <c r="AB1539" s="11"/>
      <c r="AC1539" s="11">
        <f t="shared" si="821"/>
        <v>0</v>
      </c>
      <c r="AD1539" s="10" t="str">
        <f t="shared" si="842"/>
        <v/>
      </c>
      <c r="AE1539" s="10" t="str">
        <f t="shared" si="843"/>
        <v/>
      </c>
      <c r="AF1539" s="11"/>
      <c r="AG1539" s="10"/>
      <c r="AH1539" s="10"/>
      <c r="AI1539" s="11">
        <f t="shared" si="844"/>
        <v>799</v>
      </c>
      <c r="AJ1539" s="11" t="str">
        <f t="shared" si="845"/>
        <v/>
      </c>
      <c r="AK1539" s="11">
        <f t="shared" si="846"/>
        <v>799</v>
      </c>
      <c r="AL1539" s="11" t="str">
        <f t="shared" si="847"/>
        <v/>
      </c>
      <c r="AM1539" s="11">
        <f t="shared" si="848"/>
        <v>384</v>
      </c>
      <c r="AN1539" s="11" t="str">
        <f t="shared" si="849"/>
        <v/>
      </c>
      <c r="AO1539" s="11">
        <f t="shared" si="850"/>
        <v>383</v>
      </c>
      <c r="AP1539" s="11" t="str">
        <f t="shared" si="851"/>
        <v/>
      </c>
      <c r="AQ1539" s="11"/>
      <c r="AR1539" s="11">
        <f t="shared" si="822"/>
        <v>0</v>
      </c>
      <c r="AS1539" s="11"/>
      <c r="AT1539" s="9"/>
      <c r="AU1539" t="str">
        <f t="shared" si="823"/>
        <v>RW</v>
      </c>
      <c r="AV1539" s="7">
        <f>SUM(Z$7:Z1539)/2</f>
        <v>800</v>
      </c>
      <c r="AW1539" s="7">
        <f>SUM(AC$7:AC1539)/2</f>
        <v>352</v>
      </c>
      <c r="BF1539" s="2" t="s">
        <v>1299</v>
      </c>
      <c r="BG1539" s="2" t="s">
        <v>1299</v>
      </c>
      <c r="BH1539" s="2" t="s">
        <v>1299</v>
      </c>
      <c r="BI1539" s="2" t="s">
        <v>1299</v>
      </c>
      <c r="BJ1539" s="2" t="s">
        <v>1299</v>
      </c>
      <c r="BK1539" s="2" t="s">
        <v>1299</v>
      </c>
      <c r="BL1539" s="2" t="s">
        <v>1299</v>
      </c>
      <c r="BM1539" s="2" t="s">
        <v>1299</v>
      </c>
      <c r="BN1539" s="2" t="s">
        <v>1299</v>
      </c>
      <c r="BO1539" s="2" t="s">
        <v>1299</v>
      </c>
    </row>
    <row r="1540" spans="2:67" outlineLevel="1">
      <c r="B1540" s="36"/>
      <c r="C1540" s="13" t="s">
        <v>1294</v>
      </c>
      <c r="D1540" s="10" t="s">
        <v>1912</v>
      </c>
      <c r="E1540" s="10" t="s">
        <v>1913</v>
      </c>
      <c r="F1540" s="11" t="s">
        <v>1914</v>
      </c>
      <c r="G1540" s="11"/>
      <c r="H1540" s="11"/>
      <c r="I1540" s="11"/>
      <c r="J1540" s="11"/>
      <c r="K1540" s="11"/>
      <c r="L1540" s="11"/>
      <c r="M1540" s="11"/>
      <c r="N1540" s="10"/>
      <c r="O1540" s="10"/>
      <c r="P1540" s="14"/>
      <c r="Q1540" s="10"/>
      <c r="R1540" s="10"/>
      <c r="S1540" s="10" t="s">
        <v>53</v>
      </c>
      <c r="T1540" s="10"/>
      <c r="U1540" s="10" t="s">
        <v>49</v>
      </c>
      <c r="V1540" s="10" t="s">
        <v>50</v>
      </c>
      <c r="W1540" s="10" t="s">
        <v>50</v>
      </c>
      <c r="X1540" s="11" t="str">
        <f t="shared" si="824"/>
        <v>N</v>
      </c>
      <c r="Y1540" s="11"/>
      <c r="Z1540" s="11">
        <f t="shared" si="773"/>
        <v>0</v>
      </c>
      <c r="AA1540" s="11" t="str">
        <f t="shared" si="825"/>
        <v>N</v>
      </c>
      <c r="AB1540" s="11"/>
      <c r="AC1540" s="11">
        <f t="shared" si="821"/>
        <v>0</v>
      </c>
      <c r="AD1540" s="10" t="str">
        <f t="shared" si="842"/>
        <v/>
      </c>
      <c r="AE1540" s="10" t="str">
        <f t="shared" si="843"/>
        <v/>
      </c>
      <c r="AF1540" s="11"/>
      <c r="AG1540" s="10"/>
      <c r="AH1540" s="10"/>
      <c r="AI1540" s="11">
        <f t="shared" si="844"/>
        <v>799</v>
      </c>
      <c r="AJ1540" s="11" t="str">
        <f t="shared" si="845"/>
        <v/>
      </c>
      <c r="AK1540" s="11">
        <f t="shared" si="846"/>
        <v>799</v>
      </c>
      <c r="AL1540" s="11" t="str">
        <f t="shared" si="847"/>
        <v/>
      </c>
      <c r="AM1540" s="11">
        <f t="shared" si="848"/>
        <v>384</v>
      </c>
      <c r="AN1540" s="11" t="str">
        <f t="shared" si="849"/>
        <v/>
      </c>
      <c r="AO1540" s="11">
        <f t="shared" si="850"/>
        <v>383</v>
      </c>
      <c r="AP1540" s="11" t="str">
        <f t="shared" si="851"/>
        <v/>
      </c>
      <c r="AQ1540" s="11"/>
      <c r="AR1540" s="11">
        <f t="shared" si="822"/>
        <v>0</v>
      </c>
      <c r="AS1540" s="11"/>
      <c r="AT1540" s="9"/>
      <c r="AU1540" t="str">
        <f t="shared" si="823"/>
        <v>RW</v>
      </c>
      <c r="AV1540" s="7">
        <f>SUM(Z$7:Z1540)/2</f>
        <v>800</v>
      </c>
      <c r="AW1540" s="7">
        <f>SUM(AC$7:AC1540)/2</f>
        <v>352</v>
      </c>
      <c r="BF1540" s="2" t="s">
        <v>1299</v>
      </c>
      <c r="BG1540" s="2" t="s">
        <v>1299</v>
      </c>
      <c r="BH1540" s="2" t="s">
        <v>1299</v>
      </c>
      <c r="BI1540" s="2" t="s">
        <v>1299</v>
      </c>
      <c r="BJ1540" s="2" t="s">
        <v>1299</v>
      </c>
      <c r="BK1540" s="2" t="s">
        <v>1299</v>
      </c>
      <c r="BL1540" s="2" t="s">
        <v>1299</v>
      </c>
      <c r="BM1540" s="2" t="s">
        <v>1299</v>
      </c>
      <c r="BN1540" s="2" t="s">
        <v>1299</v>
      </c>
      <c r="BO1540" s="2" t="s">
        <v>1299</v>
      </c>
    </row>
    <row r="1541" spans="2:67" outlineLevel="1">
      <c r="B1541" s="36"/>
      <c r="C1541" s="13" t="s">
        <v>1294</v>
      </c>
      <c r="D1541" s="10" t="s">
        <v>1912</v>
      </c>
      <c r="E1541" s="10" t="s">
        <v>1913</v>
      </c>
      <c r="F1541" s="11" t="s">
        <v>1914</v>
      </c>
      <c r="G1541" s="11"/>
      <c r="H1541" s="11"/>
      <c r="I1541" s="11"/>
      <c r="J1541" s="11"/>
      <c r="K1541" s="11"/>
      <c r="L1541" s="11"/>
      <c r="M1541" s="11"/>
      <c r="N1541" s="10"/>
      <c r="O1541" s="10"/>
      <c r="P1541" s="14"/>
      <c r="Q1541" s="10"/>
      <c r="R1541" s="10"/>
      <c r="S1541" s="10" t="s">
        <v>53</v>
      </c>
      <c r="T1541" s="10"/>
      <c r="U1541" s="10" t="s">
        <v>49</v>
      </c>
      <c r="V1541" s="10" t="s">
        <v>50</v>
      </c>
      <c r="W1541" s="10" t="s">
        <v>50</v>
      </c>
      <c r="X1541" s="11" t="str">
        <f t="shared" si="824"/>
        <v>N</v>
      </c>
      <c r="Y1541" s="11"/>
      <c r="Z1541" s="11">
        <f t="shared" si="773"/>
        <v>0</v>
      </c>
      <c r="AA1541" s="11" t="str">
        <f t="shared" si="825"/>
        <v>N</v>
      </c>
      <c r="AB1541" s="11"/>
      <c r="AC1541" s="11">
        <f t="shared" si="821"/>
        <v>0</v>
      </c>
      <c r="AD1541" s="10" t="str">
        <f t="shared" si="842"/>
        <v/>
      </c>
      <c r="AE1541" s="10" t="str">
        <f t="shared" si="843"/>
        <v/>
      </c>
      <c r="AF1541" s="11"/>
      <c r="AG1541" s="10"/>
      <c r="AH1541" s="10"/>
      <c r="AI1541" s="11">
        <f t="shared" si="844"/>
        <v>799</v>
      </c>
      <c r="AJ1541" s="11" t="str">
        <f t="shared" si="845"/>
        <v/>
      </c>
      <c r="AK1541" s="11">
        <f t="shared" si="846"/>
        <v>799</v>
      </c>
      <c r="AL1541" s="11" t="str">
        <f t="shared" si="847"/>
        <v/>
      </c>
      <c r="AM1541" s="11">
        <f t="shared" si="848"/>
        <v>384</v>
      </c>
      <c r="AN1541" s="11" t="str">
        <f t="shared" si="849"/>
        <v/>
      </c>
      <c r="AO1541" s="11">
        <f t="shared" si="850"/>
        <v>383</v>
      </c>
      <c r="AP1541" s="11" t="str">
        <f t="shared" si="851"/>
        <v/>
      </c>
      <c r="AQ1541" s="11"/>
      <c r="AR1541" s="11">
        <f t="shared" si="822"/>
        <v>0</v>
      </c>
      <c r="AS1541" s="11"/>
      <c r="AT1541" s="9"/>
      <c r="AU1541" t="str">
        <f t="shared" si="823"/>
        <v>RW</v>
      </c>
      <c r="AV1541" s="7">
        <f>SUM(Z$7:Z1541)/2</f>
        <v>800</v>
      </c>
      <c r="AW1541" s="7">
        <f>SUM(AC$7:AC1541)/2</f>
        <v>352</v>
      </c>
      <c r="BF1541" s="2" t="s">
        <v>1299</v>
      </c>
      <c r="BG1541" s="2" t="s">
        <v>1299</v>
      </c>
      <c r="BH1541" s="2" t="s">
        <v>1299</v>
      </c>
      <c r="BI1541" s="2" t="s">
        <v>1299</v>
      </c>
      <c r="BJ1541" s="2" t="s">
        <v>1299</v>
      </c>
      <c r="BK1541" s="2" t="s">
        <v>1299</v>
      </c>
      <c r="BL1541" s="2" t="s">
        <v>1299</v>
      </c>
      <c r="BM1541" s="2" t="s">
        <v>1299</v>
      </c>
      <c r="BN1541" s="2" t="s">
        <v>1299</v>
      </c>
      <c r="BO1541" s="2" t="s">
        <v>1299</v>
      </c>
    </row>
    <row r="1542" spans="2:67" outlineLevel="1">
      <c r="B1542" s="36"/>
      <c r="C1542" s="13" t="s">
        <v>1294</v>
      </c>
      <c r="D1542" s="10" t="s">
        <v>1912</v>
      </c>
      <c r="E1542" s="10" t="s">
        <v>1913</v>
      </c>
      <c r="F1542" s="11" t="s">
        <v>1914</v>
      </c>
      <c r="G1542" s="11"/>
      <c r="H1542" s="11"/>
      <c r="I1542" s="11"/>
      <c r="J1542" s="11"/>
      <c r="K1542" s="11"/>
      <c r="L1542" s="11"/>
      <c r="M1542" s="11"/>
      <c r="N1542" s="10"/>
      <c r="O1542" s="10"/>
      <c r="P1542" s="14"/>
      <c r="Q1542" s="10"/>
      <c r="R1542" s="10"/>
      <c r="S1542" s="10" t="s">
        <v>53</v>
      </c>
      <c r="T1542" s="10"/>
      <c r="U1542" s="10" t="s">
        <v>49</v>
      </c>
      <c r="V1542" s="10" t="s">
        <v>50</v>
      </c>
      <c r="W1542" s="10" t="s">
        <v>50</v>
      </c>
      <c r="X1542" s="11" t="str">
        <f t="shared" si="824"/>
        <v>N</v>
      </c>
      <c r="Y1542" s="11"/>
      <c r="Z1542" s="11">
        <f t="shared" si="773"/>
        <v>0</v>
      </c>
      <c r="AA1542" s="11" t="str">
        <f t="shared" si="825"/>
        <v>N</v>
      </c>
      <c r="AB1542" s="11"/>
      <c r="AC1542" s="11">
        <f t="shared" si="821"/>
        <v>0</v>
      </c>
      <c r="AD1542" s="10" t="str">
        <f t="shared" si="842"/>
        <v/>
      </c>
      <c r="AE1542" s="10" t="str">
        <f t="shared" si="843"/>
        <v/>
      </c>
      <c r="AF1542" s="11"/>
      <c r="AG1542" s="10"/>
      <c r="AH1542" s="10"/>
      <c r="AI1542" s="11">
        <f t="shared" si="844"/>
        <v>799</v>
      </c>
      <c r="AJ1542" s="11" t="str">
        <f t="shared" si="845"/>
        <v/>
      </c>
      <c r="AK1542" s="11">
        <f t="shared" si="846"/>
        <v>799</v>
      </c>
      <c r="AL1542" s="11" t="str">
        <f t="shared" si="847"/>
        <v/>
      </c>
      <c r="AM1542" s="11">
        <f t="shared" si="848"/>
        <v>384</v>
      </c>
      <c r="AN1542" s="11" t="str">
        <f t="shared" si="849"/>
        <v/>
      </c>
      <c r="AO1542" s="11">
        <f t="shared" si="850"/>
        <v>383</v>
      </c>
      <c r="AP1542" s="11" t="str">
        <f t="shared" si="851"/>
        <v/>
      </c>
      <c r="AQ1542" s="11"/>
      <c r="AR1542" s="11">
        <f t="shared" si="822"/>
        <v>0</v>
      </c>
      <c r="AS1542" s="11"/>
      <c r="AT1542" s="9"/>
      <c r="AU1542" t="str">
        <f t="shared" si="823"/>
        <v>RW</v>
      </c>
      <c r="AV1542" s="7">
        <f>SUM(Z$7:Z1542)/2</f>
        <v>800</v>
      </c>
      <c r="AW1542" s="7">
        <f>SUM(AC$7:AC1542)/2</f>
        <v>352</v>
      </c>
      <c r="BF1542" s="2" t="s">
        <v>1299</v>
      </c>
      <c r="BG1542" s="2" t="s">
        <v>1299</v>
      </c>
      <c r="BH1542" s="2" t="s">
        <v>1299</v>
      </c>
      <c r="BI1542" s="2" t="s">
        <v>1299</v>
      </c>
      <c r="BJ1542" s="2" t="s">
        <v>1299</v>
      </c>
      <c r="BK1542" s="2" t="s">
        <v>1299</v>
      </c>
      <c r="BL1542" s="2" t="s">
        <v>1299</v>
      </c>
      <c r="BM1542" s="2" t="s">
        <v>1299</v>
      </c>
      <c r="BN1542" s="2" t="s">
        <v>1299</v>
      </c>
      <c r="BO1542" s="2" t="s">
        <v>1299</v>
      </c>
    </row>
    <row r="1543" spans="2:67" outlineLevel="1">
      <c r="B1543" s="36"/>
      <c r="C1543" s="13" t="s">
        <v>1294</v>
      </c>
      <c r="D1543" s="10" t="s">
        <v>1912</v>
      </c>
      <c r="E1543" s="10" t="s">
        <v>1913</v>
      </c>
      <c r="F1543" s="11" t="s">
        <v>1914</v>
      </c>
      <c r="G1543" s="11"/>
      <c r="H1543" s="11"/>
      <c r="I1543" s="11"/>
      <c r="J1543" s="11"/>
      <c r="K1543" s="11"/>
      <c r="L1543" s="11"/>
      <c r="M1543" s="11"/>
      <c r="N1543" s="10"/>
      <c r="O1543" s="10"/>
      <c r="P1543" s="14"/>
      <c r="Q1543" s="10"/>
      <c r="R1543" s="10"/>
      <c r="S1543" s="10" t="s">
        <v>53</v>
      </c>
      <c r="T1543" s="10"/>
      <c r="U1543" s="10" t="s">
        <v>49</v>
      </c>
      <c r="V1543" s="10" t="s">
        <v>50</v>
      </c>
      <c r="W1543" s="10" t="s">
        <v>50</v>
      </c>
      <c r="X1543" s="11" t="str">
        <f t="shared" si="824"/>
        <v>N</v>
      </c>
      <c r="Y1543" s="11"/>
      <c r="Z1543" s="11">
        <f t="shared" si="773"/>
        <v>0</v>
      </c>
      <c r="AA1543" s="11" t="str">
        <f t="shared" si="825"/>
        <v>N</v>
      </c>
      <c r="AB1543" s="11"/>
      <c r="AC1543" s="11">
        <f t="shared" si="821"/>
        <v>0</v>
      </c>
      <c r="AD1543" s="10" t="str">
        <f t="shared" si="842"/>
        <v/>
      </c>
      <c r="AE1543" s="10" t="str">
        <f t="shared" si="843"/>
        <v/>
      </c>
      <c r="AF1543" s="11"/>
      <c r="AG1543" s="10"/>
      <c r="AH1543" s="10"/>
      <c r="AI1543" s="11">
        <f t="shared" si="844"/>
        <v>799</v>
      </c>
      <c r="AJ1543" s="11" t="str">
        <f t="shared" si="845"/>
        <v/>
      </c>
      <c r="AK1543" s="11">
        <f t="shared" si="846"/>
        <v>799</v>
      </c>
      <c r="AL1543" s="11" t="str">
        <f t="shared" si="847"/>
        <v/>
      </c>
      <c r="AM1543" s="11">
        <f t="shared" si="848"/>
        <v>384</v>
      </c>
      <c r="AN1543" s="11" t="str">
        <f t="shared" si="849"/>
        <v/>
      </c>
      <c r="AO1543" s="11">
        <f t="shared" si="850"/>
        <v>383</v>
      </c>
      <c r="AP1543" s="11" t="str">
        <f t="shared" si="851"/>
        <v/>
      </c>
      <c r="AQ1543" s="11"/>
      <c r="AR1543" s="11">
        <f t="shared" si="822"/>
        <v>0</v>
      </c>
      <c r="AS1543" s="11"/>
      <c r="AT1543" s="9"/>
      <c r="AU1543" t="str">
        <f t="shared" si="823"/>
        <v>RW</v>
      </c>
      <c r="AV1543" s="7">
        <f>SUM(Z$7:Z1543)/2</f>
        <v>800</v>
      </c>
      <c r="AW1543" s="7">
        <f>SUM(AC$7:AC1543)/2</f>
        <v>352</v>
      </c>
      <c r="BF1543" s="2" t="s">
        <v>1299</v>
      </c>
      <c r="BG1543" s="2" t="s">
        <v>1299</v>
      </c>
      <c r="BH1543" s="2" t="s">
        <v>1299</v>
      </c>
      <c r="BI1543" s="2" t="s">
        <v>1299</v>
      </c>
      <c r="BJ1543" s="2" t="s">
        <v>1299</v>
      </c>
      <c r="BK1543" s="2" t="s">
        <v>1299</v>
      </c>
      <c r="BL1543" s="2" t="s">
        <v>1299</v>
      </c>
      <c r="BM1543" s="2" t="s">
        <v>1299</v>
      </c>
      <c r="BN1543" s="2" t="s">
        <v>1299</v>
      </c>
      <c r="BO1543" s="2" t="s">
        <v>1299</v>
      </c>
    </row>
    <row r="1544" spans="2:67" outlineLevel="1">
      <c r="B1544" s="36"/>
      <c r="C1544" s="13" t="s">
        <v>1294</v>
      </c>
      <c r="D1544" s="10" t="s">
        <v>1912</v>
      </c>
      <c r="E1544" s="10" t="s">
        <v>1913</v>
      </c>
      <c r="F1544" s="11" t="s">
        <v>1914</v>
      </c>
      <c r="G1544" s="11"/>
      <c r="H1544" s="11"/>
      <c r="I1544" s="11"/>
      <c r="J1544" s="11"/>
      <c r="K1544" s="11"/>
      <c r="L1544" s="11"/>
      <c r="M1544" s="11"/>
      <c r="N1544" s="10"/>
      <c r="O1544" s="10"/>
      <c r="P1544" s="14"/>
      <c r="Q1544" s="10"/>
      <c r="R1544" s="10"/>
      <c r="S1544" s="10" t="s">
        <v>53</v>
      </c>
      <c r="T1544" s="10"/>
      <c r="U1544" s="10" t="s">
        <v>49</v>
      </c>
      <c r="V1544" s="10" t="s">
        <v>50</v>
      </c>
      <c r="W1544" s="10" t="s">
        <v>50</v>
      </c>
      <c r="X1544" s="11" t="str">
        <f t="shared" si="824"/>
        <v>N</v>
      </c>
      <c r="Y1544" s="11"/>
      <c r="Z1544" s="11">
        <f t="shared" si="773"/>
        <v>0</v>
      </c>
      <c r="AA1544" s="11" t="str">
        <f t="shared" si="825"/>
        <v>N</v>
      </c>
      <c r="AB1544" s="11"/>
      <c r="AC1544" s="11">
        <f t="shared" si="821"/>
        <v>0</v>
      </c>
      <c r="AD1544" s="10" t="str">
        <f t="shared" si="842"/>
        <v/>
      </c>
      <c r="AE1544" s="10" t="str">
        <f t="shared" si="843"/>
        <v/>
      </c>
      <c r="AF1544" s="11"/>
      <c r="AG1544" s="10"/>
      <c r="AH1544" s="10"/>
      <c r="AI1544" s="11">
        <f t="shared" si="844"/>
        <v>799</v>
      </c>
      <c r="AJ1544" s="11" t="str">
        <f t="shared" si="845"/>
        <v/>
      </c>
      <c r="AK1544" s="11">
        <f t="shared" si="846"/>
        <v>799</v>
      </c>
      <c r="AL1544" s="11" t="str">
        <f t="shared" si="847"/>
        <v/>
      </c>
      <c r="AM1544" s="11">
        <f t="shared" si="848"/>
        <v>384</v>
      </c>
      <c r="AN1544" s="11" t="str">
        <f t="shared" si="849"/>
        <v/>
      </c>
      <c r="AO1544" s="11">
        <f t="shared" si="850"/>
        <v>383</v>
      </c>
      <c r="AP1544" s="11" t="str">
        <f t="shared" si="851"/>
        <v/>
      </c>
      <c r="AQ1544" s="11"/>
      <c r="AR1544" s="11">
        <f t="shared" si="822"/>
        <v>0</v>
      </c>
      <c r="AS1544" s="11"/>
      <c r="AT1544" s="9"/>
      <c r="AU1544" t="str">
        <f t="shared" si="823"/>
        <v>RW</v>
      </c>
      <c r="AV1544" s="7">
        <f>SUM(Z$7:Z1544)/2</f>
        <v>800</v>
      </c>
      <c r="AW1544" s="7">
        <f>SUM(AC$7:AC1544)/2</f>
        <v>352</v>
      </c>
      <c r="BF1544" s="2" t="s">
        <v>1299</v>
      </c>
      <c r="BG1544" s="2" t="s">
        <v>1299</v>
      </c>
      <c r="BH1544" s="2" t="s">
        <v>1299</v>
      </c>
      <c r="BI1544" s="2" t="s">
        <v>1299</v>
      </c>
      <c r="BJ1544" s="2" t="s">
        <v>1299</v>
      </c>
      <c r="BK1544" s="2" t="s">
        <v>1299</v>
      </c>
      <c r="BL1544" s="2" t="s">
        <v>1299</v>
      </c>
      <c r="BM1544" s="2" t="s">
        <v>1299</v>
      </c>
      <c r="BN1544" s="2" t="s">
        <v>1299</v>
      </c>
      <c r="BO1544" s="2" t="s">
        <v>1299</v>
      </c>
    </row>
    <row r="1545" spans="2:67" outlineLevel="1">
      <c r="B1545" s="36"/>
      <c r="C1545" s="13" t="s">
        <v>1294</v>
      </c>
      <c r="D1545" s="10" t="s">
        <v>1912</v>
      </c>
      <c r="E1545" s="10" t="s">
        <v>1913</v>
      </c>
      <c r="F1545" s="11" t="s">
        <v>1914</v>
      </c>
      <c r="G1545" s="11"/>
      <c r="H1545" s="11"/>
      <c r="I1545" s="11"/>
      <c r="J1545" s="11"/>
      <c r="K1545" s="11"/>
      <c r="L1545" s="11"/>
      <c r="M1545" s="11"/>
      <c r="N1545" s="10"/>
      <c r="O1545" s="10"/>
      <c r="P1545" s="14"/>
      <c r="Q1545" s="10"/>
      <c r="R1545" s="10"/>
      <c r="S1545" s="10" t="s">
        <v>53</v>
      </c>
      <c r="T1545" s="10"/>
      <c r="U1545" s="10" t="s">
        <v>49</v>
      </c>
      <c r="V1545" s="10" t="s">
        <v>50</v>
      </c>
      <c r="W1545" s="10" t="s">
        <v>50</v>
      </c>
      <c r="X1545" s="11" t="str">
        <f t="shared" si="824"/>
        <v>N</v>
      </c>
      <c r="Y1545" s="11"/>
      <c r="Z1545" s="11">
        <f t="shared" si="773"/>
        <v>0</v>
      </c>
      <c r="AA1545" s="11" t="str">
        <f t="shared" si="825"/>
        <v>N</v>
      </c>
      <c r="AB1545" s="11"/>
      <c r="AC1545" s="11">
        <f t="shared" si="821"/>
        <v>0</v>
      </c>
      <c r="AD1545" s="10" t="str">
        <f t="shared" si="842"/>
        <v/>
      </c>
      <c r="AE1545" s="10" t="str">
        <f t="shared" si="843"/>
        <v/>
      </c>
      <c r="AF1545" s="11"/>
      <c r="AG1545" s="10"/>
      <c r="AH1545" s="10"/>
      <c r="AI1545" s="11">
        <f t="shared" si="844"/>
        <v>799</v>
      </c>
      <c r="AJ1545" s="11" t="str">
        <f t="shared" si="845"/>
        <v/>
      </c>
      <c r="AK1545" s="11">
        <f t="shared" si="846"/>
        <v>799</v>
      </c>
      <c r="AL1545" s="11" t="str">
        <f t="shared" si="847"/>
        <v/>
      </c>
      <c r="AM1545" s="11">
        <f t="shared" si="848"/>
        <v>384</v>
      </c>
      <c r="AN1545" s="11" t="str">
        <f t="shared" si="849"/>
        <v/>
      </c>
      <c r="AO1545" s="11">
        <f t="shared" si="850"/>
        <v>383</v>
      </c>
      <c r="AP1545" s="11" t="str">
        <f t="shared" si="851"/>
        <v/>
      </c>
      <c r="AQ1545" s="11"/>
      <c r="AR1545" s="11">
        <f t="shared" si="822"/>
        <v>0</v>
      </c>
      <c r="AS1545" s="11"/>
      <c r="AT1545" s="9"/>
      <c r="AU1545" t="str">
        <f t="shared" si="823"/>
        <v>RW</v>
      </c>
      <c r="AV1545" s="7">
        <f>SUM(Z$7:Z1545)/2</f>
        <v>800</v>
      </c>
      <c r="AW1545" s="7">
        <f>SUM(AC$7:AC1545)/2</f>
        <v>352</v>
      </c>
      <c r="BF1545" s="2" t="s">
        <v>1299</v>
      </c>
      <c r="BG1545" s="2" t="s">
        <v>1299</v>
      </c>
      <c r="BH1545" s="2" t="s">
        <v>1299</v>
      </c>
      <c r="BI1545" s="2" t="s">
        <v>1299</v>
      </c>
      <c r="BJ1545" s="2" t="s">
        <v>1299</v>
      </c>
      <c r="BK1545" s="2" t="s">
        <v>1299</v>
      </c>
      <c r="BL1545" s="2" t="s">
        <v>1299</v>
      </c>
      <c r="BM1545" s="2" t="s">
        <v>1299</v>
      </c>
      <c r="BN1545" s="2" t="s">
        <v>1299</v>
      </c>
      <c r="BO1545" s="2" t="s">
        <v>1299</v>
      </c>
    </row>
    <row r="1546" spans="2:67" outlineLevel="1">
      <c r="B1546" s="36"/>
      <c r="C1546" s="13" t="s">
        <v>1294</v>
      </c>
      <c r="D1546" s="10" t="s">
        <v>1912</v>
      </c>
      <c r="E1546" s="10" t="s">
        <v>1913</v>
      </c>
      <c r="F1546" s="11" t="s">
        <v>1914</v>
      </c>
      <c r="G1546" s="11"/>
      <c r="H1546" s="11"/>
      <c r="I1546" s="11"/>
      <c r="J1546" s="11"/>
      <c r="K1546" s="11"/>
      <c r="L1546" s="11"/>
      <c r="M1546" s="11"/>
      <c r="N1546" s="10"/>
      <c r="O1546" s="10"/>
      <c r="P1546" s="14"/>
      <c r="Q1546" s="10"/>
      <c r="R1546" s="10"/>
      <c r="S1546" s="10" t="s">
        <v>53</v>
      </c>
      <c r="T1546" s="10"/>
      <c r="U1546" s="10" t="s">
        <v>49</v>
      </c>
      <c r="V1546" s="10" t="s">
        <v>50</v>
      </c>
      <c r="W1546" s="10" t="s">
        <v>50</v>
      </c>
      <c r="X1546" s="11" t="str">
        <f t="shared" si="824"/>
        <v>N</v>
      </c>
      <c r="Y1546" s="11"/>
      <c r="Z1546" s="11">
        <f t="shared" si="773"/>
        <v>0</v>
      </c>
      <c r="AA1546" s="11" t="str">
        <f t="shared" si="825"/>
        <v>N</v>
      </c>
      <c r="AB1546" s="11"/>
      <c r="AC1546" s="11">
        <f t="shared" si="821"/>
        <v>0</v>
      </c>
      <c r="AD1546" s="10" t="str">
        <f t="shared" si="842"/>
        <v/>
      </c>
      <c r="AE1546" s="10" t="str">
        <f t="shared" si="843"/>
        <v/>
      </c>
      <c r="AF1546" s="11"/>
      <c r="AG1546" s="10"/>
      <c r="AH1546" s="10"/>
      <c r="AI1546" s="11">
        <f t="shared" si="844"/>
        <v>799</v>
      </c>
      <c r="AJ1546" s="11" t="str">
        <f t="shared" si="845"/>
        <v/>
      </c>
      <c r="AK1546" s="11">
        <f t="shared" si="846"/>
        <v>799</v>
      </c>
      <c r="AL1546" s="11" t="str">
        <f t="shared" si="847"/>
        <v/>
      </c>
      <c r="AM1546" s="11">
        <f t="shared" si="848"/>
        <v>384</v>
      </c>
      <c r="AN1546" s="11" t="str">
        <f t="shared" si="849"/>
        <v/>
      </c>
      <c r="AO1546" s="11">
        <f t="shared" si="850"/>
        <v>383</v>
      </c>
      <c r="AP1546" s="11" t="str">
        <f t="shared" si="851"/>
        <v/>
      </c>
      <c r="AQ1546" s="11"/>
      <c r="AR1546" s="11">
        <f t="shared" si="822"/>
        <v>0</v>
      </c>
      <c r="AS1546" s="11"/>
      <c r="AT1546" s="9"/>
      <c r="AU1546" t="str">
        <f t="shared" si="823"/>
        <v>RW</v>
      </c>
      <c r="AV1546" s="7">
        <f>SUM(Z$7:Z1546)/2</f>
        <v>800</v>
      </c>
      <c r="AW1546" s="7">
        <f>SUM(AC$7:AC1546)/2</f>
        <v>352</v>
      </c>
      <c r="BF1546" s="2" t="s">
        <v>1299</v>
      </c>
      <c r="BG1546" s="2" t="s">
        <v>1299</v>
      </c>
      <c r="BH1546" s="2" t="s">
        <v>1299</v>
      </c>
      <c r="BI1546" s="2" t="s">
        <v>1299</v>
      </c>
      <c r="BJ1546" s="2" t="s">
        <v>1299</v>
      </c>
      <c r="BK1546" s="2" t="s">
        <v>1299</v>
      </c>
      <c r="BL1546" s="2" t="s">
        <v>1299</v>
      </c>
      <c r="BM1546" s="2" t="s">
        <v>1299</v>
      </c>
      <c r="BN1546" s="2" t="s">
        <v>1299</v>
      </c>
      <c r="BO1546" s="2" t="s">
        <v>1299</v>
      </c>
    </row>
    <row r="1547" spans="2:67" outlineLevel="1">
      <c r="B1547" s="36"/>
      <c r="C1547" s="13" t="s">
        <v>1294</v>
      </c>
      <c r="D1547" s="10" t="s">
        <v>1912</v>
      </c>
      <c r="E1547" s="10" t="s">
        <v>1913</v>
      </c>
      <c r="F1547" s="11" t="s">
        <v>1914</v>
      </c>
      <c r="G1547" s="11"/>
      <c r="H1547" s="11"/>
      <c r="I1547" s="11"/>
      <c r="J1547" s="11"/>
      <c r="K1547" s="11"/>
      <c r="L1547" s="11"/>
      <c r="M1547" s="11"/>
      <c r="N1547" s="10"/>
      <c r="O1547" s="10"/>
      <c r="P1547" s="14"/>
      <c r="Q1547" s="10"/>
      <c r="R1547" s="10"/>
      <c r="S1547" s="10" t="s">
        <v>53</v>
      </c>
      <c r="T1547" s="10"/>
      <c r="U1547" s="10" t="s">
        <v>49</v>
      </c>
      <c r="V1547" s="10" t="s">
        <v>50</v>
      </c>
      <c r="W1547" s="10" t="s">
        <v>50</v>
      </c>
      <c r="X1547" s="11" t="str">
        <f t="shared" si="824"/>
        <v>N</v>
      </c>
      <c r="Y1547" s="11"/>
      <c r="Z1547" s="11">
        <f t="shared" si="773"/>
        <v>0</v>
      </c>
      <c r="AA1547" s="11" t="str">
        <f t="shared" si="825"/>
        <v>N</v>
      </c>
      <c r="AB1547" s="11"/>
      <c r="AC1547" s="11">
        <f t="shared" si="821"/>
        <v>0</v>
      </c>
      <c r="AD1547" s="10" t="str">
        <f t="shared" si="842"/>
        <v/>
      </c>
      <c r="AE1547" s="10" t="str">
        <f t="shared" si="843"/>
        <v/>
      </c>
      <c r="AF1547" s="11"/>
      <c r="AG1547" s="10"/>
      <c r="AH1547" s="10"/>
      <c r="AI1547" s="11">
        <f t="shared" si="844"/>
        <v>799</v>
      </c>
      <c r="AJ1547" s="11" t="str">
        <f t="shared" si="845"/>
        <v/>
      </c>
      <c r="AK1547" s="11">
        <f t="shared" si="846"/>
        <v>799</v>
      </c>
      <c r="AL1547" s="11" t="str">
        <f t="shared" si="847"/>
        <v/>
      </c>
      <c r="AM1547" s="11">
        <f t="shared" si="848"/>
        <v>384</v>
      </c>
      <c r="AN1547" s="11" t="str">
        <f t="shared" si="849"/>
        <v/>
      </c>
      <c r="AO1547" s="11">
        <f t="shared" si="850"/>
        <v>383</v>
      </c>
      <c r="AP1547" s="11" t="str">
        <f t="shared" si="851"/>
        <v/>
      </c>
      <c r="AQ1547" s="11"/>
      <c r="AR1547" s="11">
        <f t="shared" si="822"/>
        <v>0</v>
      </c>
      <c r="AS1547" s="11"/>
      <c r="AT1547" s="9"/>
      <c r="AU1547" t="str">
        <f t="shared" si="823"/>
        <v>RW</v>
      </c>
      <c r="AV1547" s="7">
        <f>SUM(Z$7:Z1547)/2</f>
        <v>800</v>
      </c>
      <c r="AW1547" s="7">
        <f>SUM(AC$7:AC1547)/2</f>
        <v>352</v>
      </c>
      <c r="BF1547" s="2" t="s">
        <v>1299</v>
      </c>
      <c r="BG1547" s="2" t="s">
        <v>1299</v>
      </c>
      <c r="BH1547" s="2" t="s">
        <v>1299</v>
      </c>
      <c r="BI1547" s="2" t="s">
        <v>1299</v>
      </c>
      <c r="BJ1547" s="2" t="s">
        <v>1299</v>
      </c>
      <c r="BK1547" s="2" t="s">
        <v>1299</v>
      </c>
      <c r="BL1547" s="2" t="s">
        <v>1299</v>
      </c>
      <c r="BM1547" s="2" t="s">
        <v>1299</v>
      </c>
      <c r="BN1547" s="2" t="s">
        <v>1299</v>
      </c>
      <c r="BO1547" s="2" t="s">
        <v>1299</v>
      </c>
    </row>
    <row r="1548" spans="2:67" outlineLevel="1">
      <c r="B1548" s="36"/>
      <c r="C1548" s="13" t="s">
        <v>1294</v>
      </c>
      <c r="D1548" s="10" t="s">
        <v>1912</v>
      </c>
      <c r="E1548" s="10" t="s">
        <v>1913</v>
      </c>
      <c r="F1548" s="11" t="s">
        <v>1914</v>
      </c>
      <c r="G1548" s="11"/>
      <c r="H1548" s="11"/>
      <c r="I1548" s="11"/>
      <c r="J1548" s="11"/>
      <c r="K1548" s="11"/>
      <c r="L1548" s="11"/>
      <c r="M1548" s="11"/>
      <c r="N1548" s="10"/>
      <c r="O1548" s="10"/>
      <c r="P1548" s="14"/>
      <c r="Q1548" s="10"/>
      <c r="R1548" s="10"/>
      <c r="S1548" s="10" t="s">
        <v>53</v>
      </c>
      <c r="T1548" s="10"/>
      <c r="U1548" s="10" t="s">
        <v>49</v>
      </c>
      <c r="V1548" s="10" t="s">
        <v>50</v>
      </c>
      <c r="W1548" s="10" t="s">
        <v>50</v>
      </c>
      <c r="X1548" s="11" t="str">
        <f t="shared" si="824"/>
        <v>N</v>
      </c>
      <c r="Y1548" s="11"/>
      <c r="Z1548" s="11">
        <f t="shared" si="773"/>
        <v>0</v>
      </c>
      <c r="AA1548" s="11" t="str">
        <f t="shared" si="825"/>
        <v>N</v>
      </c>
      <c r="AB1548" s="11"/>
      <c r="AC1548" s="11">
        <f t="shared" si="821"/>
        <v>0</v>
      </c>
      <c r="AD1548" s="10" t="str">
        <f t="shared" si="842"/>
        <v/>
      </c>
      <c r="AE1548" s="10" t="str">
        <f t="shared" si="843"/>
        <v/>
      </c>
      <c r="AF1548" s="11"/>
      <c r="AG1548" s="10"/>
      <c r="AH1548" s="10"/>
      <c r="AI1548" s="11">
        <f t="shared" si="844"/>
        <v>799</v>
      </c>
      <c r="AJ1548" s="11" t="str">
        <f t="shared" si="845"/>
        <v/>
      </c>
      <c r="AK1548" s="11">
        <f t="shared" si="846"/>
        <v>799</v>
      </c>
      <c r="AL1548" s="11" t="str">
        <f t="shared" si="847"/>
        <v/>
      </c>
      <c r="AM1548" s="11">
        <f t="shared" si="848"/>
        <v>384</v>
      </c>
      <c r="AN1548" s="11" t="str">
        <f t="shared" si="849"/>
        <v/>
      </c>
      <c r="AO1548" s="11">
        <f t="shared" si="850"/>
        <v>383</v>
      </c>
      <c r="AP1548" s="11" t="str">
        <f t="shared" si="851"/>
        <v/>
      </c>
      <c r="AQ1548" s="11"/>
      <c r="AR1548" s="11">
        <f t="shared" si="822"/>
        <v>0</v>
      </c>
      <c r="AS1548" s="11"/>
      <c r="AT1548" s="9"/>
      <c r="AU1548" t="str">
        <f t="shared" si="823"/>
        <v>RW</v>
      </c>
      <c r="AV1548" s="7">
        <f>SUM(Z$7:Z1548)/2</f>
        <v>800</v>
      </c>
      <c r="AW1548" s="7">
        <f>SUM(AC$7:AC1548)/2</f>
        <v>352</v>
      </c>
      <c r="BF1548" s="2" t="s">
        <v>1299</v>
      </c>
      <c r="BG1548" s="2" t="s">
        <v>1299</v>
      </c>
      <c r="BH1548" s="2" t="s">
        <v>1299</v>
      </c>
      <c r="BI1548" s="2" t="s">
        <v>1299</v>
      </c>
      <c r="BJ1548" s="2" t="s">
        <v>1299</v>
      </c>
      <c r="BK1548" s="2" t="s">
        <v>1299</v>
      </c>
      <c r="BL1548" s="2" t="s">
        <v>1299</v>
      </c>
      <c r="BM1548" s="2" t="s">
        <v>1299</v>
      </c>
      <c r="BN1548" s="2" t="s">
        <v>1299</v>
      </c>
      <c r="BO1548" s="2" t="s">
        <v>1299</v>
      </c>
    </row>
    <row r="1549" spans="2:67" outlineLevel="1">
      <c r="B1549" s="36"/>
      <c r="C1549" s="13" t="s">
        <v>1294</v>
      </c>
      <c r="D1549" s="10" t="s">
        <v>1912</v>
      </c>
      <c r="E1549" s="10" t="s">
        <v>1913</v>
      </c>
      <c r="F1549" s="11" t="s">
        <v>1914</v>
      </c>
      <c r="G1549" s="11"/>
      <c r="H1549" s="11"/>
      <c r="I1549" s="11"/>
      <c r="J1549" s="11"/>
      <c r="K1549" s="11"/>
      <c r="L1549" s="11"/>
      <c r="M1549" s="11"/>
      <c r="N1549" s="10"/>
      <c r="O1549" s="10"/>
      <c r="P1549" s="14"/>
      <c r="Q1549" s="10"/>
      <c r="R1549" s="10"/>
      <c r="S1549" s="10" t="s">
        <v>53</v>
      </c>
      <c r="T1549" s="10"/>
      <c r="U1549" s="10" t="s">
        <v>49</v>
      </c>
      <c r="V1549" s="10" t="s">
        <v>50</v>
      </c>
      <c r="W1549" s="10" t="s">
        <v>50</v>
      </c>
      <c r="X1549" s="11" t="str">
        <f t="shared" si="824"/>
        <v>N</v>
      </c>
      <c r="Y1549" s="11"/>
      <c r="Z1549" s="11">
        <f t="shared" si="773"/>
        <v>0</v>
      </c>
      <c r="AA1549" s="11" t="str">
        <f t="shared" si="825"/>
        <v>N</v>
      </c>
      <c r="AB1549" s="11"/>
      <c r="AC1549" s="11">
        <f t="shared" si="821"/>
        <v>0</v>
      </c>
      <c r="AD1549" s="10" t="str">
        <f t="shared" si="842"/>
        <v/>
      </c>
      <c r="AE1549" s="10" t="str">
        <f t="shared" si="843"/>
        <v/>
      </c>
      <c r="AF1549" s="11"/>
      <c r="AG1549" s="10"/>
      <c r="AH1549" s="10"/>
      <c r="AI1549" s="11">
        <f t="shared" si="844"/>
        <v>799</v>
      </c>
      <c r="AJ1549" s="11" t="str">
        <f t="shared" si="845"/>
        <v/>
      </c>
      <c r="AK1549" s="11">
        <f t="shared" si="846"/>
        <v>799</v>
      </c>
      <c r="AL1549" s="11" t="str">
        <f t="shared" si="847"/>
        <v/>
      </c>
      <c r="AM1549" s="11">
        <f t="shared" si="848"/>
        <v>384</v>
      </c>
      <c r="AN1549" s="11" t="str">
        <f t="shared" si="849"/>
        <v/>
      </c>
      <c r="AO1549" s="11">
        <f t="shared" si="850"/>
        <v>383</v>
      </c>
      <c r="AP1549" s="11" t="str">
        <f t="shared" si="851"/>
        <v/>
      </c>
      <c r="AQ1549" s="11"/>
      <c r="AR1549" s="11">
        <f t="shared" si="822"/>
        <v>0</v>
      </c>
      <c r="AS1549" s="11"/>
      <c r="AT1549" s="9"/>
      <c r="AU1549" t="str">
        <f t="shared" si="823"/>
        <v>RW</v>
      </c>
      <c r="AV1549" s="7">
        <f>SUM(Z$7:Z1549)/2</f>
        <v>800</v>
      </c>
      <c r="AW1549" s="7">
        <f>SUM(AC$7:AC1549)/2</f>
        <v>352</v>
      </c>
      <c r="BF1549" s="2" t="s">
        <v>1299</v>
      </c>
      <c r="BG1549" s="2" t="s">
        <v>1299</v>
      </c>
      <c r="BH1549" s="2" t="s">
        <v>1299</v>
      </c>
      <c r="BI1549" s="2" t="s">
        <v>1299</v>
      </c>
      <c r="BJ1549" s="2" t="s">
        <v>1299</v>
      </c>
      <c r="BK1549" s="2" t="s">
        <v>1299</v>
      </c>
      <c r="BL1549" s="2" t="s">
        <v>1299</v>
      </c>
      <c r="BM1549" s="2" t="s">
        <v>1299</v>
      </c>
      <c r="BN1549" s="2" t="s">
        <v>1299</v>
      </c>
      <c r="BO1549" s="2" t="s">
        <v>1299</v>
      </c>
    </row>
    <row r="1550" spans="2:67" outlineLevel="1">
      <c r="B1550" s="36"/>
      <c r="C1550" s="13" t="s">
        <v>1294</v>
      </c>
      <c r="D1550" s="10" t="s">
        <v>1912</v>
      </c>
      <c r="E1550" s="10" t="s">
        <v>1913</v>
      </c>
      <c r="F1550" s="11" t="s">
        <v>1914</v>
      </c>
      <c r="G1550" s="11"/>
      <c r="H1550" s="11"/>
      <c r="I1550" s="11"/>
      <c r="J1550" s="11"/>
      <c r="K1550" s="11"/>
      <c r="L1550" s="11"/>
      <c r="M1550" s="11"/>
      <c r="N1550" s="10"/>
      <c r="O1550" s="10"/>
      <c r="P1550" s="14"/>
      <c r="Q1550" s="10"/>
      <c r="R1550" s="10"/>
      <c r="S1550" s="10" t="s">
        <v>53</v>
      </c>
      <c r="T1550" s="10"/>
      <c r="U1550" s="10" t="s">
        <v>49</v>
      </c>
      <c r="V1550" s="10" t="s">
        <v>50</v>
      </c>
      <c r="W1550" s="10" t="s">
        <v>50</v>
      </c>
      <c r="X1550" s="11" t="str">
        <f t="shared" si="824"/>
        <v>N</v>
      </c>
      <c r="Y1550" s="11"/>
      <c r="Z1550" s="11">
        <f t="shared" si="773"/>
        <v>0</v>
      </c>
      <c r="AA1550" s="11" t="str">
        <f t="shared" si="825"/>
        <v>N</v>
      </c>
      <c r="AB1550" s="11"/>
      <c r="AC1550" s="11">
        <f t="shared" si="821"/>
        <v>0</v>
      </c>
      <c r="AD1550" s="10" t="str">
        <f t="shared" si="842"/>
        <v/>
      </c>
      <c r="AE1550" s="10" t="str">
        <f t="shared" si="843"/>
        <v/>
      </c>
      <c r="AF1550" s="11"/>
      <c r="AG1550" s="10"/>
      <c r="AH1550" s="10"/>
      <c r="AI1550" s="11">
        <f t="shared" si="844"/>
        <v>799</v>
      </c>
      <c r="AJ1550" s="11" t="str">
        <f t="shared" si="845"/>
        <v/>
      </c>
      <c r="AK1550" s="11">
        <f t="shared" si="846"/>
        <v>799</v>
      </c>
      <c r="AL1550" s="11" t="str">
        <f t="shared" si="847"/>
        <v/>
      </c>
      <c r="AM1550" s="11">
        <f t="shared" si="848"/>
        <v>384</v>
      </c>
      <c r="AN1550" s="11" t="str">
        <f t="shared" si="849"/>
        <v/>
      </c>
      <c r="AO1550" s="11">
        <f t="shared" si="850"/>
        <v>383</v>
      </c>
      <c r="AP1550" s="11" t="str">
        <f t="shared" si="851"/>
        <v/>
      </c>
      <c r="AQ1550" s="11"/>
      <c r="AR1550" s="11">
        <f t="shared" si="822"/>
        <v>0</v>
      </c>
      <c r="AS1550" s="11"/>
      <c r="AT1550" s="9"/>
      <c r="AU1550" t="str">
        <f t="shared" si="823"/>
        <v>RW</v>
      </c>
      <c r="AV1550" s="7">
        <f>SUM(Z$7:Z1550)/2</f>
        <v>800</v>
      </c>
      <c r="AW1550" s="7">
        <f>SUM(AC$7:AC1550)/2</f>
        <v>352</v>
      </c>
      <c r="BF1550" s="2" t="s">
        <v>1299</v>
      </c>
      <c r="BG1550" s="2" t="s">
        <v>1299</v>
      </c>
      <c r="BH1550" s="2" t="s">
        <v>1299</v>
      </c>
      <c r="BI1550" s="2" t="s">
        <v>1299</v>
      </c>
      <c r="BJ1550" s="2" t="s">
        <v>1299</v>
      </c>
      <c r="BK1550" s="2" t="s">
        <v>1299</v>
      </c>
      <c r="BL1550" s="2" t="s">
        <v>1299</v>
      </c>
      <c r="BM1550" s="2" t="s">
        <v>1299</v>
      </c>
      <c r="BN1550" s="2" t="s">
        <v>1299</v>
      </c>
      <c r="BO1550" s="2" t="s">
        <v>1299</v>
      </c>
    </row>
    <row r="1551" spans="2:67" outlineLevel="1">
      <c r="B1551" s="36"/>
      <c r="C1551" s="13" t="s">
        <v>1294</v>
      </c>
      <c r="D1551" s="10" t="s">
        <v>1912</v>
      </c>
      <c r="E1551" s="10" t="s">
        <v>1913</v>
      </c>
      <c r="F1551" s="11" t="s">
        <v>1914</v>
      </c>
      <c r="G1551" s="11"/>
      <c r="H1551" s="11"/>
      <c r="I1551" s="11"/>
      <c r="J1551" s="11"/>
      <c r="K1551" s="11"/>
      <c r="L1551" s="11"/>
      <c r="M1551" s="11"/>
      <c r="N1551" s="10"/>
      <c r="O1551" s="10"/>
      <c r="P1551" s="14"/>
      <c r="Q1551" s="10"/>
      <c r="R1551" s="10"/>
      <c r="S1551" s="10" t="s">
        <v>53</v>
      </c>
      <c r="T1551" s="10"/>
      <c r="U1551" s="10" t="s">
        <v>49</v>
      </c>
      <c r="V1551" s="10" t="s">
        <v>50</v>
      </c>
      <c r="W1551" s="10" t="s">
        <v>50</v>
      </c>
      <c r="X1551" s="11" t="str">
        <f t="shared" si="824"/>
        <v>N</v>
      </c>
      <c r="Y1551" s="11"/>
      <c r="Z1551" s="11">
        <f t="shared" si="773"/>
        <v>0</v>
      </c>
      <c r="AA1551" s="11" t="str">
        <f t="shared" si="825"/>
        <v>N</v>
      </c>
      <c r="AB1551" s="11"/>
      <c r="AC1551" s="11">
        <f t="shared" si="821"/>
        <v>0</v>
      </c>
      <c r="AD1551" s="10" t="str">
        <f t="shared" si="842"/>
        <v/>
      </c>
      <c r="AE1551" s="10" t="str">
        <f t="shared" si="843"/>
        <v/>
      </c>
      <c r="AF1551" s="11"/>
      <c r="AG1551" s="10"/>
      <c r="AH1551" s="10"/>
      <c r="AI1551" s="11">
        <f t="shared" si="844"/>
        <v>799</v>
      </c>
      <c r="AJ1551" s="11" t="str">
        <f t="shared" si="845"/>
        <v/>
      </c>
      <c r="AK1551" s="11">
        <f t="shared" si="846"/>
        <v>799</v>
      </c>
      <c r="AL1551" s="11" t="str">
        <f t="shared" si="847"/>
        <v/>
      </c>
      <c r="AM1551" s="11">
        <f t="shared" si="848"/>
        <v>384</v>
      </c>
      <c r="AN1551" s="11" t="str">
        <f t="shared" si="849"/>
        <v/>
      </c>
      <c r="AO1551" s="11">
        <f t="shared" si="850"/>
        <v>383</v>
      </c>
      <c r="AP1551" s="11" t="str">
        <f t="shared" si="851"/>
        <v/>
      </c>
      <c r="AQ1551" s="11"/>
      <c r="AR1551" s="11">
        <f t="shared" si="822"/>
        <v>0</v>
      </c>
      <c r="AS1551" s="11"/>
      <c r="AT1551" s="9"/>
      <c r="AU1551" t="str">
        <f t="shared" si="823"/>
        <v>RW</v>
      </c>
      <c r="AV1551" s="7">
        <f>SUM(Z$7:Z1551)/2</f>
        <v>800</v>
      </c>
      <c r="AW1551" s="7">
        <f>SUM(AC$7:AC1551)/2</f>
        <v>352</v>
      </c>
      <c r="BF1551" s="2" t="s">
        <v>1299</v>
      </c>
      <c r="BG1551" s="2" t="s">
        <v>1299</v>
      </c>
      <c r="BH1551" s="2" t="s">
        <v>1299</v>
      </c>
      <c r="BI1551" s="2" t="s">
        <v>1299</v>
      </c>
      <c r="BJ1551" s="2" t="s">
        <v>1299</v>
      </c>
      <c r="BK1551" s="2" t="s">
        <v>1299</v>
      </c>
      <c r="BL1551" s="2" t="s">
        <v>1299</v>
      </c>
      <c r="BM1551" s="2" t="s">
        <v>1299</v>
      </c>
      <c r="BN1551" s="2" t="s">
        <v>1299</v>
      </c>
      <c r="BO1551" s="2" t="s">
        <v>1299</v>
      </c>
    </row>
    <row r="1552" spans="2:67" outlineLevel="1">
      <c r="B1552" s="36"/>
      <c r="C1552" s="13" t="s">
        <v>1294</v>
      </c>
      <c r="D1552" s="10" t="s">
        <v>1912</v>
      </c>
      <c r="E1552" s="10" t="s">
        <v>1913</v>
      </c>
      <c r="F1552" s="11" t="s">
        <v>1914</v>
      </c>
      <c r="G1552" s="11"/>
      <c r="H1552" s="11"/>
      <c r="I1552" s="11"/>
      <c r="J1552" s="11"/>
      <c r="K1552" s="11"/>
      <c r="L1552" s="11"/>
      <c r="M1552" s="11"/>
      <c r="N1552" s="10"/>
      <c r="O1552" s="10"/>
      <c r="P1552" s="14"/>
      <c r="Q1552" s="10"/>
      <c r="R1552" s="10"/>
      <c r="S1552" s="10" t="s">
        <v>53</v>
      </c>
      <c r="T1552" s="10"/>
      <c r="U1552" s="10" t="s">
        <v>49</v>
      </c>
      <c r="V1552" s="10" t="s">
        <v>50</v>
      </c>
      <c r="W1552" s="10" t="s">
        <v>50</v>
      </c>
      <c r="X1552" s="11" t="str">
        <f t="shared" si="824"/>
        <v>N</v>
      </c>
      <c r="Y1552" s="11"/>
      <c r="Z1552" s="11">
        <f t="shared" si="773"/>
        <v>0</v>
      </c>
      <c r="AA1552" s="11" t="str">
        <f t="shared" si="825"/>
        <v>N</v>
      </c>
      <c r="AB1552" s="11"/>
      <c r="AC1552" s="11">
        <f t="shared" si="821"/>
        <v>0</v>
      </c>
      <c r="AD1552" s="10" t="str">
        <f t="shared" si="842"/>
        <v/>
      </c>
      <c r="AE1552" s="10" t="str">
        <f t="shared" si="843"/>
        <v/>
      </c>
      <c r="AF1552" s="11"/>
      <c r="AG1552" s="10"/>
      <c r="AH1552" s="10"/>
      <c r="AI1552" s="11">
        <f t="shared" si="844"/>
        <v>799</v>
      </c>
      <c r="AJ1552" s="11" t="str">
        <f t="shared" si="845"/>
        <v/>
      </c>
      <c r="AK1552" s="11">
        <f t="shared" si="846"/>
        <v>799</v>
      </c>
      <c r="AL1552" s="11" t="str">
        <f t="shared" si="847"/>
        <v/>
      </c>
      <c r="AM1552" s="11">
        <f t="shared" si="848"/>
        <v>384</v>
      </c>
      <c r="AN1552" s="11" t="str">
        <f t="shared" si="849"/>
        <v/>
      </c>
      <c r="AO1552" s="11">
        <f t="shared" si="850"/>
        <v>383</v>
      </c>
      <c r="AP1552" s="11" t="str">
        <f t="shared" si="851"/>
        <v/>
      </c>
      <c r="AQ1552" s="11"/>
      <c r="AR1552" s="11">
        <f t="shared" si="822"/>
        <v>0</v>
      </c>
      <c r="AS1552" s="11"/>
      <c r="AT1552" s="9"/>
      <c r="AU1552" t="str">
        <f t="shared" si="823"/>
        <v>RW</v>
      </c>
      <c r="AV1552" s="7">
        <f>SUM(Z$7:Z1552)/2</f>
        <v>800</v>
      </c>
      <c r="AW1552" s="7">
        <f>SUM(AC$7:AC1552)/2</f>
        <v>352</v>
      </c>
      <c r="BF1552" s="2" t="s">
        <v>1299</v>
      </c>
      <c r="BG1552" s="2" t="s">
        <v>1299</v>
      </c>
      <c r="BH1552" s="2" t="s">
        <v>1299</v>
      </c>
      <c r="BI1552" s="2" t="s">
        <v>1299</v>
      </c>
      <c r="BJ1552" s="2" t="s">
        <v>1299</v>
      </c>
      <c r="BK1552" s="2" t="s">
        <v>1299</v>
      </c>
      <c r="BL1552" s="2" t="s">
        <v>1299</v>
      </c>
      <c r="BM1552" s="2" t="s">
        <v>1299</v>
      </c>
      <c r="BN1552" s="2" t="s">
        <v>1299</v>
      </c>
      <c r="BO1552" s="2" t="s">
        <v>1299</v>
      </c>
    </row>
    <row r="1553" spans="2:67" outlineLevel="1">
      <c r="B1553" s="36"/>
      <c r="C1553" s="13" t="s">
        <v>1294</v>
      </c>
      <c r="D1553" s="10" t="s">
        <v>1912</v>
      </c>
      <c r="E1553" s="10" t="s">
        <v>1913</v>
      </c>
      <c r="F1553" s="11" t="s">
        <v>1914</v>
      </c>
      <c r="G1553" s="11"/>
      <c r="H1553" s="11"/>
      <c r="I1553" s="11"/>
      <c r="J1553" s="11"/>
      <c r="K1553" s="11"/>
      <c r="L1553" s="11"/>
      <c r="M1553" s="11"/>
      <c r="N1553" s="10"/>
      <c r="O1553" s="10"/>
      <c r="P1553" s="14"/>
      <c r="Q1553" s="10"/>
      <c r="R1553" s="10"/>
      <c r="S1553" s="10" t="s">
        <v>53</v>
      </c>
      <c r="T1553" s="10"/>
      <c r="U1553" s="10" t="s">
        <v>49</v>
      </c>
      <c r="V1553" s="10" t="s">
        <v>50</v>
      </c>
      <c r="W1553" s="10" t="s">
        <v>50</v>
      </c>
      <c r="X1553" s="11" t="str">
        <f t="shared" si="824"/>
        <v>N</v>
      </c>
      <c r="Y1553" s="11"/>
      <c r="Z1553" s="11">
        <f t="shared" si="773"/>
        <v>0</v>
      </c>
      <c r="AA1553" s="11" t="str">
        <f t="shared" si="825"/>
        <v>N</v>
      </c>
      <c r="AB1553" s="11"/>
      <c r="AC1553" s="11">
        <f t="shared" si="821"/>
        <v>0</v>
      </c>
      <c r="AD1553" s="10" t="str">
        <f t="shared" si="842"/>
        <v/>
      </c>
      <c r="AE1553" s="10" t="str">
        <f t="shared" si="843"/>
        <v/>
      </c>
      <c r="AF1553" s="11"/>
      <c r="AG1553" s="10"/>
      <c r="AH1553" s="10"/>
      <c r="AI1553" s="11">
        <f t="shared" si="844"/>
        <v>799</v>
      </c>
      <c r="AJ1553" s="11" t="str">
        <f t="shared" si="845"/>
        <v/>
      </c>
      <c r="AK1553" s="11">
        <f t="shared" si="846"/>
        <v>799</v>
      </c>
      <c r="AL1553" s="11" t="str">
        <f t="shared" si="847"/>
        <v/>
      </c>
      <c r="AM1553" s="11">
        <f t="shared" si="848"/>
        <v>384</v>
      </c>
      <c r="AN1553" s="11" t="str">
        <f t="shared" si="849"/>
        <v/>
      </c>
      <c r="AO1553" s="11">
        <f t="shared" si="850"/>
        <v>383</v>
      </c>
      <c r="AP1553" s="11" t="str">
        <f t="shared" si="851"/>
        <v/>
      </c>
      <c r="AQ1553" s="11"/>
      <c r="AR1553" s="11">
        <f t="shared" si="822"/>
        <v>0</v>
      </c>
      <c r="AS1553" s="11"/>
      <c r="AT1553" s="9"/>
      <c r="AU1553" t="str">
        <f t="shared" si="823"/>
        <v>RW</v>
      </c>
      <c r="AV1553" s="7">
        <f>SUM(Z$7:Z1553)/2</f>
        <v>800</v>
      </c>
      <c r="AW1553" s="7">
        <f>SUM(AC$7:AC1553)/2</f>
        <v>352</v>
      </c>
      <c r="BF1553" s="2" t="s">
        <v>1299</v>
      </c>
      <c r="BG1553" s="2" t="s">
        <v>1299</v>
      </c>
      <c r="BH1553" s="2" t="s">
        <v>1299</v>
      </c>
      <c r="BI1553" s="2" t="s">
        <v>1299</v>
      </c>
      <c r="BJ1553" s="2" t="s">
        <v>1299</v>
      </c>
      <c r="BK1553" s="2" t="s">
        <v>1299</v>
      </c>
      <c r="BL1553" s="2" t="s">
        <v>1299</v>
      </c>
      <c r="BM1553" s="2" t="s">
        <v>1299</v>
      </c>
      <c r="BN1553" s="2" t="s">
        <v>1299</v>
      </c>
      <c r="BO1553" s="2" t="s">
        <v>1299</v>
      </c>
    </row>
    <row r="1554" spans="2:67" outlineLevel="1">
      <c r="B1554" s="36"/>
      <c r="C1554" s="13" t="s">
        <v>1294</v>
      </c>
      <c r="D1554" s="10" t="s">
        <v>1912</v>
      </c>
      <c r="E1554" s="10" t="s">
        <v>1913</v>
      </c>
      <c r="F1554" s="11" t="s">
        <v>1914</v>
      </c>
      <c r="G1554" s="11"/>
      <c r="H1554" s="11"/>
      <c r="I1554" s="11"/>
      <c r="J1554" s="11"/>
      <c r="K1554" s="11"/>
      <c r="L1554" s="11"/>
      <c r="M1554" s="11"/>
      <c r="N1554" s="10"/>
      <c r="O1554" s="10"/>
      <c r="P1554" s="14"/>
      <c r="Q1554" s="10"/>
      <c r="R1554" s="10"/>
      <c r="S1554" s="10" t="s">
        <v>53</v>
      </c>
      <c r="T1554" s="10"/>
      <c r="U1554" s="10" t="s">
        <v>49</v>
      </c>
      <c r="V1554" s="10" t="s">
        <v>50</v>
      </c>
      <c r="W1554" s="10" t="s">
        <v>50</v>
      </c>
      <c r="X1554" s="11" t="str">
        <f t="shared" si="824"/>
        <v>N</v>
      </c>
      <c r="Y1554" s="11"/>
      <c r="Z1554" s="11">
        <f t="shared" si="773"/>
        <v>0</v>
      </c>
      <c r="AA1554" s="11" t="str">
        <f t="shared" ref="AA1554:AA1618" si="852">IF(AB1554&gt;0,"Y","N")</f>
        <v>N</v>
      </c>
      <c r="AB1554" s="11"/>
      <c r="AC1554" s="11">
        <f t="shared" ref="AC1554:AC1618" si="853">IF(V1554="N",AB1554,AB1554*$T$1)</f>
        <v>0</v>
      </c>
      <c r="AD1554" s="10" t="str">
        <f t="shared" si="842"/>
        <v/>
      </c>
      <c r="AE1554" s="10" t="str">
        <f t="shared" si="843"/>
        <v/>
      </c>
      <c r="AF1554" s="11"/>
      <c r="AG1554" s="10"/>
      <c r="AH1554" s="10"/>
      <c r="AI1554" s="11">
        <f t="shared" si="844"/>
        <v>799</v>
      </c>
      <c r="AJ1554" s="11" t="str">
        <f t="shared" si="845"/>
        <v/>
      </c>
      <c r="AK1554" s="11">
        <f t="shared" si="846"/>
        <v>799</v>
      </c>
      <c r="AL1554" s="11" t="str">
        <f t="shared" si="847"/>
        <v/>
      </c>
      <c r="AM1554" s="11">
        <f t="shared" si="848"/>
        <v>384</v>
      </c>
      <c r="AN1554" s="11" t="str">
        <f t="shared" si="849"/>
        <v/>
      </c>
      <c r="AO1554" s="11">
        <f t="shared" si="850"/>
        <v>383</v>
      </c>
      <c r="AP1554" s="11" t="str">
        <f t="shared" si="851"/>
        <v/>
      </c>
      <c r="AQ1554" s="11"/>
      <c r="AR1554" s="11">
        <f t="shared" ref="AR1554:AR1618" si="854">IF(V1554="N",AQ1554,AQ1554*$T$1)</f>
        <v>0</v>
      </c>
      <c r="AS1554" s="11"/>
      <c r="AT1554" s="9"/>
      <c r="AU1554" t="str">
        <f t="shared" si="823"/>
        <v>RW</v>
      </c>
      <c r="AV1554" s="7">
        <f>SUM(Z$7:Z1554)/2</f>
        <v>800</v>
      </c>
      <c r="AW1554" s="7">
        <f>SUM(AC$7:AC1554)/2</f>
        <v>352</v>
      </c>
      <c r="BF1554" s="2" t="s">
        <v>1299</v>
      </c>
      <c r="BG1554" s="2" t="s">
        <v>1299</v>
      </c>
      <c r="BH1554" s="2" t="s">
        <v>1299</v>
      </c>
      <c r="BI1554" s="2" t="s">
        <v>1299</v>
      </c>
      <c r="BJ1554" s="2" t="s">
        <v>1299</v>
      </c>
      <c r="BK1554" s="2" t="s">
        <v>1299</v>
      </c>
      <c r="BL1554" s="2" t="s">
        <v>1299</v>
      </c>
      <c r="BM1554" s="2" t="s">
        <v>1299</v>
      </c>
      <c r="BN1554" s="2" t="s">
        <v>1299</v>
      </c>
      <c r="BO1554" s="2" t="s">
        <v>1299</v>
      </c>
    </row>
    <row r="1555" spans="2:67" outlineLevel="1">
      <c r="B1555" s="36"/>
      <c r="C1555" s="13" t="s">
        <v>1294</v>
      </c>
      <c r="D1555" s="10" t="s">
        <v>1912</v>
      </c>
      <c r="E1555" s="10" t="s">
        <v>1913</v>
      </c>
      <c r="F1555" s="11" t="s">
        <v>1914</v>
      </c>
      <c r="G1555" s="11"/>
      <c r="H1555" s="11"/>
      <c r="I1555" s="11"/>
      <c r="J1555" s="11"/>
      <c r="K1555" s="11"/>
      <c r="L1555" s="11"/>
      <c r="M1555" s="11"/>
      <c r="N1555" s="10"/>
      <c r="O1555" s="10"/>
      <c r="P1555" s="14"/>
      <c r="Q1555" s="10"/>
      <c r="R1555" s="10"/>
      <c r="S1555" s="10" t="s">
        <v>53</v>
      </c>
      <c r="T1555" s="10"/>
      <c r="U1555" s="10" t="s">
        <v>49</v>
      </c>
      <c r="V1555" s="10" t="s">
        <v>50</v>
      </c>
      <c r="W1555" s="10" t="s">
        <v>50</v>
      </c>
      <c r="X1555" s="11" t="str">
        <f t="shared" si="824"/>
        <v>N</v>
      </c>
      <c r="Y1555" s="11"/>
      <c r="Z1555" s="11">
        <f t="shared" si="773"/>
        <v>0</v>
      </c>
      <c r="AA1555" s="11" t="str">
        <f t="shared" si="852"/>
        <v>N</v>
      </c>
      <c r="AB1555" s="11"/>
      <c r="AC1555" s="11">
        <f t="shared" si="853"/>
        <v>0</v>
      </c>
      <c r="AD1555" s="10" t="str">
        <f t="shared" si="842"/>
        <v/>
      </c>
      <c r="AE1555" s="10" t="str">
        <f t="shared" si="843"/>
        <v/>
      </c>
      <c r="AF1555" s="11"/>
      <c r="AG1555" s="10"/>
      <c r="AH1555" s="10"/>
      <c r="AI1555" s="11">
        <f t="shared" si="844"/>
        <v>799</v>
      </c>
      <c r="AJ1555" s="11" t="str">
        <f t="shared" si="845"/>
        <v/>
      </c>
      <c r="AK1555" s="11">
        <f t="shared" si="846"/>
        <v>799</v>
      </c>
      <c r="AL1555" s="11" t="str">
        <f t="shared" si="847"/>
        <v/>
      </c>
      <c r="AM1555" s="11">
        <f t="shared" si="848"/>
        <v>384</v>
      </c>
      <c r="AN1555" s="11" t="str">
        <f t="shared" si="849"/>
        <v/>
      </c>
      <c r="AO1555" s="11">
        <f t="shared" si="850"/>
        <v>383</v>
      </c>
      <c r="AP1555" s="11" t="str">
        <f t="shared" si="851"/>
        <v/>
      </c>
      <c r="AQ1555" s="11"/>
      <c r="AR1555" s="11">
        <f t="shared" si="854"/>
        <v>0</v>
      </c>
      <c r="AS1555" s="11"/>
      <c r="AT1555" s="9"/>
      <c r="AU1555" t="str">
        <f t="shared" si="823"/>
        <v>RW</v>
      </c>
      <c r="AV1555" s="7">
        <f>SUM(Z$7:Z1555)/2</f>
        <v>800</v>
      </c>
      <c r="AW1555" s="7">
        <f>SUM(AC$7:AC1555)/2</f>
        <v>352</v>
      </c>
      <c r="BF1555" s="2" t="s">
        <v>1299</v>
      </c>
      <c r="BG1555" s="2" t="s">
        <v>1299</v>
      </c>
      <c r="BH1555" s="2" t="s">
        <v>1299</v>
      </c>
      <c r="BI1555" s="2" t="s">
        <v>1299</v>
      </c>
      <c r="BJ1555" s="2" t="s">
        <v>1299</v>
      </c>
      <c r="BK1555" s="2" t="s">
        <v>1299</v>
      </c>
      <c r="BL1555" s="2" t="s">
        <v>1299</v>
      </c>
      <c r="BM1555" s="2" t="s">
        <v>1299</v>
      </c>
      <c r="BN1555" s="2" t="s">
        <v>1299</v>
      </c>
      <c r="BO1555" s="2" t="s">
        <v>1299</v>
      </c>
    </row>
    <row r="1556" spans="2:67" outlineLevel="1">
      <c r="B1556" s="36"/>
      <c r="C1556" s="13" t="s">
        <v>1294</v>
      </c>
      <c r="D1556" s="10" t="s">
        <v>1912</v>
      </c>
      <c r="E1556" s="10" t="s">
        <v>1913</v>
      </c>
      <c r="F1556" s="11" t="s">
        <v>1914</v>
      </c>
      <c r="G1556" s="11"/>
      <c r="H1556" s="11"/>
      <c r="I1556" s="11"/>
      <c r="J1556" s="11"/>
      <c r="K1556" s="11"/>
      <c r="L1556" s="11"/>
      <c r="M1556" s="11"/>
      <c r="N1556" s="10"/>
      <c r="O1556" s="10"/>
      <c r="P1556" s="14"/>
      <c r="Q1556" s="10"/>
      <c r="R1556" s="10"/>
      <c r="S1556" s="10" t="s">
        <v>53</v>
      </c>
      <c r="T1556" s="10"/>
      <c r="U1556" s="10" t="s">
        <v>49</v>
      </c>
      <c r="V1556" s="10" t="s">
        <v>50</v>
      </c>
      <c r="W1556" s="10" t="s">
        <v>50</v>
      </c>
      <c r="X1556" s="11" t="str">
        <f t="shared" si="824"/>
        <v>N</v>
      </c>
      <c r="Y1556" s="11"/>
      <c r="Z1556" s="11">
        <f t="shared" si="773"/>
        <v>0</v>
      </c>
      <c r="AA1556" s="11" t="str">
        <f t="shared" si="852"/>
        <v>N</v>
      </c>
      <c r="AB1556" s="11"/>
      <c r="AC1556" s="11">
        <f t="shared" si="853"/>
        <v>0</v>
      </c>
      <c r="AD1556" s="10" t="str">
        <f t="shared" si="842"/>
        <v/>
      </c>
      <c r="AE1556" s="10" t="str">
        <f t="shared" si="843"/>
        <v/>
      </c>
      <c r="AF1556" s="11"/>
      <c r="AG1556" s="10"/>
      <c r="AH1556" s="10"/>
      <c r="AI1556" s="11">
        <f t="shared" si="844"/>
        <v>799</v>
      </c>
      <c r="AJ1556" s="11" t="str">
        <f t="shared" si="845"/>
        <v/>
      </c>
      <c r="AK1556" s="11">
        <f t="shared" si="846"/>
        <v>799</v>
      </c>
      <c r="AL1556" s="11" t="str">
        <f t="shared" si="847"/>
        <v/>
      </c>
      <c r="AM1556" s="11">
        <f t="shared" si="848"/>
        <v>384</v>
      </c>
      <c r="AN1556" s="11" t="str">
        <f t="shared" si="849"/>
        <v/>
      </c>
      <c r="AO1556" s="11">
        <f t="shared" si="850"/>
        <v>383</v>
      </c>
      <c r="AP1556" s="11" t="str">
        <f t="shared" si="851"/>
        <v/>
      </c>
      <c r="AQ1556" s="11"/>
      <c r="AR1556" s="11">
        <f t="shared" si="854"/>
        <v>0</v>
      </c>
      <c r="AS1556" s="11"/>
      <c r="AT1556" s="9"/>
      <c r="AU1556" t="str">
        <f t="shared" si="823"/>
        <v>RW</v>
      </c>
      <c r="AV1556" s="7">
        <f>SUM(Z$7:Z1556)/2</f>
        <v>800</v>
      </c>
      <c r="AW1556" s="7">
        <f>SUM(AC$7:AC1556)/2</f>
        <v>352</v>
      </c>
      <c r="BF1556" s="2" t="s">
        <v>1299</v>
      </c>
      <c r="BG1556" s="2" t="s">
        <v>1299</v>
      </c>
      <c r="BH1556" s="2" t="s">
        <v>1299</v>
      </c>
      <c r="BI1556" s="2" t="s">
        <v>1299</v>
      </c>
      <c r="BJ1556" s="2" t="s">
        <v>1299</v>
      </c>
      <c r="BK1556" s="2" t="s">
        <v>1299</v>
      </c>
      <c r="BL1556" s="2" t="s">
        <v>1299</v>
      </c>
      <c r="BM1556" s="2" t="s">
        <v>1299</v>
      </c>
      <c r="BN1556" s="2" t="s">
        <v>1299</v>
      </c>
      <c r="BO1556" s="2" t="s">
        <v>1299</v>
      </c>
    </row>
    <row r="1557" spans="2:67" outlineLevel="1">
      <c r="B1557" s="36"/>
      <c r="C1557" s="13" t="s">
        <v>1294</v>
      </c>
      <c r="D1557" s="10" t="s">
        <v>1912</v>
      </c>
      <c r="E1557" s="10" t="s">
        <v>1913</v>
      </c>
      <c r="F1557" s="11" t="s">
        <v>1914</v>
      </c>
      <c r="G1557" s="11"/>
      <c r="H1557" s="11"/>
      <c r="I1557" s="11"/>
      <c r="J1557" s="11"/>
      <c r="K1557" s="11"/>
      <c r="L1557" s="11"/>
      <c r="M1557" s="11"/>
      <c r="N1557" s="10"/>
      <c r="O1557" s="10"/>
      <c r="P1557" s="14"/>
      <c r="Q1557" s="10"/>
      <c r="R1557" s="10"/>
      <c r="S1557" s="10" t="s">
        <v>53</v>
      </c>
      <c r="T1557" s="10"/>
      <c r="U1557" s="10" t="s">
        <v>49</v>
      </c>
      <c r="V1557" s="10" t="s">
        <v>50</v>
      </c>
      <c r="W1557" s="10" t="s">
        <v>50</v>
      </c>
      <c r="X1557" s="11" t="str">
        <f t="shared" si="824"/>
        <v>N</v>
      </c>
      <c r="Y1557" s="11"/>
      <c r="Z1557" s="11">
        <f t="shared" si="773"/>
        <v>0</v>
      </c>
      <c r="AA1557" s="11" t="str">
        <f t="shared" si="852"/>
        <v>N</v>
      </c>
      <c r="AB1557" s="11"/>
      <c r="AC1557" s="11">
        <f t="shared" si="853"/>
        <v>0</v>
      </c>
      <c r="AD1557" s="10" t="str">
        <f t="shared" si="842"/>
        <v/>
      </c>
      <c r="AE1557" s="10" t="str">
        <f t="shared" si="843"/>
        <v/>
      </c>
      <c r="AF1557" s="11"/>
      <c r="AG1557" s="10"/>
      <c r="AH1557" s="10"/>
      <c r="AI1557" s="11">
        <f t="shared" si="844"/>
        <v>799</v>
      </c>
      <c r="AJ1557" s="11" t="str">
        <f t="shared" si="845"/>
        <v/>
      </c>
      <c r="AK1557" s="11">
        <f t="shared" si="846"/>
        <v>799</v>
      </c>
      <c r="AL1557" s="11" t="str">
        <f t="shared" si="847"/>
        <v/>
      </c>
      <c r="AM1557" s="11">
        <f t="shared" si="848"/>
        <v>384</v>
      </c>
      <c r="AN1557" s="11" t="str">
        <f t="shared" si="849"/>
        <v/>
      </c>
      <c r="AO1557" s="11">
        <f t="shared" si="850"/>
        <v>383</v>
      </c>
      <c r="AP1557" s="11" t="str">
        <f t="shared" si="851"/>
        <v/>
      </c>
      <c r="AQ1557" s="11"/>
      <c r="AR1557" s="11">
        <f t="shared" si="854"/>
        <v>0</v>
      </c>
      <c r="AS1557" s="11"/>
      <c r="AT1557" s="9"/>
      <c r="AU1557" t="str">
        <f t="shared" si="823"/>
        <v>RW</v>
      </c>
      <c r="AV1557" s="7">
        <f>SUM(Z$7:Z1557)/2</f>
        <v>800</v>
      </c>
      <c r="AW1557" s="7">
        <f>SUM(AC$7:AC1557)/2</f>
        <v>352</v>
      </c>
      <c r="BF1557" s="2" t="s">
        <v>1299</v>
      </c>
      <c r="BG1557" s="2" t="s">
        <v>1299</v>
      </c>
      <c r="BH1557" s="2" t="s">
        <v>1299</v>
      </c>
      <c r="BI1557" s="2" t="s">
        <v>1299</v>
      </c>
      <c r="BJ1557" s="2" t="s">
        <v>1299</v>
      </c>
      <c r="BK1557" s="2" t="s">
        <v>1299</v>
      </c>
      <c r="BL1557" s="2" t="s">
        <v>1299</v>
      </c>
      <c r="BM1557" s="2" t="s">
        <v>1299</v>
      </c>
      <c r="BN1557" s="2" t="s">
        <v>1299</v>
      </c>
      <c r="BO1557" s="2" t="s">
        <v>1299</v>
      </c>
    </row>
    <row r="1558" spans="2:67" outlineLevel="1">
      <c r="B1558" s="36"/>
      <c r="C1558" s="13" t="s">
        <v>1294</v>
      </c>
      <c r="D1558" s="10" t="s">
        <v>1912</v>
      </c>
      <c r="E1558" s="10" t="s">
        <v>1913</v>
      </c>
      <c r="F1558" s="11" t="s">
        <v>1914</v>
      </c>
      <c r="G1558" s="11"/>
      <c r="H1558" s="11"/>
      <c r="I1558" s="11"/>
      <c r="J1558" s="11"/>
      <c r="K1558" s="11"/>
      <c r="L1558" s="11"/>
      <c r="M1558" s="11"/>
      <c r="N1558" s="10"/>
      <c r="O1558" s="10"/>
      <c r="P1558" s="14"/>
      <c r="Q1558" s="10"/>
      <c r="R1558" s="10"/>
      <c r="S1558" s="10" t="s">
        <v>53</v>
      </c>
      <c r="T1558" s="10"/>
      <c r="U1558" s="10" t="s">
        <v>49</v>
      </c>
      <c r="V1558" s="10" t="s">
        <v>50</v>
      </c>
      <c r="W1558" s="10" t="s">
        <v>50</v>
      </c>
      <c r="X1558" s="11" t="str">
        <f t="shared" si="824"/>
        <v>N</v>
      </c>
      <c r="Y1558" s="11"/>
      <c r="Z1558" s="11">
        <f t="shared" si="773"/>
        <v>0</v>
      </c>
      <c r="AA1558" s="11" t="str">
        <f t="shared" si="852"/>
        <v>N</v>
      </c>
      <c r="AB1558" s="11"/>
      <c r="AC1558" s="11">
        <f t="shared" si="853"/>
        <v>0</v>
      </c>
      <c r="AD1558" s="10" t="str">
        <f t="shared" si="842"/>
        <v/>
      </c>
      <c r="AE1558" s="10" t="str">
        <f t="shared" si="843"/>
        <v/>
      </c>
      <c r="AF1558" s="11"/>
      <c r="AG1558" s="10"/>
      <c r="AH1558" s="10"/>
      <c r="AI1558" s="11">
        <f t="shared" si="844"/>
        <v>799</v>
      </c>
      <c r="AJ1558" s="11" t="str">
        <f t="shared" si="845"/>
        <v/>
      </c>
      <c r="AK1558" s="11">
        <f t="shared" si="846"/>
        <v>799</v>
      </c>
      <c r="AL1558" s="11" t="str">
        <f t="shared" si="847"/>
        <v/>
      </c>
      <c r="AM1558" s="11">
        <f t="shared" si="848"/>
        <v>384</v>
      </c>
      <c r="AN1558" s="11" t="str">
        <f t="shared" si="849"/>
        <v/>
      </c>
      <c r="AO1558" s="11">
        <f t="shared" si="850"/>
        <v>383</v>
      </c>
      <c r="AP1558" s="11" t="str">
        <f t="shared" si="851"/>
        <v/>
      </c>
      <c r="AQ1558" s="11"/>
      <c r="AR1558" s="11">
        <f t="shared" si="854"/>
        <v>0</v>
      </c>
      <c r="AS1558" s="11"/>
      <c r="AT1558" s="9"/>
      <c r="AU1558" t="str">
        <f t="shared" ref="AU1558:AU1622" si="855">S1558</f>
        <v>RW</v>
      </c>
      <c r="AV1558" s="7">
        <f>SUM(Z$7:Z1558)/2</f>
        <v>800</v>
      </c>
      <c r="AW1558" s="7">
        <f>SUM(AC$7:AC1558)/2</f>
        <v>352</v>
      </c>
      <c r="BF1558" s="2" t="s">
        <v>1299</v>
      </c>
      <c r="BG1558" s="2" t="s">
        <v>1299</v>
      </c>
      <c r="BH1558" s="2" t="s">
        <v>1299</v>
      </c>
      <c r="BI1558" s="2" t="s">
        <v>1299</v>
      </c>
      <c r="BJ1558" s="2" t="s">
        <v>1299</v>
      </c>
      <c r="BK1558" s="2" t="s">
        <v>1299</v>
      </c>
      <c r="BL1558" s="2" t="s">
        <v>1299</v>
      </c>
      <c r="BM1558" s="2" t="s">
        <v>1299</v>
      </c>
      <c r="BN1558" s="2" t="s">
        <v>1299</v>
      </c>
      <c r="BO1558" s="2" t="s">
        <v>1299</v>
      </c>
    </row>
    <row r="1559" spans="2:67" outlineLevel="1">
      <c r="B1559" s="36"/>
      <c r="C1559" s="13" t="s">
        <v>1294</v>
      </c>
      <c r="D1559" s="10" t="s">
        <v>1912</v>
      </c>
      <c r="E1559" s="10" t="s">
        <v>1913</v>
      </c>
      <c r="F1559" s="11" t="s">
        <v>1914</v>
      </c>
      <c r="G1559" s="11"/>
      <c r="H1559" s="11"/>
      <c r="I1559" s="11"/>
      <c r="J1559" s="11"/>
      <c r="K1559" s="11"/>
      <c r="L1559" s="11"/>
      <c r="M1559" s="11"/>
      <c r="N1559" s="10"/>
      <c r="O1559" s="10"/>
      <c r="P1559" s="14"/>
      <c r="Q1559" s="10"/>
      <c r="R1559" s="10"/>
      <c r="S1559" s="10" t="s">
        <v>53</v>
      </c>
      <c r="T1559" s="10"/>
      <c r="U1559" s="10" t="s">
        <v>49</v>
      </c>
      <c r="V1559" s="10" t="s">
        <v>50</v>
      </c>
      <c r="W1559" s="10" t="s">
        <v>50</v>
      </c>
      <c r="X1559" s="11" t="str">
        <f t="shared" si="824"/>
        <v>N</v>
      </c>
      <c r="Y1559" s="11"/>
      <c r="Z1559" s="11">
        <f t="shared" si="773"/>
        <v>0</v>
      </c>
      <c r="AA1559" s="11" t="str">
        <f t="shared" si="852"/>
        <v>N</v>
      </c>
      <c r="AB1559" s="11"/>
      <c r="AC1559" s="11">
        <f t="shared" si="853"/>
        <v>0</v>
      </c>
      <c r="AD1559" s="10" t="str">
        <f t="shared" si="842"/>
        <v/>
      </c>
      <c r="AE1559" s="10" t="str">
        <f t="shared" si="843"/>
        <v/>
      </c>
      <c r="AF1559" s="11"/>
      <c r="AG1559" s="10"/>
      <c r="AH1559" s="10"/>
      <c r="AI1559" s="11">
        <f t="shared" si="844"/>
        <v>799</v>
      </c>
      <c r="AJ1559" s="11" t="str">
        <f t="shared" si="845"/>
        <v/>
      </c>
      <c r="AK1559" s="11">
        <f t="shared" si="846"/>
        <v>799</v>
      </c>
      <c r="AL1559" s="11" t="str">
        <f t="shared" si="847"/>
        <v/>
      </c>
      <c r="AM1559" s="11">
        <f t="shared" si="848"/>
        <v>384</v>
      </c>
      <c r="AN1559" s="11" t="str">
        <f t="shared" si="849"/>
        <v/>
      </c>
      <c r="AO1559" s="11">
        <f t="shared" si="850"/>
        <v>383</v>
      </c>
      <c r="AP1559" s="11" t="str">
        <f t="shared" si="851"/>
        <v/>
      </c>
      <c r="AQ1559" s="11"/>
      <c r="AR1559" s="11">
        <f t="shared" si="854"/>
        <v>0</v>
      </c>
      <c r="AS1559" s="11"/>
      <c r="AT1559" s="9"/>
      <c r="AU1559" t="str">
        <f t="shared" si="855"/>
        <v>RW</v>
      </c>
      <c r="AV1559" s="7">
        <f>SUM(Z$7:Z1559)/2</f>
        <v>800</v>
      </c>
      <c r="AW1559" s="7">
        <f>SUM(AC$7:AC1559)/2</f>
        <v>352</v>
      </c>
      <c r="BF1559" s="2" t="s">
        <v>1299</v>
      </c>
      <c r="BG1559" s="2" t="s">
        <v>1299</v>
      </c>
      <c r="BH1559" s="2" t="s">
        <v>1299</v>
      </c>
      <c r="BI1559" s="2" t="s">
        <v>1299</v>
      </c>
      <c r="BJ1559" s="2" t="s">
        <v>1299</v>
      </c>
      <c r="BK1559" s="2" t="s">
        <v>1299</v>
      </c>
      <c r="BL1559" s="2" t="s">
        <v>1299</v>
      </c>
      <c r="BM1559" s="2" t="s">
        <v>1299</v>
      </c>
      <c r="BN1559" s="2" t="s">
        <v>1299</v>
      </c>
      <c r="BO1559" s="2" t="s">
        <v>1299</v>
      </c>
    </row>
    <row r="1560" spans="2:67" outlineLevel="1">
      <c r="B1560" s="36"/>
      <c r="C1560" s="13" t="s">
        <v>1294</v>
      </c>
      <c r="D1560" s="10" t="s">
        <v>1912</v>
      </c>
      <c r="E1560" s="10" t="s">
        <v>1913</v>
      </c>
      <c r="F1560" s="11" t="s">
        <v>1914</v>
      </c>
      <c r="G1560" s="11"/>
      <c r="H1560" s="11"/>
      <c r="I1560" s="11"/>
      <c r="J1560" s="11"/>
      <c r="K1560" s="11"/>
      <c r="L1560" s="11"/>
      <c r="M1560" s="11"/>
      <c r="N1560" s="10"/>
      <c r="O1560" s="10"/>
      <c r="P1560" s="14"/>
      <c r="Q1560" s="10"/>
      <c r="R1560" s="10"/>
      <c r="S1560" s="10" t="s">
        <v>53</v>
      </c>
      <c r="T1560" s="10"/>
      <c r="U1560" s="10" t="s">
        <v>49</v>
      </c>
      <c r="V1560" s="10" t="s">
        <v>50</v>
      </c>
      <c r="W1560" s="10" t="s">
        <v>50</v>
      </c>
      <c r="X1560" s="11" t="str">
        <f t="shared" si="824"/>
        <v>N</v>
      </c>
      <c r="Y1560" s="11"/>
      <c r="Z1560" s="11">
        <f t="shared" si="773"/>
        <v>0</v>
      </c>
      <c r="AA1560" s="11" t="str">
        <f t="shared" si="852"/>
        <v>N</v>
      </c>
      <c r="AB1560" s="11"/>
      <c r="AC1560" s="11">
        <f t="shared" si="853"/>
        <v>0</v>
      </c>
      <c r="AD1560" s="10" t="str">
        <f t="shared" si="842"/>
        <v/>
      </c>
      <c r="AE1560" s="10" t="str">
        <f t="shared" si="843"/>
        <v/>
      </c>
      <c r="AF1560" s="11"/>
      <c r="AG1560" s="10"/>
      <c r="AH1560" s="10"/>
      <c r="AI1560" s="11">
        <f t="shared" si="844"/>
        <v>799</v>
      </c>
      <c r="AJ1560" s="11" t="str">
        <f t="shared" si="845"/>
        <v/>
      </c>
      <c r="AK1560" s="11">
        <f t="shared" si="846"/>
        <v>799</v>
      </c>
      <c r="AL1560" s="11" t="str">
        <f t="shared" si="847"/>
        <v/>
      </c>
      <c r="AM1560" s="11">
        <f t="shared" si="848"/>
        <v>384</v>
      </c>
      <c r="AN1560" s="11" t="str">
        <f t="shared" si="849"/>
        <v/>
      </c>
      <c r="AO1560" s="11">
        <f t="shared" si="850"/>
        <v>383</v>
      </c>
      <c r="AP1560" s="11" t="str">
        <f t="shared" si="851"/>
        <v/>
      </c>
      <c r="AQ1560" s="11"/>
      <c r="AR1560" s="11">
        <f t="shared" si="854"/>
        <v>0</v>
      </c>
      <c r="AS1560" s="11"/>
      <c r="AT1560" s="9"/>
      <c r="AU1560" t="str">
        <f t="shared" si="855"/>
        <v>RW</v>
      </c>
      <c r="AV1560" s="7">
        <f>SUM(Z$7:Z1560)/2</f>
        <v>800</v>
      </c>
      <c r="AW1560" s="7">
        <f>SUM(AC$7:AC1560)/2</f>
        <v>352</v>
      </c>
      <c r="BF1560" s="2" t="s">
        <v>1299</v>
      </c>
      <c r="BG1560" s="2" t="s">
        <v>1299</v>
      </c>
      <c r="BH1560" s="2" t="s">
        <v>1299</v>
      </c>
      <c r="BI1560" s="2" t="s">
        <v>1299</v>
      </c>
      <c r="BJ1560" s="2" t="s">
        <v>1299</v>
      </c>
      <c r="BK1560" s="2" t="s">
        <v>1299</v>
      </c>
      <c r="BL1560" s="2" t="s">
        <v>1299</v>
      </c>
      <c r="BM1560" s="2" t="s">
        <v>1299</v>
      </c>
      <c r="BN1560" s="2" t="s">
        <v>1299</v>
      </c>
      <c r="BO1560" s="2" t="s">
        <v>1299</v>
      </c>
    </row>
    <row r="1561" spans="2:67" outlineLevel="1">
      <c r="B1561" s="36"/>
      <c r="C1561" s="13" t="s">
        <v>1294</v>
      </c>
      <c r="D1561" s="10" t="s">
        <v>1912</v>
      </c>
      <c r="E1561" s="10" t="s">
        <v>1913</v>
      </c>
      <c r="F1561" s="11" t="s">
        <v>1914</v>
      </c>
      <c r="G1561" s="11"/>
      <c r="H1561" s="11"/>
      <c r="I1561" s="11"/>
      <c r="J1561" s="11"/>
      <c r="K1561" s="11"/>
      <c r="L1561" s="11"/>
      <c r="M1561" s="11"/>
      <c r="N1561" s="10"/>
      <c r="O1561" s="10"/>
      <c r="P1561" s="14"/>
      <c r="Q1561" s="10"/>
      <c r="R1561" s="10"/>
      <c r="S1561" s="10" t="s">
        <v>53</v>
      </c>
      <c r="T1561" s="10"/>
      <c r="U1561" s="10" t="s">
        <v>49</v>
      </c>
      <c r="V1561" s="10" t="s">
        <v>50</v>
      </c>
      <c r="W1561" s="10" t="s">
        <v>50</v>
      </c>
      <c r="X1561" s="11" t="str">
        <f t="shared" si="824"/>
        <v>N</v>
      </c>
      <c r="Y1561" s="11"/>
      <c r="Z1561" s="11">
        <f t="shared" si="773"/>
        <v>0</v>
      </c>
      <c r="AA1561" s="11" t="str">
        <f t="shared" si="852"/>
        <v>N</v>
      </c>
      <c r="AB1561" s="11"/>
      <c r="AC1561" s="11">
        <f t="shared" si="853"/>
        <v>0</v>
      </c>
      <c r="AD1561" s="10" t="str">
        <f t="shared" si="842"/>
        <v/>
      </c>
      <c r="AE1561" s="10" t="str">
        <f t="shared" si="843"/>
        <v/>
      </c>
      <c r="AF1561" s="11"/>
      <c r="AG1561" s="10"/>
      <c r="AH1561" s="10"/>
      <c r="AI1561" s="11">
        <f t="shared" si="844"/>
        <v>799</v>
      </c>
      <c r="AJ1561" s="11" t="str">
        <f t="shared" si="845"/>
        <v/>
      </c>
      <c r="AK1561" s="11">
        <f t="shared" si="846"/>
        <v>799</v>
      </c>
      <c r="AL1561" s="11" t="str">
        <f t="shared" si="847"/>
        <v/>
      </c>
      <c r="AM1561" s="11">
        <f t="shared" si="848"/>
        <v>384</v>
      </c>
      <c r="AN1561" s="11" t="str">
        <f t="shared" si="849"/>
        <v/>
      </c>
      <c r="AO1561" s="11">
        <f t="shared" si="850"/>
        <v>383</v>
      </c>
      <c r="AP1561" s="11" t="str">
        <f t="shared" si="851"/>
        <v/>
      </c>
      <c r="AQ1561" s="11"/>
      <c r="AR1561" s="11">
        <f t="shared" si="854"/>
        <v>0</v>
      </c>
      <c r="AS1561" s="11"/>
      <c r="AT1561" s="9"/>
      <c r="AU1561" t="str">
        <f t="shared" si="855"/>
        <v>RW</v>
      </c>
      <c r="AV1561" s="7">
        <f>SUM(Z$7:Z1561)/2</f>
        <v>800</v>
      </c>
      <c r="AW1561" s="7">
        <f>SUM(AC$7:AC1561)/2</f>
        <v>352</v>
      </c>
      <c r="BF1561" s="2" t="s">
        <v>1299</v>
      </c>
      <c r="BG1561" s="2" t="s">
        <v>1299</v>
      </c>
      <c r="BH1561" s="2" t="s">
        <v>1299</v>
      </c>
      <c r="BI1561" s="2" t="s">
        <v>1299</v>
      </c>
      <c r="BJ1561" s="2" t="s">
        <v>1299</v>
      </c>
      <c r="BK1561" s="2" t="s">
        <v>1299</v>
      </c>
      <c r="BL1561" s="2" t="s">
        <v>1299</v>
      </c>
      <c r="BM1561" s="2" t="s">
        <v>1299</v>
      </c>
      <c r="BN1561" s="2" t="s">
        <v>1299</v>
      </c>
      <c r="BO1561" s="2" t="s">
        <v>1299</v>
      </c>
    </row>
    <row r="1562" spans="2:67" outlineLevel="1">
      <c r="B1562" s="36"/>
      <c r="C1562" s="13" t="s">
        <v>1294</v>
      </c>
      <c r="D1562" s="10" t="s">
        <v>1912</v>
      </c>
      <c r="E1562" s="10" t="s">
        <v>1913</v>
      </c>
      <c r="F1562" s="11" t="s">
        <v>1914</v>
      </c>
      <c r="G1562" s="11"/>
      <c r="H1562" s="11"/>
      <c r="I1562" s="11"/>
      <c r="J1562" s="11"/>
      <c r="K1562" s="11"/>
      <c r="L1562" s="11"/>
      <c r="M1562" s="11"/>
      <c r="N1562" s="10"/>
      <c r="O1562" s="10"/>
      <c r="P1562" s="14"/>
      <c r="Q1562" s="10"/>
      <c r="R1562" s="10"/>
      <c r="S1562" s="10" t="s">
        <v>53</v>
      </c>
      <c r="T1562" s="10"/>
      <c r="U1562" s="10" t="s">
        <v>49</v>
      </c>
      <c r="V1562" s="10" t="s">
        <v>50</v>
      </c>
      <c r="W1562" s="10" t="s">
        <v>50</v>
      </c>
      <c r="X1562" s="11" t="str">
        <f t="shared" si="824"/>
        <v>N</v>
      </c>
      <c r="Y1562" s="11"/>
      <c r="Z1562" s="11">
        <f t="shared" si="773"/>
        <v>0</v>
      </c>
      <c r="AA1562" s="11" t="str">
        <f t="shared" si="852"/>
        <v>N</v>
      </c>
      <c r="AB1562" s="11"/>
      <c r="AC1562" s="11">
        <f t="shared" si="853"/>
        <v>0</v>
      </c>
      <c r="AD1562" s="10" t="str">
        <f t="shared" si="842"/>
        <v/>
      </c>
      <c r="AE1562" s="10" t="str">
        <f t="shared" si="843"/>
        <v/>
      </c>
      <c r="AF1562" s="11"/>
      <c r="AG1562" s="10"/>
      <c r="AH1562" s="10"/>
      <c r="AI1562" s="11">
        <f t="shared" si="844"/>
        <v>799</v>
      </c>
      <c r="AJ1562" s="11" t="str">
        <f t="shared" si="845"/>
        <v/>
      </c>
      <c r="AK1562" s="11">
        <f t="shared" si="846"/>
        <v>799</v>
      </c>
      <c r="AL1562" s="11" t="str">
        <f t="shared" si="847"/>
        <v/>
      </c>
      <c r="AM1562" s="11">
        <f t="shared" si="848"/>
        <v>384</v>
      </c>
      <c r="AN1562" s="11" t="str">
        <f t="shared" si="849"/>
        <v/>
      </c>
      <c r="AO1562" s="11">
        <f t="shared" si="850"/>
        <v>383</v>
      </c>
      <c r="AP1562" s="11" t="str">
        <f t="shared" si="851"/>
        <v/>
      </c>
      <c r="AQ1562" s="11"/>
      <c r="AR1562" s="11">
        <f t="shared" si="854"/>
        <v>0</v>
      </c>
      <c r="AS1562" s="11"/>
      <c r="AT1562" s="9"/>
      <c r="AU1562" t="str">
        <f t="shared" si="855"/>
        <v>RW</v>
      </c>
      <c r="AV1562" s="7">
        <f>SUM(Z$7:Z1562)/2</f>
        <v>800</v>
      </c>
      <c r="AW1562" s="7">
        <f>SUM(AC$7:AC1562)/2</f>
        <v>352</v>
      </c>
      <c r="BF1562" s="2" t="s">
        <v>1299</v>
      </c>
      <c r="BG1562" s="2" t="s">
        <v>1299</v>
      </c>
      <c r="BH1562" s="2" t="s">
        <v>1299</v>
      </c>
      <c r="BI1562" s="2" t="s">
        <v>1299</v>
      </c>
      <c r="BJ1562" s="2" t="s">
        <v>1299</v>
      </c>
      <c r="BK1562" s="2" t="s">
        <v>1299</v>
      </c>
      <c r="BL1562" s="2" t="s">
        <v>1299</v>
      </c>
      <c r="BM1562" s="2" t="s">
        <v>1299</v>
      </c>
      <c r="BN1562" s="2" t="s">
        <v>1299</v>
      </c>
      <c r="BO1562" s="2" t="s">
        <v>1299</v>
      </c>
    </row>
    <row r="1563" spans="2:67" outlineLevel="1">
      <c r="B1563" s="36"/>
      <c r="C1563" s="13" t="s">
        <v>1294</v>
      </c>
      <c r="D1563" s="10" t="s">
        <v>1912</v>
      </c>
      <c r="E1563" s="10" t="s">
        <v>1913</v>
      </c>
      <c r="F1563" s="11" t="s">
        <v>1914</v>
      </c>
      <c r="G1563" s="11"/>
      <c r="H1563" s="11"/>
      <c r="I1563" s="11"/>
      <c r="J1563" s="11"/>
      <c r="K1563" s="11"/>
      <c r="L1563" s="11"/>
      <c r="M1563" s="11"/>
      <c r="N1563" s="10"/>
      <c r="O1563" s="10"/>
      <c r="P1563" s="14"/>
      <c r="Q1563" s="10"/>
      <c r="R1563" s="10"/>
      <c r="S1563" s="10" t="s">
        <v>53</v>
      </c>
      <c r="T1563" s="10"/>
      <c r="U1563" s="10" t="s">
        <v>49</v>
      </c>
      <c r="V1563" s="10" t="s">
        <v>50</v>
      </c>
      <c r="W1563" s="10" t="s">
        <v>50</v>
      </c>
      <c r="X1563" s="11" t="str">
        <f t="shared" ref="X1563:X1638" si="856">IF(Y1563&gt;0,"Y","N")</f>
        <v>N</v>
      </c>
      <c r="Y1563" s="11"/>
      <c r="Z1563" s="11">
        <f t="shared" si="773"/>
        <v>0</v>
      </c>
      <c r="AA1563" s="11" t="str">
        <f t="shared" si="852"/>
        <v>N</v>
      </c>
      <c r="AB1563" s="11"/>
      <c r="AC1563" s="11">
        <f t="shared" si="853"/>
        <v>0</v>
      </c>
      <c r="AD1563" s="10" t="str">
        <f t="shared" si="842"/>
        <v/>
      </c>
      <c r="AE1563" s="10" t="str">
        <f t="shared" si="843"/>
        <v/>
      </c>
      <c r="AF1563" s="11"/>
      <c r="AG1563" s="10"/>
      <c r="AH1563" s="10"/>
      <c r="AI1563" s="11">
        <f t="shared" si="844"/>
        <v>799</v>
      </c>
      <c r="AJ1563" s="11" t="str">
        <f t="shared" si="845"/>
        <v/>
      </c>
      <c r="AK1563" s="11">
        <f t="shared" si="846"/>
        <v>799</v>
      </c>
      <c r="AL1563" s="11" t="str">
        <f t="shared" si="847"/>
        <v/>
      </c>
      <c r="AM1563" s="11">
        <f t="shared" si="848"/>
        <v>384</v>
      </c>
      <c r="AN1563" s="11" t="str">
        <f t="shared" si="849"/>
        <v/>
      </c>
      <c r="AO1563" s="11">
        <f t="shared" si="850"/>
        <v>383</v>
      </c>
      <c r="AP1563" s="11" t="str">
        <f t="shared" si="851"/>
        <v/>
      </c>
      <c r="AQ1563" s="11"/>
      <c r="AR1563" s="11">
        <f t="shared" si="854"/>
        <v>0</v>
      </c>
      <c r="AS1563" s="11"/>
      <c r="AT1563" s="9"/>
      <c r="AU1563" t="str">
        <f t="shared" si="855"/>
        <v>RW</v>
      </c>
      <c r="AV1563" s="7">
        <f>SUM(Z$7:Z1563)/2</f>
        <v>800</v>
      </c>
      <c r="AW1563" s="7">
        <f>SUM(AC$7:AC1563)/2</f>
        <v>352</v>
      </c>
      <c r="BF1563" s="2" t="s">
        <v>1299</v>
      </c>
      <c r="BG1563" s="2" t="s">
        <v>1299</v>
      </c>
      <c r="BH1563" s="2" t="s">
        <v>1299</v>
      </c>
      <c r="BI1563" s="2" t="s">
        <v>1299</v>
      </c>
      <c r="BJ1563" s="2" t="s">
        <v>1299</v>
      </c>
      <c r="BK1563" s="2" t="s">
        <v>1299</v>
      </c>
      <c r="BL1563" s="2" t="s">
        <v>1299</v>
      </c>
      <c r="BM1563" s="2" t="s">
        <v>1299</v>
      </c>
      <c r="BN1563" s="2" t="s">
        <v>1299</v>
      </c>
      <c r="BO1563" s="2" t="s">
        <v>1299</v>
      </c>
    </row>
    <row r="1564" spans="2:67" outlineLevel="1">
      <c r="B1564" s="36"/>
      <c r="C1564" s="13" t="s">
        <v>1294</v>
      </c>
      <c r="D1564" s="10" t="s">
        <v>1912</v>
      </c>
      <c r="E1564" s="10" t="s">
        <v>1913</v>
      </c>
      <c r="F1564" s="11" t="s">
        <v>1914</v>
      </c>
      <c r="G1564" s="11"/>
      <c r="H1564" s="11"/>
      <c r="I1564" s="11"/>
      <c r="J1564" s="11"/>
      <c r="K1564" s="11"/>
      <c r="L1564" s="11"/>
      <c r="M1564" s="11"/>
      <c r="N1564" s="10"/>
      <c r="O1564" s="10"/>
      <c r="P1564" s="14"/>
      <c r="Q1564" s="10"/>
      <c r="R1564" s="10"/>
      <c r="S1564" s="10" t="s">
        <v>53</v>
      </c>
      <c r="T1564" s="10"/>
      <c r="U1564" s="10" t="s">
        <v>49</v>
      </c>
      <c r="V1564" s="10" t="s">
        <v>50</v>
      </c>
      <c r="W1564" s="10" t="s">
        <v>50</v>
      </c>
      <c r="X1564" s="11" t="str">
        <f t="shared" si="856"/>
        <v>N</v>
      </c>
      <c r="Y1564" s="11"/>
      <c r="Z1564" s="11">
        <f t="shared" si="773"/>
        <v>0</v>
      </c>
      <c r="AA1564" s="11" t="str">
        <f t="shared" si="852"/>
        <v>N</v>
      </c>
      <c r="AB1564" s="11"/>
      <c r="AC1564" s="11">
        <f t="shared" si="853"/>
        <v>0</v>
      </c>
      <c r="AD1564" s="10" t="str">
        <f t="shared" si="842"/>
        <v/>
      </c>
      <c r="AE1564" s="10" t="str">
        <f t="shared" si="843"/>
        <v/>
      </c>
      <c r="AF1564" s="11"/>
      <c r="AG1564" s="10"/>
      <c r="AH1564" s="10"/>
      <c r="AI1564" s="11">
        <f t="shared" si="844"/>
        <v>799</v>
      </c>
      <c r="AJ1564" s="11" t="str">
        <f t="shared" si="845"/>
        <v/>
      </c>
      <c r="AK1564" s="11">
        <f t="shared" si="846"/>
        <v>799</v>
      </c>
      <c r="AL1564" s="11" t="str">
        <f t="shared" si="847"/>
        <v/>
      </c>
      <c r="AM1564" s="11">
        <f t="shared" si="848"/>
        <v>384</v>
      </c>
      <c r="AN1564" s="11" t="str">
        <f t="shared" si="849"/>
        <v/>
      </c>
      <c r="AO1564" s="11">
        <f t="shared" si="850"/>
        <v>383</v>
      </c>
      <c r="AP1564" s="11" t="str">
        <f t="shared" si="851"/>
        <v/>
      </c>
      <c r="AQ1564" s="11"/>
      <c r="AR1564" s="11">
        <f t="shared" si="854"/>
        <v>0</v>
      </c>
      <c r="AS1564" s="11"/>
      <c r="AT1564" s="9"/>
      <c r="AU1564" t="str">
        <f t="shared" si="855"/>
        <v>RW</v>
      </c>
      <c r="AV1564" s="7">
        <f>SUM(Z$7:Z1564)/2</f>
        <v>800</v>
      </c>
      <c r="AW1564" s="7">
        <f>SUM(AC$7:AC1564)/2</f>
        <v>352</v>
      </c>
      <c r="BF1564" s="2" t="s">
        <v>1299</v>
      </c>
      <c r="BG1564" s="2" t="s">
        <v>1299</v>
      </c>
      <c r="BH1564" s="2" t="s">
        <v>1299</v>
      </c>
      <c r="BI1564" s="2" t="s">
        <v>1299</v>
      </c>
      <c r="BJ1564" s="2" t="s">
        <v>1299</v>
      </c>
      <c r="BK1564" s="2" t="s">
        <v>1299</v>
      </c>
      <c r="BL1564" s="2" t="s">
        <v>1299</v>
      </c>
      <c r="BM1564" s="2" t="s">
        <v>1299</v>
      </c>
      <c r="BN1564" s="2" t="s">
        <v>1299</v>
      </c>
      <c r="BO1564" s="2" t="s">
        <v>1299</v>
      </c>
    </row>
    <row r="1565" spans="2:67" outlineLevel="1">
      <c r="B1565" s="36"/>
      <c r="C1565" s="13" t="s">
        <v>1294</v>
      </c>
      <c r="D1565" s="10" t="s">
        <v>1912</v>
      </c>
      <c r="E1565" s="10" t="s">
        <v>1913</v>
      </c>
      <c r="F1565" s="11" t="s">
        <v>1914</v>
      </c>
      <c r="G1565" s="11"/>
      <c r="H1565" s="11"/>
      <c r="I1565" s="11"/>
      <c r="J1565" s="11"/>
      <c r="K1565" s="11"/>
      <c r="L1565" s="11"/>
      <c r="M1565" s="11"/>
      <c r="N1565" s="10"/>
      <c r="O1565" s="10"/>
      <c r="P1565" s="14"/>
      <c r="Q1565" s="10"/>
      <c r="R1565" s="10"/>
      <c r="S1565" s="10" t="s">
        <v>53</v>
      </c>
      <c r="T1565" s="10"/>
      <c r="U1565" s="10" t="s">
        <v>49</v>
      </c>
      <c r="V1565" s="10" t="s">
        <v>50</v>
      </c>
      <c r="W1565" s="10" t="s">
        <v>50</v>
      </c>
      <c r="X1565" s="11" t="str">
        <f t="shared" si="856"/>
        <v>N</v>
      </c>
      <c r="Y1565" s="11"/>
      <c r="Z1565" s="11">
        <f t="shared" si="773"/>
        <v>0</v>
      </c>
      <c r="AA1565" s="11" t="str">
        <f t="shared" si="852"/>
        <v>N</v>
      </c>
      <c r="AB1565" s="11"/>
      <c r="AC1565" s="11">
        <f t="shared" si="853"/>
        <v>0</v>
      </c>
      <c r="AD1565" s="10" t="str">
        <f t="shared" si="842"/>
        <v/>
      </c>
      <c r="AE1565" s="10" t="str">
        <f t="shared" si="843"/>
        <v/>
      </c>
      <c r="AF1565" s="11"/>
      <c r="AG1565" s="10"/>
      <c r="AH1565" s="10"/>
      <c r="AI1565" s="11">
        <f t="shared" si="844"/>
        <v>799</v>
      </c>
      <c r="AJ1565" s="11" t="str">
        <f t="shared" si="845"/>
        <v/>
      </c>
      <c r="AK1565" s="11">
        <f t="shared" si="846"/>
        <v>799</v>
      </c>
      <c r="AL1565" s="11" t="str">
        <f t="shared" si="847"/>
        <v/>
      </c>
      <c r="AM1565" s="11">
        <f t="shared" si="848"/>
        <v>384</v>
      </c>
      <c r="AN1565" s="11" t="str">
        <f t="shared" si="849"/>
        <v/>
      </c>
      <c r="AO1565" s="11">
        <f t="shared" si="850"/>
        <v>383</v>
      </c>
      <c r="AP1565" s="11" t="str">
        <f t="shared" si="851"/>
        <v/>
      </c>
      <c r="AQ1565" s="11"/>
      <c r="AR1565" s="11">
        <f t="shared" si="854"/>
        <v>0</v>
      </c>
      <c r="AS1565" s="11"/>
      <c r="AT1565" s="9"/>
      <c r="AU1565" t="str">
        <f t="shared" si="855"/>
        <v>RW</v>
      </c>
      <c r="AV1565" s="7">
        <f>SUM(Z$7:Z1565)/2</f>
        <v>800</v>
      </c>
      <c r="AW1565" s="7">
        <f>SUM(AC$7:AC1565)/2</f>
        <v>352</v>
      </c>
      <c r="BF1565" s="2" t="s">
        <v>1299</v>
      </c>
      <c r="BG1565" s="2" t="s">
        <v>1299</v>
      </c>
      <c r="BH1565" s="2" t="s">
        <v>1299</v>
      </c>
      <c r="BI1565" s="2" t="s">
        <v>1299</v>
      </c>
      <c r="BJ1565" s="2" t="s">
        <v>1299</v>
      </c>
      <c r="BK1565" s="2" t="s">
        <v>1299</v>
      </c>
      <c r="BL1565" s="2" t="s">
        <v>1299</v>
      </c>
      <c r="BM1565" s="2" t="s">
        <v>1299</v>
      </c>
      <c r="BN1565" s="2" t="s">
        <v>1299</v>
      </c>
      <c r="BO1565" s="2" t="s">
        <v>1299</v>
      </c>
    </row>
    <row r="1566" spans="2:67" outlineLevel="1">
      <c r="B1566" s="36"/>
      <c r="C1566" s="13" t="s">
        <v>1294</v>
      </c>
      <c r="D1566" s="10" t="s">
        <v>1912</v>
      </c>
      <c r="E1566" s="10" t="s">
        <v>1913</v>
      </c>
      <c r="F1566" s="11" t="s">
        <v>1914</v>
      </c>
      <c r="G1566" s="11"/>
      <c r="H1566" s="11"/>
      <c r="I1566" s="11"/>
      <c r="J1566" s="11"/>
      <c r="K1566" s="11"/>
      <c r="L1566" s="11"/>
      <c r="M1566" s="11"/>
      <c r="N1566" s="10"/>
      <c r="O1566" s="10"/>
      <c r="P1566" s="14"/>
      <c r="Q1566" s="10"/>
      <c r="R1566" s="10"/>
      <c r="S1566" s="10" t="s">
        <v>53</v>
      </c>
      <c r="T1566" s="10"/>
      <c r="U1566" s="10" t="s">
        <v>49</v>
      </c>
      <c r="V1566" s="10" t="s">
        <v>50</v>
      </c>
      <c r="W1566" s="10" t="s">
        <v>50</v>
      </c>
      <c r="X1566" s="11" t="str">
        <f t="shared" si="856"/>
        <v>N</v>
      </c>
      <c r="Y1566" s="11"/>
      <c r="Z1566" s="11">
        <f t="shared" si="773"/>
        <v>0</v>
      </c>
      <c r="AA1566" s="11" t="str">
        <f t="shared" si="852"/>
        <v>N</v>
      </c>
      <c r="AB1566" s="11"/>
      <c r="AC1566" s="11">
        <f t="shared" si="853"/>
        <v>0</v>
      </c>
      <c r="AD1566" s="10" t="str">
        <f t="shared" si="842"/>
        <v/>
      </c>
      <c r="AE1566" s="10" t="str">
        <f t="shared" si="843"/>
        <v/>
      </c>
      <c r="AF1566" s="11"/>
      <c r="AG1566" s="10"/>
      <c r="AH1566" s="10"/>
      <c r="AI1566" s="11">
        <f t="shared" si="844"/>
        <v>799</v>
      </c>
      <c r="AJ1566" s="11" t="str">
        <f t="shared" si="845"/>
        <v/>
      </c>
      <c r="AK1566" s="11">
        <f t="shared" si="846"/>
        <v>799</v>
      </c>
      <c r="AL1566" s="11" t="str">
        <f t="shared" si="847"/>
        <v/>
      </c>
      <c r="AM1566" s="11">
        <f t="shared" si="848"/>
        <v>384</v>
      </c>
      <c r="AN1566" s="11" t="str">
        <f t="shared" si="849"/>
        <v/>
      </c>
      <c r="AO1566" s="11">
        <f t="shared" si="850"/>
        <v>383</v>
      </c>
      <c r="AP1566" s="11" t="str">
        <f t="shared" si="851"/>
        <v/>
      </c>
      <c r="AQ1566" s="11"/>
      <c r="AR1566" s="11">
        <f t="shared" si="854"/>
        <v>0</v>
      </c>
      <c r="AS1566" s="11"/>
      <c r="AT1566" s="9"/>
      <c r="AU1566" t="str">
        <f t="shared" si="855"/>
        <v>RW</v>
      </c>
      <c r="AV1566" s="7">
        <f>SUM(Z$7:Z1566)/2</f>
        <v>800</v>
      </c>
      <c r="AW1566" s="7">
        <f>SUM(AC$7:AC1566)/2</f>
        <v>352</v>
      </c>
      <c r="BF1566" s="2" t="s">
        <v>1299</v>
      </c>
      <c r="BG1566" s="2" t="s">
        <v>1299</v>
      </c>
      <c r="BH1566" s="2" t="s">
        <v>1299</v>
      </c>
      <c r="BI1566" s="2" t="s">
        <v>1299</v>
      </c>
      <c r="BJ1566" s="2" t="s">
        <v>1299</v>
      </c>
      <c r="BK1566" s="2" t="s">
        <v>1299</v>
      </c>
      <c r="BL1566" s="2" t="s">
        <v>1299</v>
      </c>
      <c r="BM1566" s="2" t="s">
        <v>1299</v>
      </c>
      <c r="BN1566" s="2" t="s">
        <v>1299</v>
      </c>
      <c r="BO1566" s="2" t="s">
        <v>1299</v>
      </c>
    </row>
    <row r="1567" spans="2:67" outlineLevel="1">
      <c r="B1567" s="36"/>
      <c r="C1567" s="13" t="s">
        <v>1294</v>
      </c>
      <c r="D1567" s="10" t="s">
        <v>1912</v>
      </c>
      <c r="E1567" s="10" t="s">
        <v>1913</v>
      </c>
      <c r="F1567" s="11" t="s">
        <v>1914</v>
      </c>
      <c r="G1567" s="11"/>
      <c r="H1567" s="11"/>
      <c r="I1567" s="11"/>
      <c r="J1567" s="11"/>
      <c r="K1567" s="11"/>
      <c r="L1567" s="11"/>
      <c r="M1567" s="11"/>
      <c r="N1567" s="10"/>
      <c r="O1567" s="10"/>
      <c r="P1567" s="14"/>
      <c r="Q1567" s="10"/>
      <c r="R1567" s="10"/>
      <c r="S1567" s="10" t="s">
        <v>53</v>
      </c>
      <c r="T1567" s="10"/>
      <c r="U1567" s="10" t="s">
        <v>49</v>
      </c>
      <c r="V1567" s="10" t="s">
        <v>50</v>
      </c>
      <c r="W1567" s="10" t="s">
        <v>50</v>
      </c>
      <c r="X1567" s="11" t="str">
        <f t="shared" si="856"/>
        <v>N</v>
      </c>
      <c r="Y1567" s="11"/>
      <c r="Z1567" s="11">
        <f t="shared" si="773"/>
        <v>0</v>
      </c>
      <c r="AA1567" s="11" t="str">
        <f t="shared" si="852"/>
        <v>N</v>
      </c>
      <c r="AB1567" s="11"/>
      <c r="AC1567" s="11">
        <f t="shared" si="853"/>
        <v>0</v>
      </c>
      <c r="AD1567" s="10" t="str">
        <f t="shared" si="842"/>
        <v/>
      </c>
      <c r="AE1567" s="10" t="str">
        <f t="shared" si="843"/>
        <v/>
      </c>
      <c r="AF1567" s="11"/>
      <c r="AG1567" s="10"/>
      <c r="AH1567" s="10"/>
      <c r="AI1567" s="11">
        <f t="shared" si="844"/>
        <v>799</v>
      </c>
      <c r="AJ1567" s="11" t="str">
        <f t="shared" si="845"/>
        <v/>
      </c>
      <c r="AK1567" s="11">
        <f t="shared" si="846"/>
        <v>799</v>
      </c>
      <c r="AL1567" s="11" t="str">
        <f t="shared" si="847"/>
        <v/>
      </c>
      <c r="AM1567" s="11">
        <f t="shared" si="848"/>
        <v>384</v>
      </c>
      <c r="AN1567" s="11" t="str">
        <f t="shared" si="849"/>
        <v/>
      </c>
      <c r="AO1567" s="11">
        <f t="shared" si="850"/>
        <v>383</v>
      </c>
      <c r="AP1567" s="11" t="str">
        <f t="shared" si="851"/>
        <v/>
      </c>
      <c r="AQ1567" s="11"/>
      <c r="AR1567" s="11">
        <f t="shared" si="854"/>
        <v>0</v>
      </c>
      <c r="AS1567" s="11"/>
      <c r="AT1567" s="9"/>
      <c r="AU1567" t="str">
        <f t="shared" si="855"/>
        <v>RW</v>
      </c>
      <c r="AV1567" s="7">
        <f>SUM(Z$7:Z1567)/2</f>
        <v>800</v>
      </c>
      <c r="AW1567" s="7">
        <f>SUM(AC$7:AC1567)/2</f>
        <v>352</v>
      </c>
      <c r="BF1567" s="2" t="s">
        <v>1299</v>
      </c>
      <c r="BG1567" s="2" t="s">
        <v>1299</v>
      </c>
      <c r="BH1567" s="2" t="s">
        <v>1299</v>
      </c>
      <c r="BI1567" s="2" t="s">
        <v>1299</v>
      </c>
      <c r="BJ1567" s="2" t="s">
        <v>1299</v>
      </c>
      <c r="BK1567" s="2" t="s">
        <v>1299</v>
      </c>
      <c r="BL1567" s="2" t="s">
        <v>1299</v>
      </c>
      <c r="BM1567" s="2" t="s">
        <v>1299</v>
      </c>
      <c r="BN1567" s="2" t="s">
        <v>1299</v>
      </c>
      <c r="BO1567" s="2" t="s">
        <v>1299</v>
      </c>
    </row>
    <row r="1568" spans="2:67" outlineLevel="1">
      <c r="B1568" s="36"/>
      <c r="C1568" s="13" t="s">
        <v>1294</v>
      </c>
      <c r="D1568" s="10" t="s">
        <v>1912</v>
      </c>
      <c r="E1568" s="10" t="s">
        <v>1913</v>
      </c>
      <c r="F1568" s="11" t="s">
        <v>1914</v>
      </c>
      <c r="G1568" s="11"/>
      <c r="H1568" s="11"/>
      <c r="I1568" s="11"/>
      <c r="J1568" s="11"/>
      <c r="K1568" s="11"/>
      <c r="L1568" s="11"/>
      <c r="M1568" s="11"/>
      <c r="N1568" s="10"/>
      <c r="O1568" s="10"/>
      <c r="P1568" s="14"/>
      <c r="Q1568" s="10"/>
      <c r="R1568" s="10"/>
      <c r="S1568" s="10" t="s">
        <v>53</v>
      </c>
      <c r="T1568" s="10"/>
      <c r="U1568" s="10" t="s">
        <v>49</v>
      </c>
      <c r="V1568" s="10" t="s">
        <v>50</v>
      </c>
      <c r="W1568" s="10" t="s">
        <v>50</v>
      </c>
      <c r="X1568" s="11" t="str">
        <f t="shared" si="856"/>
        <v>N</v>
      </c>
      <c r="Y1568" s="11"/>
      <c r="Z1568" s="11">
        <f t="shared" si="773"/>
        <v>0</v>
      </c>
      <c r="AA1568" s="11" t="str">
        <f t="shared" si="852"/>
        <v>N</v>
      </c>
      <c r="AB1568" s="11"/>
      <c r="AC1568" s="11">
        <f t="shared" si="853"/>
        <v>0</v>
      </c>
      <c r="AD1568" s="10" t="str">
        <f t="shared" si="842"/>
        <v/>
      </c>
      <c r="AE1568" s="10" t="str">
        <f t="shared" si="843"/>
        <v/>
      </c>
      <c r="AF1568" s="11"/>
      <c r="AG1568" s="10"/>
      <c r="AH1568" s="10"/>
      <c r="AI1568" s="11">
        <f t="shared" si="844"/>
        <v>799</v>
      </c>
      <c r="AJ1568" s="11" t="str">
        <f t="shared" si="845"/>
        <v/>
      </c>
      <c r="AK1568" s="11">
        <f t="shared" si="846"/>
        <v>799</v>
      </c>
      <c r="AL1568" s="11" t="str">
        <f t="shared" si="847"/>
        <v/>
      </c>
      <c r="AM1568" s="11">
        <f t="shared" si="848"/>
        <v>384</v>
      </c>
      <c r="AN1568" s="11" t="str">
        <f t="shared" si="849"/>
        <v/>
      </c>
      <c r="AO1568" s="11">
        <f t="shared" si="850"/>
        <v>383</v>
      </c>
      <c r="AP1568" s="11" t="str">
        <f t="shared" si="851"/>
        <v/>
      </c>
      <c r="AQ1568" s="11"/>
      <c r="AR1568" s="11">
        <f t="shared" si="854"/>
        <v>0</v>
      </c>
      <c r="AS1568" s="11"/>
      <c r="AT1568" s="9"/>
      <c r="AU1568" t="str">
        <f t="shared" si="855"/>
        <v>RW</v>
      </c>
      <c r="AV1568" s="7">
        <f>SUM(Z$7:Z1568)/2</f>
        <v>800</v>
      </c>
      <c r="AW1568" s="7">
        <f>SUM(AC$7:AC1568)/2</f>
        <v>352</v>
      </c>
      <c r="BF1568" s="2" t="s">
        <v>1299</v>
      </c>
      <c r="BG1568" s="2" t="s">
        <v>1299</v>
      </c>
      <c r="BH1568" s="2" t="s">
        <v>1299</v>
      </c>
      <c r="BI1568" s="2" t="s">
        <v>1299</v>
      </c>
      <c r="BJ1568" s="2" t="s">
        <v>1299</v>
      </c>
      <c r="BK1568" s="2" t="s">
        <v>1299</v>
      </c>
      <c r="BL1568" s="2" t="s">
        <v>1299</v>
      </c>
      <c r="BM1568" s="2" t="s">
        <v>1299</v>
      </c>
      <c r="BN1568" s="2" t="s">
        <v>1299</v>
      </c>
      <c r="BO1568" s="2" t="s">
        <v>1299</v>
      </c>
    </row>
    <row r="1569" spans="2:67" outlineLevel="1">
      <c r="B1569" s="36"/>
      <c r="C1569" s="13" t="s">
        <v>1294</v>
      </c>
      <c r="D1569" s="10" t="s">
        <v>1912</v>
      </c>
      <c r="E1569" s="10" t="s">
        <v>1913</v>
      </c>
      <c r="F1569" s="11" t="s">
        <v>1914</v>
      </c>
      <c r="G1569" s="11"/>
      <c r="H1569" s="11"/>
      <c r="I1569" s="11"/>
      <c r="J1569" s="11"/>
      <c r="K1569" s="11"/>
      <c r="L1569" s="11"/>
      <c r="M1569" s="11"/>
      <c r="N1569" s="10"/>
      <c r="O1569" s="10"/>
      <c r="P1569" s="14"/>
      <c r="Q1569" s="10"/>
      <c r="R1569" s="10"/>
      <c r="S1569" s="10" t="s">
        <v>53</v>
      </c>
      <c r="T1569" s="10"/>
      <c r="U1569" s="10" t="s">
        <v>49</v>
      </c>
      <c r="V1569" s="10" t="s">
        <v>50</v>
      </c>
      <c r="W1569" s="10" t="s">
        <v>50</v>
      </c>
      <c r="X1569" s="11" t="str">
        <f t="shared" si="856"/>
        <v>N</v>
      </c>
      <c r="Y1569" s="11"/>
      <c r="Z1569" s="11">
        <f t="shared" si="773"/>
        <v>0</v>
      </c>
      <c r="AA1569" s="11" t="str">
        <f t="shared" si="852"/>
        <v>N</v>
      </c>
      <c r="AB1569" s="11"/>
      <c r="AC1569" s="11">
        <f t="shared" si="853"/>
        <v>0</v>
      </c>
      <c r="AD1569" s="10" t="str">
        <f t="shared" si="842"/>
        <v/>
      </c>
      <c r="AE1569" s="10" t="str">
        <f t="shared" si="843"/>
        <v/>
      </c>
      <c r="AF1569" s="11"/>
      <c r="AG1569" s="10"/>
      <c r="AH1569" s="10"/>
      <c r="AI1569" s="11">
        <f t="shared" si="844"/>
        <v>799</v>
      </c>
      <c r="AJ1569" s="11" t="str">
        <f t="shared" si="845"/>
        <v/>
      </c>
      <c r="AK1569" s="11">
        <f t="shared" si="846"/>
        <v>799</v>
      </c>
      <c r="AL1569" s="11" t="str">
        <f t="shared" si="847"/>
        <v/>
      </c>
      <c r="AM1569" s="11">
        <f t="shared" si="848"/>
        <v>384</v>
      </c>
      <c r="AN1569" s="11" t="str">
        <f t="shared" si="849"/>
        <v/>
      </c>
      <c r="AO1569" s="11">
        <f t="shared" si="850"/>
        <v>383</v>
      </c>
      <c r="AP1569" s="11" t="str">
        <f t="shared" si="851"/>
        <v/>
      </c>
      <c r="AQ1569" s="11"/>
      <c r="AR1569" s="11">
        <f t="shared" si="854"/>
        <v>0</v>
      </c>
      <c r="AS1569" s="11"/>
      <c r="AT1569" s="9"/>
      <c r="AU1569" t="str">
        <f t="shared" si="855"/>
        <v>RW</v>
      </c>
      <c r="AV1569" s="7">
        <f>SUM(Z$7:Z1569)/2</f>
        <v>800</v>
      </c>
      <c r="AW1569" s="7">
        <f>SUM(AC$7:AC1569)/2</f>
        <v>352</v>
      </c>
      <c r="BF1569" s="2" t="s">
        <v>1299</v>
      </c>
      <c r="BG1569" s="2" t="s">
        <v>1299</v>
      </c>
      <c r="BH1569" s="2" t="s">
        <v>1299</v>
      </c>
      <c r="BI1569" s="2" t="s">
        <v>1299</v>
      </c>
      <c r="BJ1569" s="2" t="s">
        <v>1299</v>
      </c>
      <c r="BK1569" s="2" t="s">
        <v>1299</v>
      </c>
      <c r="BL1569" s="2" t="s">
        <v>1299</v>
      </c>
      <c r="BM1569" s="2" t="s">
        <v>1299</v>
      </c>
      <c r="BN1569" s="2" t="s">
        <v>1299</v>
      </c>
      <c r="BO1569" s="2" t="s">
        <v>1299</v>
      </c>
    </row>
    <row r="1570" spans="2:67" outlineLevel="1">
      <c r="B1570" s="36"/>
      <c r="C1570" s="13" t="s">
        <v>1294</v>
      </c>
      <c r="D1570" s="10" t="s">
        <v>1912</v>
      </c>
      <c r="E1570" s="10" t="s">
        <v>1913</v>
      </c>
      <c r="F1570" s="11" t="s">
        <v>1914</v>
      </c>
      <c r="G1570" s="11"/>
      <c r="H1570" s="11"/>
      <c r="I1570" s="11"/>
      <c r="J1570" s="11"/>
      <c r="K1570" s="11"/>
      <c r="L1570" s="11"/>
      <c r="M1570" s="11"/>
      <c r="N1570" s="10"/>
      <c r="O1570" s="10"/>
      <c r="P1570" s="14"/>
      <c r="Q1570" s="10"/>
      <c r="R1570" s="10"/>
      <c r="S1570" s="10" t="s">
        <v>53</v>
      </c>
      <c r="T1570" s="10"/>
      <c r="U1570" s="10" t="s">
        <v>49</v>
      </c>
      <c r="V1570" s="10" t="s">
        <v>50</v>
      </c>
      <c r="W1570" s="10" t="s">
        <v>50</v>
      </c>
      <c r="X1570" s="11" t="str">
        <f t="shared" si="856"/>
        <v>N</v>
      </c>
      <c r="Y1570" s="11"/>
      <c r="Z1570" s="11">
        <f t="shared" si="773"/>
        <v>0</v>
      </c>
      <c r="AA1570" s="11" t="str">
        <f t="shared" si="852"/>
        <v>N</v>
      </c>
      <c r="AB1570" s="11"/>
      <c r="AC1570" s="11">
        <f t="shared" si="853"/>
        <v>0</v>
      </c>
      <c r="AD1570" s="10" t="str">
        <f t="shared" si="842"/>
        <v/>
      </c>
      <c r="AE1570" s="10" t="str">
        <f t="shared" si="843"/>
        <v/>
      </c>
      <c r="AF1570" s="11"/>
      <c r="AG1570" s="10"/>
      <c r="AH1570" s="10"/>
      <c r="AI1570" s="11">
        <f t="shared" si="844"/>
        <v>799</v>
      </c>
      <c r="AJ1570" s="11" t="str">
        <f t="shared" si="845"/>
        <v/>
      </c>
      <c r="AK1570" s="11">
        <f t="shared" si="846"/>
        <v>799</v>
      </c>
      <c r="AL1570" s="11" t="str">
        <f t="shared" si="847"/>
        <v/>
      </c>
      <c r="AM1570" s="11">
        <f t="shared" si="848"/>
        <v>384</v>
      </c>
      <c r="AN1570" s="11" t="str">
        <f t="shared" si="849"/>
        <v/>
      </c>
      <c r="AO1570" s="11">
        <f t="shared" si="850"/>
        <v>383</v>
      </c>
      <c r="AP1570" s="11" t="str">
        <f t="shared" si="851"/>
        <v/>
      </c>
      <c r="AQ1570" s="11"/>
      <c r="AR1570" s="11">
        <f t="shared" si="854"/>
        <v>0</v>
      </c>
      <c r="AS1570" s="11"/>
      <c r="AT1570" s="9"/>
      <c r="AU1570" t="str">
        <f t="shared" si="855"/>
        <v>RW</v>
      </c>
      <c r="AV1570" s="7">
        <f>SUM(Z$7:Z1570)/2</f>
        <v>800</v>
      </c>
      <c r="AW1570" s="7">
        <f>SUM(AC$7:AC1570)/2</f>
        <v>352</v>
      </c>
      <c r="BF1570" s="2" t="s">
        <v>1299</v>
      </c>
      <c r="BG1570" s="2" t="s">
        <v>1299</v>
      </c>
      <c r="BH1570" s="2" t="s">
        <v>1299</v>
      </c>
      <c r="BI1570" s="2" t="s">
        <v>1299</v>
      </c>
      <c r="BJ1570" s="2" t="s">
        <v>1299</v>
      </c>
      <c r="BK1570" s="2" t="s">
        <v>1299</v>
      </c>
      <c r="BL1570" s="2" t="s">
        <v>1299</v>
      </c>
      <c r="BM1570" s="2" t="s">
        <v>1299</v>
      </c>
      <c r="BN1570" s="2" t="s">
        <v>1299</v>
      </c>
      <c r="BO1570" s="2" t="s">
        <v>1299</v>
      </c>
    </row>
    <row r="1571" spans="2:67" outlineLevel="1">
      <c r="B1571" s="36"/>
      <c r="C1571" s="13" t="s">
        <v>1294</v>
      </c>
      <c r="D1571" s="10" t="s">
        <v>1912</v>
      </c>
      <c r="E1571" s="10" t="s">
        <v>1913</v>
      </c>
      <c r="F1571" s="11" t="s">
        <v>1914</v>
      </c>
      <c r="G1571" s="11"/>
      <c r="H1571" s="11"/>
      <c r="I1571" s="11"/>
      <c r="J1571" s="11"/>
      <c r="K1571" s="11"/>
      <c r="L1571" s="11"/>
      <c r="M1571" s="11"/>
      <c r="N1571" s="10"/>
      <c r="O1571" s="10"/>
      <c r="P1571" s="14"/>
      <c r="Q1571" s="10"/>
      <c r="R1571" s="10"/>
      <c r="S1571" s="10" t="s">
        <v>53</v>
      </c>
      <c r="T1571" s="10"/>
      <c r="U1571" s="10" t="s">
        <v>49</v>
      </c>
      <c r="V1571" s="10" t="s">
        <v>50</v>
      </c>
      <c r="W1571" s="10" t="s">
        <v>50</v>
      </c>
      <c r="X1571" s="11" t="str">
        <f t="shared" si="856"/>
        <v>N</v>
      </c>
      <c r="Y1571" s="11"/>
      <c r="Z1571" s="11">
        <f t="shared" si="773"/>
        <v>0</v>
      </c>
      <c r="AA1571" s="11" t="str">
        <f t="shared" si="852"/>
        <v>N</v>
      </c>
      <c r="AB1571" s="11"/>
      <c r="AC1571" s="11">
        <f t="shared" si="853"/>
        <v>0</v>
      </c>
      <c r="AD1571" s="10" t="str">
        <f t="shared" si="842"/>
        <v/>
      </c>
      <c r="AE1571" s="10" t="str">
        <f t="shared" si="843"/>
        <v/>
      </c>
      <c r="AF1571" s="11"/>
      <c r="AG1571" s="10"/>
      <c r="AH1571" s="10"/>
      <c r="AI1571" s="11">
        <f t="shared" si="844"/>
        <v>799</v>
      </c>
      <c r="AJ1571" s="11" t="str">
        <f t="shared" si="845"/>
        <v/>
      </c>
      <c r="AK1571" s="11">
        <f t="shared" si="846"/>
        <v>799</v>
      </c>
      <c r="AL1571" s="11" t="str">
        <f t="shared" si="847"/>
        <v/>
      </c>
      <c r="AM1571" s="11">
        <f t="shared" si="848"/>
        <v>384</v>
      </c>
      <c r="AN1571" s="11" t="str">
        <f t="shared" si="849"/>
        <v/>
      </c>
      <c r="AO1571" s="11">
        <f t="shared" si="850"/>
        <v>383</v>
      </c>
      <c r="AP1571" s="11" t="str">
        <f t="shared" si="851"/>
        <v/>
      </c>
      <c r="AQ1571" s="11"/>
      <c r="AR1571" s="11">
        <f t="shared" si="854"/>
        <v>0</v>
      </c>
      <c r="AS1571" s="11"/>
      <c r="AT1571" s="9"/>
      <c r="AU1571" t="str">
        <f t="shared" si="855"/>
        <v>RW</v>
      </c>
      <c r="AV1571" s="7">
        <f>SUM(Z$7:Z1571)/2</f>
        <v>800</v>
      </c>
      <c r="AW1571" s="7">
        <f>SUM(AC$7:AC1571)/2</f>
        <v>352</v>
      </c>
      <c r="BF1571" s="2" t="s">
        <v>1299</v>
      </c>
      <c r="BG1571" s="2" t="s">
        <v>1299</v>
      </c>
      <c r="BH1571" s="2" t="s">
        <v>1299</v>
      </c>
      <c r="BI1571" s="2" t="s">
        <v>1299</v>
      </c>
      <c r="BJ1571" s="2" t="s">
        <v>1299</v>
      </c>
      <c r="BK1571" s="2" t="s">
        <v>1299</v>
      </c>
      <c r="BL1571" s="2" t="s">
        <v>1299</v>
      </c>
      <c r="BM1571" s="2" t="s">
        <v>1299</v>
      </c>
      <c r="BN1571" s="2" t="s">
        <v>1299</v>
      </c>
      <c r="BO1571" s="2" t="s">
        <v>1299</v>
      </c>
    </row>
    <row r="1572" spans="2:67" outlineLevel="1">
      <c r="B1572" s="36"/>
      <c r="C1572" s="13" t="s">
        <v>1294</v>
      </c>
      <c r="D1572" s="10" t="s">
        <v>1912</v>
      </c>
      <c r="E1572" s="10" t="s">
        <v>1913</v>
      </c>
      <c r="F1572" s="11" t="s">
        <v>1914</v>
      </c>
      <c r="G1572" s="11"/>
      <c r="H1572" s="11"/>
      <c r="I1572" s="11"/>
      <c r="J1572" s="11"/>
      <c r="K1572" s="11"/>
      <c r="L1572" s="11"/>
      <c r="M1572" s="11"/>
      <c r="N1572" s="10"/>
      <c r="O1572" s="10"/>
      <c r="P1572" s="14"/>
      <c r="Q1572" s="10"/>
      <c r="R1572" s="10"/>
      <c r="S1572" s="10" t="s">
        <v>53</v>
      </c>
      <c r="T1572" s="10"/>
      <c r="U1572" s="10" t="s">
        <v>49</v>
      </c>
      <c r="V1572" s="10" t="s">
        <v>50</v>
      </c>
      <c r="W1572" s="10" t="s">
        <v>50</v>
      </c>
      <c r="X1572" s="11" t="str">
        <f t="shared" si="856"/>
        <v>N</v>
      </c>
      <c r="Y1572" s="11"/>
      <c r="Z1572" s="11">
        <f t="shared" si="773"/>
        <v>0</v>
      </c>
      <c r="AA1572" s="11" t="str">
        <f t="shared" si="852"/>
        <v>N</v>
      </c>
      <c r="AB1572" s="11"/>
      <c r="AC1572" s="11">
        <f t="shared" si="853"/>
        <v>0</v>
      </c>
      <c r="AD1572" s="10" t="str">
        <f t="shared" si="842"/>
        <v/>
      </c>
      <c r="AE1572" s="10" t="str">
        <f t="shared" si="843"/>
        <v/>
      </c>
      <c r="AF1572" s="11"/>
      <c r="AG1572" s="10"/>
      <c r="AH1572" s="10"/>
      <c r="AI1572" s="11">
        <f t="shared" si="844"/>
        <v>799</v>
      </c>
      <c r="AJ1572" s="11" t="str">
        <f t="shared" si="845"/>
        <v/>
      </c>
      <c r="AK1572" s="11">
        <f t="shared" si="846"/>
        <v>799</v>
      </c>
      <c r="AL1572" s="11" t="str">
        <f t="shared" si="847"/>
        <v/>
      </c>
      <c r="AM1572" s="11">
        <f t="shared" si="848"/>
        <v>384</v>
      </c>
      <c r="AN1572" s="11" t="str">
        <f t="shared" si="849"/>
        <v/>
      </c>
      <c r="AO1572" s="11">
        <f t="shared" si="850"/>
        <v>383</v>
      </c>
      <c r="AP1572" s="11" t="str">
        <f t="shared" si="851"/>
        <v/>
      </c>
      <c r="AQ1572" s="11"/>
      <c r="AR1572" s="11">
        <f t="shared" si="854"/>
        <v>0</v>
      </c>
      <c r="AS1572" s="11"/>
      <c r="AT1572" s="9"/>
      <c r="AU1572" t="str">
        <f t="shared" si="855"/>
        <v>RW</v>
      </c>
      <c r="AV1572" s="7">
        <f>SUM(Z$7:Z1572)/2</f>
        <v>800</v>
      </c>
      <c r="AW1572" s="7">
        <f>SUM(AC$7:AC1572)/2</f>
        <v>352</v>
      </c>
      <c r="BF1572" s="2" t="s">
        <v>1299</v>
      </c>
      <c r="BG1572" s="2" t="s">
        <v>1299</v>
      </c>
      <c r="BH1572" s="2" t="s">
        <v>1299</v>
      </c>
      <c r="BI1572" s="2" t="s">
        <v>1299</v>
      </c>
      <c r="BJ1572" s="2" t="s">
        <v>1299</v>
      </c>
      <c r="BK1572" s="2" t="s">
        <v>1299</v>
      </c>
      <c r="BL1572" s="2" t="s">
        <v>1299</v>
      </c>
      <c r="BM1572" s="2" t="s">
        <v>1299</v>
      </c>
      <c r="BN1572" s="2" t="s">
        <v>1299</v>
      </c>
      <c r="BO1572" s="2" t="s">
        <v>1299</v>
      </c>
    </row>
    <row r="1573" spans="2:67" outlineLevel="1">
      <c r="B1573" s="36"/>
      <c r="C1573" s="13" t="s">
        <v>1294</v>
      </c>
      <c r="D1573" s="10" t="s">
        <v>1912</v>
      </c>
      <c r="E1573" s="10" t="s">
        <v>1913</v>
      </c>
      <c r="F1573" s="11" t="s">
        <v>1914</v>
      </c>
      <c r="G1573" s="11"/>
      <c r="H1573" s="11"/>
      <c r="I1573" s="11"/>
      <c r="J1573" s="11"/>
      <c r="K1573" s="11"/>
      <c r="L1573" s="11"/>
      <c r="M1573" s="11"/>
      <c r="N1573" s="10"/>
      <c r="O1573" s="10"/>
      <c r="P1573" s="14"/>
      <c r="Q1573" s="10"/>
      <c r="R1573" s="10"/>
      <c r="S1573" s="10" t="s">
        <v>53</v>
      </c>
      <c r="T1573" s="10"/>
      <c r="U1573" s="10" t="s">
        <v>49</v>
      </c>
      <c r="V1573" s="10" t="s">
        <v>50</v>
      </c>
      <c r="W1573" s="10" t="s">
        <v>50</v>
      </c>
      <c r="X1573" s="11" t="str">
        <f t="shared" si="856"/>
        <v>N</v>
      </c>
      <c r="Y1573" s="11"/>
      <c r="Z1573" s="11">
        <f t="shared" si="773"/>
        <v>0</v>
      </c>
      <c r="AA1573" s="11" t="str">
        <f t="shared" si="852"/>
        <v>N</v>
      </c>
      <c r="AB1573" s="11"/>
      <c r="AC1573" s="11">
        <f t="shared" si="853"/>
        <v>0</v>
      </c>
      <c r="AD1573" s="10" t="str">
        <f t="shared" si="842"/>
        <v/>
      </c>
      <c r="AE1573" s="10" t="str">
        <f t="shared" si="843"/>
        <v/>
      </c>
      <c r="AF1573" s="11"/>
      <c r="AG1573" s="10"/>
      <c r="AH1573" s="10"/>
      <c r="AI1573" s="11">
        <f t="shared" si="844"/>
        <v>799</v>
      </c>
      <c r="AJ1573" s="11" t="str">
        <f t="shared" si="845"/>
        <v/>
      </c>
      <c r="AK1573" s="11">
        <f t="shared" si="846"/>
        <v>799</v>
      </c>
      <c r="AL1573" s="11" t="str">
        <f t="shared" si="847"/>
        <v/>
      </c>
      <c r="AM1573" s="11">
        <f t="shared" si="848"/>
        <v>384</v>
      </c>
      <c r="AN1573" s="11" t="str">
        <f t="shared" si="849"/>
        <v/>
      </c>
      <c r="AO1573" s="11">
        <f t="shared" si="850"/>
        <v>383</v>
      </c>
      <c r="AP1573" s="11" t="str">
        <f t="shared" si="851"/>
        <v/>
      </c>
      <c r="AQ1573" s="11"/>
      <c r="AR1573" s="11">
        <f t="shared" si="854"/>
        <v>0</v>
      </c>
      <c r="AS1573" s="11"/>
      <c r="AT1573" s="9"/>
      <c r="AU1573" t="str">
        <f t="shared" si="855"/>
        <v>RW</v>
      </c>
      <c r="AV1573" s="7">
        <f>SUM(Z$7:Z1573)/2</f>
        <v>800</v>
      </c>
      <c r="AW1573" s="7">
        <f>SUM(AC$7:AC1573)/2</f>
        <v>352</v>
      </c>
      <c r="BF1573" s="2" t="s">
        <v>1299</v>
      </c>
      <c r="BG1573" s="2" t="s">
        <v>1299</v>
      </c>
      <c r="BH1573" s="2" t="s">
        <v>1299</v>
      </c>
      <c r="BI1573" s="2" t="s">
        <v>1299</v>
      </c>
      <c r="BJ1573" s="2" t="s">
        <v>1299</v>
      </c>
      <c r="BK1573" s="2" t="s">
        <v>1299</v>
      </c>
      <c r="BL1573" s="2" t="s">
        <v>1299</v>
      </c>
      <c r="BM1573" s="2" t="s">
        <v>1299</v>
      </c>
      <c r="BN1573" s="2" t="s">
        <v>1299</v>
      </c>
      <c r="BO1573" s="2" t="s">
        <v>1299</v>
      </c>
    </row>
    <row r="1574" spans="2:67" outlineLevel="1">
      <c r="B1574" s="36"/>
      <c r="C1574" s="13" t="s">
        <v>1294</v>
      </c>
      <c r="D1574" s="10" t="s">
        <v>1912</v>
      </c>
      <c r="E1574" s="10" t="s">
        <v>1913</v>
      </c>
      <c r="F1574" s="11" t="s">
        <v>1914</v>
      </c>
      <c r="G1574" s="11"/>
      <c r="H1574" s="11"/>
      <c r="I1574" s="11"/>
      <c r="J1574" s="11"/>
      <c r="K1574" s="11"/>
      <c r="L1574" s="11"/>
      <c r="M1574" s="11"/>
      <c r="N1574" s="10"/>
      <c r="O1574" s="10"/>
      <c r="P1574" s="14"/>
      <c r="Q1574" s="10"/>
      <c r="R1574" s="10"/>
      <c r="S1574" s="10" t="s">
        <v>53</v>
      </c>
      <c r="T1574" s="10"/>
      <c r="U1574" s="10" t="s">
        <v>49</v>
      </c>
      <c r="V1574" s="10" t="s">
        <v>50</v>
      </c>
      <c r="W1574" s="10" t="s">
        <v>50</v>
      </c>
      <c r="X1574" s="11" t="str">
        <f t="shared" si="856"/>
        <v>N</v>
      </c>
      <c r="Y1574" s="11"/>
      <c r="Z1574" s="11">
        <f t="shared" si="773"/>
        <v>0</v>
      </c>
      <c r="AA1574" s="11" t="str">
        <f t="shared" si="852"/>
        <v>N</v>
      </c>
      <c r="AB1574" s="11"/>
      <c r="AC1574" s="11">
        <f t="shared" si="853"/>
        <v>0</v>
      </c>
      <c r="AD1574" s="10" t="str">
        <f t="shared" si="842"/>
        <v/>
      </c>
      <c r="AE1574" s="10" t="str">
        <f t="shared" si="843"/>
        <v/>
      </c>
      <c r="AF1574" s="11"/>
      <c r="AG1574" s="10"/>
      <c r="AH1574" s="10"/>
      <c r="AI1574" s="11">
        <f t="shared" si="844"/>
        <v>799</v>
      </c>
      <c r="AJ1574" s="11" t="str">
        <f t="shared" si="845"/>
        <v/>
      </c>
      <c r="AK1574" s="11">
        <f t="shared" si="846"/>
        <v>799</v>
      </c>
      <c r="AL1574" s="11" t="str">
        <f t="shared" si="847"/>
        <v/>
      </c>
      <c r="AM1574" s="11">
        <f t="shared" si="848"/>
        <v>384</v>
      </c>
      <c r="AN1574" s="11" t="str">
        <f t="shared" si="849"/>
        <v/>
      </c>
      <c r="AO1574" s="11">
        <f t="shared" si="850"/>
        <v>383</v>
      </c>
      <c r="AP1574" s="11" t="str">
        <f t="shared" si="851"/>
        <v/>
      </c>
      <c r="AQ1574" s="11"/>
      <c r="AR1574" s="11">
        <f t="shared" si="854"/>
        <v>0</v>
      </c>
      <c r="AS1574" s="11"/>
      <c r="AT1574" s="9"/>
      <c r="AU1574" t="str">
        <f t="shared" si="855"/>
        <v>RW</v>
      </c>
      <c r="AV1574" s="7">
        <f>SUM(Z$7:Z1574)/2</f>
        <v>800</v>
      </c>
      <c r="AW1574" s="7">
        <f>SUM(AC$7:AC1574)/2</f>
        <v>352</v>
      </c>
      <c r="BF1574" s="2" t="s">
        <v>1299</v>
      </c>
      <c r="BG1574" s="2" t="s">
        <v>1299</v>
      </c>
      <c r="BH1574" s="2" t="s">
        <v>1299</v>
      </c>
      <c r="BI1574" s="2" t="s">
        <v>1299</v>
      </c>
      <c r="BJ1574" s="2" t="s">
        <v>1299</v>
      </c>
      <c r="BK1574" s="2" t="s">
        <v>1299</v>
      </c>
      <c r="BL1574" s="2" t="s">
        <v>1299</v>
      </c>
      <c r="BM1574" s="2" t="s">
        <v>1299</v>
      </c>
      <c r="BN1574" s="2" t="s">
        <v>1299</v>
      </c>
      <c r="BO1574" s="2" t="s">
        <v>1299</v>
      </c>
    </row>
    <row r="1575" spans="2:67" outlineLevel="1">
      <c r="B1575" s="36"/>
      <c r="C1575" s="13" t="s">
        <v>1294</v>
      </c>
      <c r="D1575" s="10" t="s">
        <v>1912</v>
      </c>
      <c r="E1575" s="10" t="s">
        <v>1913</v>
      </c>
      <c r="F1575" s="11" t="s">
        <v>1914</v>
      </c>
      <c r="G1575" s="11"/>
      <c r="H1575" s="11"/>
      <c r="I1575" s="11"/>
      <c r="J1575" s="11"/>
      <c r="K1575" s="11"/>
      <c r="L1575" s="11"/>
      <c r="M1575" s="11"/>
      <c r="N1575" s="10"/>
      <c r="O1575" s="10"/>
      <c r="P1575" s="14"/>
      <c r="Q1575" s="10"/>
      <c r="R1575" s="10"/>
      <c r="S1575" s="10" t="s">
        <v>53</v>
      </c>
      <c r="T1575" s="10"/>
      <c r="U1575" s="10" t="s">
        <v>49</v>
      </c>
      <c r="V1575" s="10" t="s">
        <v>50</v>
      </c>
      <c r="W1575" s="10" t="s">
        <v>50</v>
      </c>
      <c r="X1575" s="11" t="str">
        <f t="shared" si="856"/>
        <v>N</v>
      </c>
      <c r="Y1575" s="11"/>
      <c r="Z1575" s="11">
        <f t="shared" si="773"/>
        <v>0</v>
      </c>
      <c r="AA1575" s="11" t="str">
        <f t="shared" si="852"/>
        <v>N</v>
      </c>
      <c r="AB1575" s="11"/>
      <c r="AC1575" s="11">
        <f t="shared" si="853"/>
        <v>0</v>
      </c>
      <c r="AD1575" s="10" t="str">
        <f t="shared" si="842"/>
        <v/>
      </c>
      <c r="AE1575" s="10" t="str">
        <f t="shared" si="843"/>
        <v/>
      </c>
      <c r="AF1575" s="11"/>
      <c r="AG1575" s="10"/>
      <c r="AH1575" s="10"/>
      <c r="AI1575" s="11">
        <f t="shared" si="844"/>
        <v>799</v>
      </c>
      <c r="AJ1575" s="11" t="str">
        <f t="shared" si="845"/>
        <v/>
      </c>
      <c r="AK1575" s="11">
        <f t="shared" si="846"/>
        <v>799</v>
      </c>
      <c r="AL1575" s="11" t="str">
        <f t="shared" si="847"/>
        <v/>
      </c>
      <c r="AM1575" s="11">
        <f t="shared" si="848"/>
        <v>384</v>
      </c>
      <c r="AN1575" s="11" t="str">
        <f t="shared" si="849"/>
        <v/>
      </c>
      <c r="AO1575" s="11">
        <f t="shared" si="850"/>
        <v>383</v>
      </c>
      <c r="AP1575" s="11" t="str">
        <f t="shared" si="851"/>
        <v/>
      </c>
      <c r="AQ1575" s="11"/>
      <c r="AR1575" s="11">
        <f t="shared" si="854"/>
        <v>0</v>
      </c>
      <c r="AS1575" s="11"/>
      <c r="AT1575" s="9"/>
      <c r="AU1575" t="str">
        <f t="shared" si="855"/>
        <v>RW</v>
      </c>
      <c r="AV1575" s="7">
        <f>SUM(Z$7:Z1575)/2</f>
        <v>800</v>
      </c>
      <c r="AW1575" s="7">
        <f>SUM(AC$7:AC1575)/2</f>
        <v>352</v>
      </c>
      <c r="BF1575" s="2" t="s">
        <v>1299</v>
      </c>
      <c r="BG1575" s="2" t="s">
        <v>1299</v>
      </c>
      <c r="BH1575" s="2" t="s">
        <v>1299</v>
      </c>
      <c r="BI1575" s="2" t="s">
        <v>1299</v>
      </c>
      <c r="BJ1575" s="2" t="s">
        <v>1299</v>
      </c>
      <c r="BK1575" s="2" t="s">
        <v>1299</v>
      </c>
      <c r="BL1575" s="2" t="s">
        <v>1299</v>
      </c>
      <c r="BM1575" s="2" t="s">
        <v>1299</v>
      </c>
      <c r="BN1575" s="2" t="s">
        <v>1299</v>
      </c>
      <c r="BO1575" s="2" t="s">
        <v>1299</v>
      </c>
    </row>
    <row r="1576" spans="2:67" outlineLevel="1">
      <c r="B1576" s="36"/>
      <c r="C1576" s="13" t="s">
        <v>1294</v>
      </c>
      <c r="D1576" s="10" t="s">
        <v>1912</v>
      </c>
      <c r="E1576" s="10" t="s">
        <v>1913</v>
      </c>
      <c r="F1576" s="11" t="s">
        <v>1914</v>
      </c>
      <c r="G1576" s="11" t="str">
        <f t="shared" ref="G1576:G1594" si="857">IF(BA1576&gt;1, F1576 &amp; "[" &amp; BB1576-1+BA1576&amp; ":" &amp; BB1576 &amp; "]",(IF(BA1576&gt;0,F1576 &amp; "[" &amp; BB1576 &amp; "]","")))</f>
        <v/>
      </c>
      <c r="H1576" s="11"/>
      <c r="I1576" s="11"/>
      <c r="J1576" s="11"/>
      <c r="K1576" s="11"/>
      <c r="L1576" s="11"/>
      <c r="M1576" s="11"/>
      <c r="N1576" s="10"/>
      <c r="O1576" s="10"/>
      <c r="P1576" s="14"/>
      <c r="Q1576" s="10"/>
      <c r="R1576" s="10"/>
      <c r="S1576" s="10" t="s">
        <v>53</v>
      </c>
      <c r="T1576" s="10"/>
      <c r="U1576" s="10" t="s">
        <v>49</v>
      </c>
      <c r="V1576" s="10" t="s">
        <v>50</v>
      </c>
      <c r="W1576" s="10" t="s">
        <v>50</v>
      </c>
      <c r="X1576" s="11" t="str">
        <f t="shared" si="856"/>
        <v>N</v>
      </c>
      <c r="Y1576" s="11"/>
      <c r="Z1576" s="11">
        <f t="shared" si="773"/>
        <v>0</v>
      </c>
      <c r="AA1576" s="11" t="str">
        <f t="shared" si="852"/>
        <v>N</v>
      </c>
      <c r="AB1576" s="11"/>
      <c r="AC1576" s="11">
        <f t="shared" si="853"/>
        <v>0</v>
      </c>
      <c r="AD1576" s="10" t="str">
        <f t="shared" si="842"/>
        <v/>
      </c>
      <c r="AE1576" s="10" t="str">
        <f t="shared" si="843"/>
        <v/>
      </c>
      <c r="AF1576" s="11"/>
      <c r="AG1576" s="10"/>
      <c r="AH1576" s="10"/>
      <c r="AI1576" s="11">
        <f t="shared" si="844"/>
        <v>799</v>
      </c>
      <c r="AJ1576" s="11" t="str">
        <f t="shared" si="845"/>
        <v/>
      </c>
      <c r="AK1576" s="11">
        <f t="shared" si="846"/>
        <v>799</v>
      </c>
      <c r="AL1576" s="11" t="str">
        <f t="shared" si="847"/>
        <v/>
      </c>
      <c r="AM1576" s="11">
        <f t="shared" si="848"/>
        <v>384</v>
      </c>
      <c r="AN1576" s="11" t="str">
        <f t="shared" si="849"/>
        <v/>
      </c>
      <c r="AO1576" s="11">
        <f t="shared" si="850"/>
        <v>383</v>
      </c>
      <c r="AP1576" s="11" t="str">
        <f t="shared" si="851"/>
        <v/>
      </c>
      <c r="AQ1576" s="11"/>
      <c r="AR1576" s="11">
        <f t="shared" si="854"/>
        <v>0</v>
      </c>
      <c r="AS1576" s="11"/>
      <c r="AT1576" s="9"/>
      <c r="AU1576" t="str">
        <f t="shared" si="855"/>
        <v>RW</v>
      </c>
      <c r="AV1576" s="7">
        <f>SUM(Z$7:Z1576)/2</f>
        <v>800</v>
      </c>
      <c r="AW1576" s="7">
        <f>SUM(AC$7:AC1576)/2</f>
        <v>352</v>
      </c>
      <c r="BF1576" s="2" t="s">
        <v>1299</v>
      </c>
      <c r="BG1576" s="2" t="s">
        <v>1299</v>
      </c>
      <c r="BH1576" s="2" t="s">
        <v>1299</v>
      </c>
      <c r="BI1576" s="2" t="s">
        <v>1299</v>
      </c>
      <c r="BJ1576" s="2" t="s">
        <v>1299</v>
      </c>
      <c r="BK1576" s="2" t="s">
        <v>1299</v>
      </c>
      <c r="BL1576" s="2" t="s">
        <v>1299</v>
      </c>
      <c r="BM1576" s="2" t="s">
        <v>1299</v>
      </c>
      <c r="BN1576" s="2" t="s">
        <v>1299</v>
      </c>
      <c r="BO1576" s="2" t="s">
        <v>1299</v>
      </c>
    </row>
    <row r="1577" spans="2:67" outlineLevel="1">
      <c r="B1577" s="36"/>
      <c r="C1577" s="13" t="s">
        <v>1294</v>
      </c>
      <c r="D1577" s="10" t="s">
        <v>1912</v>
      </c>
      <c r="E1577" s="10" t="s">
        <v>1913</v>
      </c>
      <c r="F1577" s="11" t="s">
        <v>1914</v>
      </c>
      <c r="G1577" s="11" t="str">
        <f t="shared" si="857"/>
        <v>MFR_SPECIFIC_D4[63]</v>
      </c>
      <c r="H1577" s="11" t="s">
        <v>1916</v>
      </c>
      <c r="I1577" s="11"/>
      <c r="J1577" s="11"/>
      <c r="K1577" s="11"/>
      <c r="L1577" s="11"/>
      <c r="M1577" s="11"/>
      <c r="N1577" s="10"/>
      <c r="O1577" s="10" t="s">
        <v>1917</v>
      </c>
      <c r="P1577" s="14"/>
      <c r="Q1577" s="10"/>
      <c r="R1577" s="10"/>
      <c r="S1577" s="10" t="s">
        <v>53</v>
      </c>
      <c r="T1577" s="10"/>
      <c r="U1577" s="10" t="s">
        <v>49</v>
      </c>
      <c r="V1577" s="10" t="s">
        <v>50</v>
      </c>
      <c r="W1577" s="10" t="s">
        <v>50</v>
      </c>
      <c r="X1577" s="11" t="str">
        <f t="shared" si="856"/>
        <v>N</v>
      </c>
      <c r="Y1577" s="11"/>
      <c r="Z1577" s="11">
        <f t="shared" si="773"/>
        <v>0</v>
      </c>
      <c r="AA1577" s="11" t="str">
        <f t="shared" si="852"/>
        <v>Y</v>
      </c>
      <c r="AB1577" s="11">
        <v>1</v>
      </c>
      <c r="AC1577" s="11">
        <f t="shared" si="853"/>
        <v>1</v>
      </c>
      <c r="AD1577" s="10" t="str">
        <f t="shared" si="842"/>
        <v>0</v>
      </c>
      <c r="AE1577" s="10" t="str">
        <f t="shared" si="843"/>
        <v>0</v>
      </c>
      <c r="AF1577" s="11"/>
      <c r="AG1577" s="10"/>
      <c r="AH1577" s="10"/>
      <c r="AI1577" s="11">
        <f t="shared" si="844"/>
        <v>799</v>
      </c>
      <c r="AJ1577" s="11" t="str">
        <f t="shared" si="845"/>
        <v/>
      </c>
      <c r="AK1577" s="11">
        <f t="shared" si="846"/>
        <v>799</v>
      </c>
      <c r="AL1577" s="11" t="str">
        <f t="shared" si="847"/>
        <v/>
      </c>
      <c r="AM1577" s="11">
        <f t="shared" ref="AM1577:AM1587" si="858">AM1578+AB1578</f>
        <v>383</v>
      </c>
      <c r="AN1577" s="11" t="str">
        <f t="shared" si="849"/>
        <v>OTP[383]</v>
      </c>
      <c r="AO1577" s="11">
        <f t="shared" si="850"/>
        <v>383</v>
      </c>
      <c r="AP1577" s="11" t="str">
        <f t="shared" si="851"/>
        <v/>
      </c>
      <c r="AQ1577" s="11"/>
      <c r="AR1577" s="11">
        <f t="shared" si="854"/>
        <v>0</v>
      </c>
      <c r="AS1577" s="11"/>
      <c r="AT1577" s="9"/>
      <c r="AU1577" t="str">
        <f t="shared" si="855"/>
        <v>RW</v>
      </c>
      <c r="AV1577" s="7">
        <f>SUM(Z$7:Z1577)/2</f>
        <v>800</v>
      </c>
      <c r="AW1577" s="7">
        <f>SUM(AC$7:AC1577)/2</f>
        <v>352.5</v>
      </c>
      <c r="BA1577" s="11">
        <v>1</v>
      </c>
      <c r="BB1577" s="7">
        <f t="shared" ref="BB1577:BB1583" si="859">BB1578+BA1578</f>
        <v>63</v>
      </c>
      <c r="BF1577" s="2" t="s">
        <v>1304</v>
      </c>
      <c r="BG1577" s="2" t="s">
        <v>1304</v>
      </c>
      <c r="BH1577" s="2" t="s">
        <v>1304</v>
      </c>
      <c r="BI1577" s="2" t="s">
        <v>1304</v>
      </c>
      <c r="BJ1577" s="2" t="s">
        <v>1304</v>
      </c>
      <c r="BK1577" s="2" t="s">
        <v>1304</v>
      </c>
      <c r="BL1577" s="2" t="s">
        <v>1304</v>
      </c>
      <c r="BM1577" s="2" t="s">
        <v>1304</v>
      </c>
      <c r="BN1577" s="2" t="s">
        <v>1304</v>
      </c>
      <c r="BO1577" s="2" t="s">
        <v>1304</v>
      </c>
    </row>
    <row r="1578" spans="2:67" ht="43.15" outlineLevel="1">
      <c r="B1578" s="36"/>
      <c r="C1578" s="13" t="s">
        <v>1294</v>
      </c>
      <c r="D1578" s="10" t="s">
        <v>1912</v>
      </c>
      <c r="E1578" s="10" t="s">
        <v>1913</v>
      </c>
      <c r="F1578" s="11" t="s">
        <v>1914</v>
      </c>
      <c r="G1578" s="11" t="str">
        <f t="shared" si="857"/>
        <v>MFR_SPECIFIC_D4[62:60]</v>
      </c>
      <c r="H1578" s="11" t="s">
        <v>1918</v>
      </c>
      <c r="I1578" s="11"/>
      <c r="J1578" s="11"/>
      <c r="K1578" s="11"/>
      <c r="L1578" s="11"/>
      <c r="M1578" s="11"/>
      <c r="N1578" s="10" t="s">
        <v>1919</v>
      </c>
      <c r="O1578" s="10" t="s">
        <v>1920</v>
      </c>
      <c r="P1578" s="14"/>
      <c r="Q1578" s="10"/>
      <c r="R1578" s="10"/>
      <c r="S1578" s="10" t="s">
        <v>53</v>
      </c>
      <c r="T1578" s="10"/>
      <c r="U1578" s="10" t="s">
        <v>49</v>
      </c>
      <c r="V1578" s="10" t="s">
        <v>50</v>
      </c>
      <c r="W1578" s="10" t="s">
        <v>50</v>
      </c>
      <c r="X1578" s="11" t="str">
        <f t="shared" si="856"/>
        <v>N</v>
      </c>
      <c r="Y1578" s="11"/>
      <c r="Z1578" s="11">
        <f t="shared" si="773"/>
        <v>0</v>
      </c>
      <c r="AA1578" s="11" t="str">
        <f t="shared" si="852"/>
        <v>Y</v>
      </c>
      <c r="AB1578" s="11">
        <v>3</v>
      </c>
      <c r="AC1578" s="11">
        <f t="shared" si="853"/>
        <v>3</v>
      </c>
      <c r="AD1578" s="20" t="s">
        <v>1479</v>
      </c>
      <c r="AE1578" s="20" t="s">
        <v>1479</v>
      </c>
      <c r="AF1578" s="11"/>
      <c r="AG1578" s="10"/>
      <c r="AH1578" s="10"/>
      <c r="AI1578" s="11">
        <f t="shared" si="844"/>
        <v>799</v>
      </c>
      <c r="AJ1578" s="11" t="str">
        <f t="shared" si="845"/>
        <v/>
      </c>
      <c r="AK1578" s="11">
        <f t="shared" si="846"/>
        <v>799</v>
      </c>
      <c r="AL1578" s="11" t="str">
        <f t="shared" si="847"/>
        <v/>
      </c>
      <c r="AM1578" s="11">
        <f t="shared" si="858"/>
        <v>380</v>
      </c>
      <c r="AN1578" s="11" t="str">
        <f t="shared" si="849"/>
        <v>OTP[382:380]</v>
      </c>
      <c r="AO1578" s="11">
        <f t="shared" si="850"/>
        <v>383</v>
      </c>
      <c r="AP1578" s="11" t="str">
        <f t="shared" si="851"/>
        <v/>
      </c>
      <c r="AQ1578" s="11"/>
      <c r="AR1578" s="11">
        <f t="shared" si="854"/>
        <v>0</v>
      </c>
      <c r="AS1578" s="11"/>
      <c r="AT1578" s="9"/>
      <c r="AU1578" t="str">
        <f t="shared" si="855"/>
        <v>RW</v>
      </c>
      <c r="AV1578" s="7">
        <f>SUM(Z$7:Z1578)/2</f>
        <v>800</v>
      </c>
      <c r="AW1578" s="7">
        <f>SUM(AC$7:AC1578)/2</f>
        <v>354</v>
      </c>
      <c r="BA1578" s="11">
        <v>3</v>
      </c>
      <c r="BB1578" s="7">
        <f t="shared" si="859"/>
        <v>60</v>
      </c>
      <c r="BF1578" s="2" t="s">
        <v>1479</v>
      </c>
      <c r="BG1578" s="2" t="s">
        <v>1479</v>
      </c>
      <c r="BH1578" s="2" t="s">
        <v>1479</v>
      </c>
      <c r="BI1578" s="2" t="s">
        <v>1479</v>
      </c>
      <c r="BJ1578" s="2" t="s">
        <v>1479</v>
      </c>
      <c r="BK1578" s="2" t="s">
        <v>1479</v>
      </c>
      <c r="BL1578" s="2" t="s">
        <v>1479</v>
      </c>
      <c r="BM1578" s="2" t="s">
        <v>1479</v>
      </c>
      <c r="BN1578" s="2" t="s">
        <v>1479</v>
      </c>
      <c r="BO1578" s="2" t="s">
        <v>1479</v>
      </c>
    </row>
    <row r="1579" spans="2:67" outlineLevel="1">
      <c r="B1579" s="36"/>
      <c r="C1579" s="13" t="s">
        <v>1294</v>
      </c>
      <c r="D1579" s="10" t="s">
        <v>1912</v>
      </c>
      <c r="E1579" s="10" t="s">
        <v>1913</v>
      </c>
      <c r="F1579" s="11" t="s">
        <v>1914</v>
      </c>
      <c r="G1579" s="11" t="str">
        <f t="shared" si="857"/>
        <v>MFR_SPECIFIC_D4[59]</v>
      </c>
      <c r="H1579" s="11" t="s">
        <v>1921</v>
      </c>
      <c r="I1579" s="11"/>
      <c r="J1579" s="11"/>
      <c r="K1579" s="11"/>
      <c r="L1579" s="11"/>
      <c r="M1579" s="11"/>
      <c r="N1579" s="10"/>
      <c r="O1579" s="10" t="s">
        <v>1922</v>
      </c>
      <c r="P1579" s="14"/>
      <c r="Q1579" s="10"/>
      <c r="R1579" s="10"/>
      <c r="S1579" s="10" t="s">
        <v>53</v>
      </c>
      <c r="T1579" s="10"/>
      <c r="U1579" s="10" t="s">
        <v>49</v>
      </c>
      <c r="V1579" s="10" t="s">
        <v>50</v>
      </c>
      <c r="W1579" s="10" t="s">
        <v>50</v>
      </c>
      <c r="X1579" s="11" t="str">
        <f t="shared" si="856"/>
        <v>N</v>
      </c>
      <c r="Y1579" s="11"/>
      <c r="Z1579" s="11">
        <f t="shared" si="773"/>
        <v>0</v>
      </c>
      <c r="AA1579" s="11" t="str">
        <f t="shared" si="852"/>
        <v>Y</v>
      </c>
      <c r="AB1579" s="11">
        <v>1</v>
      </c>
      <c r="AC1579" s="11">
        <f t="shared" si="853"/>
        <v>1</v>
      </c>
      <c r="AD1579" s="10" t="str">
        <f t="shared" si="842"/>
        <v>0</v>
      </c>
      <c r="AE1579" s="10" t="str">
        <f t="shared" si="843"/>
        <v>0</v>
      </c>
      <c r="AF1579" s="11"/>
      <c r="AG1579" s="10"/>
      <c r="AH1579" s="10"/>
      <c r="AI1579" s="11">
        <f t="shared" si="844"/>
        <v>799</v>
      </c>
      <c r="AJ1579" s="11" t="str">
        <f t="shared" si="845"/>
        <v/>
      </c>
      <c r="AK1579" s="11">
        <f t="shared" si="846"/>
        <v>799</v>
      </c>
      <c r="AL1579" s="11" t="str">
        <f t="shared" si="847"/>
        <v/>
      </c>
      <c r="AM1579" s="11">
        <f t="shared" si="858"/>
        <v>379</v>
      </c>
      <c r="AN1579" s="11" t="str">
        <f t="shared" si="849"/>
        <v>OTP[379]</v>
      </c>
      <c r="AO1579" s="11">
        <f t="shared" si="850"/>
        <v>383</v>
      </c>
      <c r="AP1579" s="11" t="str">
        <f t="shared" si="851"/>
        <v/>
      </c>
      <c r="AQ1579" s="11"/>
      <c r="AR1579" s="11">
        <f t="shared" si="854"/>
        <v>0</v>
      </c>
      <c r="AS1579" s="11"/>
      <c r="AT1579" s="9"/>
      <c r="AU1579" t="str">
        <f t="shared" si="855"/>
        <v>RW</v>
      </c>
      <c r="AV1579" s="7">
        <f>SUM(Z$7:Z1579)/2</f>
        <v>800</v>
      </c>
      <c r="AW1579" s="7">
        <f>SUM(AC$7:AC1579)/2</f>
        <v>354.5</v>
      </c>
      <c r="BA1579" s="11">
        <v>1</v>
      </c>
      <c r="BB1579" s="7">
        <f t="shared" si="859"/>
        <v>59</v>
      </c>
      <c r="BF1579" s="2" t="s">
        <v>1304</v>
      </c>
      <c r="BG1579" s="2" t="s">
        <v>1304</v>
      </c>
      <c r="BH1579" s="2" t="s">
        <v>1304</v>
      </c>
      <c r="BI1579" s="2" t="s">
        <v>1304</v>
      </c>
      <c r="BJ1579" s="2" t="s">
        <v>1304</v>
      </c>
      <c r="BK1579" s="2" t="s">
        <v>1304</v>
      </c>
      <c r="BL1579" s="2" t="s">
        <v>1304</v>
      </c>
      <c r="BM1579" s="2" t="s">
        <v>1304</v>
      </c>
      <c r="BN1579" s="2" t="s">
        <v>1304</v>
      </c>
      <c r="BO1579" s="2" t="s">
        <v>1304</v>
      </c>
    </row>
    <row r="1580" spans="2:67" outlineLevel="1">
      <c r="B1580" s="36"/>
      <c r="C1580" s="13" t="s">
        <v>1294</v>
      </c>
      <c r="D1580" s="10" t="s">
        <v>1912</v>
      </c>
      <c r="E1580" s="10" t="s">
        <v>1913</v>
      </c>
      <c r="F1580" s="11" t="s">
        <v>1914</v>
      </c>
      <c r="G1580" s="11" t="str">
        <f t="shared" si="857"/>
        <v>MFR_SPECIFIC_D4[58:54]</v>
      </c>
      <c r="H1580" s="11" t="s">
        <v>1923</v>
      </c>
      <c r="I1580" s="11"/>
      <c r="J1580" s="11"/>
      <c r="K1580" s="11"/>
      <c r="L1580" s="11"/>
      <c r="M1580" s="11"/>
      <c r="N1580" s="10" t="s">
        <v>1924</v>
      </c>
      <c r="O1580" s="10" t="s">
        <v>1925</v>
      </c>
      <c r="P1580" s="14"/>
      <c r="Q1580" s="10"/>
      <c r="R1580" s="10"/>
      <c r="S1580" s="10" t="s">
        <v>53</v>
      </c>
      <c r="T1580" s="10"/>
      <c r="U1580" s="10" t="s">
        <v>49</v>
      </c>
      <c r="V1580" s="10" t="s">
        <v>50</v>
      </c>
      <c r="W1580" s="10" t="s">
        <v>50</v>
      </c>
      <c r="X1580" s="11" t="str">
        <f t="shared" si="856"/>
        <v>N</v>
      </c>
      <c r="Y1580" s="11"/>
      <c r="Z1580" s="11">
        <f t="shared" si="773"/>
        <v>0</v>
      </c>
      <c r="AA1580" s="11" t="str">
        <f t="shared" si="852"/>
        <v>Y</v>
      </c>
      <c r="AB1580" s="11">
        <v>5</v>
      </c>
      <c r="AC1580" s="11">
        <f t="shared" si="853"/>
        <v>5</v>
      </c>
      <c r="AD1580" s="10" t="str">
        <f t="shared" si="842"/>
        <v>00000</v>
      </c>
      <c r="AE1580" s="10" t="str">
        <f t="shared" si="843"/>
        <v>00000</v>
      </c>
      <c r="AF1580" s="11"/>
      <c r="AG1580" s="10"/>
      <c r="AH1580" s="10"/>
      <c r="AI1580" s="11">
        <f>AI1582+Y1582</f>
        <v>799</v>
      </c>
      <c r="AJ1580" s="11" t="str">
        <f t="shared" si="845"/>
        <v/>
      </c>
      <c r="AK1580" s="11">
        <f>AK1582+Y1582</f>
        <v>799</v>
      </c>
      <c r="AL1580" s="11" t="str">
        <f t="shared" si="847"/>
        <v/>
      </c>
      <c r="AM1580" s="11">
        <f t="shared" si="858"/>
        <v>374</v>
      </c>
      <c r="AN1580" s="11" t="str">
        <f t="shared" si="849"/>
        <v>OTP[378:374]</v>
      </c>
      <c r="AO1580" s="11">
        <f>IF(AND(X1580="Y",AD1580&gt;0),AO1582+AB1582,AO1582)</f>
        <v>383</v>
      </c>
      <c r="AP1580" s="11" t="str">
        <f t="shared" si="851"/>
        <v/>
      </c>
      <c r="AQ1580" s="11"/>
      <c r="AR1580" s="11">
        <f t="shared" si="854"/>
        <v>0</v>
      </c>
      <c r="AS1580" s="11"/>
      <c r="AT1580" s="9"/>
      <c r="AU1580" t="str">
        <f t="shared" si="855"/>
        <v>RW</v>
      </c>
      <c r="AV1580" s="7">
        <f>SUM(Z$7:Z1580)/2</f>
        <v>800</v>
      </c>
      <c r="AW1580" s="7">
        <f>SUM(AC$7:AC1580)/2</f>
        <v>357</v>
      </c>
      <c r="BA1580" s="11">
        <v>5</v>
      </c>
      <c r="BB1580" s="7">
        <f t="shared" si="859"/>
        <v>54</v>
      </c>
      <c r="BF1580" s="2" t="s">
        <v>102</v>
      </c>
      <c r="BG1580" s="2" t="s">
        <v>102</v>
      </c>
      <c r="BH1580" s="2" t="s">
        <v>102</v>
      </c>
      <c r="BI1580" s="2" t="s">
        <v>102</v>
      </c>
      <c r="BJ1580" s="2" t="s">
        <v>102</v>
      </c>
      <c r="BK1580" s="2" t="s">
        <v>102</v>
      </c>
      <c r="BL1580" s="2" t="s">
        <v>102</v>
      </c>
      <c r="BM1580" s="2" t="s">
        <v>102</v>
      </c>
      <c r="BN1580" s="2" t="s">
        <v>102</v>
      </c>
      <c r="BO1580" s="2" t="s">
        <v>102</v>
      </c>
    </row>
    <row r="1581" spans="2:67" outlineLevel="1">
      <c r="B1581" s="36"/>
      <c r="C1581" s="13" t="s">
        <v>1294</v>
      </c>
      <c r="D1581" s="10" t="s">
        <v>1912</v>
      </c>
      <c r="E1581" s="10" t="s">
        <v>1913</v>
      </c>
      <c r="F1581" s="11" t="s">
        <v>1914</v>
      </c>
      <c r="G1581" s="11" t="str">
        <f>IF(BA1581&gt;1, F1581 &amp; "[" &amp; BB1581-1+BA1581&amp; ":" &amp; BB1581 &amp; "]",(IF(BA1581&gt;0,F1581 &amp; "[" &amp; BB1581 &amp; "]","")))</f>
        <v>MFR_SPECIFIC_D4[53]</v>
      </c>
      <c r="H1581" s="11"/>
      <c r="I1581" s="11"/>
      <c r="J1581" s="11"/>
      <c r="K1581" s="11"/>
      <c r="L1581" s="11"/>
      <c r="M1581" s="11"/>
      <c r="N1581" s="10"/>
      <c r="O1581" s="10"/>
      <c r="P1581" s="14"/>
      <c r="Q1581" s="10"/>
      <c r="R1581" s="10"/>
      <c r="S1581" s="10" t="s">
        <v>53</v>
      </c>
      <c r="T1581" s="10"/>
      <c r="U1581" s="10" t="s">
        <v>49</v>
      </c>
      <c r="V1581" s="10" t="s">
        <v>50</v>
      </c>
      <c r="W1581" s="10" t="s">
        <v>50</v>
      </c>
      <c r="X1581" s="11" t="str">
        <f>IF(Y1581&gt;0,"Y","N")</f>
        <v>N</v>
      </c>
      <c r="Y1581" s="11"/>
      <c r="Z1581" s="11">
        <f>IF(V1581="N",Y1581,Y1581*$T$1)</f>
        <v>0</v>
      </c>
      <c r="AA1581" s="11" t="str">
        <f>IF(AB1581&gt;0,"Y","N")</f>
        <v>Y</v>
      </c>
      <c r="AB1581" s="11">
        <v>1</v>
      </c>
      <c r="AC1581" s="11">
        <v>1</v>
      </c>
      <c r="AD1581" s="10">
        <v>0</v>
      </c>
      <c r="AE1581" s="10">
        <v>0</v>
      </c>
      <c r="AF1581" s="11"/>
      <c r="AG1581" s="10"/>
      <c r="AH1581" s="10"/>
      <c r="AI1581" s="11">
        <f>AI1582+Y1582</f>
        <v>799</v>
      </c>
      <c r="AJ1581" s="11" t="str">
        <f>IF(Y1581&gt;1,"MTP[" &amp; AI1581-1+Y1581&amp; ":" &amp; AI1581 &amp; "]",(IF(Y1581&gt;0,"MTP[" &amp; AI1581 &amp; "]","")))</f>
        <v/>
      </c>
      <c r="AK1581" s="11">
        <f>AK1582+Y1582</f>
        <v>799</v>
      </c>
      <c r="AL1581" s="11" t="str">
        <f>IF(AND(V1581="Y", Y1581&gt;1),"MTP[" &amp; AK1581-1+Y1581&amp; ":" &amp; AK1581 &amp; "]",(IF(AND(V1581="Y", Y1581&gt;0),"MTP[" &amp; AK1581 &amp; "]","")))</f>
        <v/>
      </c>
      <c r="AM1581" s="11">
        <f t="shared" si="858"/>
        <v>373</v>
      </c>
      <c r="AN1581" s="11" t="str">
        <f>IF(AB1581&gt;1,"OTP[" &amp; AM1581-1+AB1581&amp; ":" &amp; AM1581 &amp; "]",(IF(AB1581&gt;0,"OTP[" &amp; AM1581 &amp; "]","")))</f>
        <v>OTP[373]</v>
      </c>
      <c r="AO1581" s="11">
        <f>IF(AND(X1581="Y",AD1581&gt;0),AO1582+AB1582,AO1582)</f>
        <v>383</v>
      </c>
      <c r="AP1581" s="11" t="str">
        <f>IF(AND(V1581="Y", AB1581&gt;1),"OTP[" &amp; AO1581-1+AB1581&amp; ":" &amp; AO1581 &amp; "]",(IF(AND(V1581="Y", AB1581&gt;0),"OTP[" &amp; AO1581 &amp; "]","")))</f>
        <v/>
      </c>
      <c r="AQ1581" s="11"/>
      <c r="AR1581" s="11">
        <f>IF(V1581="N",AQ1581,AQ1581*$T$1)</f>
        <v>0</v>
      </c>
      <c r="AS1581" s="11"/>
      <c r="AT1581" s="9"/>
      <c r="AU1581" t="str">
        <f>S1581</f>
        <v>RW</v>
      </c>
      <c r="AV1581" s="7">
        <f>SUM(Z$7:Z1581)/2</f>
        <v>800</v>
      </c>
      <c r="AW1581" s="7">
        <f>SUM(AC$7:AC1581)/2</f>
        <v>357.5</v>
      </c>
      <c r="BA1581" s="11">
        <v>1</v>
      </c>
      <c r="BB1581" s="7">
        <f t="shared" si="859"/>
        <v>53</v>
      </c>
      <c r="BF1581" s="10">
        <v>0</v>
      </c>
      <c r="BG1581" s="10">
        <v>0</v>
      </c>
      <c r="BH1581" s="10">
        <v>0</v>
      </c>
      <c r="BI1581" s="10">
        <v>0</v>
      </c>
      <c r="BJ1581" s="10">
        <v>0</v>
      </c>
      <c r="BK1581" s="10">
        <v>0</v>
      </c>
      <c r="BL1581" s="10">
        <v>0</v>
      </c>
      <c r="BM1581" s="10">
        <v>0</v>
      </c>
      <c r="BN1581" s="10">
        <v>0</v>
      </c>
      <c r="BO1581" s="10">
        <v>0</v>
      </c>
    </row>
    <row r="1582" spans="2:67" ht="57.6" outlineLevel="1">
      <c r="B1582" s="36"/>
      <c r="C1582" s="13" t="s">
        <v>1294</v>
      </c>
      <c r="D1582" s="10" t="s">
        <v>1912</v>
      </c>
      <c r="E1582" s="10" t="s">
        <v>1913</v>
      </c>
      <c r="F1582" s="11" t="s">
        <v>1914</v>
      </c>
      <c r="G1582" s="11" t="str">
        <f t="shared" si="857"/>
        <v>MFR_SPECIFIC_D4[52:46]</v>
      </c>
      <c r="H1582" s="11" t="s">
        <v>1926</v>
      </c>
      <c r="I1582" s="11"/>
      <c r="J1582" s="11"/>
      <c r="K1582" s="11"/>
      <c r="L1582" s="11"/>
      <c r="M1582" s="11"/>
      <c r="N1582" s="10" t="s">
        <v>1927</v>
      </c>
      <c r="O1582" s="10" t="s">
        <v>1928</v>
      </c>
      <c r="P1582" s="14"/>
      <c r="Q1582" s="10"/>
      <c r="R1582" s="10"/>
      <c r="S1582" s="10" t="s">
        <v>53</v>
      </c>
      <c r="T1582" s="10"/>
      <c r="U1582" s="10" t="s">
        <v>49</v>
      </c>
      <c r="V1582" s="10" t="s">
        <v>50</v>
      </c>
      <c r="W1582" s="10" t="s">
        <v>50</v>
      </c>
      <c r="X1582" s="11" t="str">
        <f t="shared" si="856"/>
        <v>N</v>
      </c>
      <c r="Y1582" s="11"/>
      <c r="Z1582" s="11">
        <f t="shared" si="773"/>
        <v>0</v>
      </c>
      <c r="AA1582" s="11" t="str">
        <f t="shared" si="852"/>
        <v>Y</v>
      </c>
      <c r="AB1582" s="11">
        <v>7</v>
      </c>
      <c r="AC1582" s="11">
        <f t="shared" si="853"/>
        <v>7</v>
      </c>
      <c r="AD1582" s="20" t="s">
        <v>1929</v>
      </c>
      <c r="AE1582" s="20" t="s">
        <v>1929</v>
      </c>
      <c r="AF1582" s="11"/>
      <c r="AG1582" s="10"/>
      <c r="AH1582" s="10"/>
      <c r="AI1582" s="11">
        <f t="shared" si="844"/>
        <v>799</v>
      </c>
      <c r="AJ1582" s="11" t="str">
        <f t="shared" si="845"/>
        <v/>
      </c>
      <c r="AK1582" s="11">
        <f t="shared" si="846"/>
        <v>799</v>
      </c>
      <c r="AL1582" s="11" t="str">
        <f t="shared" si="847"/>
        <v/>
      </c>
      <c r="AM1582" s="11">
        <f t="shared" si="858"/>
        <v>366</v>
      </c>
      <c r="AN1582" s="11" t="str">
        <f t="shared" si="849"/>
        <v>OTP[372:366]</v>
      </c>
      <c r="AO1582" s="11">
        <f t="shared" si="850"/>
        <v>383</v>
      </c>
      <c r="AP1582" s="11" t="str">
        <f t="shared" si="851"/>
        <v/>
      </c>
      <c r="AQ1582" s="11"/>
      <c r="AR1582" s="11">
        <f t="shared" si="854"/>
        <v>0</v>
      </c>
      <c r="AS1582" s="11"/>
      <c r="AT1582" s="9"/>
      <c r="AU1582" t="str">
        <f t="shared" si="855"/>
        <v>RW</v>
      </c>
      <c r="AV1582" s="7">
        <f>SUM(Z$7:Z1582)/2</f>
        <v>800</v>
      </c>
      <c r="AW1582" s="7">
        <f>SUM(AC$7:AC1582)/2</f>
        <v>361</v>
      </c>
      <c r="BA1582" s="11">
        <v>7</v>
      </c>
      <c r="BB1582" s="7">
        <f t="shared" si="859"/>
        <v>46</v>
      </c>
      <c r="BF1582" s="20" t="s">
        <v>1929</v>
      </c>
      <c r="BG1582" s="20" t="s">
        <v>1929</v>
      </c>
      <c r="BH1582" s="20" t="s">
        <v>1929</v>
      </c>
      <c r="BI1582" s="20" t="s">
        <v>1929</v>
      </c>
      <c r="BJ1582" s="20" t="s">
        <v>1929</v>
      </c>
      <c r="BK1582" s="20" t="s">
        <v>1929</v>
      </c>
      <c r="BL1582" s="20" t="s">
        <v>1929</v>
      </c>
      <c r="BM1582" s="20" t="s">
        <v>1929</v>
      </c>
      <c r="BN1582" s="20" t="s">
        <v>1929</v>
      </c>
      <c r="BO1582" s="20" t="s">
        <v>1929</v>
      </c>
    </row>
    <row r="1583" spans="2:67" outlineLevel="1">
      <c r="B1583" s="36"/>
      <c r="C1583" s="13" t="s">
        <v>1294</v>
      </c>
      <c r="D1583" s="10" t="s">
        <v>1912</v>
      </c>
      <c r="E1583" s="10" t="s">
        <v>1913</v>
      </c>
      <c r="F1583" s="11" t="s">
        <v>1914</v>
      </c>
      <c r="G1583" s="11" t="str">
        <f t="shared" si="857"/>
        <v>MFR_SPECIFIC_D4[45:41]</v>
      </c>
      <c r="H1583" s="11" t="s">
        <v>1930</v>
      </c>
      <c r="I1583" s="11"/>
      <c r="J1583" s="11"/>
      <c r="K1583" s="11"/>
      <c r="L1583" s="11"/>
      <c r="M1583" s="11"/>
      <c r="N1583" s="10" t="s">
        <v>1924</v>
      </c>
      <c r="O1583" s="10" t="s">
        <v>1931</v>
      </c>
      <c r="P1583" s="14"/>
      <c r="Q1583" s="10"/>
      <c r="R1583" s="10"/>
      <c r="S1583" s="10" t="s">
        <v>53</v>
      </c>
      <c r="T1583" s="10"/>
      <c r="U1583" s="10" t="s">
        <v>49</v>
      </c>
      <c r="V1583" s="10" t="s">
        <v>50</v>
      </c>
      <c r="W1583" s="10" t="s">
        <v>50</v>
      </c>
      <c r="X1583" s="11" t="str">
        <f t="shared" si="856"/>
        <v>N</v>
      </c>
      <c r="Y1583" s="11"/>
      <c r="Z1583" s="11">
        <f t="shared" si="773"/>
        <v>0</v>
      </c>
      <c r="AA1583" s="11" t="str">
        <f t="shared" si="852"/>
        <v>Y</v>
      </c>
      <c r="AB1583" s="11">
        <v>5</v>
      </c>
      <c r="AC1583" s="11">
        <f t="shared" si="853"/>
        <v>5</v>
      </c>
      <c r="AD1583" s="10" t="str">
        <f t="shared" si="842"/>
        <v>00000</v>
      </c>
      <c r="AE1583" s="10" t="str">
        <f t="shared" si="843"/>
        <v>00000</v>
      </c>
      <c r="AF1583" s="11"/>
      <c r="AG1583" s="10"/>
      <c r="AH1583" s="10"/>
      <c r="AI1583" s="11">
        <f t="shared" si="844"/>
        <v>799</v>
      </c>
      <c r="AJ1583" s="11" t="str">
        <f t="shared" si="845"/>
        <v/>
      </c>
      <c r="AK1583" s="11">
        <f t="shared" si="846"/>
        <v>799</v>
      </c>
      <c r="AL1583" s="11" t="str">
        <f t="shared" si="847"/>
        <v/>
      </c>
      <c r="AM1583" s="11">
        <f t="shared" si="858"/>
        <v>361</v>
      </c>
      <c r="AN1583" s="11" t="str">
        <f t="shared" si="849"/>
        <v>OTP[365:361]</v>
      </c>
      <c r="AO1583" s="11">
        <f t="shared" si="850"/>
        <v>383</v>
      </c>
      <c r="AP1583" s="11" t="str">
        <f t="shared" si="851"/>
        <v/>
      </c>
      <c r="AQ1583" s="11"/>
      <c r="AR1583" s="11">
        <f t="shared" si="854"/>
        <v>0</v>
      </c>
      <c r="AS1583" s="11"/>
      <c r="AT1583" s="9"/>
      <c r="AU1583" t="str">
        <f t="shared" si="855"/>
        <v>RW</v>
      </c>
      <c r="AV1583" s="7">
        <f>SUM(Z$7:Z1583)/2</f>
        <v>800</v>
      </c>
      <c r="AW1583" s="7">
        <f>SUM(AC$7:AC1583)/2</f>
        <v>363.5</v>
      </c>
      <c r="BA1583" s="11">
        <v>5</v>
      </c>
      <c r="BB1583" s="7">
        <f t="shared" si="859"/>
        <v>41</v>
      </c>
      <c r="BF1583" s="2" t="s">
        <v>102</v>
      </c>
      <c r="BG1583" s="2" t="s">
        <v>102</v>
      </c>
      <c r="BH1583" s="2" t="s">
        <v>102</v>
      </c>
      <c r="BI1583" s="2" t="s">
        <v>102</v>
      </c>
      <c r="BJ1583" s="2" t="s">
        <v>102</v>
      </c>
      <c r="BK1583" s="2" t="s">
        <v>102</v>
      </c>
      <c r="BL1583" s="2" t="s">
        <v>102</v>
      </c>
      <c r="BM1583" s="2" t="s">
        <v>102</v>
      </c>
      <c r="BN1583" s="2" t="s">
        <v>102</v>
      </c>
      <c r="BO1583" s="2" t="s">
        <v>102</v>
      </c>
    </row>
    <row r="1584" spans="2:67" ht="28.9" outlineLevel="1">
      <c r="B1584" s="36"/>
      <c r="C1584" s="13" t="s">
        <v>1294</v>
      </c>
      <c r="D1584" s="10" t="s">
        <v>1912</v>
      </c>
      <c r="E1584" s="10" t="s">
        <v>1913</v>
      </c>
      <c r="F1584" s="11" t="s">
        <v>1914</v>
      </c>
      <c r="G1584" s="11" t="str">
        <f t="shared" si="857"/>
        <v>MFR_SPECIFIC_D4[40:33]</v>
      </c>
      <c r="H1584" s="11" t="s">
        <v>1932</v>
      </c>
      <c r="I1584" s="11"/>
      <c r="J1584" s="11"/>
      <c r="K1584" s="11"/>
      <c r="L1584" s="11"/>
      <c r="M1584" s="11"/>
      <c r="N1584" s="10" t="s">
        <v>1933</v>
      </c>
      <c r="O1584" s="10" t="s">
        <v>1934</v>
      </c>
      <c r="P1584" s="14"/>
      <c r="Q1584" s="10"/>
      <c r="R1584" s="10"/>
      <c r="S1584" s="10" t="s">
        <v>53</v>
      </c>
      <c r="T1584" s="10"/>
      <c r="U1584" s="10" t="s">
        <v>49</v>
      </c>
      <c r="V1584" s="10" t="s">
        <v>50</v>
      </c>
      <c r="W1584" s="10" t="s">
        <v>50</v>
      </c>
      <c r="X1584" s="11" t="str">
        <f t="shared" si="856"/>
        <v>N</v>
      </c>
      <c r="Y1584" s="11"/>
      <c r="Z1584" s="11">
        <f t="shared" si="773"/>
        <v>0</v>
      </c>
      <c r="AA1584" s="11" t="str">
        <f t="shared" si="852"/>
        <v>Y</v>
      </c>
      <c r="AB1584" s="11">
        <v>8</v>
      </c>
      <c r="AC1584" s="11">
        <f t="shared" si="853"/>
        <v>8</v>
      </c>
      <c r="AD1584" s="10" t="str">
        <f t="shared" si="842"/>
        <v>00000000</v>
      </c>
      <c r="AE1584" s="10" t="str">
        <f t="shared" si="843"/>
        <v>00000000</v>
      </c>
      <c r="AF1584" s="11"/>
      <c r="AG1584" s="10"/>
      <c r="AH1584" s="10"/>
      <c r="AI1584" s="11">
        <f t="shared" si="844"/>
        <v>799</v>
      </c>
      <c r="AJ1584" s="11" t="str">
        <f t="shared" si="845"/>
        <v/>
      </c>
      <c r="AK1584" s="11">
        <f t="shared" si="846"/>
        <v>799</v>
      </c>
      <c r="AL1584" s="11" t="str">
        <f t="shared" si="847"/>
        <v/>
      </c>
      <c r="AM1584" s="11">
        <f t="shared" si="858"/>
        <v>353</v>
      </c>
      <c r="AN1584" s="11" t="str">
        <f t="shared" si="849"/>
        <v>OTP[360:353]</v>
      </c>
      <c r="AO1584" s="11">
        <f t="shared" si="850"/>
        <v>383</v>
      </c>
      <c r="AP1584" s="11" t="str">
        <f t="shared" si="851"/>
        <v/>
      </c>
      <c r="AQ1584" s="11"/>
      <c r="AR1584" s="11">
        <f t="shared" si="854"/>
        <v>0</v>
      </c>
      <c r="AS1584" s="11"/>
      <c r="AT1584" s="9"/>
      <c r="AU1584" t="str">
        <f t="shared" si="855"/>
        <v>RW</v>
      </c>
      <c r="AV1584" s="7">
        <f>SUM(Z$7:Z1584)/2</f>
        <v>800</v>
      </c>
      <c r="AW1584" s="7">
        <f>SUM(AC$7:AC1584)/2</f>
        <v>367.5</v>
      </c>
      <c r="BA1584" s="11">
        <v>8</v>
      </c>
      <c r="BB1584" s="7">
        <f t="shared" ref="BB1584:BB1594" si="860">BB1585+BA1585</f>
        <v>33</v>
      </c>
      <c r="BF1584" s="2" t="str">
        <f t="shared" ref="BF1584:BO1584" si="861">DEC2BIN(64,8)</f>
        <v>01000000</v>
      </c>
      <c r="BG1584" s="2" t="str">
        <f t="shared" si="861"/>
        <v>01000000</v>
      </c>
      <c r="BH1584" s="2" t="str">
        <f t="shared" si="861"/>
        <v>01000000</v>
      </c>
      <c r="BI1584" s="2" t="str">
        <f t="shared" si="861"/>
        <v>01000000</v>
      </c>
      <c r="BJ1584" s="2" t="str">
        <f t="shared" si="861"/>
        <v>01000000</v>
      </c>
      <c r="BK1584" s="2" t="str">
        <f t="shared" si="861"/>
        <v>01000000</v>
      </c>
      <c r="BL1584" s="2" t="str">
        <f t="shared" si="861"/>
        <v>01000000</v>
      </c>
      <c r="BM1584" s="2" t="str">
        <f t="shared" si="861"/>
        <v>01000000</v>
      </c>
      <c r="BN1584" s="2" t="str">
        <f t="shared" si="861"/>
        <v>01000000</v>
      </c>
      <c r="BO1584" s="2" t="str">
        <f t="shared" si="861"/>
        <v>01000000</v>
      </c>
    </row>
    <row r="1585" spans="2:67" outlineLevel="1">
      <c r="B1585" s="36"/>
      <c r="C1585" s="13" t="s">
        <v>1294</v>
      </c>
      <c r="D1585" s="10" t="s">
        <v>1912</v>
      </c>
      <c r="E1585" s="10" t="s">
        <v>1913</v>
      </c>
      <c r="F1585" s="11" t="s">
        <v>1914</v>
      </c>
      <c r="G1585" s="11" t="str">
        <f>IF(BA1585&gt;1, F1585 &amp; "[" &amp; BB1585-1+BA1585&amp; ":" &amp; BB1585 &amp; "]",(IF(BA1585&gt;0,F1585 &amp; "[" &amp; BB1585 &amp; "]","")))</f>
        <v>MFR_SPECIFIC_D4[32:31]</v>
      </c>
      <c r="H1585" s="11" t="s">
        <v>1935</v>
      </c>
      <c r="I1585" s="11"/>
      <c r="J1585" s="11"/>
      <c r="K1585" s="11"/>
      <c r="L1585" s="11"/>
      <c r="M1585" s="11"/>
      <c r="N1585" s="10" t="s">
        <v>1936</v>
      </c>
      <c r="O1585" s="10" t="s">
        <v>1937</v>
      </c>
      <c r="P1585" s="14"/>
      <c r="Q1585" s="10"/>
      <c r="R1585" s="10"/>
      <c r="S1585" s="10" t="s">
        <v>53</v>
      </c>
      <c r="T1585" s="10"/>
      <c r="U1585" s="10" t="s">
        <v>49</v>
      </c>
      <c r="V1585" s="10" t="s">
        <v>50</v>
      </c>
      <c r="W1585" s="10" t="s">
        <v>50</v>
      </c>
      <c r="X1585" s="11" t="str">
        <f t="shared" si="856"/>
        <v>N</v>
      </c>
      <c r="Y1585" s="11"/>
      <c r="Z1585" s="11">
        <f t="shared" si="773"/>
        <v>0</v>
      </c>
      <c r="AA1585" s="11" t="str">
        <f t="shared" si="852"/>
        <v>Y</v>
      </c>
      <c r="AB1585" s="11">
        <v>2</v>
      </c>
      <c r="AC1585" s="11">
        <f t="shared" si="853"/>
        <v>2</v>
      </c>
      <c r="AD1585" s="10">
        <v>10</v>
      </c>
      <c r="AE1585" s="10">
        <v>10</v>
      </c>
      <c r="AF1585" s="11"/>
      <c r="AG1585" s="10"/>
      <c r="AH1585" s="10"/>
      <c r="AI1585" s="11">
        <f t="shared" si="844"/>
        <v>799</v>
      </c>
      <c r="AJ1585" s="11" t="str">
        <f t="shared" si="845"/>
        <v/>
      </c>
      <c r="AK1585" s="11">
        <f t="shared" si="846"/>
        <v>799</v>
      </c>
      <c r="AL1585" s="11" t="str">
        <f t="shared" si="847"/>
        <v/>
      </c>
      <c r="AM1585" s="11">
        <f t="shared" si="858"/>
        <v>351</v>
      </c>
      <c r="AN1585" s="11" t="str">
        <f t="shared" si="849"/>
        <v>OTP[352:351]</v>
      </c>
      <c r="AO1585" s="11">
        <f t="shared" si="850"/>
        <v>383</v>
      </c>
      <c r="AP1585" s="11" t="str">
        <f t="shared" si="851"/>
        <v/>
      </c>
      <c r="AQ1585" s="11"/>
      <c r="AR1585" s="11">
        <f t="shared" si="854"/>
        <v>0</v>
      </c>
      <c r="AS1585" s="11"/>
      <c r="AT1585" s="9"/>
      <c r="AU1585" t="str">
        <f t="shared" si="855"/>
        <v>RW</v>
      </c>
      <c r="AV1585" s="7">
        <f>SUM(Z$7:Z1585)/2</f>
        <v>800</v>
      </c>
      <c r="AW1585" s="7">
        <f>SUM(AC$7:AC1585)/2</f>
        <v>368.5</v>
      </c>
      <c r="BA1585" s="11">
        <v>2</v>
      </c>
      <c r="BB1585" s="7">
        <f t="shared" si="860"/>
        <v>31</v>
      </c>
      <c r="BF1585" s="2">
        <v>10</v>
      </c>
      <c r="BG1585" s="2">
        <v>10</v>
      </c>
      <c r="BH1585" s="2">
        <v>10</v>
      </c>
      <c r="BI1585" s="2">
        <v>10</v>
      </c>
      <c r="BJ1585" s="2">
        <v>10</v>
      </c>
      <c r="BK1585" s="2">
        <v>10</v>
      </c>
      <c r="BL1585" s="2">
        <v>10</v>
      </c>
      <c r="BM1585" s="2">
        <v>10</v>
      </c>
      <c r="BN1585" s="2">
        <v>10</v>
      </c>
      <c r="BO1585" s="2">
        <v>10</v>
      </c>
    </row>
    <row r="1586" spans="2:67" outlineLevel="1">
      <c r="B1586" s="36"/>
      <c r="C1586" s="13" t="s">
        <v>1294</v>
      </c>
      <c r="D1586" s="10" t="s">
        <v>1912</v>
      </c>
      <c r="E1586" s="10" t="s">
        <v>1913</v>
      </c>
      <c r="F1586" s="11" t="s">
        <v>1914</v>
      </c>
      <c r="G1586" s="11" t="str">
        <f t="shared" si="857"/>
        <v>MFR_SPECIFIC_D4[30]</v>
      </c>
      <c r="H1586" s="11" t="s">
        <v>1938</v>
      </c>
      <c r="I1586" s="11"/>
      <c r="J1586" s="11"/>
      <c r="K1586" s="11"/>
      <c r="L1586" s="11"/>
      <c r="M1586" s="11"/>
      <c r="N1586" s="10" t="s">
        <v>1939</v>
      </c>
      <c r="O1586" s="10" t="s">
        <v>1940</v>
      </c>
      <c r="P1586" s="14"/>
      <c r="Q1586" s="10"/>
      <c r="R1586" s="10"/>
      <c r="S1586" s="10" t="s">
        <v>53</v>
      </c>
      <c r="T1586" s="10"/>
      <c r="U1586" s="10" t="s">
        <v>49</v>
      </c>
      <c r="V1586" s="10" t="s">
        <v>50</v>
      </c>
      <c r="W1586" s="10" t="s">
        <v>50</v>
      </c>
      <c r="X1586" s="11" t="str">
        <f t="shared" si="856"/>
        <v>N</v>
      </c>
      <c r="Y1586" s="11"/>
      <c r="Z1586" s="11">
        <f t="shared" si="773"/>
        <v>0</v>
      </c>
      <c r="AA1586" s="11" t="str">
        <f t="shared" si="852"/>
        <v>Y</v>
      </c>
      <c r="AB1586" s="11">
        <v>1</v>
      </c>
      <c r="AC1586" s="11">
        <f t="shared" si="853"/>
        <v>1</v>
      </c>
      <c r="AD1586" s="10" t="str">
        <f t="shared" si="842"/>
        <v>0</v>
      </c>
      <c r="AE1586" s="10" t="str">
        <f t="shared" si="843"/>
        <v>0</v>
      </c>
      <c r="AF1586" s="11"/>
      <c r="AG1586" s="10"/>
      <c r="AH1586" s="10"/>
      <c r="AI1586" s="11">
        <f t="shared" si="844"/>
        <v>799</v>
      </c>
      <c r="AJ1586" s="11" t="str">
        <f t="shared" si="845"/>
        <v/>
      </c>
      <c r="AK1586" s="11">
        <f t="shared" si="846"/>
        <v>799</v>
      </c>
      <c r="AL1586" s="11" t="str">
        <f t="shared" si="847"/>
        <v/>
      </c>
      <c r="AM1586" s="11">
        <f t="shared" si="858"/>
        <v>350</v>
      </c>
      <c r="AN1586" s="11" t="str">
        <f t="shared" si="849"/>
        <v>OTP[350]</v>
      </c>
      <c r="AO1586" s="11">
        <f t="shared" si="850"/>
        <v>383</v>
      </c>
      <c r="AP1586" s="11" t="str">
        <f t="shared" si="851"/>
        <v/>
      </c>
      <c r="AQ1586" s="11"/>
      <c r="AR1586" s="11">
        <f t="shared" si="854"/>
        <v>0</v>
      </c>
      <c r="AS1586" s="11"/>
      <c r="AT1586" s="9"/>
      <c r="AU1586" t="str">
        <f t="shared" si="855"/>
        <v>RW</v>
      </c>
      <c r="AV1586" s="7">
        <f>SUM(Z$7:Z1586)/2</f>
        <v>800</v>
      </c>
      <c r="AW1586" s="7">
        <f>SUM(AC$7:AC1586)/2</f>
        <v>369</v>
      </c>
      <c r="BA1586" s="11">
        <v>1</v>
      </c>
      <c r="BB1586" s="7">
        <f t="shared" si="860"/>
        <v>30</v>
      </c>
      <c r="BF1586" s="2" t="s">
        <v>1304</v>
      </c>
      <c r="BG1586" s="2" t="s">
        <v>1304</v>
      </c>
      <c r="BH1586" s="2" t="s">
        <v>1304</v>
      </c>
      <c r="BI1586" s="2" t="s">
        <v>1304</v>
      </c>
      <c r="BJ1586" s="2" t="s">
        <v>1304</v>
      </c>
      <c r="BK1586" s="2" t="s">
        <v>1304</v>
      </c>
      <c r="BL1586" s="2" t="s">
        <v>1304</v>
      </c>
      <c r="BM1586" s="2" t="s">
        <v>1304</v>
      </c>
      <c r="BN1586" s="2" t="s">
        <v>1304</v>
      </c>
      <c r="BO1586" s="2" t="s">
        <v>1304</v>
      </c>
    </row>
    <row r="1587" spans="2:67" outlineLevel="1">
      <c r="B1587" s="36"/>
      <c r="C1587" s="13" t="s">
        <v>1294</v>
      </c>
      <c r="D1587" s="10" t="s">
        <v>1912</v>
      </c>
      <c r="E1587" s="10" t="s">
        <v>1913</v>
      </c>
      <c r="F1587" s="11" t="s">
        <v>1914</v>
      </c>
      <c r="G1587" s="11" t="str">
        <f>IF(BA1587&gt;1, F1587 &amp; "[" &amp; BB1587-1+BA1587&amp; ":" &amp; BB1587 &amp; "]",(IF(BA1587&gt;0,F1587 &amp; "[" &amp; BB1587 &amp; "]","")))</f>
        <v>MFR_SPECIFIC_D4[29:28]</v>
      </c>
      <c r="H1587" s="11" t="s">
        <v>1941</v>
      </c>
      <c r="I1587" s="11"/>
      <c r="J1587" s="11"/>
      <c r="K1587" s="11"/>
      <c r="L1587" s="11"/>
      <c r="M1587" s="11"/>
      <c r="N1587" s="10" t="s">
        <v>1942</v>
      </c>
      <c r="O1587" s="10"/>
      <c r="P1587" s="14"/>
      <c r="Q1587" s="10"/>
      <c r="R1587" s="10"/>
      <c r="S1587" s="10" t="s">
        <v>53</v>
      </c>
      <c r="T1587" s="10"/>
      <c r="U1587" s="10" t="s">
        <v>49</v>
      </c>
      <c r="V1587" s="10" t="s">
        <v>50</v>
      </c>
      <c r="W1587" s="10" t="s">
        <v>50</v>
      </c>
      <c r="X1587" s="11" t="str">
        <f t="shared" si="856"/>
        <v>N</v>
      </c>
      <c r="Y1587" s="11"/>
      <c r="Z1587" s="11">
        <f t="shared" si="773"/>
        <v>0</v>
      </c>
      <c r="AA1587" s="11" t="str">
        <f t="shared" si="852"/>
        <v>Y</v>
      </c>
      <c r="AB1587" s="11">
        <v>2</v>
      </c>
      <c r="AC1587" s="11">
        <f t="shared" si="853"/>
        <v>2</v>
      </c>
      <c r="AD1587" s="10">
        <v>11</v>
      </c>
      <c r="AE1587" s="10">
        <v>11</v>
      </c>
      <c r="AF1587" s="11"/>
      <c r="AG1587" s="10"/>
      <c r="AH1587" s="10"/>
      <c r="AI1587" s="11">
        <f t="shared" si="844"/>
        <v>799</v>
      </c>
      <c r="AJ1587" s="11" t="str">
        <f t="shared" si="845"/>
        <v/>
      </c>
      <c r="AK1587" s="11">
        <f t="shared" si="846"/>
        <v>799</v>
      </c>
      <c r="AL1587" s="11" t="str">
        <f t="shared" si="847"/>
        <v/>
      </c>
      <c r="AM1587" s="11">
        <f t="shared" si="858"/>
        <v>348</v>
      </c>
      <c r="AN1587" s="11" t="str">
        <f t="shared" si="849"/>
        <v>OTP[349:348]</v>
      </c>
      <c r="AO1587" s="11">
        <f t="shared" si="850"/>
        <v>383</v>
      </c>
      <c r="AP1587" s="11" t="str">
        <f t="shared" si="851"/>
        <v/>
      </c>
      <c r="AQ1587" s="11"/>
      <c r="AR1587" s="11">
        <f t="shared" si="854"/>
        <v>0</v>
      </c>
      <c r="AS1587" s="11"/>
      <c r="AT1587" s="9"/>
      <c r="AU1587" t="str">
        <f t="shared" si="855"/>
        <v>RW</v>
      </c>
      <c r="AV1587" s="7">
        <f>SUM(Z$7:Z1587)/2</f>
        <v>800</v>
      </c>
      <c r="AW1587" s="7">
        <f>SUM(AC$7:AC1587)/2</f>
        <v>370</v>
      </c>
      <c r="BA1587" s="11">
        <v>2</v>
      </c>
      <c r="BB1587" s="7">
        <f t="shared" si="860"/>
        <v>28</v>
      </c>
      <c r="BF1587" s="2">
        <v>11</v>
      </c>
      <c r="BG1587" s="2">
        <v>11</v>
      </c>
      <c r="BH1587" s="2">
        <v>11</v>
      </c>
      <c r="BI1587" s="2">
        <v>11</v>
      </c>
      <c r="BJ1587" s="2">
        <v>11</v>
      </c>
      <c r="BK1587" s="2">
        <v>11</v>
      </c>
      <c r="BL1587" s="2">
        <v>11</v>
      </c>
      <c r="BM1587" s="2">
        <v>11</v>
      </c>
      <c r="BN1587" s="2">
        <v>11</v>
      </c>
      <c r="BO1587" s="2">
        <v>11</v>
      </c>
    </row>
    <row r="1588" spans="2:67" ht="28.9" outlineLevel="1">
      <c r="B1588" s="36"/>
      <c r="C1588" s="13" t="s">
        <v>1294</v>
      </c>
      <c r="D1588" s="10" t="s">
        <v>1912</v>
      </c>
      <c r="E1588" s="10" t="s">
        <v>1913</v>
      </c>
      <c r="F1588" s="11" t="s">
        <v>1914</v>
      </c>
      <c r="G1588" s="11" t="str">
        <f t="shared" si="857"/>
        <v>MFR_SPECIFIC_D4[27:21]</v>
      </c>
      <c r="H1588" s="11" t="s">
        <v>1943</v>
      </c>
      <c r="I1588" s="11"/>
      <c r="J1588" s="11"/>
      <c r="K1588" s="11"/>
      <c r="L1588" s="11"/>
      <c r="M1588" s="11"/>
      <c r="N1588" s="10" t="s">
        <v>1944</v>
      </c>
      <c r="O1588" s="10" t="s">
        <v>1945</v>
      </c>
      <c r="P1588" s="14"/>
      <c r="Q1588" s="10"/>
      <c r="R1588" s="10"/>
      <c r="S1588" s="10" t="s">
        <v>53</v>
      </c>
      <c r="T1588" s="10"/>
      <c r="U1588" s="10" t="s">
        <v>49</v>
      </c>
      <c r="V1588" s="10" t="s">
        <v>50</v>
      </c>
      <c r="W1588" s="10" t="s">
        <v>50</v>
      </c>
      <c r="X1588" s="11" t="str">
        <f t="shared" si="856"/>
        <v>N</v>
      </c>
      <c r="Y1588" s="11"/>
      <c r="Z1588" s="11">
        <f t="shared" si="773"/>
        <v>0</v>
      </c>
      <c r="AA1588" s="11" t="str">
        <f t="shared" si="852"/>
        <v>Y</v>
      </c>
      <c r="AB1588" s="11">
        <v>7</v>
      </c>
      <c r="AC1588" s="11">
        <f t="shared" si="853"/>
        <v>7</v>
      </c>
      <c r="AD1588" s="10">
        <v>1001111</v>
      </c>
      <c r="AE1588" s="10">
        <v>1001111</v>
      </c>
      <c r="AF1588" s="11"/>
      <c r="AG1588" s="10"/>
      <c r="AH1588" s="10"/>
      <c r="AI1588" s="11">
        <f t="shared" si="844"/>
        <v>799</v>
      </c>
      <c r="AJ1588" s="11" t="str">
        <f t="shared" si="845"/>
        <v/>
      </c>
      <c r="AK1588" s="11">
        <f t="shared" si="846"/>
        <v>799</v>
      </c>
      <c r="AL1588" s="11" t="str">
        <f t="shared" si="847"/>
        <v/>
      </c>
      <c r="AM1588" s="11">
        <f t="shared" si="848"/>
        <v>341</v>
      </c>
      <c r="AN1588" s="11" t="str">
        <f t="shared" si="849"/>
        <v>OTP[347:341]</v>
      </c>
      <c r="AO1588" s="11">
        <f t="shared" si="850"/>
        <v>383</v>
      </c>
      <c r="AP1588" s="11" t="str">
        <f t="shared" si="851"/>
        <v/>
      </c>
      <c r="AQ1588" s="11"/>
      <c r="AR1588" s="11">
        <f t="shared" si="854"/>
        <v>0</v>
      </c>
      <c r="AS1588" s="11"/>
      <c r="AT1588" s="9"/>
      <c r="AU1588" t="str">
        <f t="shared" si="855"/>
        <v>RW</v>
      </c>
      <c r="AV1588" s="7">
        <f>SUM(Z$7:Z1588)/2</f>
        <v>800</v>
      </c>
      <c r="AW1588" s="7">
        <f>SUM(AC$7:AC1588)/2</f>
        <v>373.5</v>
      </c>
      <c r="BA1588" s="11">
        <v>7</v>
      </c>
      <c r="BB1588" s="7">
        <f t="shared" si="860"/>
        <v>21</v>
      </c>
      <c r="BF1588" s="2">
        <v>1001111</v>
      </c>
      <c r="BG1588" s="2">
        <v>1001111</v>
      </c>
      <c r="BH1588" s="2">
        <v>1001111</v>
      </c>
      <c r="BI1588" s="2">
        <v>1001111</v>
      </c>
      <c r="BJ1588" s="2">
        <v>1001111</v>
      </c>
      <c r="BK1588" s="2">
        <v>1001111</v>
      </c>
      <c r="BL1588" s="2">
        <v>1001111</v>
      </c>
      <c r="BM1588" s="2">
        <v>1001111</v>
      </c>
      <c r="BN1588" s="2">
        <v>1001111</v>
      </c>
      <c r="BO1588" s="2">
        <v>1001111</v>
      </c>
    </row>
    <row r="1589" spans="2:67" ht="28.9" outlineLevel="1">
      <c r="B1589" s="36"/>
      <c r="C1589" s="13" t="s">
        <v>1294</v>
      </c>
      <c r="D1589" s="10" t="s">
        <v>1912</v>
      </c>
      <c r="E1589" s="10" t="s">
        <v>1913</v>
      </c>
      <c r="F1589" s="11" t="s">
        <v>1914</v>
      </c>
      <c r="G1589" s="11" t="str">
        <f t="shared" si="857"/>
        <v>MFR_SPECIFIC_D4[20:16]</v>
      </c>
      <c r="H1589" s="11" t="s">
        <v>1946</v>
      </c>
      <c r="I1589" s="11"/>
      <c r="J1589" s="11"/>
      <c r="K1589" s="11"/>
      <c r="L1589" s="11"/>
      <c r="M1589" s="11"/>
      <c r="N1589" s="10" t="s">
        <v>1947</v>
      </c>
      <c r="O1589" s="10" t="s">
        <v>1948</v>
      </c>
      <c r="P1589" s="14"/>
      <c r="Q1589" s="10"/>
      <c r="R1589" s="10"/>
      <c r="S1589" s="10" t="s">
        <v>53</v>
      </c>
      <c r="T1589" s="10"/>
      <c r="U1589" s="10" t="s">
        <v>49</v>
      </c>
      <c r="V1589" s="10" t="s">
        <v>50</v>
      </c>
      <c r="W1589" s="10" t="s">
        <v>50</v>
      </c>
      <c r="X1589" s="11" t="str">
        <f t="shared" si="856"/>
        <v>N</v>
      </c>
      <c r="Y1589" s="11"/>
      <c r="Z1589" s="11">
        <f t="shared" si="773"/>
        <v>0</v>
      </c>
      <c r="AA1589" s="11" t="str">
        <f t="shared" si="852"/>
        <v>Y</v>
      </c>
      <c r="AB1589" s="11">
        <v>5</v>
      </c>
      <c r="AC1589" s="11">
        <f t="shared" si="853"/>
        <v>5</v>
      </c>
      <c r="AD1589" s="20" t="s">
        <v>1949</v>
      </c>
      <c r="AE1589" s="20" t="s">
        <v>1949</v>
      </c>
      <c r="AF1589" s="11"/>
      <c r="AG1589" s="10"/>
      <c r="AH1589" s="10"/>
      <c r="AI1589" s="11">
        <f t="shared" si="844"/>
        <v>799</v>
      </c>
      <c r="AJ1589" s="11" t="str">
        <f t="shared" si="845"/>
        <v/>
      </c>
      <c r="AK1589" s="11">
        <f t="shared" si="846"/>
        <v>799</v>
      </c>
      <c r="AL1589" s="11" t="str">
        <f t="shared" si="847"/>
        <v/>
      </c>
      <c r="AM1589" s="11">
        <f t="shared" si="848"/>
        <v>336</v>
      </c>
      <c r="AN1589" s="11" t="str">
        <f t="shared" si="849"/>
        <v>OTP[340:336]</v>
      </c>
      <c r="AO1589" s="11">
        <f t="shared" si="850"/>
        <v>383</v>
      </c>
      <c r="AP1589" s="11" t="str">
        <f t="shared" si="851"/>
        <v/>
      </c>
      <c r="AQ1589" s="11"/>
      <c r="AR1589" s="11">
        <f t="shared" si="854"/>
        <v>0</v>
      </c>
      <c r="AS1589" s="11"/>
      <c r="AT1589" s="9"/>
      <c r="AU1589" t="str">
        <f t="shared" si="855"/>
        <v>RW</v>
      </c>
      <c r="AV1589" s="7">
        <f>SUM(Z$7:Z1589)/2</f>
        <v>800</v>
      </c>
      <c r="AW1589" s="7">
        <f>SUM(AC$7:AC1589)/2</f>
        <v>376</v>
      </c>
      <c r="BA1589" s="11">
        <v>5</v>
      </c>
      <c r="BB1589" s="7">
        <f t="shared" si="860"/>
        <v>16</v>
      </c>
      <c r="BF1589" s="2" t="s">
        <v>1949</v>
      </c>
      <c r="BG1589" s="2" t="s">
        <v>1949</v>
      </c>
      <c r="BH1589" s="2" t="s">
        <v>1949</v>
      </c>
      <c r="BI1589" s="2" t="s">
        <v>1949</v>
      </c>
      <c r="BJ1589" s="2" t="s">
        <v>1949</v>
      </c>
      <c r="BK1589" s="2" t="s">
        <v>1949</v>
      </c>
      <c r="BL1589" s="2" t="s">
        <v>1949</v>
      </c>
      <c r="BM1589" s="2" t="s">
        <v>1949</v>
      </c>
      <c r="BN1589" s="2" t="s">
        <v>1949</v>
      </c>
      <c r="BO1589" s="2" t="s">
        <v>1949</v>
      </c>
    </row>
    <row r="1590" spans="2:67" outlineLevel="1">
      <c r="B1590" s="36"/>
      <c r="C1590" s="13" t="s">
        <v>1294</v>
      </c>
      <c r="D1590" s="10" t="s">
        <v>1912</v>
      </c>
      <c r="E1590" s="10" t="s">
        <v>1913</v>
      </c>
      <c r="F1590" s="11" t="s">
        <v>1914</v>
      </c>
      <c r="G1590" s="11" t="str">
        <f t="shared" si="857"/>
        <v>MFR_SPECIFIC_D4[15]</v>
      </c>
      <c r="H1590" s="11" t="s">
        <v>1950</v>
      </c>
      <c r="I1590" s="11"/>
      <c r="J1590" s="11"/>
      <c r="K1590" s="11"/>
      <c r="L1590" s="11"/>
      <c r="M1590" s="11"/>
      <c r="N1590" s="10"/>
      <c r="O1590" s="10" t="s">
        <v>1951</v>
      </c>
      <c r="P1590" s="14"/>
      <c r="Q1590" s="10"/>
      <c r="R1590" s="10"/>
      <c r="S1590" s="10" t="s">
        <v>53</v>
      </c>
      <c r="T1590" s="10"/>
      <c r="U1590" s="10" t="s">
        <v>49</v>
      </c>
      <c r="V1590" s="10" t="s">
        <v>50</v>
      </c>
      <c r="W1590" s="10" t="s">
        <v>50</v>
      </c>
      <c r="X1590" s="11" t="str">
        <f t="shared" si="856"/>
        <v>N</v>
      </c>
      <c r="Y1590" s="11"/>
      <c r="Z1590" s="11">
        <f t="shared" si="773"/>
        <v>0</v>
      </c>
      <c r="AA1590" s="11" t="str">
        <f t="shared" si="852"/>
        <v>Y</v>
      </c>
      <c r="AB1590" s="11">
        <v>1</v>
      </c>
      <c r="AC1590" s="11">
        <f t="shared" si="853"/>
        <v>1</v>
      </c>
      <c r="AD1590" s="10" t="str">
        <f t="shared" si="842"/>
        <v>0</v>
      </c>
      <c r="AE1590" s="10" t="str">
        <f t="shared" si="843"/>
        <v>0</v>
      </c>
      <c r="AF1590" s="11"/>
      <c r="AG1590" s="10"/>
      <c r="AH1590" s="10"/>
      <c r="AI1590" s="11">
        <f t="shared" si="844"/>
        <v>799</v>
      </c>
      <c r="AJ1590" s="11" t="str">
        <f t="shared" si="845"/>
        <v/>
      </c>
      <c r="AK1590" s="11">
        <f t="shared" si="846"/>
        <v>799</v>
      </c>
      <c r="AL1590" s="11" t="str">
        <f t="shared" si="847"/>
        <v/>
      </c>
      <c r="AM1590" s="11">
        <f t="shared" si="848"/>
        <v>335</v>
      </c>
      <c r="AN1590" s="11" t="str">
        <f t="shared" si="849"/>
        <v>OTP[335]</v>
      </c>
      <c r="AO1590" s="11">
        <f t="shared" si="850"/>
        <v>383</v>
      </c>
      <c r="AP1590" s="11" t="str">
        <f t="shared" si="851"/>
        <v/>
      </c>
      <c r="AQ1590" s="11"/>
      <c r="AR1590" s="11">
        <f t="shared" si="854"/>
        <v>0</v>
      </c>
      <c r="AS1590" s="11"/>
      <c r="AT1590" s="9"/>
      <c r="AU1590" t="str">
        <f t="shared" si="855"/>
        <v>RW</v>
      </c>
      <c r="AV1590" s="7">
        <f>SUM(Z$7:Z1590)/2</f>
        <v>800</v>
      </c>
      <c r="AW1590" s="7">
        <f>SUM(AC$7:AC1590)/2</f>
        <v>376.5</v>
      </c>
      <c r="BA1590" s="11">
        <v>1</v>
      </c>
      <c r="BB1590" s="7">
        <f t="shared" si="860"/>
        <v>15</v>
      </c>
      <c r="BF1590" s="2" t="s">
        <v>1304</v>
      </c>
      <c r="BG1590" s="2" t="s">
        <v>1304</v>
      </c>
      <c r="BH1590" s="2" t="s">
        <v>1304</v>
      </c>
      <c r="BI1590" s="2" t="s">
        <v>1304</v>
      </c>
      <c r="BJ1590" s="2" t="s">
        <v>1304</v>
      </c>
      <c r="BK1590" s="2" t="s">
        <v>1304</v>
      </c>
      <c r="BL1590" s="2" t="s">
        <v>1304</v>
      </c>
      <c r="BM1590" s="2" t="s">
        <v>1304</v>
      </c>
      <c r="BN1590" s="2" t="s">
        <v>1304</v>
      </c>
      <c r="BO1590" s="2" t="s">
        <v>1304</v>
      </c>
    </row>
    <row r="1591" spans="2:67" outlineLevel="1">
      <c r="B1591" s="36"/>
      <c r="C1591" s="13" t="s">
        <v>1294</v>
      </c>
      <c r="D1591" s="10" t="s">
        <v>1912</v>
      </c>
      <c r="E1591" s="10" t="s">
        <v>1913</v>
      </c>
      <c r="F1591" s="11" t="s">
        <v>1914</v>
      </c>
      <c r="G1591" s="11" t="str">
        <f t="shared" si="857"/>
        <v>MFR_SPECIFIC_D4[14:12]</v>
      </c>
      <c r="H1591" s="11" t="s">
        <v>1952</v>
      </c>
      <c r="I1591" s="11"/>
      <c r="J1591" s="11"/>
      <c r="K1591" s="11"/>
      <c r="L1591" s="11"/>
      <c r="M1591" s="11"/>
      <c r="N1591" s="10"/>
      <c r="O1591" s="10" t="s">
        <v>1953</v>
      </c>
      <c r="P1591" s="14"/>
      <c r="Q1591" s="10"/>
      <c r="R1591" s="10"/>
      <c r="S1591" s="10" t="s">
        <v>53</v>
      </c>
      <c r="T1591" s="10"/>
      <c r="U1591" s="10" t="s">
        <v>49</v>
      </c>
      <c r="V1591" s="10" t="s">
        <v>50</v>
      </c>
      <c r="W1591" s="10" t="s">
        <v>50</v>
      </c>
      <c r="X1591" s="11" t="str">
        <f t="shared" si="856"/>
        <v>N</v>
      </c>
      <c r="Y1591" s="11"/>
      <c r="Z1591" s="11">
        <f t="shared" si="773"/>
        <v>0</v>
      </c>
      <c r="AA1591" s="11" t="str">
        <f t="shared" si="852"/>
        <v>Y</v>
      </c>
      <c r="AB1591" s="11">
        <v>3</v>
      </c>
      <c r="AC1591" s="11">
        <f t="shared" si="853"/>
        <v>3</v>
      </c>
      <c r="AD1591" s="10" t="str">
        <f>REPT(1,BA1591)</f>
        <v>111</v>
      </c>
      <c r="AE1591" s="10" t="str">
        <f>REPT(1,BA1591)</f>
        <v>111</v>
      </c>
      <c r="AF1591" s="11"/>
      <c r="AG1591" s="10"/>
      <c r="AH1591" s="10"/>
      <c r="AI1591" s="11">
        <f t="shared" si="844"/>
        <v>799</v>
      </c>
      <c r="AJ1591" s="11" t="str">
        <f t="shared" si="845"/>
        <v/>
      </c>
      <c r="AK1591" s="11">
        <f t="shared" si="846"/>
        <v>799</v>
      </c>
      <c r="AL1591" s="11" t="str">
        <f t="shared" si="847"/>
        <v/>
      </c>
      <c r="AM1591" s="11">
        <f t="shared" si="848"/>
        <v>332</v>
      </c>
      <c r="AN1591" s="11" t="str">
        <f t="shared" si="849"/>
        <v>OTP[334:332]</v>
      </c>
      <c r="AO1591" s="11">
        <f t="shared" si="850"/>
        <v>383</v>
      </c>
      <c r="AP1591" s="11" t="str">
        <f t="shared" si="851"/>
        <v/>
      </c>
      <c r="AQ1591" s="11"/>
      <c r="AR1591" s="11">
        <f t="shared" si="854"/>
        <v>0</v>
      </c>
      <c r="AS1591" s="11"/>
      <c r="AT1591" s="9"/>
      <c r="AU1591" t="str">
        <f t="shared" si="855"/>
        <v>RW</v>
      </c>
      <c r="AV1591" s="7">
        <f>SUM(Z$7:Z1591)/2</f>
        <v>800</v>
      </c>
      <c r="AW1591" s="7">
        <f>SUM(AC$7:AC1591)/2</f>
        <v>378</v>
      </c>
      <c r="BA1591" s="11">
        <v>3</v>
      </c>
      <c r="BB1591" s="7">
        <f t="shared" si="860"/>
        <v>12</v>
      </c>
      <c r="BF1591" s="2" t="s">
        <v>1447</v>
      </c>
      <c r="BG1591" s="2" t="s">
        <v>1447</v>
      </c>
      <c r="BH1591" s="2" t="s">
        <v>1447</v>
      </c>
      <c r="BI1591" s="2" t="s">
        <v>1447</v>
      </c>
      <c r="BJ1591" s="2" t="s">
        <v>1447</v>
      </c>
      <c r="BK1591" s="2" t="s">
        <v>1447</v>
      </c>
      <c r="BL1591" s="2" t="s">
        <v>1447</v>
      </c>
      <c r="BM1591" s="2" t="s">
        <v>1447</v>
      </c>
      <c r="BN1591" s="2" t="s">
        <v>1447</v>
      </c>
      <c r="BO1591" s="2" t="s">
        <v>1447</v>
      </c>
    </row>
    <row r="1592" spans="2:67" ht="57.6" outlineLevel="1">
      <c r="B1592" s="36"/>
      <c r="C1592" s="13" t="s">
        <v>1294</v>
      </c>
      <c r="D1592" s="10" t="s">
        <v>1912</v>
      </c>
      <c r="E1592" s="10" t="s">
        <v>1913</v>
      </c>
      <c r="F1592" s="11" t="s">
        <v>1914</v>
      </c>
      <c r="G1592" s="11" t="str">
        <f t="shared" si="857"/>
        <v>MFR_SPECIFIC_D4[11:6]</v>
      </c>
      <c r="H1592" s="11" t="s">
        <v>1954</v>
      </c>
      <c r="I1592" s="11"/>
      <c r="J1592" s="11"/>
      <c r="K1592" s="11"/>
      <c r="L1592" s="11"/>
      <c r="M1592" s="11"/>
      <c r="N1592" s="10" t="s">
        <v>1955</v>
      </c>
      <c r="O1592" s="10"/>
      <c r="P1592" s="14"/>
      <c r="Q1592" s="10"/>
      <c r="R1592" s="10"/>
      <c r="S1592" s="10" t="s">
        <v>53</v>
      </c>
      <c r="T1592" s="10"/>
      <c r="U1592" s="10" t="s">
        <v>49</v>
      </c>
      <c r="V1592" s="10" t="s">
        <v>50</v>
      </c>
      <c r="W1592" s="10" t="s">
        <v>50</v>
      </c>
      <c r="X1592" s="11" t="str">
        <f t="shared" si="856"/>
        <v>N</v>
      </c>
      <c r="Y1592" s="11"/>
      <c r="Z1592" s="11">
        <f t="shared" si="773"/>
        <v>0</v>
      </c>
      <c r="AA1592" s="11" t="str">
        <f t="shared" si="852"/>
        <v>Y</v>
      </c>
      <c r="AB1592" s="11">
        <v>6</v>
      </c>
      <c r="AC1592" s="11">
        <f t="shared" si="853"/>
        <v>6</v>
      </c>
      <c r="AD1592" s="20" t="s">
        <v>1956</v>
      </c>
      <c r="AE1592" s="20" t="s">
        <v>1956</v>
      </c>
      <c r="AF1592" s="11"/>
      <c r="AG1592" s="10"/>
      <c r="AH1592" s="10"/>
      <c r="AI1592" s="11">
        <f t="shared" si="844"/>
        <v>799</v>
      </c>
      <c r="AJ1592" s="11" t="str">
        <f t="shared" si="845"/>
        <v/>
      </c>
      <c r="AK1592" s="11">
        <f t="shared" si="846"/>
        <v>799</v>
      </c>
      <c r="AL1592" s="11" t="str">
        <f t="shared" si="847"/>
        <v/>
      </c>
      <c r="AM1592" s="11">
        <f t="shared" si="848"/>
        <v>326</v>
      </c>
      <c r="AN1592" s="11" t="str">
        <f t="shared" si="849"/>
        <v>OTP[331:326]</v>
      </c>
      <c r="AO1592" s="11">
        <f t="shared" si="850"/>
        <v>383</v>
      </c>
      <c r="AP1592" s="11" t="str">
        <f t="shared" si="851"/>
        <v/>
      </c>
      <c r="AQ1592" s="11"/>
      <c r="AR1592" s="11">
        <f t="shared" si="854"/>
        <v>0</v>
      </c>
      <c r="AS1592" s="11"/>
      <c r="AT1592" s="9"/>
      <c r="AU1592" t="str">
        <f t="shared" si="855"/>
        <v>RW</v>
      </c>
      <c r="AV1592" s="7">
        <f>SUM(Z$7:Z1592)/2</f>
        <v>800</v>
      </c>
      <c r="AW1592" s="7">
        <f>SUM(AC$7:AC1592)/2</f>
        <v>381</v>
      </c>
      <c r="BA1592" s="11">
        <v>6</v>
      </c>
      <c r="BB1592" s="7">
        <f t="shared" si="860"/>
        <v>6</v>
      </c>
      <c r="BF1592" s="2" t="s">
        <v>1956</v>
      </c>
      <c r="BG1592" s="2" t="s">
        <v>1956</v>
      </c>
      <c r="BH1592" s="2" t="s">
        <v>1956</v>
      </c>
      <c r="BI1592" s="2" t="s">
        <v>1956</v>
      </c>
      <c r="BJ1592" s="2" t="s">
        <v>1956</v>
      </c>
      <c r="BK1592" s="2" t="s">
        <v>1956</v>
      </c>
      <c r="BL1592" s="2" t="s">
        <v>1956</v>
      </c>
      <c r="BM1592" s="2" t="s">
        <v>1956</v>
      </c>
      <c r="BN1592" s="2" t="s">
        <v>1956</v>
      </c>
      <c r="BO1592" s="2" t="s">
        <v>1956</v>
      </c>
    </row>
    <row r="1593" spans="2:67" ht="28.9" outlineLevel="1">
      <c r="B1593" s="36"/>
      <c r="C1593" s="13" t="s">
        <v>1294</v>
      </c>
      <c r="D1593" s="10" t="s">
        <v>1912</v>
      </c>
      <c r="E1593" s="10" t="s">
        <v>1913</v>
      </c>
      <c r="F1593" s="11" t="s">
        <v>1914</v>
      </c>
      <c r="G1593" s="11" t="str">
        <f t="shared" si="857"/>
        <v>MFR_SPECIFIC_D4[5:1]</v>
      </c>
      <c r="H1593" s="11" t="s">
        <v>1957</v>
      </c>
      <c r="I1593" s="11"/>
      <c r="J1593" s="11"/>
      <c r="K1593" s="11"/>
      <c r="L1593" s="11"/>
      <c r="M1593" s="11"/>
      <c r="N1593" s="10" t="s">
        <v>1958</v>
      </c>
      <c r="O1593" s="10" t="s">
        <v>1959</v>
      </c>
      <c r="P1593" s="14"/>
      <c r="Q1593" s="10"/>
      <c r="R1593" s="10"/>
      <c r="S1593" s="10" t="s">
        <v>53</v>
      </c>
      <c r="T1593" s="10"/>
      <c r="U1593" s="10" t="s">
        <v>49</v>
      </c>
      <c r="V1593" s="10" t="s">
        <v>50</v>
      </c>
      <c r="W1593" s="10" t="s">
        <v>50</v>
      </c>
      <c r="X1593" s="11" t="str">
        <f t="shared" si="856"/>
        <v>N</v>
      </c>
      <c r="Y1593" s="11"/>
      <c r="Z1593" s="11">
        <f t="shared" si="773"/>
        <v>0</v>
      </c>
      <c r="AA1593" s="11" t="str">
        <f t="shared" si="852"/>
        <v>Y</v>
      </c>
      <c r="AB1593" s="11">
        <v>5</v>
      </c>
      <c r="AC1593" s="11">
        <f t="shared" si="853"/>
        <v>5</v>
      </c>
      <c r="AD1593" s="20" t="s">
        <v>1960</v>
      </c>
      <c r="AE1593" s="20" t="s">
        <v>1960</v>
      </c>
      <c r="AF1593" s="11"/>
      <c r="AG1593" s="10"/>
      <c r="AH1593" s="10"/>
      <c r="AI1593" s="11">
        <f t="shared" si="844"/>
        <v>799</v>
      </c>
      <c r="AJ1593" s="11" t="str">
        <f t="shared" si="845"/>
        <v/>
      </c>
      <c r="AK1593" s="11">
        <f t="shared" si="846"/>
        <v>799</v>
      </c>
      <c r="AL1593" s="11" t="str">
        <f t="shared" si="847"/>
        <v/>
      </c>
      <c r="AM1593" s="11">
        <f t="shared" si="848"/>
        <v>321</v>
      </c>
      <c r="AN1593" s="11" t="str">
        <f t="shared" si="849"/>
        <v>OTP[325:321]</v>
      </c>
      <c r="AO1593" s="11">
        <f>IF(AND(X1593="Y",AD1593&gt;0),AO1594+AB1594,AO1594)</f>
        <v>383</v>
      </c>
      <c r="AP1593" s="11" t="str">
        <f t="shared" si="851"/>
        <v/>
      </c>
      <c r="AQ1593" s="11"/>
      <c r="AR1593" s="11">
        <f t="shared" si="854"/>
        <v>0</v>
      </c>
      <c r="AS1593" s="11"/>
      <c r="AT1593" s="9"/>
      <c r="AU1593" t="str">
        <f t="shared" si="855"/>
        <v>RW</v>
      </c>
      <c r="AV1593" s="7">
        <f>SUM(Z$7:Z1593)/2</f>
        <v>800</v>
      </c>
      <c r="AW1593" s="7">
        <f>SUM(AC$7:AC1593)/2</f>
        <v>383.5</v>
      </c>
      <c r="BA1593" s="11">
        <v>5</v>
      </c>
      <c r="BB1593" s="7">
        <f t="shared" si="860"/>
        <v>1</v>
      </c>
      <c r="BF1593" s="2" t="s">
        <v>1960</v>
      </c>
      <c r="BG1593" s="2" t="s">
        <v>1960</v>
      </c>
      <c r="BH1593" s="2" t="s">
        <v>1960</v>
      </c>
      <c r="BI1593" s="2" t="s">
        <v>1960</v>
      </c>
      <c r="BJ1593" s="2" t="s">
        <v>1960</v>
      </c>
      <c r="BK1593" s="2" t="s">
        <v>1960</v>
      </c>
      <c r="BL1593" s="2" t="s">
        <v>1960</v>
      </c>
      <c r="BM1593" s="2" t="s">
        <v>1960</v>
      </c>
      <c r="BN1593" s="2" t="s">
        <v>1960</v>
      </c>
      <c r="BO1593" s="2" t="s">
        <v>1960</v>
      </c>
    </row>
    <row r="1594" spans="2:67" outlineLevel="1">
      <c r="B1594" s="36"/>
      <c r="C1594" s="13" t="s">
        <v>1294</v>
      </c>
      <c r="D1594" s="10" t="s">
        <v>1912</v>
      </c>
      <c r="E1594" s="10" t="s">
        <v>1913</v>
      </c>
      <c r="F1594" s="11" t="s">
        <v>1914</v>
      </c>
      <c r="G1594" s="11" t="str">
        <f t="shared" si="857"/>
        <v>MFR_SPECIFIC_D4[0]</v>
      </c>
      <c r="H1594" s="11" t="s">
        <v>1961</v>
      </c>
      <c r="I1594" s="11"/>
      <c r="J1594" s="11"/>
      <c r="K1594" s="11"/>
      <c r="L1594" s="11"/>
      <c r="M1594" s="11"/>
      <c r="N1594" s="10" t="s">
        <v>1962</v>
      </c>
      <c r="O1594" s="10" t="s">
        <v>1963</v>
      </c>
      <c r="P1594" s="14"/>
      <c r="Q1594" s="10"/>
      <c r="R1594" s="10"/>
      <c r="S1594" s="10" t="s">
        <v>53</v>
      </c>
      <c r="T1594" s="10"/>
      <c r="U1594" s="10" t="s">
        <v>49</v>
      </c>
      <c r="V1594" s="10" t="s">
        <v>50</v>
      </c>
      <c r="W1594" s="10" t="s">
        <v>50</v>
      </c>
      <c r="X1594" s="11" t="str">
        <f t="shared" si="856"/>
        <v>N</v>
      </c>
      <c r="Y1594" s="11"/>
      <c r="Z1594" s="11">
        <f t="shared" si="773"/>
        <v>0</v>
      </c>
      <c r="AA1594" s="11" t="str">
        <f t="shared" si="852"/>
        <v>Y</v>
      </c>
      <c r="AB1594" s="11">
        <v>1</v>
      </c>
      <c r="AC1594" s="11">
        <f t="shared" si="853"/>
        <v>1</v>
      </c>
      <c r="AD1594" s="10" t="str">
        <f t="shared" si="842"/>
        <v>0</v>
      </c>
      <c r="AE1594" s="10" t="str">
        <f t="shared" si="843"/>
        <v>0</v>
      </c>
      <c r="AF1594" s="11"/>
      <c r="AG1594" s="10"/>
      <c r="AH1594" s="10"/>
      <c r="AI1594" s="11">
        <f>IF(Y1594&gt;0,AK1504,AK1504- 1)</f>
        <v>799</v>
      </c>
      <c r="AJ1594" s="11" t="str">
        <f t="shared" si="845"/>
        <v/>
      </c>
      <c r="AK1594" s="11">
        <f>IF(AND(V1594="Y", Y1594&gt;0),AI1529,AI1529- 1)</f>
        <v>799</v>
      </c>
      <c r="AL1594" s="11" t="str">
        <f t="shared" si="847"/>
        <v/>
      </c>
      <c r="AM1594" s="11">
        <f>IF(AB1594&gt;0,AO1504,AO1504- 1)</f>
        <v>320</v>
      </c>
      <c r="AN1594" s="11" t="str">
        <f t="shared" si="849"/>
        <v>OTP[320]</v>
      </c>
      <c r="AO1594" s="11">
        <f>IF(AND(V1594="Y", AB1594&gt;0),AM1529,AM1529- 1)</f>
        <v>383</v>
      </c>
      <c r="AP1594" s="11" t="str">
        <f t="shared" si="851"/>
        <v/>
      </c>
      <c r="AQ1594" s="11"/>
      <c r="AR1594" s="11">
        <f t="shared" si="854"/>
        <v>0</v>
      </c>
      <c r="AS1594" s="11"/>
      <c r="AT1594" s="9"/>
      <c r="AU1594" t="str">
        <f t="shared" si="855"/>
        <v>RW</v>
      </c>
      <c r="AV1594" s="7">
        <f>SUM(Z$7:Z1594)/2</f>
        <v>800</v>
      </c>
      <c r="AW1594" s="7">
        <f>SUM(AC$7:AC1594)/2</f>
        <v>384</v>
      </c>
      <c r="BA1594" s="11">
        <v>1</v>
      </c>
      <c r="BB1594" s="7">
        <f t="shared" si="860"/>
        <v>0</v>
      </c>
      <c r="BF1594" s="2" t="s">
        <v>1304</v>
      </c>
      <c r="BG1594" s="2" t="s">
        <v>1304</v>
      </c>
      <c r="BH1594" s="2" t="s">
        <v>1304</v>
      </c>
      <c r="BI1594" s="2" t="s">
        <v>1304</v>
      </c>
      <c r="BJ1594" s="2" t="s">
        <v>1304</v>
      </c>
      <c r="BK1594" s="2" t="s">
        <v>1304</v>
      </c>
      <c r="BL1594" s="2" t="s">
        <v>1304</v>
      </c>
      <c r="BM1594" s="2" t="s">
        <v>1304</v>
      </c>
      <c r="BN1594" s="2" t="s">
        <v>1304</v>
      </c>
      <c r="BO1594" s="2" t="s">
        <v>1304</v>
      </c>
    </row>
    <row r="1595" spans="2:67" hidden="1">
      <c r="B1595" s="36"/>
      <c r="C1595" s="13" t="s">
        <v>1294</v>
      </c>
      <c r="D1595" s="10" t="s">
        <v>1964</v>
      </c>
      <c r="E1595" s="10" t="s">
        <v>1965</v>
      </c>
      <c r="F1595" s="11" t="s">
        <v>1966</v>
      </c>
      <c r="G1595" s="11"/>
      <c r="H1595" s="11"/>
      <c r="I1595" s="11"/>
      <c r="J1595" s="11"/>
      <c r="K1595" s="11"/>
      <c r="L1595" s="11"/>
      <c r="M1595" s="11"/>
      <c r="N1595" s="10"/>
      <c r="O1595" s="10"/>
      <c r="P1595" s="14"/>
      <c r="Q1595" s="10" t="str">
        <f>IF(T1595&gt;2,"Block Write",IF(T1595=1,"Write Byte","Write Word"))</f>
        <v>Block Write</v>
      </c>
      <c r="R1595" s="10" t="str">
        <f>IF(T1595&gt;2,"Block Read",IF(T1595=1,"Read Byte","Read Word"))</f>
        <v>Block Read</v>
      </c>
      <c r="S1595" s="10" t="str">
        <f t="shared" si="591"/>
        <v>RW</v>
      </c>
      <c r="T1595" s="10">
        <v>4</v>
      </c>
      <c r="U1595" s="10" t="s">
        <v>50</v>
      </c>
      <c r="V1595" s="10" t="s">
        <v>50</v>
      </c>
      <c r="W1595" s="10" t="s">
        <v>50</v>
      </c>
      <c r="X1595" s="11" t="str">
        <f t="shared" si="856"/>
        <v>N</v>
      </c>
      <c r="Y1595" s="11"/>
      <c r="Z1595" s="11">
        <f t="shared" si="773"/>
        <v>0</v>
      </c>
      <c r="AA1595" s="11" t="str">
        <f t="shared" si="852"/>
        <v>N</v>
      </c>
      <c r="AB1595" s="11"/>
      <c r="AC1595" s="11">
        <f t="shared" si="853"/>
        <v>0</v>
      </c>
      <c r="AD1595" s="10"/>
      <c r="AE1595" s="10"/>
      <c r="AF1595" s="11"/>
      <c r="AG1595" s="10"/>
      <c r="AH1595" s="10"/>
      <c r="AI1595" s="11">
        <f>AK1529+Y1595</f>
        <v>800</v>
      </c>
      <c r="AJ1595" s="11"/>
      <c r="AK1595" s="11">
        <f t="shared" si="592"/>
        <v>800</v>
      </c>
      <c r="AL1595" s="11"/>
      <c r="AM1595" s="11">
        <f>AO1529+AB1595</f>
        <v>384</v>
      </c>
      <c r="AN1595" s="11"/>
      <c r="AO1595" s="11">
        <f t="shared" si="593"/>
        <v>384</v>
      </c>
      <c r="AP1595" s="11"/>
      <c r="AQ1595" s="11" t="str">
        <f t="shared" si="581"/>
        <v/>
      </c>
      <c r="AR1595" s="11" t="str">
        <f t="shared" si="854"/>
        <v/>
      </c>
      <c r="AS1595" s="11"/>
      <c r="AT1595" s="9" t="s">
        <v>18</v>
      </c>
      <c r="AU1595" t="str">
        <f t="shared" si="855"/>
        <v>RW</v>
      </c>
      <c r="AV1595" s="7">
        <f>SUM(Z$7:Z1595)/2</f>
        <v>800</v>
      </c>
      <c r="AW1595" s="7">
        <f>SUM(AC$7:AC1595)/2</f>
        <v>384</v>
      </c>
    </row>
    <row r="1596" spans="2:67" hidden="1">
      <c r="B1596" s="36"/>
      <c r="C1596" s="13" t="s">
        <v>1294</v>
      </c>
      <c r="D1596" s="10" t="s">
        <v>1967</v>
      </c>
      <c r="E1596" s="10" t="s">
        <v>1968</v>
      </c>
      <c r="F1596" s="11" t="s">
        <v>1969</v>
      </c>
      <c r="G1596" s="11"/>
      <c r="H1596" s="11"/>
      <c r="I1596" s="11"/>
      <c r="J1596" s="11"/>
      <c r="K1596" s="11"/>
      <c r="L1596" s="11"/>
      <c r="M1596" s="11"/>
      <c r="N1596" s="10"/>
      <c r="O1596" s="10"/>
      <c r="P1596" s="14"/>
      <c r="Q1596" s="10" t="str">
        <f>IF(T1596&gt;2,"Block Write",IF(T1596=1,"Write Byte","Write Word"))</f>
        <v>Block Write</v>
      </c>
      <c r="R1596" s="10" t="str">
        <f>IF(T1596&gt;2,"Block Read",IF(T1596=1,"Read Byte","Read Word"))</f>
        <v>Block Read</v>
      </c>
      <c r="S1596" s="10" t="str">
        <f t="shared" si="591"/>
        <v>RW</v>
      </c>
      <c r="T1596" s="10">
        <v>4</v>
      </c>
      <c r="U1596" s="10" t="s">
        <v>50</v>
      </c>
      <c r="V1596" s="10" t="s">
        <v>50</v>
      </c>
      <c r="W1596" s="10" t="s">
        <v>50</v>
      </c>
      <c r="X1596" s="11" t="str">
        <f t="shared" si="856"/>
        <v>N</v>
      </c>
      <c r="Y1596" s="11"/>
      <c r="Z1596" s="11">
        <f t="shared" si="773"/>
        <v>0</v>
      </c>
      <c r="AA1596" s="11" t="str">
        <f t="shared" si="852"/>
        <v>N</v>
      </c>
      <c r="AB1596" s="11"/>
      <c r="AC1596" s="11">
        <f t="shared" si="853"/>
        <v>0</v>
      </c>
      <c r="AD1596" s="10"/>
      <c r="AE1596" s="10"/>
      <c r="AF1596" s="11"/>
      <c r="AG1596" s="10"/>
      <c r="AH1596" s="10"/>
      <c r="AI1596" s="11">
        <f t="shared" si="595"/>
        <v>800</v>
      </c>
      <c r="AJ1596" s="11"/>
      <c r="AK1596" s="11">
        <f t="shared" si="592"/>
        <v>800</v>
      </c>
      <c r="AL1596" s="11"/>
      <c r="AM1596" s="11">
        <f t="shared" si="594"/>
        <v>384</v>
      </c>
      <c r="AN1596" s="11"/>
      <c r="AO1596" s="11">
        <f t="shared" si="593"/>
        <v>384</v>
      </c>
      <c r="AP1596" s="11"/>
      <c r="AQ1596" s="11" t="str">
        <f t="shared" si="581"/>
        <v/>
      </c>
      <c r="AR1596" s="11" t="str">
        <f t="shared" si="854"/>
        <v/>
      </c>
      <c r="AS1596" s="11"/>
      <c r="AT1596" s="9" t="s">
        <v>1519</v>
      </c>
      <c r="AU1596" t="str">
        <f t="shared" si="855"/>
        <v>RW</v>
      </c>
      <c r="AV1596" s="7">
        <f>SUM(Z$7:Z1596)/2</f>
        <v>800</v>
      </c>
      <c r="AW1596" s="7">
        <f>SUM(AC$7:AC1596)/2</f>
        <v>384</v>
      </c>
    </row>
    <row r="1597" spans="2:67" ht="57.6">
      <c r="B1597" s="36"/>
      <c r="C1597" s="13" t="s">
        <v>1294</v>
      </c>
      <c r="D1597" s="10" t="s">
        <v>1970</v>
      </c>
      <c r="E1597" s="10" t="s">
        <v>1971</v>
      </c>
      <c r="F1597" s="11" t="s">
        <v>1972</v>
      </c>
      <c r="G1597" s="11"/>
      <c r="H1597" s="11"/>
      <c r="I1597" s="11"/>
      <c r="J1597" s="11"/>
      <c r="K1597" s="11"/>
      <c r="L1597" s="11"/>
      <c r="M1597" s="11"/>
      <c r="N1597" s="10"/>
      <c r="O1597" s="10"/>
      <c r="P1597" s="14"/>
      <c r="Q1597" s="10" t="str">
        <f>IF(T1597&gt;2,"Block Write",IF(T1597=1,"Write Byte","Write Word"))</f>
        <v>Block Write</v>
      </c>
      <c r="R1597" s="10" t="str">
        <f>IF(T1597&gt;2,"Block Read",IF(T1597=1,"Read Byte","Read Word"))</f>
        <v>Block Read</v>
      </c>
      <c r="S1597" s="10" t="str">
        <f t="shared" si="591"/>
        <v>RW</v>
      </c>
      <c r="T1597" s="10">
        <v>5</v>
      </c>
      <c r="U1597" s="10" t="s">
        <v>49</v>
      </c>
      <c r="V1597" s="10" t="s">
        <v>50</v>
      </c>
      <c r="W1597" s="10" t="s">
        <v>50</v>
      </c>
      <c r="X1597" s="11" t="str">
        <f t="shared" si="856"/>
        <v>N</v>
      </c>
      <c r="Y1597" s="11"/>
      <c r="Z1597" s="11">
        <f t="shared" si="773"/>
        <v>0</v>
      </c>
      <c r="AA1597" s="11" t="str">
        <f t="shared" si="852"/>
        <v>N</v>
      </c>
      <c r="AB1597" s="11"/>
      <c r="AC1597" s="11">
        <f t="shared" si="853"/>
        <v>0</v>
      </c>
      <c r="AD1597" s="10" t="str">
        <f>(AD1598 &amp; AD1599 &amp; AD1600 &amp; AD1601 &amp; AD1602 &amp; AD1603 &amp; AD1604 &amp; AD1605) &amp; (AD1606 &amp; AD1607 &amp; AD1608 &amp; AD1609 &amp; AD1610 &amp; AD1611 &amp; AD1612 &amp; AD1613) &amp; (AD1614 &amp; AD1615 &amp; AD1616 &amp; AD1617 &amp; AD1618 &amp; AD1619 &amp; AD1620 &amp; AD1621)</f>
        <v>001000000000000000000000000000000</v>
      </c>
      <c r="AE1597" s="10" t="str">
        <f>(AE1598 &amp; AE1599 &amp; AE1600 &amp; AE1601 &amp; AE1602 &amp; AE1603 &amp; AE1604 &amp; AE1605) &amp; (AE1606 &amp; AE1607 &amp; AE1608 &amp; AE1609 &amp; AE1610 &amp; AE1611 &amp; AE1612 &amp; AE1613) &amp; (AE1614 &amp; AE1615 &amp; AE1616 &amp; AE1617 &amp; AE1618 &amp; AE1619 &amp; AE1620 &amp; AE1621)</f>
        <v>001000000000000000000000000000000</v>
      </c>
      <c r="AF1597" s="11"/>
      <c r="AG1597" s="10"/>
      <c r="AH1597" s="10"/>
      <c r="AI1597" s="11">
        <f t="shared" si="595"/>
        <v>800</v>
      </c>
      <c r="AJ1597" s="11"/>
      <c r="AK1597" s="11">
        <f t="shared" si="592"/>
        <v>800</v>
      </c>
      <c r="AL1597" s="11"/>
      <c r="AM1597" s="11">
        <f t="shared" si="594"/>
        <v>384</v>
      </c>
      <c r="AN1597" s="11"/>
      <c r="AO1597" s="11">
        <f t="shared" si="593"/>
        <v>384</v>
      </c>
      <c r="AP1597" s="11"/>
      <c r="AQ1597" s="11">
        <v>33</v>
      </c>
      <c r="AR1597" s="11">
        <f t="shared" si="854"/>
        <v>33</v>
      </c>
      <c r="AS1597" s="11"/>
      <c r="AT1597" s="9" t="s">
        <v>1527</v>
      </c>
      <c r="AU1597" t="str">
        <f t="shared" si="855"/>
        <v>RW</v>
      </c>
      <c r="AV1597" s="7">
        <f>SUM(Z$7:Z1597)/2</f>
        <v>800</v>
      </c>
      <c r="AW1597" s="7">
        <f>SUM(AC$7:AC1597)/2</f>
        <v>384</v>
      </c>
      <c r="BF1597" s="2" t="s">
        <v>1973</v>
      </c>
      <c r="BG1597" s="2" t="s">
        <v>1973</v>
      </c>
      <c r="BH1597" s="2" t="s">
        <v>1973</v>
      </c>
      <c r="BI1597" s="2" t="s">
        <v>1973</v>
      </c>
      <c r="BJ1597" s="2" t="s">
        <v>1973</v>
      </c>
      <c r="BK1597" s="2" t="s">
        <v>1973</v>
      </c>
      <c r="BL1597" s="2" t="s">
        <v>1973</v>
      </c>
      <c r="BM1597" s="2" t="s">
        <v>1973</v>
      </c>
      <c r="BN1597" s="2" t="s">
        <v>1973</v>
      </c>
      <c r="BO1597" s="2" t="s">
        <v>1973</v>
      </c>
    </row>
    <row r="1598" spans="2:67" outlineLevel="1">
      <c r="B1598" s="36"/>
      <c r="C1598" s="13" t="s">
        <v>1294</v>
      </c>
      <c r="D1598" s="10" t="s">
        <v>1970</v>
      </c>
      <c r="E1598" s="10" t="s">
        <v>1971</v>
      </c>
      <c r="F1598" s="11" t="s">
        <v>1972</v>
      </c>
      <c r="G1598" s="11"/>
      <c r="H1598" s="11"/>
      <c r="I1598" s="11"/>
      <c r="J1598" s="11"/>
      <c r="K1598" s="11"/>
      <c r="L1598" s="11"/>
      <c r="M1598" s="11"/>
      <c r="N1598" s="10"/>
      <c r="O1598" s="10"/>
      <c r="P1598" s="14"/>
      <c r="Q1598" s="10"/>
      <c r="R1598" s="10"/>
      <c r="S1598" s="10" t="s">
        <v>53</v>
      </c>
      <c r="T1598" s="10"/>
      <c r="U1598" s="10" t="s">
        <v>49</v>
      </c>
      <c r="V1598" s="10" t="s">
        <v>50</v>
      </c>
      <c r="W1598" s="10" t="s">
        <v>50</v>
      </c>
      <c r="X1598" s="11" t="str">
        <f t="shared" si="856"/>
        <v>N</v>
      </c>
      <c r="Y1598" s="11"/>
      <c r="Z1598" s="11">
        <f t="shared" si="773"/>
        <v>0</v>
      </c>
      <c r="AA1598" s="11" t="str">
        <f t="shared" si="852"/>
        <v>N</v>
      </c>
      <c r="AB1598" s="11"/>
      <c r="AC1598" s="11">
        <f t="shared" si="853"/>
        <v>0</v>
      </c>
      <c r="AD1598" s="10" t="str">
        <f t="shared" ref="AD1598:AD1621" si="862">REPT(0,BA1598)</f>
        <v/>
      </c>
      <c r="AE1598" s="10" t="str">
        <f t="shared" ref="AE1598:AE1621" si="863">REPT(0,BA1598)</f>
        <v/>
      </c>
      <c r="AF1598" s="11"/>
      <c r="AG1598" s="10"/>
      <c r="AH1598" s="10"/>
      <c r="AI1598" s="11">
        <f t="shared" ref="AI1598:AI1620" si="864">AI1599+Y1599</f>
        <v>799</v>
      </c>
      <c r="AJ1598" s="11" t="str">
        <f t="shared" ref="AJ1598:AJ1621" si="865">IF(Y1598&gt;1,"MTP[" &amp; AI1598-1+Y1598&amp; ":" &amp; AI1598 &amp; "]",(IF(Y1598&gt;0,"MTP[" &amp; AI1598 &amp; "]","")))</f>
        <v/>
      </c>
      <c r="AK1598" s="11">
        <f t="shared" ref="AK1598:AK1620" si="866">AK1599+Y1599</f>
        <v>799</v>
      </c>
      <c r="AL1598" s="11" t="str">
        <f t="shared" ref="AL1598:AL1621" si="867">IF(AND(V1598="Y", Y1598&gt;1),"MTP[" &amp; AK1598-1+Y1598&amp; ":" &amp; AK1598 &amp; "]",(IF(AND(V1598="Y", Y1598&gt;0),"MTP[" &amp; AK1598 &amp; "]","")))</f>
        <v/>
      </c>
      <c r="AM1598" s="11">
        <f t="shared" ref="AM1598:AM1620" si="868">AM1599+AB1599</f>
        <v>383</v>
      </c>
      <c r="AN1598" s="11" t="str">
        <f t="shared" ref="AN1598:AN1621" si="869">IF(AB1598&gt;1,"OTP[" &amp; AM1598-1+AB1598&amp; ":" &amp; AM1598 &amp; "]",(IF(AB1598&gt;0,"OTP[" &amp; AM1598 &amp; "]","")))</f>
        <v/>
      </c>
      <c r="AO1598" s="11">
        <f t="shared" ref="AO1598:AO1620" si="870">AO1599+AB1599</f>
        <v>383</v>
      </c>
      <c r="AP1598" s="11" t="str">
        <f t="shared" ref="AP1598:AP1621" si="871">IF(AND(V1598="Y", AB1598&gt;1),"OTP[" &amp; AO1598-1+AB1598&amp; ":" &amp; AO1598 &amp; "]",(IF(AND(V1598="Y", AB1598&gt;0),"OTP[" &amp; AO1598 &amp; "]","")))</f>
        <v/>
      </c>
      <c r="AQ1598" s="11"/>
      <c r="AR1598" s="11">
        <f t="shared" si="854"/>
        <v>0</v>
      </c>
      <c r="AS1598" s="11"/>
      <c r="AT1598" s="9"/>
      <c r="AU1598" t="str">
        <f t="shared" si="855"/>
        <v>RW</v>
      </c>
      <c r="AV1598" s="7">
        <f>SUM(Z$7:Z1598)/2</f>
        <v>800</v>
      </c>
      <c r="AW1598" s="7">
        <f>SUM(AC$7:AC1598)/2</f>
        <v>384</v>
      </c>
      <c r="BF1598" s="2" t="s">
        <v>1299</v>
      </c>
      <c r="BG1598" s="2" t="s">
        <v>1299</v>
      </c>
      <c r="BH1598" s="2" t="s">
        <v>1299</v>
      </c>
      <c r="BI1598" s="2" t="s">
        <v>1299</v>
      </c>
      <c r="BJ1598" s="2" t="s">
        <v>1299</v>
      </c>
      <c r="BK1598" s="2" t="s">
        <v>1299</v>
      </c>
      <c r="BL1598" s="2" t="s">
        <v>1299</v>
      </c>
      <c r="BM1598" s="2" t="s">
        <v>1299</v>
      </c>
      <c r="BN1598" s="2" t="s">
        <v>1299</v>
      </c>
      <c r="BO1598" s="2" t="s">
        <v>1299</v>
      </c>
    </row>
    <row r="1599" spans="2:67" outlineLevel="1">
      <c r="B1599" s="36"/>
      <c r="C1599" s="13" t="s">
        <v>1294</v>
      </c>
      <c r="D1599" s="10" t="s">
        <v>1970</v>
      </c>
      <c r="E1599" s="10" t="s">
        <v>1971</v>
      </c>
      <c r="F1599" s="11" t="s">
        <v>1972</v>
      </c>
      <c r="G1599" s="11"/>
      <c r="H1599" s="11"/>
      <c r="I1599" s="11"/>
      <c r="J1599" s="11"/>
      <c r="K1599" s="11"/>
      <c r="L1599" s="11"/>
      <c r="M1599" s="11"/>
      <c r="N1599" s="10"/>
      <c r="O1599" s="10"/>
      <c r="P1599" s="14"/>
      <c r="Q1599" s="10"/>
      <c r="R1599" s="10"/>
      <c r="S1599" s="10" t="s">
        <v>53</v>
      </c>
      <c r="T1599" s="10"/>
      <c r="U1599" s="10" t="s">
        <v>49</v>
      </c>
      <c r="V1599" s="10" t="s">
        <v>50</v>
      </c>
      <c r="W1599" s="10" t="s">
        <v>50</v>
      </c>
      <c r="X1599" s="11" t="str">
        <f t="shared" si="856"/>
        <v>N</v>
      </c>
      <c r="Y1599" s="11"/>
      <c r="Z1599" s="11">
        <f t="shared" si="773"/>
        <v>0</v>
      </c>
      <c r="AA1599" s="11" t="str">
        <f t="shared" si="852"/>
        <v>N</v>
      </c>
      <c r="AB1599" s="11"/>
      <c r="AC1599" s="11">
        <f t="shared" si="853"/>
        <v>0</v>
      </c>
      <c r="AD1599" s="10" t="str">
        <f t="shared" si="862"/>
        <v/>
      </c>
      <c r="AE1599" s="10" t="str">
        <f t="shared" si="863"/>
        <v/>
      </c>
      <c r="AF1599" s="11"/>
      <c r="AG1599" s="10"/>
      <c r="AH1599" s="10"/>
      <c r="AI1599" s="11">
        <f t="shared" si="864"/>
        <v>799</v>
      </c>
      <c r="AJ1599" s="11" t="str">
        <f t="shared" si="865"/>
        <v/>
      </c>
      <c r="AK1599" s="11">
        <f t="shared" si="866"/>
        <v>799</v>
      </c>
      <c r="AL1599" s="11" t="str">
        <f t="shared" si="867"/>
        <v/>
      </c>
      <c r="AM1599" s="11">
        <f t="shared" si="868"/>
        <v>383</v>
      </c>
      <c r="AN1599" s="11" t="str">
        <f t="shared" si="869"/>
        <v/>
      </c>
      <c r="AO1599" s="11">
        <f t="shared" si="870"/>
        <v>383</v>
      </c>
      <c r="AP1599" s="11" t="str">
        <f t="shared" si="871"/>
        <v/>
      </c>
      <c r="AQ1599" s="11"/>
      <c r="AR1599" s="11">
        <f t="shared" si="854"/>
        <v>0</v>
      </c>
      <c r="AS1599" s="11"/>
      <c r="AT1599" s="9"/>
      <c r="AU1599" t="str">
        <f t="shared" si="855"/>
        <v>RW</v>
      </c>
      <c r="AV1599" s="7">
        <f>SUM(Z$7:Z1599)/2</f>
        <v>800</v>
      </c>
      <c r="AW1599" s="7">
        <f>SUM(AC$7:AC1599)/2</f>
        <v>384</v>
      </c>
      <c r="BF1599" s="2" t="s">
        <v>1299</v>
      </c>
      <c r="BG1599" s="2" t="s">
        <v>1299</v>
      </c>
      <c r="BH1599" s="2" t="s">
        <v>1299</v>
      </c>
      <c r="BI1599" s="2" t="s">
        <v>1299</v>
      </c>
      <c r="BJ1599" s="2" t="s">
        <v>1299</v>
      </c>
      <c r="BK1599" s="2" t="s">
        <v>1299</v>
      </c>
      <c r="BL1599" s="2" t="s">
        <v>1299</v>
      </c>
      <c r="BM1599" s="2" t="s">
        <v>1299</v>
      </c>
      <c r="BN1599" s="2" t="s">
        <v>1299</v>
      </c>
      <c r="BO1599" s="2" t="s">
        <v>1299</v>
      </c>
    </row>
    <row r="1600" spans="2:67" outlineLevel="1">
      <c r="B1600" s="36"/>
      <c r="C1600" s="13" t="s">
        <v>1294</v>
      </c>
      <c r="D1600" s="10" t="s">
        <v>1970</v>
      </c>
      <c r="E1600" s="10" t="s">
        <v>1971</v>
      </c>
      <c r="F1600" s="11" t="s">
        <v>1972</v>
      </c>
      <c r="G1600" s="11"/>
      <c r="H1600" s="11"/>
      <c r="I1600" s="11"/>
      <c r="J1600" s="11"/>
      <c r="K1600" s="11"/>
      <c r="L1600" s="11"/>
      <c r="M1600" s="11"/>
      <c r="N1600" s="10"/>
      <c r="O1600" s="10"/>
      <c r="P1600" s="14"/>
      <c r="Q1600" s="10"/>
      <c r="R1600" s="10"/>
      <c r="S1600" s="10" t="s">
        <v>53</v>
      </c>
      <c r="T1600" s="10"/>
      <c r="U1600" s="10" t="s">
        <v>49</v>
      </c>
      <c r="V1600" s="10" t="s">
        <v>50</v>
      </c>
      <c r="W1600" s="10" t="s">
        <v>50</v>
      </c>
      <c r="X1600" s="11" t="str">
        <f t="shared" si="856"/>
        <v>N</v>
      </c>
      <c r="Y1600" s="11"/>
      <c r="Z1600" s="11">
        <f t="shared" si="773"/>
        <v>0</v>
      </c>
      <c r="AA1600" s="11" t="str">
        <f t="shared" si="852"/>
        <v>N</v>
      </c>
      <c r="AB1600" s="11"/>
      <c r="AC1600" s="11">
        <f t="shared" si="853"/>
        <v>0</v>
      </c>
      <c r="AD1600" s="10" t="str">
        <f t="shared" si="862"/>
        <v/>
      </c>
      <c r="AE1600" s="10" t="str">
        <f t="shared" si="863"/>
        <v/>
      </c>
      <c r="AF1600" s="11"/>
      <c r="AG1600" s="10"/>
      <c r="AH1600" s="10"/>
      <c r="AI1600" s="11">
        <f t="shared" si="864"/>
        <v>799</v>
      </c>
      <c r="AJ1600" s="11" t="str">
        <f t="shared" si="865"/>
        <v/>
      </c>
      <c r="AK1600" s="11">
        <f t="shared" si="866"/>
        <v>799</v>
      </c>
      <c r="AL1600" s="11" t="str">
        <f t="shared" si="867"/>
        <v/>
      </c>
      <c r="AM1600" s="11">
        <f t="shared" si="868"/>
        <v>383</v>
      </c>
      <c r="AN1600" s="11" t="str">
        <f t="shared" si="869"/>
        <v/>
      </c>
      <c r="AO1600" s="11">
        <f t="shared" si="870"/>
        <v>383</v>
      </c>
      <c r="AP1600" s="11" t="str">
        <f t="shared" si="871"/>
        <v/>
      </c>
      <c r="AQ1600" s="11"/>
      <c r="AR1600" s="11">
        <f t="shared" si="854"/>
        <v>0</v>
      </c>
      <c r="AS1600" s="11"/>
      <c r="AT1600" s="9"/>
      <c r="AU1600" t="str">
        <f t="shared" si="855"/>
        <v>RW</v>
      </c>
      <c r="AV1600" s="7">
        <f>SUM(Z$7:Z1600)/2</f>
        <v>800</v>
      </c>
      <c r="AW1600" s="7">
        <f>SUM(AC$7:AC1600)/2</f>
        <v>384</v>
      </c>
      <c r="BF1600" s="2" t="s">
        <v>1299</v>
      </c>
      <c r="BG1600" s="2" t="s">
        <v>1299</v>
      </c>
      <c r="BH1600" s="2" t="s">
        <v>1299</v>
      </c>
      <c r="BI1600" s="2" t="s">
        <v>1299</v>
      </c>
      <c r="BJ1600" s="2" t="s">
        <v>1299</v>
      </c>
      <c r="BK1600" s="2" t="s">
        <v>1299</v>
      </c>
      <c r="BL1600" s="2" t="s">
        <v>1299</v>
      </c>
      <c r="BM1600" s="2" t="s">
        <v>1299</v>
      </c>
      <c r="BN1600" s="2" t="s">
        <v>1299</v>
      </c>
      <c r="BO1600" s="2" t="s">
        <v>1299</v>
      </c>
    </row>
    <row r="1601" spans="2:67" outlineLevel="1">
      <c r="B1601" s="36"/>
      <c r="C1601" s="13" t="s">
        <v>1294</v>
      </c>
      <c r="D1601" s="10" t="s">
        <v>1970</v>
      </c>
      <c r="E1601" s="10" t="s">
        <v>1971</v>
      </c>
      <c r="F1601" s="11" t="s">
        <v>1972</v>
      </c>
      <c r="G1601" s="11"/>
      <c r="H1601" s="11"/>
      <c r="I1601" s="11"/>
      <c r="J1601" s="11"/>
      <c r="K1601" s="11"/>
      <c r="L1601" s="11"/>
      <c r="M1601" s="11"/>
      <c r="N1601" s="10"/>
      <c r="O1601" s="10"/>
      <c r="P1601" s="14"/>
      <c r="Q1601" s="10"/>
      <c r="R1601" s="10"/>
      <c r="S1601" s="10" t="s">
        <v>53</v>
      </c>
      <c r="T1601" s="10"/>
      <c r="U1601" s="10" t="s">
        <v>49</v>
      </c>
      <c r="V1601" s="10" t="s">
        <v>50</v>
      </c>
      <c r="W1601" s="10" t="s">
        <v>50</v>
      </c>
      <c r="X1601" s="11" t="str">
        <f t="shared" si="856"/>
        <v>N</v>
      </c>
      <c r="Y1601" s="11"/>
      <c r="Z1601" s="11">
        <f t="shared" si="773"/>
        <v>0</v>
      </c>
      <c r="AA1601" s="11" t="str">
        <f t="shared" si="852"/>
        <v>N</v>
      </c>
      <c r="AB1601" s="11"/>
      <c r="AC1601" s="11">
        <f t="shared" si="853"/>
        <v>0</v>
      </c>
      <c r="AD1601" s="10" t="str">
        <f t="shared" si="862"/>
        <v/>
      </c>
      <c r="AE1601" s="10" t="str">
        <f t="shared" si="863"/>
        <v/>
      </c>
      <c r="AF1601" s="11"/>
      <c r="AG1601" s="10"/>
      <c r="AH1601" s="10"/>
      <c r="AI1601" s="11">
        <f t="shared" si="864"/>
        <v>799</v>
      </c>
      <c r="AJ1601" s="11" t="str">
        <f t="shared" si="865"/>
        <v/>
      </c>
      <c r="AK1601" s="11">
        <f t="shared" si="866"/>
        <v>799</v>
      </c>
      <c r="AL1601" s="11" t="str">
        <f t="shared" si="867"/>
        <v/>
      </c>
      <c r="AM1601" s="11">
        <f t="shared" si="868"/>
        <v>383</v>
      </c>
      <c r="AN1601" s="11" t="str">
        <f t="shared" si="869"/>
        <v/>
      </c>
      <c r="AO1601" s="11">
        <f t="shared" si="870"/>
        <v>383</v>
      </c>
      <c r="AP1601" s="11" t="str">
        <f t="shared" si="871"/>
        <v/>
      </c>
      <c r="AQ1601" s="11"/>
      <c r="AR1601" s="11">
        <f t="shared" si="854"/>
        <v>0</v>
      </c>
      <c r="AS1601" s="11"/>
      <c r="AT1601" s="9"/>
      <c r="AU1601" t="str">
        <f t="shared" si="855"/>
        <v>RW</v>
      </c>
      <c r="AV1601" s="7">
        <f>SUM(Z$7:Z1601)/2</f>
        <v>800</v>
      </c>
      <c r="AW1601" s="7">
        <f>SUM(AC$7:AC1601)/2</f>
        <v>384</v>
      </c>
      <c r="BF1601" s="2" t="s">
        <v>1299</v>
      </c>
      <c r="BG1601" s="2" t="s">
        <v>1299</v>
      </c>
      <c r="BH1601" s="2" t="s">
        <v>1299</v>
      </c>
      <c r="BI1601" s="2" t="s">
        <v>1299</v>
      </c>
      <c r="BJ1601" s="2" t="s">
        <v>1299</v>
      </c>
      <c r="BK1601" s="2" t="s">
        <v>1299</v>
      </c>
      <c r="BL1601" s="2" t="s">
        <v>1299</v>
      </c>
      <c r="BM1601" s="2" t="s">
        <v>1299</v>
      </c>
      <c r="BN1601" s="2" t="s">
        <v>1299</v>
      </c>
      <c r="BO1601" s="2" t="s">
        <v>1299</v>
      </c>
    </row>
    <row r="1602" spans="2:67" outlineLevel="1">
      <c r="B1602" s="36"/>
      <c r="C1602" s="13" t="s">
        <v>1294</v>
      </c>
      <c r="D1602" s="10" t="s">
        <v>1970</v>
      </c>
      <c r="E1602" s="10" t="s">
        <v>1971</v>
      </c>
      <c r="F1602" s="11" t="s">
        <v>1972</v>
      </c>
      <c r="G1602" s="11"/>
      <c r="H1602" s="11"/>
      <c r="I1602" s="11"/>
      <c r="J1602" s="11"/>
      <c r="K1602" s="11"/>
      <c r="L1602" s="11"/>
      <c r="M1602" s="11"/>
      <c r="N1602" s="10"/>
      <c r="O1602" s="10"/>
      <c r="P1602" s="14"/>
      <c r="Q1602" s="10"/>
      <c r="R1602" s="10"/>
      <c r="S1602" s="10" t="s">
        <v>53</v>
      </c>
      <c r="T1602" s="10"/>
      <c r="U1602" s="10" t="s">
        <v>49</v>
      </c>
      <c r="V1602" s="10" t="s">
        <v>50</v>
      </c>
      <c r="W1602" s="10" t="s">
        <v>50</v>
      </c>
      <c r="X1602" s="11" t="str">
        <f t="shared" si="856"/>
        <v>N</v>
      </c>
      <c r="Y1602" s="11"/>
      <c r="Z1602" s="11">
        <f t="shared" si="773"/>
        <v>0</v>
      </c>
      <c r="AA1602" s="11" t="str">
        <f t="shared" si="852"/>
        <v>N</v>
      </c>
      <c r="AB1602" s="11"/>
      <c r="AC1602" s="11">
        <f t="shared" si="853"/>
        <v>0</v>
      </c>
      <c r="AD1602" s="10" t="str">
        <f t="shared" si="862"/>
        <v/>
      </c>
      <c r="AE1602" s="10" t="str">
        <f t="shared" si="863"/>
        <v/>
      </c>
      <c r="AF1602" s="11"/>
      <c r="AG1602" s="10"/>
      <c r="AH1602" s="10"/>
      <c r="AI1602" s="11">
        <f t="shared" si="864"/>
        <v>799</v>
      </c>
      <c r="AJ1602" s="11" t="str">
        <f t="shared" si="865"/>
        <v/>
      </c>
      <c r="AK1602" s="11">
        <f t="shared" si="866"/>
        <v>799</v>
      </c>
      <c r="AL1602" s="11" t="str">
        <f t="shared" si="867"/>
        <v/>
      </c>
      <c r="AM1602" s="11">
        <f t="shared" si="868"/>
        <v>383</v>
      </c>
      <c r="AN1602" s="11" t="str">
        <f t="shared" si="869"/>
        <v/>
      </c>
      <c r="AO1602" s="11">
        <f t="shared" si="870"/>
        <v>383</v>
      </c>
      <c r="AP1602" s="11" t="str">
        <f t="shared" si="871"/>
        <v/>
      </c>
      <c r="AQ1602" s="11"/>
      <c r="AR1602" s="11">
        <f t="shared" si="854"/>
        <v>0</v>
      </c>
      <c r="AS1602" s="11"/>
      <c r="AT1602" s="9"/>
      <c r="AU1602" t="str">
        <f t="shared" si="855"/>
        <v>RW</v>
      </c>
      <c r="AV1602" s="7">
        <f>SUM(Z$7:Z1602)/2</f>
        <v>800</v>
      </c>
      <c r="AW1602" s="7">
        <f>SUM(AC$7:AC1602)/2</f>
        <v>384</v>
      </c>
      <c r="BF1602" s="2" t="s">
        <v>1299</v>
      </c>
      <c r="BG1602" s="2" t="s">
        <v>1299</v>
      </c>
      <c r="BH1602" s="2" t="s">
        <v>1299</v>
      </c>
      <c r="BI1602" s="2" t="s">
        <v>1299</v>
      </c>
      <c r="BJ1602" s="2" t="s">
        <v>1299</v>
      </c>
      <c r="BK1602" s="2" t="s">
        <v>1299</v>
      </c>
      <c r="BL1602" s="2" t="s">
        <v>1299</v>
      </c>
      <c r="BM1602" s="2" t="s">
        <v>1299</v>
      </c>
      <c r="BN1602" s="2" t="s">
        <v>1299</v>
      </c>
      <c r="BO1602" s="2" t="s">
        <v>1299</v>
      </c>
    </row>
    <row r="1603" spans="2:67" outlineLevel="1">
      <c r="B1603" s="36"/>
      <c r="C1603" s="13" t="s">
        <v>1294</v>
      </c>
      <c r="D1603" s="10" t="s">
        <v>1970</v>
      </c>
      <c r="E1603" s="10" t="s">
        <v>1971</v>
      </c>
      <c r="F1603" s="11" t="s">
        <v>1972</v>
      </c>
      <c r="G1603" s="11"/>
      <c r="H1603" s="11"/>
      <c r="I1603" s="11"/>
      <c r="J1603" s="11"/>
      <c r="K1603" s="11"/>
      <c r="L1603" s="11"/>
      <c r="M1603" s="11"/>
      <c r="N1603" s="10"/>
      <c r="O1603" s="10"/>
      <c r="P1603" s="14"/>
      <c r="Q1603" s="10"/>
      <c r="R1603" s="10"/>
      <c r="S1603" s="10" t="s">
        <v>53</v>
      </c>
      <c r="T1603" s="10"/>
      <c r="U1603" s="10" t="s">
        <v>49</v>
      </c>
      <c r="V1603" s="10" t="s">
        <v>50</v>
      </c>
      <c r="W1603" s="10" t="s">
        <v>50</v>
      </c>
      <c r="X1603" s="11" t="str">
        <f t="shared" si="856"/>
        <v>N</v>
      </c>
      <c r="Y1603" s="11"/>
      <c r="Z1603" s="11">
        <f t="shared" si="773"/>
        <v>0</v>
      </c>
      <c r="AA1603" s="11" t="str">
        <f t="shared" si="852"/>
        <v>N</v>
      </c>
      <c r="AB1603" s="11"/>
      <c r="AC1603" s="11">
        <f t="shared" si="853"/>
        <v>0</v>
      </c>
      <c r="AD1603" s="10" t="str">
        <f t="shared" si="862"/>
        <v/>
      </c>
      <c r="AE1603" s="10" t="str">
        <f t="shared" si="863"/>
        <v/>
      </c>
      <c r="AF1603" s="11"/>
      <c r="AG1603" s="10"/>
      <c r="AH1603" s="10"/>
      <c r="AI1603" s="11">
        <f t="shared" si="864"/>
        <v>799</v>
      </c>
      <c r="AJ1603" s="11" t="str">
        <f t="shared" si="865"/>
        <v/>
      </c>
      <c r="AK1603" s="11">
        <f t="shared" si="866"/>
        <v>799</v>
      </c>
      <c r="AL1603" s="11" t="str">
        <f t="shared" si="867"/>
        <v/>
      </c>
      <c r="AM1603" s="11">
        <f t="shared" si="868"/>
        <v>383</v>
      </c>
      <c r="AN1603" s="11" t="str">
        <f t="shared" si="869"/>
        <v/>
      </c>
      <c r="AO1603" s="11">
        <f t="shared" si="870"/>
        <v>383</v>
      </c>
      <c r="AP1603" s="11" t="str">
        <f t="shared" si="871"/>
        <v/>
      </c>
      <c r="AQ1603" s="11"/>
      <c r="AR1603" s="11">
        <f t="shared" si="854"/>
        <v>0</v>
      </c>
      <c r="AS1603" s="11"/>
      <c r="AT1603" s="9"/>
      <c r="AU1603" t="str">
        <f t="shared" si="855"/>
        <v>RW</v>
      </c>
      <c r="AV1603" s="7">
        <f>SUM(Z$7:Z1603)/2</f>
        <v>800</v>
      </c>
      <c r="AW1603" s="7">
        <f>SUM(AC$7:AC1603)/2</f>
        <v>384</v>
      </c>
      <c r="BF1603" s="2" t="s">
        <v>1299</v>
      </c>
      <c r="BG1603" s="2" t="s">
        <v>1299</v>
      </c>
      <c r="BH1603" s="2" t="s">
        <v>1299</v>
      </c>
      <c r="BI1603" s="2" t="s">
        <v>1299</v>
      </c>
      <c r="BJ1603" s="2" t="s">
        <v>1299</v>
      </c>
      <c r="BK1603" s="2" t="s">
        <v>1299</v>
      </c>
      <c r="BL1603" s="2" t="s">
        <v>1299</v>
      </c>
      <c r="BM1603" s="2" t="s">
        <v>1299</v>
      </c>
      <c r="BN1603" s="2" t="s">
        <v>1299</v>
      </c>
      <c r="BO1603" s="2" t="s">
        <v>1299</v>
      </c>
    </row>
    <row r="1604" spans="2:67" outlineLevel="1">
      <c r="B1604" s="36"/>
      <c r="C1604" s="13" t="s">
        <v>1294</v>
      </c>
      <c r="D1604" s="10" t="s">
        <v>1970</v>
      </c>
      <c r="E1604" s="10" t="s">
        <v>1971</v>
      </c>
      <c r="F1604" s="11" t="s">
        <v>1972</v>
      </c>
      <c r="G1604" s="11"/>
      <c r="H1604" s="11"/>
      <c r="I1604" s="11"/>
      <c r="J1604" s="11"/>
      <c r="K1604" s="11"/>
      <c r="L1604" s="11"/>
      <c r="M1604" s="11"/>
      <c r="N1604" s="10"/>
      <c r="O1604" s="10"/>
      <c r="P1604" s="14"/>
      <c r="Q1604" s="10"/>
      <c r="R1604" s="10"/>
      <c r="S1604" s="10" t="s">
        <v>53</v>
      </c>
      <c r="T1604" s="10"/>
      <c r="U1604" s="10" t="s">
        <v>49</v>
      </c>
      <c r="V1604" s="10" t="s">
        <v>50</v>
      </c>
      <c r="W1604" s="10" t="s">
        <v>50</v>
      </c>
      <c r="X1604" s="11" t="str">
        <f t="shared" si="856"/>
        <v>N</v>
      </c>
      <c r="Y1604" s="11"/>
      <c r="Z1604" s="11">
        <f t="shared" si="773"/>
        <v>0</v>
      </c>
      <c r="AA1604" s="11" t="str">
        <f t="shared" si="852"/>
        <v>N</v>
      </c>
      <c r="AB1604" s="11"/>
      <c r="AC1604" s="11">
        <f t="shared" si="853"/>
        <v>0</v>
      </c>
      <c r="AD1604" s="10" t="str">
        <f t="shared" si="862"/>
        <v/>
      </c>
      <c r="AE1604" s="10" t="str">
        <f t="shared" si="863"/>
        <v/>
      </c>
      <c r="AF1604" s="11"/>
      <c r="AG1604" s="10"/>
      <c r="AH1604" s="10"/>
      <c r="AI1604" s="11">
        <f t="shared" si="864"/>
        <v>799</v>
      </c>
      <c r="AJ1604" s="11" t="str">
        <f t="shared" si="865"/>
        <v/>
      </c>
      <c r="AK1604" s="11">
        <f t="shared" si="866"/>
        <v>799</v>
      </c>
      <c r="AL1604" s="11" t="str">
        <f t="shared" si="867"/>
        <v/>
      </c>
      <c r="AM1604" s="11">
        <f t="shared" si="868"/>
        <v>383</v>
      </c>
      <c r="AN1604" s="11" t="str">
        <f t="shared" si="869"/>
        <v/>
      </c>
      <c r="AO1604" s="11">
        <f t="shared" si="870"/>
        <v>383</v>
      </c>
      <c r="AP1604" s="11" t="str">
        <f t="shared" si="871"/>
        <v/>
      </c>
      <c r="AQ1604" s="11"/>
      <c r="AR1604" s="11">
        <f t="shared" si="854"/>
        <v>0</v>
      </c>
      <c r="AS1604" s="11"/>
      <c r="AT1604" s="9"/>
      <c r="AU1604" t="str">
        <f t="shared" si="855"/>
        <v>RW</v>
      </c>
      <c r="AV1604" s="7">
        <f>SUM(Z$7:Z1604)/2</f>
        <v>800</v>
      </c>
      <c r="AW1604" s="7">
        <f>SUM(AC$7:AC1604)/2</f>
        <v>384</v>
      </c>
      <c r="BF1604" s="2" t="s">
        <v>1299</v>
      </c>
      <c r="BG1604" s="2" t="s">
        <v>1299</v>
      </c>
      <c r="BH1604" s="2" t="s">
        <v>1299</v>
      </c>
      <c r="BI1604" s="2" t="s">
        <v>1299</v>
      </c>
      <c r="BJ1604" s="2" t="s">
        <v>1299</v>
      </c>
      <c r="BK1604" s="2" t="s">
        <v>1299</v>
      </c>
      <c r="BL1604" s="2" t="s">
        <v>1299</v>
      </c>
      <c r="BM1604" s="2" t="s">
        <v>1299</v>
      </c>
      <c r="BN1604" s="2" t="s">
        <v>1299</v>
      </c>
      <c r="BO1604" s="2" t="s">
        <v>1299</v>
      </c>
    </row>
    <row r="1605" spans="2:67" outlineLevel="1">
      <c r="B1605" s="36"/>
      <c r="C1605" s="13" t="s">
        <v>1294</v>
      </c>
      <c r="D1605" s="10" t="s">
        <v>1970</v>
      </c>
      <c r="E1605" s="10" t="s">
        <v>1971</v>
      </c>
      <c r="F1605" s="11" t="s">
        <v>1972</v>
      </c>
      <c r="G1605" s="11"/>
      <c r="H1605" s="11"/>
      <c r="I1605" s="11"/>
      <c r="J1605" s="11"/>
      <c r="K1605" s="11"/>
      <c r="L1605" s="11"/>
      <c r="M1605" s="11"/>
      <c r="N1605" s="10"/>
      <c r="O1605" s="10"/>
      <c r="P1605" s="14"/>
      <c r="Q1605" s="10"/>
      <c r="R1605" s="10"/>
      <c r="S1605" s="10" t="s">
        <v>53</v>
      </c>
      <c r="T1605" s="10"/>
      <c r="U1605" s="10" t="s">
        <v>49</v>
      </c>
      <c r="V1605" s="10" t="s">
        <v>50</v>
      </c>
      <c r="W1605" s="10" t="s">
        <v>50</v>
      </c>
      <c r="X1605" s="11" t="str">
        <f t="shared" si="856"/>
        <v>N</v>
      </c>
      <c r="Y1605" s="11"/>
      <c r="Z1605" s="11">
        <f t="shared" si="773"/>
        <v>0</v>
      </c>
      <c r="AA1605" s="11" t="str">
        <f t="shared" si="852"/>
        <v>N</v>
      </c>
      <c r="AB1605" s="11"/>
      <c r="AC1605" s="11">
        <f t="shared" si="853"/>
        <v>0</v>
      </c>
      <c r="AD1605" s="10" t="str">
        <f t="shared" si="862"/>
        <v/>
      </c>
      <c r="AE1605" s="10" t="str">
        <f t="shared" si="863"/>
        <v/>
      </c>
      <c r="AF1605" s="11"/>
      <c r="AG1605" s="10"/>
      <c r="AH1605" s="10"/>
      <c r="AI1605" s="11">
        <f t="shared" si="864"/>
        <v>799</v>
      </c>
      <c r="AJ1605" s="11" t="str">
        <f t="shared" si="865"/>
        <v/>
      </c>
      <c r="AK1605" s="11">
        <f t="shared" si="866"/>
        <v>799</v>
      </c>
      <c r="AL1605" s="11" t="str">
        <f t="shared" si="867"/>
        <v/>
      </c>
      <c r="AM1605" s="11">
        <f t="shared" si="868"/>
        <v>383</v>
      </c>
      <c r="AN1605" s="11" t="str">
        <f t="shared" si="869"/>
        <v/>
      </c>
      <c r="AO1605" s="11">
        <f t="shared" si="870"/>
        <v>383</v>
      </c>
      <c r="AP1605" s="11" t="str">
        <f t="shared" si="871"/>
        <v/>
      </c>
      <c r="AQ1605" s="11"/>
      <c r="AR1605" s="11">
        <f t="shared" si="854"/>
        <v>0</v>
      </c>
      <c r="AS1605" s="11"/>
      <c r="AT1605" s="9"/>
      <c r="AU1605" t="str">
        <f t="shared" si="855"/>
        <v>RW</v>
      </c>
      <c r="AV1605" s="7">
        <f>SUM(Z$7:Z1605)/2</f>
        <v>800</v>
      </c>
      <c r="AW1605" s="7">
        <f>SUM(AC$7:AC1605)/2</f>
        <v>384</v>
      </c>
      <c r="BF1605" s="2" t="s">
        <v>1299</v>
      </c>
      <c r="BG1605" s="2" t="s">
        <v>1299</v>
      </c>
      <c r="BH1605" s="2" t="s">
        <v>1299</v>
      </c>
      <c r="BI1605" s="2" t="s">
        <v>1299</v>
      </c>
      <c r="BJ1605" s="2" t="s">
        <v>1299</v>
      </c>
      <c r="BK1605" s="2" t="s">
        <v>1299</v>
      </c>
      <c r="BL1605" s="2" t="s">
        <v>1299</v>
      </c>
      <c r="BM1605" s="2" t="s">
        <v>1299</v>
      </c>
      <c r="BN1605" s="2" t="s">
        <v>1299</v>
      </c>
      <c r="BO1605" s="2" t="s">
        <v>1299</v>
      </c>
    </row>
    <row r="1606" spans="2:67" outlineLevel="1">
      <c r="B1606" s="36"/>
      <c r="C1606" s="13" t="s">
        <v>1294</v>
      </c>
      <c r="D1606" s="10" t="s">
        <v>1970</v>
      </c>
      <c r="E1606" s="10" t="s">
        <v>1971</v>
      </c>
      <c r="F1606" s="11" t="s">
        <v>1972</v>
      </c>
      <c r="G1606" s="11"/>
      <c r="H1606" s="11"/>
      <c r="I1606" s="11"/>
      <c r="J1606" s="11"/>
      <c r="K1606" s="11"/>
      <c r="L1606" s="11"/>
      <c r="M1606" s="11"/>
      <c r="N1606" s="10"/>
      <c r="O1606" s="10"/>
      <c r="P1606" s="14"/>
      <c r="Q1606" s="10"/>
      <c r="R1606" s="10"/>
      <c r="S1606" s="10" t="s">
        <v>53</v>
      </c>
      <c r="T1606" s="10"/>
      <c r="U1606" s="10" t="s">
        <v>49</v>
      </c>
      <c r="V1606" s="10" t="s">
        <v>50</v>
      </c>
      <c r="W1606" s="10" t="s">
        <v>50</v>
      </c>
      <c r="X1606" s="11" t="str">
        <f t="shared" si="856"/>
        <v>N</v>
      </c>
      <c r="Y1606" s="11"/>
      <c r="Z1606" s="11">
        <f t="shared" si="773"/>
        <v>0</v>
      </c>
      <c r="AA1606" s="11" t="str">
        <f t="shared" si="852"/>
        <v>N</v>
      </c>
      <c r="AB1606" s="11"/>
      <c r="AC1606" s="11">
        <f t="shared" si="853"/>
        <v>0</v>
      </c>
      <c r="AD1606" s="10" t="str">
        <f t="shared" si="862"/>
        <v/>
      </c>
      <c r="AE1606" s="10" t="str">
        <f t="shared" si="863"/>
        <v/>
      </c>
      <c r="AF1606" s="11"/>
      <c r="AG1606" s="10"/>
      <c r="AH1606" s="10"/>
      <c r="AI1606" s="11">
        <f t="shared" si="864"/>
        <v>799</v>
      </c>
      <c r="AJ1606" s="11" t="str">
        <f t="shared" si="865"/>
        <v/>
      </c>
      <c r="AK1606" s="11">
        <f t="shared" si="866"/>
        <v>799</v>
      </c>
      <c r="AL1606" s="11" t="str">
        <f t="shared" si="867"/>
        <v/>
      </c>
      <c r="AM1606" s="11">
        <f t="shared" si="868"/>
        <v>383</v>
      </c>
      <c r="AN1606" s="11" t="str">
        <f t="shared" si="869"/>
        <v/>
      </c>
      <c r="AO1606" s="11">
        <f t="shared" si="870"/>
        <v>383</v>
      </c>
      <c r="AP1606" s="11" t="str">
        <f t="shared" si="871"/>
        <v/>
      </c>
      <c r="AQ1606" s="11"/>
      <c r="AR1606" s="11">
        <f t="shared" si="854"/>
        <v>0</v>
      </c>
      <c r="AS1606" s="11"/>
      <c r="AT1606" s="9"/>
      <c r="AU1606" t="str">
        <f t="shared" si="855"/>
        <v>RW</v>
      </c>
      <c r="AV1606" s="7">
        <f>SUM(Z$7:Z1606)/2</f>
        <v>800</v>
      </c>
      <c r="AW1606" s="7">
        <f>SUM(AC$7:AC1606)/2</f>
        <v>384</v>
      </c>
      <c r="BF1606" s="2" t="s">
        <v>1299</v>
      </c>
      <c r="BG1606" s="2" t="s">
        <v>1299</v>
      </c>
      <c r="BH1606" s="2" t="s">
        <v>1299</v>
      </c>
      <c r="BI1606" s="2" t="s">
        <v>1299</v>
      </c>
      <c r="BJ1606" s="2" t="s">
        <v>1299</v>
      </c>
      <c r="BK1606" s="2" t="s">
        <v>1299</v>
      </c>
      <c r="BL1606" s="2" t="s">
        <v>1299</v>
      </c>
      <c r="BM1606" s="2" t="s">
        <v>1299</v>
      </c>
      <c r="BN1606" s="2" t="s">
        <v>1299</v>
      </c>
      <c r="BO1606" s="2" t="s">
        <v>1299</v>
      </c>
    </row>
    <row r="1607" spans="2:67" outlineLevel="1">
      <c r="B1607" s="36"/>
      <c r="C1607" s="13" t="s">
        <v>1294</v>
      </c>
      <c r="D1607" s="10" t="s">
        <v>1970</v>
      </c>
      <c r="E1607" s="10" t="s">
        <v>1971</v>
      </c>
      <c r="F1607" s="11" t="s">
        <v>1972</v>
      </c>
      <c r="G1607" s="11"/>
      <c r="H1607" s="11"/>
      <c r="I1607" s="11"/>
      <c r="J1607" s="11"/>
      <c r="K1607" s="11"/>
      <c r="L1607" s="11"/>
      <c r="M1607" s="11"/>
      <c r="N1607" s="10"/>
      <c r="O1607" s="10"/>
      <c r="P1607" s="14"/>
      <c r="Q1607" s="10"/>
      <c r="R1607" s="10"/>
      <c r="S1607" s="10" t="s">
        <v>53</v>
      </c>
      <c r="T1607" s="10"/>
      <c r="U1607" s="10" t="s">
        <v>49</v>
      </c>
      <c r="V1607" s="10" t="s">
        <v>50</v>
      </c>
      <c r="W1607" s="10" t="s">
        <v>50</v>
      </c>
      <c r="X1607" s="11" t="str">
        <f t="shared" si="856"/>
        <v>N</v>
      </c>
      <c r="Y1607" s="11"/>
      <c r="Z1607" s="11">
        <f t="shared" si="773"/>
        <v>0</v>
      </c>
      <c r="AA1607" s="11" t="str">
        <f t="shared" si="852"/>
        <v>N</v>
      </c>
      <c r="AB1607" s="11"/>
      <c r="AC1607" s="11">
        <f t="shared" si="853"/>
        <v>0</v>
      </c>
      <c r="AD1607" s="10" t="str">
        <f t="shared" si="862"/>
        <v/>
      </c>
      <c r="AE1607" s="10" t="str">
        <f t="shared" si="863"/>
        <v/>
      </c>
      <c r="AF1607" s="11"/>
      <c r="AG1607" s="10"/>
      <c r="AH1607" s="10"/>
      <c r="AI1607" s="11">
        <f t="shared" si="864"/>
        <v>799</v>
      </c>
      <c r="AJ1607" s="11" t="str">
        <f t="shared" si="865"/>
        <v/>
      </c>
      <c r="AK1607" s="11">
        <f t="shared" si="866"/>
        <v>799</v>
      </c>
      <c r="AL1607" s="11" t="str">
        <f t="shared" si="867"/>
        <v/>
      </c>
      <c r="AM1607" s="11">
        <f t="shared" si="868"/>
        <v>383</v>
      </c>
      <c r="AN1607" s="11" t="str">
        <f t="shared" si="869"/>
        <v/>
      </c>
      <c r="AO1607" s="11">
        <f t="shared" si="870"/>
        <v>383</v>
      </c>
      <c r="AP1607" s="11" t="str">
        <f t="shared" si="871"/>
        <v/>
      </c>
      <c r="AQ1607" s="11"/>
      <c r="AR1607" s="11">
        <f t="shared" si="854"/>
        <v>0</v>
      </c>
      <c r="AS1607" s="11"/>
      <c r="AT1607" s="9"/>
      <c r="AU1607" t="str">
        <f t="shared" si="855"/>
        <v>RW</v>
      </c>
      <c r="AV1607" s="7">
        <f>SUM(Z$7:Z1607)/2</f>
        <v>800</v>
      </c>
      <c r="AW1607" s="7">
        <f>SUM(AC$7:AC1607)/2</f>
        <v>384</v>
      </c>
      <c r="BF1607" s="2" t="s">
        <v>1299</v>
      </c>
      <c r="BG1607" s="2" t="s">
        <v>1299</v>
      </c>
      <c r="BH1607" s="2" t="s">
        <v>1299</v>
      </c>
      <c r="BI1607" s="2" t="s">
        <v>1299</v>
      </c>
      <c r="BJ1607" s="2" t="s">
        <v>1299</v>
      </c>
      <c r="BK1607" s="2" t="s">
        <v>1299</v>
      </c>
      <c r="BL1607" s="2" t="s">
        <v>1299</v>
      </c>
      <c r="BM1607" s="2" t="s">
        <v>1299</v>
      </c>
      <c r="BN1607" s="2" t="s">
        <v>1299</v>
      </c>
      <c r="BO1607" s="2" t="s">
        <v>1299</v>
      </c>
    </row>
    <row r="1608" spans="2:67" outlineLevel="1">
      <c r="B1608" s="36"/>
      <c r="C1608" s="13" t="s">
        <v>1294</v>
      </c>
      <c r="D1608" s="10" t="s">
        <v>1970</v>
      </c>
      <c r="E1608" s="10" t="s">
        <v>1971</v>
      </c>
      <c r="F1608" s="11" t="s">
        <v>1972</v>
      </c>
      <c r="G1608" s="11"/>
      <c r="H1608" s="11"/>
      <c r="I1608" s="11"/>
      <c r="J1608" s="11"/>
      <c r="K1608" s="11"/>
      <c r="L1608" s="11"/>
      <c r="M1608" s="11"/>
      <c r="N1608" s="10"/>
      <c r="O1608" s="10"/>
      <c r="P1608" s="14"/>
      <c r="Q1608" s="10"/>
      <c r="R1608" s="10"/>
      <c r="S1608" s="10" t="s">
        <v>53</v>
      </c>
      <c r="T1608" s="10"/>
      <c r="U1608" s="10" t="s">
        <v>49</v>
      </c>
      <c r="V1608" s="10" t="s">
        <v>50</v>
      </c>
      <c r="W1608" s="10" t="s">
        <v>50</v>
      </c>
      <c r="X1608" s="11" t="str">
        <f t="shared" si="856"/>
        <v>N</v>
      </c>
      <c r="Y1608" s="11"/>
      <c r="Z1608" s="11">
        <f t="shared" si="773"/>
        <v>0</v>
      </c>
      <c r="AA1608" s="11" t="str">
        <f t="shared" si="852"/>
        <v>N</v>
      </c>
      <c r="AB1608" s="11"/>
      <c r="AC1608" s="11">
        <f t="shared" si="853"/>
        <v>0</v>
      </c>
      <c r="AD1608" s="10" t="str">
        <f t="shared" si="862"/>
        <v/>
      </c>
      <c r="AE1608" s="10" t="str">
        <f t="shared" si="863"/>
        <v/>
      </c>
      <c r="AF1608" s="11"/>
      <c r="AG1608" s="10"/>
      <c r="AH1608" s="10"/>
      <c r="AI1608" s="11">
        <f t="shared" si="864"/>
        <v>799</v>
      </c>
      <c r="AJ1608" s="11" t="str">
        <f t="shared" si="865"/>
        <v/>
      </c>
      <c r="AK1608" s="11">
        <f t="shared" si="866"/>
        <v>799</v>
      </c>
      <c r="AL1608" s="11" t="str">
        <f t="shared" si="867"/>
        <v/>
      </c>
      <c r="AM1608" s="11">
        <f t="shared" si="868"/>
        <v>383</v>
      </c>
      <c r="AN1608" s="11" t="str">
        <f t="shared" si="869"/>
        <v/>
      </c>
      <c r="AO1608" s="11">
        <f t="shared" si="870"/>
        <v>383</v>
      </c>
      <c r="AP1608" s="11" t="str">
        <f t="shared" si="871"/>
        <v/>
      </c>
      <c r="AQ1608" s="11"/>
      <c r="AR1608" s="11">
        <f t="shared" si="854"/>
        <v>0</v>
      </c>
      <c r="AS1608" s="11"/>
      <c r="AT1608" s="9"/>
      <c r="AU1608" t="str">
        <f t="shared" si="855"/>
        <v>RW</v>
      </c>
      <c r="AV1608" s="7">
        <f>SUM(Z$7:Z1608)/2</f>
        <v>800</v>
      </c>
      <c r="AW1608" s="7">
        <f>SUM(AC$7:AC1608)/2</f>
        <v>384</v>
      </c>
      <c r="BF1608" s="2" t="s">
        <v>1299</v>
      </c>
      <c r="BG1608" s="2" t="s">
        <v>1299</v>
      </c>
      <c r="BH1608" s="2" t="s">
        <v>1299</v>
      </c>
      <c r="BI1608" s="2" t="s">
        <v>1299</v>
      </c>
      <c r="BJ1608" s="2" t="s">
        <v>1299</v>
      </c>
      <c r="BK1608" s="2" t="s">
        <v>1299</v>
      </c>
      <c r="BL1608" s="2" t="s">
        <v>1299</v>
      </c>
      <c r="BM1608" s="2" t="s">
        <v>1299</v>
      </c>
      <c r="BN1608" s="2" t="s">
        <v>1299</v>
      </c>
      <c r="BO1608" s="2" t="s">
        <v>1299</v>
      </c>
    </row>
    <row r="1609" spans="2:67" outlineLevel="1">
      <c r="B1609" s="36"/>
      <c r="C1609" s="13" t="s">
        <v>1294</v>
      </c>
      <c r="D1609" s="10" t="s">
        <v>1970</v>
      </c>
      <c r="E1609" s="10" t="s">
        <v>1971</v>
      </c>
      <c r="F1609" s="11" t="s">
        <v>1972</v>
      </c>
      <c r="G1609" s="11"/>
      <c r="H1609" s="11"/>
      <c r="I1609" s="11"/>
      <c r="J1609" s="11"/>
      <c r="K1609" s="11"/>
      <c r="L1609" s="11"/>
      <c r="M1609" s="11"/>
      <c r="N1609" s="10"/>
      <c r="O1609" s="10"/>
      <c r="P1609" s="14"/>
      <c r="Q1609" s="10"/>
      <c r="R1609" s="10"/>
      <c r="S1609" s="10" t="s">
        <v>53</v>
      </c>
      <c r="T1609" s="10"/>
      <c r="U1609" s="10" t="s">
        <v>49</v>
      </c>
      <c r="V1609" s="10" t="s">
        <v>50</v>
      </c>
      <c r="W1609" s="10" t="s">
        <v>50</v>
      </c>
      <c r="X1609" s="11" t="str">
        <f t="shared" si="856"/>
        <v>N</v>
      </c>
      <c r="Y1609" s="11"/>
      <c r="Z1609" s="11">
        <f t="shared" si="773"/>
        <v>0</v>
      </c>
      <c r="AA1609" s="11" t="str">
        <f t="shared" si="852"/>
        <v>N</v>
      </c>
      <c r="AB1609" s="11"/>
      <c r="AC1609" s="11">
        <f t="shared" si="853"/>
        <v>0</v>
      </c>
      <c r="AD1609" s="10" t="str">
        <f t="shared" si="862"/>
        <v/>
      </c>
      <c r="AE1609" s="10" t="str">
        <f t="shared" si="863"/>
        <v/>
      </c>
      <c r="AF1609" s="11"/>
      <c r="AG1609" s="10"/>
      <c r="AH1609" s="10"/>
      <c r="AI1609" s="11">
        <f t="shared" si="864"/>
        <v>799</v>
      </c>
      <c r="AJ1609" s="11" t="str">
        <f t="shared" si="865"/>
        <v/>
      </c>
      <c r="AK1609" s="11">
        <f t="shared" si="866"/>
        <v>799</v>
      </c>
      <c r="AL1609" s="11" t="str">
        <f t="shared" si="867"/>
        <v/>
      </c>
      <c r="AM1609" s="11">
        <f t="shared" si="868"/>
        <v>383</v>
      </c>
      <c r="AN1609" s="11" t="str">
        <f t="shared" si="869"/>
        <v/>
      </c>
      <c r="AO1609" s="11">
        <f t="shared" si="870"/>
        <v>383</v>
      </c>
      <c r="AP1609" s="11" t="str">
        <f t="shared" si="871"/>
        <v/>
      </c>
      <c r="AQ1609" s="11"/>
      <c r="AR1609" s="11">
        <f t="shared" si="854"/>
        <v>0</v>
      </c>
      <c r="AS1609" s="11"/>
      <c r="AT1609" s="9"/>
      <c r="AU1609" t="str">
        <f t="shared" si="855"/>
        <v>RW</v>
      </c>
      <c r="AV1609" s="7">
        <f>SUM(Z$7:Z1609)/2</f>
        <v>800</v>
      </c>
      <c r="AW1609" s="7">
        <f>SUM(AC$7:AC1609)/2</f>
        <v>384</v>
      </c>
      <c r="BF1609" s="2" t="s">
        <v>1299</v>
      </c>
      <c r="BG1609" s="2" t="s">
        <v>1299</v>
      </c>
      <c r="BH1609" s="2" t="s">
        <v>1299</v>
      </c>
      <c r="BI1609" s="2" t="s">
        <v>1299</v>
      </c>
      <c r="BJ1609" s="2" t="s">
        <v>1299</v>
      </c>
      <c r="BK1609" s="2" t="s">
        <v>1299</v>
      </c>
      <c r="BL1609" s="2" t="s">
        <v>1299</v>
      </c>
      <c r="BM1609" s="2" t="s">
        <v>1299</v>
      </c>
      <c r="BN1609" s="2" t="s">
        <v>1299</v>
      </c>
      <c r="BO1609" s="2" t="s">
        <v>1299</v>
      </c>
    </row>
    <row r="1610" spans="2:67" outlineLevel="1">
      <c r="B1610" s="36"/>
      <c r="C1610" s="13" t="s">
        <v>1294</v>
      </c>
      <c r="D1610" s="10" t="s">
        <v>1970</v>
      </c>
      <c r="E1610" s="10" t="s">
        <v>1971</v>
      </c>
      <c r="F1610" s="11" t="s">
        <v>1972</v>
      </c>
      <c r="G1610" s="11"/>
      <c r="H1610" s="11"/>
      <c r="I1610" s="11"/>
      <c r="J1610" s="11"/>
      <c r="K1610" s="11"/>
      <c r="L1610" s="11"/>
      <c r="M1610" s="11"/>
      <c r="N1610" s="10"/>
      <c r="O1610" s="10"/>
      <c r="P1610" s="14"/>
      <c r="Q1610" s="10"/>
      <c r="R1610" s="10"/>
      <c r="S1610" s="10" t="s">
        <v>53</v>
      </c>
      <c r="T1610" s="10"/>
      <c r="U1610" s="10" t="s">
        <v>49</v>
      </c>
      <c r="V1610" s="10" t="s">
        <v>50</v>
      </c>
      <c r="W1610" s="10" t="s">
        <v>50</v>
      </c>
      <c r="X1610" s="11" t="str">
        <f t="shared" si="856"/>
        <v>N</v>
      </c>
      <c r="Y1610" s="11"/>
      <c r="Z1610" s="11">
        <f t="shared" si="773"/>
        <v>0</v>
      </c>
      <c r="AA1610" s="11" t="str">
        <f t="shared" si="852"/>
        <v>N</v>
      </c>
      <c r="AB1610" s="11"/>
      <c r="AC1610" s="11">
        <f t="shared" si="853"/>
        <v>0</v>
      </c>
      <c r="AD1610" s="10" t="str">
        <f t="shared" si="862"/>
        <v/>
      </c>
      <c r="AE1610" s="10" t="str">
        <f t="shared" si="863"/>
        <v/>
      </c>
      <c r="AF1610" s="11"/>
      <c r="AG1610" s="10"/>
      <c r="AH1610" s="10"/>
      <c r="AI1610" s="11">
        <f t="shared" si="864"/>
        <v>799</v>
      </c>
      <c r="AJ1610" s="11" t="str">
        <f t="shared" si="865"/>
        <v/>
      </c>
      <c r="AK1610" s="11">
        <f t="shared" si="866"/>
        <v>799</v>
      </c>
      <c r="AL1610" s="11" t="str">
        <f t="shared" si="867"/>
        <v/>
      </c>
      <c r="AM1610" s="11">
        <f t="shared" si="868"/>
        <v>383</v>
      </c>
      <c r="AN1610" s="11" t="str">
        <f t="shared" si="869"/>
        <v/>
      </c>
      <c r="AO1610" s="11">
        <f t="shared" si="870"/>
        <v>383</v>
      </c>
      <c r="AP1610" s="11" t="str">
        <f t="shared" si="871"/>
        <v/>
      </c>
      <c r="AQ1610" s="11"/>
      <c r="AR1610" s="11">
        <f t="shared" si="854"/>
        <v>0</v>
      </c>
      <c r="AS1610" s="11"/>
      <c r="AT1610" s="9"/>
      <c r="AU1610" t="str">
        <f t="shared" si="855"/>
        <v>RW</v>
      </c>
      <c r="AV1610" s="7">
        <f>SUM(Z$7:Z1610)/2</f>
        <v>800</v>
      </c>
      <c r="AW1610" s="7">
        <f>SUM(AC$7:AC1610)/2</f>
        <v>384</v>
      </c>
      <c r="BF1610" s="2" t="s">
        <v>1299</v>
      </c>
      <c r="BG1610" s="2" t="s">
        <v>1299</v>
      </c>
      <c r="BH1610" s="2" t="s">
        <v>1299</v>
      </c>
      <c r="BI1610" s="2" t="s">
        <v>1299</v>
      </c>
      <c r="BJ1610" s="2" t="s">
        <v>1299</v>
      </c>
      <c r="BK1610" s="2" t="s">
        <v>1299</v>
      </c>
      <c r="BL1610" s="2" t="s">
        <v>1299</v>
      </c>
      <c r="BM1610" s="2" t="s">
        <v>1299</v>
      </c>
      <c r="BN1610" s="2" t="s">
        <v>1299</v>
      </c>
      <c r="BO1610" s="2" t="s">
        <v>1299</v>
      </c>
    </row>
    <row r="1611" spans="2:67" outlineLevel="1">
      <c r="B1611" s="36"/>
      <c r="C1611" s="13" t="s">
        <v>1294</v>
      </c>
      <c r="D1611" s="10" t="s">
        <v>1970</v>
      </c>
      <c r="E1611" s="10" t="s">
        <v>1971</v>
      </c>
      <c r="F1611" s="11" t="s">
        <v>1972</v>
      </c>
      <c r="G1611" s="11"/>
      <c r="H1611" s="11"/>
      <c r="I1611" s="11"/>
      <c r="J1611" s="11"/>
      <c r="K1611" s="11"/>
      <c r="L1611" s="11"/>
      <c r="M1611" s="11"/>
      <c r="N1611" s="10"/>
      <c r="O1611" s="10"/>
      <c r="P1611" s="14"/>
      <c r="Q1611" s="10"/>
      <c r="R1611" s="10"/>
      <c r="S1611" s="10" t="s">
        <v>53</v>
      </c>
      <c r="T1611" s="10"/>
      <c r="U1611" s="10" t="s">
        <v>49</v>
      </c>
      <c r="V1611" s="10" t="s">
        <v>50</v>
      </c>
      <c r="W1611" s="10" t="s">
        <v>50</v>
      </c>
      <c r="X1611" s="11" t="str">
        <f t="shared" si="856"/>
        <v>N</v>
      </c>
      <c r="Y1611" s="11"/>
      <c r="Z1611" s="11">
        <f t="shared" si="773"/>
        <v>0</v>
      </c>
      <c r="AA1611" s="11" t="str">
        <f t="shared" si="852"/>
        <v>N</v>
      </c>
      <c r="AB1611" s="11"/>
      <c r="AC1611" s="11">
        <f t="shared" si="853"/>
        <v>0</v>
      </c>
      <c r="AD1611" s="10" t="str">
        <f t="shared" si="862"/>
        <v/>
      </c>
      <c r="AE1611" s="10" t="str">
        <f t="shared" si="863"/>
        <v/>
      </c>
      <c r="AF1611" s="11"/>
      <c r="AG1611" s="10"/>
      <c r="AH1611" s="10"/>
      <c r="AI1611" s="11">
        <f t="shared" si="864"/>
        <v>799</v>
      </c>
      <c r="AJ1611" s="11" t="str">
        <f t="shared" si="865"/>
        <v/>
      </c>
      <c r="AK1611" s="11">
        <f t="shared" si="866"/>
        <v>799</v>
      </c>
      <c r="AL1611" s="11" t="str">
        <f t="shared" si="867"/>
        <v/>
      </c>
      <c r="AM1611" s="11">
        <f t="shared" si="868"/>
        <v>383</v>
      </c>
      <c r="AN1611" s="11" t="str">
        <f t="shared" si="869"/>
        <v/>
      </c>
      <c r="AO1611" s="11">
        <f t="shared" si="870"/>
        <v>383</v>
      </c>
      <c r="AP1611" s="11" t="str">
        <f t="shared" si="871"/>
        <v/>
      </c>
      <c r="AQ1611" s="11"/>
      <c r="AR1611" s="11">
        <f t="shared" si="854"/>
        <v>0</v>
      </c>
      <c r="AS1611" s="11"/>
      <c r="AT1611" s="9"/>
      <c r="AU1611" t="str">
        <f t="shared" si="855"/>
        <v>RW</v>
      </c>
      <c r="AV1611" s="7">
        <f>SUM(Z$7:Z1611)/2</f>
        <v>800</v>
      </c>
      <c r="AW1611" s="7">
        <f>SUM(AC$7:AC1611)/2</f>
        <v>384</v>
      </c>
      <c r="BF1611" s="2" t="s">
        <v>1299</v>
      </c>
      <c r="BG1611" s="2" t="s">
        <v>1299</v>
      </c>
      <c r="BH1611" s="2" t="s">
        <v>1299</v>
      </c>
      <c r="BI1611" s="2" t="s">
        <v>1299</v>
      </c>
      <c r="BJ1611" s="2" t="s">
        <v>1299</v>
      </c>
      <c r="BK1611" s="2" t="s">
        <v>1299</v>
      </c>
      <c r="BL1611" s="2" t="s">
        <v>1299</v>
      </c>
      <c r="BM1611" s="2" t="s">
        <v>1299</v>
      </c>
      <c r="BN1611" s="2" t="s">
        <v>1299</v>
      </c>
      <c r="BO1611" s="2" t="s">
        <v>1299</v>
      </c>
    </row>
    <row r="1612" spans="2:67" outlineLevel="1">
      <c r="B1612" s="36"/>
      <c r="C1612" s="13" t="s">
        <v>1294</v>
      </c>
      <c r="D1612" s="10" t="s">
        <v>1970</v>
      </c>
      <c r="E1612" s="10" t="s">
        <v>1971</v>
      </c>
      <c r="F1612" s="11" t="s">
        <v>1972</v>
      </c>
      <c r="G1612" s="11"/>
      <c r="H1612" s="11"/>
      <c r="I1612" s="11"/>
      <c r="J1612" s="11"/>
      <c r="K1612" s="11"/>
      <c r="L1612" s="11"/>
      <c r="M1612" s="11"/>
      <c r="N1612" s="10"/>
      <c r="O1612" s="10"/>
      <c r="P1612" s="14"/>
      <c r="Q1612" s="10"/>
      <c r="R1612" s="10"/>
      <c r="S1612" s="10" t="s">
        <v>53</v>
      </c>
      <c r="T1612" s="10"/>
      <c r="U1612" s="10" t="s">
        <v>49</v>
      </c>
      <c r="V1612" s="10" t="s">
        <v>50</v>
      </c>
      <c r="W1612" s="10" t="s">
        <v>50</v>
      </c>
      <c r="X1612" s="11" t="str">
        <f t="shared" si="856"/>
        <v>N</v>
      </c>
      <c r="Y1612" s="11"/>
      <c r="Z1612" s="11">
        <f t="shared" si="773"/>
        <v>0</v>
      </c>
      <c r="AA1612" s="11" t="str">
        <f t="shared" si="852"/>
        <v>N</v>
      </c>
      <c r="AB1612" s="11"/>
      <c r="AC1612" s="11">
        <f t="shared" si="853"/>
        <v>0</v>
      </c>
      <c r="AD1612" s="10" t="str">
        <f t="shared" si="862"/>
        <v/>
      </c>
      <c r="AE1612" s="10" t="str">
        <f t="shared" si="863"/>
        <v/>
      </c>
      <c r="AF1612" s="11"/>
      <c r="AG1612" s="10"/>
      <c r="AH1612" s="10"/>
      <c r="AI1612" s="11">
        <f t="shared" si="864"/>
        <v>799</v>
      </c>
      <c r="AJ1612" s="11" t="str">
        <f t="shared" si="865"/>
        <v/>
      </c>
      <c r="AK1612" s="11">
        <f t="shared" si="866"/>
        <v>799</v>
      </c>
      <c r="AL1612" s="11" t="str">
        <f t="shared" si="867"/>
        <v/>
      </c>
      <c r="AM1612" s="11">
        <f t="shared" si="868"/>
        <v>383</v>
      </c>
      <c r="AN1612" s="11" t="str">
        <f t="shared" si="869"/>
        <v/>
      </c>
      <c r="AO1612" s="11">
        <f t="shared" si="870"/>
        <v>383</v>
      </c>
      <c r="AP1612" s="11" t="str">
        <f t="shared" si="871"/>
        <v/>
      </c>
      <c r="AQ1612" s="11"/>
      <c r="AR1612" s="11">
        <f t="shared" si="854"/>
        <v>0</v>
      </c>
      <c r="AS1612" s="11"/>
      <c r="AT1612" s="9"/>
      <c r="AU1612" t="str">
        <f t="shared" si="855"/>
        <v>RW</v>
      </c>
      <c r="AV1612" s="7">
        <f>SUM(Z$7:Z1612)/2</f>
        <v>800</v>
      </c>
      <c r="AW1612" s="7">
        <f>SUM(AC$7:AC1612)/2</f>
        <v>384</v>
      </c>
      <c r="BF1612" s="2" t="s">
        <v>1299</v>
      </c>
      <c r="BG1612" s="2" t="s">
        <v>1299</v>
      </c>
      <c r="BH1612" s="2" t="s">
        <v>1299</v>
      </c>
      <c r="BI1612" s="2" t="s">
        <v>1299</v>
      </c>
      <c r="BJ1612" s="2" t="s">
        <v>1299</v>
      </c>
      <c r="BK1612" s="2" t="s">
        <v>1299</v>
      </c>
      <c r="BL1612" s="2" t="s">
        <v>1299</v>
      </c>
      <c r="BM1612" s="2" t="s">
        <v>1299</v>
      </c>
      <c r="BN1612" s="2" t="s">
        <v>1299</v>
      </c>
      <c r="BO1612" s="2" t="s">
        <v>1299</v>
      </c>
    </row>
    <row r="1613" spans="2:67" outlineLevel="1">
      <c r="B1613" s="36"/>
      <c r="C1613" s="13" t="s">
        <v>1294</v>
      </c>
      <c r="D1613" s="10" t="s">
        <v>1970</v>
      </c>
      <c r="E1613" s="10" t="s">
        <v>1971</v>
      </c>
      <c r="F1613" s="11" t="s">
        <v>1972</v>
      </c>
      <c r="G1613" s="11"/>
      <c r="H1613" s="11"/>
      <c r="I1613" s="11"/>
      <c r="J1613" s="11"/>
      <c r="K1613" s="11"/>
      <c r="L1613" s="11"/>
      <c r="M1613" s="11"/>
      <c r="N1613" s="10"/>
      <c r="O1613" s="10"/>
      <c r="P1613" s="14"/>
      <c r="Q1613" s="10"/>
      <c r="R1613" s="10"/>
      <c r="S1613" s="10" t="s">
        <v>53</v>
      </c>
      <c r="T1613" s="10"/>
      <c r="U1613" s="10" t="s">
        <v>49</v>
      </c>
      <c r="V1613" s="10" t="s">
        <v>50</v>
      </c>
      <c r="W1613" s="10" t="s">
        <v>50</v>
      </c>
      <c r="X1613" s="11" t="str">
        <f t="shared" si="856"/>
        <v>N</v>
      </c>
      <c r="Y1613" s="11"/>
      <c r="Z1613" s="11">
        <f t="shared" si="773"/>
        <v>0</v>
      </c>
      <c r="AA1613" s="11" t="str">
        <f t="shared" si="852"/>
        <v>N</v>
      </c>
      <c r="AB1613" s="11"/>
      <c r="AC1613" s="11">
        <f t="shared" si="853"/>
        <v>0</v>
      </c>
      <c r="AD1613" s="10" t="str">
        <f t="shared" si="862"/>
        <v/>
      </c>
      <c r="AE1613" s="10" t="str">
        <f t="shared" si="863"/>
        <v/>
      </c>
      <c r="AF1613" s="11"/>
      <c r="AG1613" s="10"/>
      <c r="AH1613" s="10"/>
      <c r="AI1613" s="11">
        <f t="shared" si="864"/>
        <v>799</v>
      </c>
      <c r="AJ1613" s="11" t="str">
        <f t="shared" si="865"/>
        <v/>
      </c>
      <c r="AK1613" s="11">
        <f t="shared" si="866"/>
        <v>799</v>
      </c>
      <c r="AL1613" s="11" t="str">
        <f t="shared" si="867"/>
        <v/>
      </c>
      <c r="AM1613" s="11">
        <f t="shared" si="868"/>
        <v>383</v>
      </c>
      <c r="AN1613" s="11" t="str">
        <f t="shared" si="869"/>
        <v/>
      </c>
      <c r="AO1613" s="11">
        <f t="shared" si="870"/>
        <v>383</v>
      </c>
      <c r="AP1613" s="11" t="str">
        <f t="shared" si="871"/>
        <v/>
      </c>
      <c r="AQ1613" s="11"/>
      <c r="AR1613" s="11">
        <f t="shared" si="854"/>
        <v>0</v>
      </c>
      <c r="AS1613" s="11"/>
      <c r="AT1613" s="9"/>
      <c r="AU1613" t="str">
        <f t="shared" si="855"/>
        <v>RW</v>
      </c>
      <c r="AV1613" s="7">
        <f>SUM(Z$7:Z1613)/2</f>
        <v>800</v>
      </c>
      <c r="AW1613" s="7">
        <f>SUM(AC$7:AC1613)/2</f>
        <v>384</v>
      </c>
      <c r="BF1613" s="2" t="s">
        <v>1299</v>
      </c>
      <c r="BG1613" s="2" t="s">
        <v>1299</v>
      </c>
      <c r="BH1613" s="2" t="s">
        <v>1299</v>
      </c>
      <c r="BI1613" s="2" t="s">
        <v>1299</v>
      </c>
      <c r="BJ1613" s="2" t="s">
        <v>1299</v>
      </c>
      <c r="BK1613" s="2" t="s">
        <v>1299</v>
      </c>
      <c r="BL1613" s="2" t="s">
        <v>1299</v>
      </c>
      <c r="BM1613" s="2" t="s">
        <v>1299</v>
      </c>
      <c r="BN1613" s="2" t="s">
        <v>1299</v>
      </c>
      <c r="BO1613" s="2" t="s">
        <v>1299</v>
      </c>
    </row>
    <row r="1614" spans="2:67" outlineLevel="1">
      <c r="B1614" s="36"/>
      <c r="C1614" s="13" t="s">
        <v>1294</v>
      </c>
      <c r="D1614" s="10" t="s">
        <v>1970</v>
      </c>
      <c r="E1614" s="10" t="s">
        <v>1971</v>
      </c>
      <c r="F1614" s="11" t="s">
        <v>1972</v>
      </c>
      <c r="G1614" s="11"/>
      <c r="H1614" s="11"/>
      <c r="I1614" s="11"/>
      <c r="J1614" s="11"/>
      <c r="K1614" s="11"/>
      <c r="L1614" s="11"/>
      <c r="M1614" s="11"/>
      <c r="N1614" s="10"/>
      <c r="O1614" s="10"/>
      <c r="P1614" s="14"/>
      <c r="Q1614" s="10"/>
      <c r="R1614" s="10"/>
      <c r="S1614" s="10" t="s">
        <v>53</v>
      </c>
      <c r="T1614" s="10"/>
      <c r="U1614" s="10" t="s">
        <v>49</v>
      </c>
      <c r="V1614" s="10" t="s">
        <v>50</v>
      </c>
      <c r="W1614" s="10" t="s">
        <v>50</v>
      </c>
      <c r="X1614" s="11" t="str">
        <f t="shared" si="856"/>
        <v>N</v>
      </c>
      <c r="Y1614" s="11"/>
      <c r="Z1614" s="11">
        <f t="shared" si="773"/>
        <v>0</v>
      </c>
      <c r="AA1614" s="11" t="str">
        <f t="shared" si="852"/>
        <v>N</v>
      </c>
      <c r="AB1614" s="11"/>
      <c r="AC1614" s="11">
        <f t="shared" si="853"/>
        <v>0</v>
      </c>
      <c r="AD1614" s="10" t="str">
        <f t="shared" si="862"/>
        <v/>
      </c>
      <c r="AE1614" s="10" t="str">
        <f t="shared" si="863"/>
        <v/>
      </c>
      <c r="AF1614" s="11"/>
      <c r="AG1614" s="10"/>
      <c r="AH1614" s="10"/>
      <c r="AI1614" s="11">
        <f t="shared" si="864"/>
        <v>799</v>
      </c>
      <c r="AJ1614" s="11" t="str">
        <f t="shared" si="865"/>
        <v/>
      </c>
      <c r="AK1614" s="11">
        <f t="shared" si="866"/>
        <v>799</v>
      </c>
      <c r="AL1614" s="11" t="str">
        <f t="shared" si="867"/>
        <v/>
      </c>
      <c r="AM1614" s="11">
        <f t="shared" si="868"/>
        <v>383</v>
      </c>
      <c r="AN1614" s="11" t="str">
        <f t="shared" si="869"/>
        <v/>
      </c>
      <c r="AO1614" s="11">
        <f t="shared" si="870"/>
        <v>383</v>
      </c>
      <c r="AP1614" s="11" t="str">
        <f t="shared" si="871"/>
        <v/>
      </c>
      <c r="AQ1614" s="11"/>
      <c r="AR1614" s="11">
        <f t="shared" si="854"/>
        <v>0</v>
      </c>
      <c r="AS1614" s="11"/>
      <c r="AT1614" s="9"/>
      <c r="AU1614" t="str">
        <f t="shared" si="855"/>
        <v>RW</v>
      </c>
      <c r="AV1614" s="7">
        <f>SUM(Z$7:Z1614)/2</f>
        <v>800</v>
      </c>
      <c r="AW1614" s="7">
        <f>SUM(AC$7:AC1614)/2</f>
        <v>384</v>
      </c>
      <c r="BF1614" s="2" t="s">
        <v>1299</v>
      </c>
      <c r="BG1614" s="2" t="s">
        <v>1299</v>
      </c>
      <c r="BH1614" s="2" t="s">
        <v>1299</v>
      </c>
      <c r="BI1614" s="2" t="s">
        <v>1299</v>
      </c>
      <c r="BJ1614" s="2" t="s">
        <v>1299</v>
      </c>
      <c r="BK1614" s="2" t="s">
        <v>1299</v>
      </c>
      <c r="BL1614" s="2" t="s">
        <v>1299</v>
      </c>
      <c r="BM1614" s="2" t="s">
        <v>1299</v>
      </c>
      <c r="BN1614" s="2" t="s">
        <v>1299</v>
      </c>
      <c r="BO1614" s="2" t="s">
        <v>1299</v>
      </c>
    </row>
    <row r="1615" spans="2:67" outlineLevel="1">
      <c r="B1615" s="36"/>
      <c r="C1615" s="13" t="s">
        <v>1294</v>
      </c>
      <c r="D1615" s="10" t="s">
        <v>1970</v>
      </c>
      <c r="E1615" s="10" t="s">
        <v>1971</v>
      </c>
      <c r="F1615" s="11" t="s">
        <v>1972</v>
      </c>
      <c r="G1615" s="11" t="str">
        <f t="shared" ref="G1615:G1620" si="872">IF(BA1615&gt;1, F1615 &amp; "[" &amp; BB1615-1+BA1615&amp; ":" &amp; BB1615 &amp; "]",(IF(BA1615&gt;0,F1615 &amp; "[" &amp; BB1615 &amp; "]","")))</f>
        <v/>
      </c>
      <c r="H1615" s="11"/>
      <c r="I1615" s="11"/>
      <c r="J1615" s="11"/>
      <c r="K1615" s="11"/>
      <c r="L1615" s="11"/>
      <c r="M1615" s="11"/>
      <c r="N1615" s="10"/>
      <c r="O1615" s="10"/>
      <c r="P1615" s="14"/>
      <c r="Q1615" s="10"/>
      <c r="R1615" s="10"/>
      <c r="S1615" s="10" t="s">
        <v>53</v>
      </c>
      <c r="T1615" s="10"/>
      <c r="U1615" s="10" t="s">
        <v>49</v>
      </c>
      <c r="V1615" s="10" t="s">
        <v>50</v>
      </c>
      <c r="W1615" s="10" t="s">
        <v>50</v>
      </c>
      <c r="X1615" s="11" t="str">
        <f t="shared" si="856"/>
        <v>N</v>
      </c>
      <c r="Y1615" s="11"/>
      <c r="Z1615" s="11">
        <f t="shared" si="773"/>
        <v>0</v>
      </c>
      <c r="AA1615" s="11" t="str">
        <f t="shared" si="852"/>
        <v>N</v>
      </c>
      <c r="AB1615" s="11"/>
      <c r="AC1615" s="11">
        <f t="shared" si="853"/>
        <v>0</v>
      </c>
      <c r="AD1615" s="10" t="str">
        <f t="shared" si="862"/>
        <v/>
      </c>
      <c r="AE1615" s="10" t="str">
        <f t="shared" si="863"/>
        <v/>
      </c>
      <c r="AF1615" s="11"/>
      <c r="AG1615" s="10"/>
      <c r="AH1615" s="10"/>
      <c r="AI1615" s="11">
        <f t="shared" si="864"/>
        <v>799</v>
      </c>
      <c r="AJ1615" s="11" t="str">
        <f t="shared" si="865"/>
        <v/>
      </c>
      <c r="AK1615" s="11">
        <f t="shared" si="866"/>
        <v>799</v>
      </c>
      <c r="AL1615" s="11" t="str">
        <f t="shared" si="867"/>
        <v/>
      </c>
      <c r="AM1615" s="11">
        <f t="shared" si="868"/>
        <v>383</v>
      </c>
      <c r="AN1615" s="11" t="str">
        <f t="shared" si="869"/>
        <v/>
      </c>
      <c r="AO1615" s="11">
        <f t="shared" si="870"/>
        <v>383</v>
      </c>
      <c r="AP1615" s="11" t="str">
        <f t="shared" si="871"/>
        <v/>
      </c>
      <c r="AQ1615" s="11"/>
      <c r="AR1615" s="11">
        <f t="shared" si="854"/>
        <v>0</v>
      </c>
      <c r="AS1615" s="11"/>
      <c r="AT1615" s="9"/>
      <c r="AU1615" t="str">
        <f t="shared" si="855"/>
        <v>RW</v>
      </c>
      <c r="AV1615" s="7">
        <f>SUM(Z$7:Z1615)/2</f>
        <v>800</v>
      </c>
      <c r="AW1615" s="7">
        <f>SUM(AC$7:AC1615)/2</f>
        <v>384</v>
      </c>
      <c r="BF1615" s="2" t="s">
        <v>1299</v>
      </c>
      <c r="BG1615" s="2" t="s">
        <v>1299</v>
      </c>
      <c r="BH1615" s="2" t="s">
        <v>1299</v>
      </c>
      <c r="BI1615" s="2" t="s">
        <v>1299</v>
      </c>
      <c r="BJ1615" s="2" t="s">
        <v>1299</v>
      </c>
      <c r="BK1615" s="2" t="s">
        <v>1299</v>
      </c>
      <c r="BL1615" s="2" t="s">
        <v>1299</v>
      </c>
      <c r="BM1615" s="2" t="s">
        <v>1299</v>
      </c>
      <c r="BN1615" s="2" t="s">
        <v>1299</v>
      </c>
      <c r="BO1615" s="2" t="s">
        <v>1299</v>
      </c>
    </row>
    <row r="1616" spans="2:67" outlineLevel="1">
      <c r="B1616" s="36"/>
      <c r="C1616" s="13" t="s">
        <v>1294</v>
      </c>
      <c r="D1616" s="10" t="s">
        <v>1970</v>
      </c>
      <c r="E1616" s="10" t="s">
        <v>1971</v>
      </c>
      <c r="F1616" s="11" t="s">
        <v>1972</v>
      </c>
      <c r="G1616" s="11" t="str">
        <f t="shared" si="872"/>
        <v>MFR_SPECIFIC_D7[32:31]</v>
      </c>
      <c r="H1616" s="11" t="s">
        <v>1974</v>
      </c>
      <c r="I1616" s="11"/>
      <c r="J1616" s="11"/>
      <c r="K1616" s="11"/>
      <c r="L1616" s="11"/>
      <c r="M1616" s="11"/>
      <c r="N1616" s="10" t="s">
        <v>74</v>
      </c>
      <c r="O1616" s="10" t="s">
        <v>1975</v>
      </c>
      <c r="P1616" s="14"/>
      <c r="Q1616" s="10"/>
      <c r="R1616" s="10"/>
      <c r="S1616" s="10" t="s">
        <v>53</v>
      </c>
      <c r="T1616" s="10"/>
      <c r="U1616" s="10" t="s">
        <v>49</v>
      </c>
      <c r="V1616" s="10" t="s">
        <v>50</v>
      </c>
      <c r="W1616" s="10" t="s">
        <v>50</v>
      </c>
      <c r="X1616" s="11" t="str">
        <f t="shared" si="856"/>
        <v>N</v>
      </c>
      <c r="Y1616" s="11"/>
      <c r="Z1616" s="11">
        <f t="shared" si="773"/>
        <v>0</v>
      </c>
      <c r="AA1616" s="11" t="str">
        <f t="shared" si="852"/>
        <v>N</v>
      </c>
      <c r="AB1616" s="11"/>
      <c r="AC1616" s="11">
        <f t="shared" si="853"/>
        <v>0</v>
      </c>
      <c r="AD1616" s="10" t="str">
        <f t="shared" si="862"/>
        <v>00</v>
      </c>
      <c r="AE1616" s="10" t="str">
        <f t="shared" si="863"/>
        <v>00</v>
      </c>
      <c r="AF1616" s="11"/>
      <c r="AG1616" s="10"/>
      <c r="AH1616" s="10"/>
      <c r="AI1616" s="11">
        <f t="shared" si="864"/>
        <v>799</v>
      </c>
      <c r="AJ1616" s="11" t="str">
        <f t="shared" si="865"/>
        <v/>
      </c>
      <c r="AK1616" s="11">
        <f t="shared" si="866"/>
        <v>799</v>
      </c>
      <c r="AL1616" s="11" t="str">
        <f t="shared" si="867"/>
        <v/>
      </c>
      <c r="AM1616" s="11">
        <f t="shared" si="868"/>
        <v>383</v>
      </c>
      <c r="AN1616" s="11" t="str">
        <f t="shared" si="869"/>
        <v/>
      </c>
      <c r="AO1616" s="11">
        <f t="shared" si="870"/>
        <v>383</v>
      </c>
      <c r="AP1616" s="11" t="str">
        <f t="shared" si="871"/>
        <v/>
      </c>
      <c r="AQ1616" s="11"/>
      <c r="AR1616" s="11">
        <f t="shared" si="854"/>
        <v>0</v>
      </c>
      <c r="AS1616" s="11"/>
      <c r="AT1616" s="9"/>
      <c r="AU1616" t="str">
        <f t="shared" si="855"/>
        <v>RW</v>
      </c>
      <c r="AV1616" s="7">
        <f>SUM(Z$7:Z1616)/2</f>
        <v>800</v>
      </c>
      <c r="AW1616" s="7">
        <f>SUM(AC$7:AC1616)/2</f>
        <v>384</v>
      </c>
      <c r="BA1616" s="7">
        <v>2</v>
      </c>
      <c r="BB1616" s="7">
        <f t="shared" ref="BB1616:BB1618" si="873">BB1617+BA1617</f>
        <v>31</v>
      </c>
      <c r="BF1616" s="2" t="s">
        <v>51</v>
      </c>
      <c r="BG1616" s="2" t="s">
        <v>51</v>
      </c>
      <c r="BH1616" s="2" t="s">
        <v>51</v>
      </c>
      <c r="BI1616" s="2" t="s">
        <v>51</v>
      </c>
      <c r="BJ1616" s="2" t="s">
        <v>51</v>
      </c>
      <c r="BK1616" s="2" t="s">
        <v>51</v>
      </c>
      <c r="BL1616" s="2" t="s">
        <v>51</v>
      </c>
      <c r="BM1616" s="2" t="s">
        <v>51</v>
      </c>
      <c r="BN1616" s="2" t="s">
        <v>51</v>
      </c>
      <c r="BO1616" s="2" t="s">
        <v>51</v>
      </c>
    </row>
    <row r="1617" spans="2:67" outlineLevel="1">
      <c r="B1617" s="36"/>
      <c r="C1617" s="13" t="s">
        <v>1294</v>
      </c>
      <c r="D1617" s="10" t="s">
        <v>1970</v>
      </c>
      <c r="E1617" s="10" t="s">
        <v>1971</v>
      </c>
      <c r="F1617" s="11" t="s">
        <v>1972</v>
      </c>
      <c r="G1617" s="11" t="str">
        <f t="shared" si="872"/>
        <v>MFR_SPECIFIC_D7[30:29]</v>
      </c>
      <c r="H1617" s="11" t="s">
        <v>1976</v>
      </c>
      <c r="I1617" s="11"/>
      <c r="J1617" s="11"/>
      <c r="K1617" s="11"/>
      <c r="L1617" s="11"/>
      <c r="M1617" s="11"/>
      <c r="N1617" s="10" t="s">
        <v>1977</v>
      </c>
      <c r="O1617" s="10" t="s">
        <v>1978</v>
      </c>
      <c r="P1617" s="14"/>
      <c r="Q1617" s="10"/>
      <c r="R1617" s="10"/>
      <c r="S1617" s="10" t="s">
        <v>53</v>
      </c>
      <c r="T1617" s="10"/>
      <c r="U1617" s="10" t="s">
        <v>49</v>
      </c>
      <c r="V1617" s="10" t="s">
        <v>50</v>
      </c>
      <c r="W1617" s="10" t="s">
        <v>50</v>
      </c>
      <c r="X1617" s="11" t="str">
        <f t="shared" si="856"/>
        <v>N</v>
      </c>
      <c r="Y1617" s="11"/>
      <c r="Z1617" s="11">
        <f t="shared" si="773"/>
        <v>0</v>
      </c>
      <c r="AA1617" s="11" t="str">
        <f t="shared" si="852"/>
        <v>N</v>
      </c>
      <c r="AB1617" s="11"/>
      <c r="AC1617" s="11">
        <f t="shared" si="853"/>
        <v>0</v>
      </c>
      <c r="AD1617" s="10">
        <v>10</v>
      </c>
      <c r="AE1617" s="10">
        <v>10</v>
      </c>
      <c r="AF1617" s="11"/>
      <c r="AG1617" s="10"/>
      <c r="AH1617" s="10"/>
      <c r="AI1617" s="11">
        <f t="shared" si="864"/>
        <v>799</v>
      </c>
      <c r="AJ1617" s="11" t="str">
        <f t="shared" si="865"/>
        <v/>
      </c>
      <c r="AK1617" s="11">
        <f t="shared" si="866"/>
        <v>799</v>
      </c>
      <c r="AL1617" s="11" t="str">
        <f t="shared" si="867"/>
        <v/>
      </c>
      <c r="AM1617" s="11">
        <f t="shared" si="868"/>
        <v>383</v>
      </c>
      <c r="AN1617" s="11" t="str">
        <f t="shared" si="869"/>
        <v/>
      </c>
      <c r="AO1617" s="11">
        <f t="shared" si="870"/>
        <v>383</v>
      </c>
      <c r="AP1617" s="11" t="str">
        <f t="shared" si="871"/>
        <v/>
      </c>
      <c r="AQ1617" s="11"/>
      <c r="AR1617" s="11">
        <f t="shared" si="854"/>
        <v>0</v>
      </c>
      <c r="AS1617" s="11"/>
      <c r="AT1617" s="9"/>
      <c r="AU1617" t="str">
        <f t="shared" si="855"/>
        <v>RW</v>
      </c>
      <c r="AV1617" s="7">
        <f>SUM(Z$7:Z1617)/2</f>
        <v>800</v>
      </c>
      <c r="AW1617" s="7">
        <f>SUM(AC$7:AC1617)/2</f>
        <v>384</v>
      </c>
      <c r="BA1617" s="7">
        <v>2</v>
      </c>
      <c r="BB1617" s="7">
        <f t="shared" si="873"/>
        <v>29</v>
      </c>
      <c r="BF1617" s="2">
        <v>10</v>
      </c>
      <c r="BG1617" s="2">
        <v>10</v>
      </c>
      <c r="BH1617" s="2">
        <v>10</v>
      </c>
      <c r="BI1617" s="2">
        <v>10</v>
      </c>
      <c r="BJ1617" s="2">
        <v>10</v>
      </c>
      <c r="BK1617" s="2">
        <v>10</v>
      </c>
      <c r="BL1617" s="2">
        <v>10</v>
      </c>
      <c r="BM1617" s="2">
        <v>10</v>
      </c>
      <c r="BN1617" s="2">
        <v>10</v>
      </c>
      <c r="BO1617" s="2">
        <v>10</v>
      </c>
    </row>
    <row r="1618" spans="2:67" ht="14.65" customHeight="1" outlineLevel="1">
      <c r="B1618" s="36"/>
      <c r="C1618" s="13" t="s">
        <v>1294</v>
      </c>
      <c r="D1618" s="10" t="s">
        <v>1970</v>
      </c>
      <c r="E1618" s="10" t="s">
        <v>1971</v>
      </c>
      <c r="F1618" s="11" t="s">
        <v>1972</v>
      </c>
      <c r="G1618" s="11" t="str">
        <f t="shared" si="872"/>
        <v>MFR_SPECIFIC_D7[28:21]</v>
      </c>
      <c r="H1618" s="11" t="s">
        <v>1979</v>
      </c>
      <c r="I1618" s="11"/>
      <c r="J1618" s="11"/>
      <c r="K1618" s="11"/>
      <c r="L1618" s="11"/>
      <c r="M1618" s="11"/>
      <c r="N1618" s="10"/>
      <c r="O1618" s="10" t="s">
        <v>1980</v>
      </c>
      <c r="P1618" s="14"/>
      <c r="Q1618" s="10"/>
      <c r="R1618" s="10"/>
      <c r="S1618" s="10" t="s">
        <v>53</v>
      </c>
      <c r="T1618" s="10"/>
      <c r="U1618" s="10" t="s">
        <v>49</v>
      </c>
      <c r="V1618" s="10" t="s">
        <v>50</v>
      </c>
      <c r="W1618" s="10" t="s">
        <v>50</v>
      </c>
      <c r="X1618" s="11" t="str">
        <f t="shared" si="856"/>
        <v>N</v>
      </c>
      <c r="Y1618" s="11"/>
      <c r="Z1618" s="11">
        <f t="shared" si="773"/>
        <v>0</v>
      </c>
      <c r="AA1618" s="11" t="str">
        <f t="shared" si="852"/>
        <v>N</v>
      </c>
      <c r="AB1618" s="11"/>
      <c r="AC1618" s="11">
        <f t="shared" si="853"/>
        <v>0</v>
      </c>
      <c r="AD1618" s="10" t="str">
        <f t="shared" si="862"/>
        <v>00000000</v>
      </c>
      <c r="AE1618" s="10" t="str">
        <f t="shared" si="863"/>
        <v>00000000</v>
      </c>
      <c r="AF1618" s="11"/>
      <c r="AG1618" s="10"/>
      <c r="AH1618" s="10"/>
      <c r="AI1618" s="11">
        <f t="shared" si="864"/>
        <v>799</v>
      </c>
      <c r="AJ1618" s="11" t="str">
        <f t="shared" si="865"/>
        <v/>
      </c>
      <c r="AK1618" s="11">
        <f t="shared" si="866"/>
        <v>799</v>
      </c>
      <c r="AL1618" s="11" t="str">
        <f t="shared" si="867"/>
        <v/>
      </c>
      <c r="AM1618" s="11">
        <f t="shared" si="868"/>
        <v>383</v>
      </c>
      <c r="AN1618" s="11" t="str">
        <f t="shared" si="869"/>
        <v/>
      </c>
      <c r="AO1618" s="11">
        <f t="shared" si="870"/>
        <v>383</v>
      </c>
      <c r="AP1618" s="11" t="str">
        <f t="shared" si="871"/>
        <v/>
      </c>
      <c r="AQ1618" s="11"/>
      <c r="AR1618" s="11">
        <f t="shared" si="854"/>
        <v>0</v>
      </c>
      <c r="AS1618" s="11"/>
      <c r="AT1618" s="9"/>
      <c r="AU1618" t="str">
        <f t="shared" si="855"/>
        <v>RW</v>
      </c>
      <c r="AV1618" s="7">
        <f>SUM(Z$7:Z1618)/2</f>
        <v>800</v>
      </c>
      <c r="AW1618" s="7">
        <f>SUM(AC$7:AC1618)/2</f>
        <v>384</v>
      </c>
      <c r="BA1618" s="7">
        <v>8</v>
      </c>
      <c r="BB1618" s="7">
        <f t="shared" si="873"/>
        <v>21</v>
      </c>
      <c r="BF1618" s="2" t="s">
        <v>272</v>
      </c>
      <c r="BG1618" s="2" t="s">
        <v>272</v>
      </c>
      <c r="BH1618" s="2" t="s">
        <v>272</v>
      </c>
      <c r="BI1618" s="2" t="s">
        <v>272</v>
      </c>
      <c r="BJ1618" s="2" t="s">
        <v>272</v>
      </c>
      <c r="BK1618" s="2" t="s">
        <v>272</v>
      </c>
      <c r="BL1618" s="2" t="s">
        <v>272</v>
      </c>
      <c r="BM1618" s="2" t="s">
        <v>272</v>
      </c>
      <c r="BN1618" s="2" t="s">
        <v>272</v>
      </c>
      <c r="BO1618" s="2" t="s">
        <v>272</v>
      </c>
    </row>
    <row r="1619" spans="2:67" outlineLevel="1">
      <c r="B1619" s="36"/>
      <c r="C1619" s="13" t="s">
        <v>1294</v>
      </c>
      <c r="D1619" s="10" t="s">
        <v>1970</v>
      </c>
      <c r="E1619" s="10" t="s">
        <v>1971</v>
      </c>
      <c r="F1619" s="11" t="s">
        <v>1972</v>
      </c>
      <c r="G1619" s="11" t="str">
        <f t="shared" si="872"/>
        <v>MFR_SPECIFIC_D7[20:17]</v>
      </c>
      <c r="H1619" s="11" t="s">
        <v>1981</v>
      </c>
      <c r="I1619" s="11"/>
      <c r="J1619" s="11"/>
      <c r="K1619" s="11"/>
      <c r="L1619" s="11"/>
      <c r="M1619" s="11"/>
      <c r="N1619" s="10"/>
      <c r="O1619" s="10" t="s">
        <v>1982</v>
      </c>
      <c r="P1619" s="14"/>
      <c r="Q1619" s="10"/>
      <c r="R1619" s="10"/>
      <c r="S1619" s="10" t="s">
        <v>53</v>
      </c>
      <c r="T1619" s="10"/>
      <c r="U1619" s="10" t="s">
        <v>49</v>
      </c>
      <c r="V1619" s="10" t="s">
        <v>50</v>
      </c>
      <c r="W1619" s="10" t="s">
        <v>50</v>
      </c>
      <c r="X1619" s="11" t="str">
        <f t="shared" si="856"/>
        <v>N</v>
      </c>
      <c r="Y1619" s="11"/>
      <c r="Z1619" s="11">
        <f t="shared" si="773"/>
        <v>0</v>
      </c>
      <c r="AA1619" s="11" t="str">
        <f t="shared" ref="AA1619:AA1707" si="874">IF(AB1619&gt;0,"Y","N")</f>
        <v>N</v>
      </c>
      <c r="AB1619" s="11"/>
      <c r="AC1619" s="11">
        <f t="shared" ref="AC1619:AC1707" si="875">IF(V1619="N",AB1619,AB1619*$T$1)</f>
        <v>0</v>
      </c>
      <c r="AD1619" s="10" t="str">
        <f t="shared" si="862"/>
        <v>0000</v>
      </c>
      <c r="AE1619" s="10" t="str">
        <f t="shared" si="863"/>
        <v>0000</v>
      </c>
      <c r="AF1619" s="11"/>
      <c r="AG1619" s="10"/>
      <c r="AH1619" s="10"/>
      <c r="AI1619" s="11">
        <f t="shared" si="864"/>
        <v>799</v>
      </c>
      <c r="AJ1619" s="11" t="str">
        <f t="shared" si="865"/>
        <v/>
      </c>
      <c r="AK1619" s="11">
        <f t="shared" si="866"/>
        <v>799</v>
      </c>
      <c r="AL1619" s="11" t="str">
        <f t="shared" si="867"/>
        <v/>
      </c>
      <c r="AM1619" s="11">
        <f t="shared" si="868"/>
        <v>383</v>
      </c>
      <c r="AN1619" s="11" t="str">
        <f t="shared" si="869"/>
        <v/>
      </c>
      <c r="AO1619" s="11">
        <f t="shared" si="870"/>
        <v>383</v>
      </c>
      <c r="AP1619" s="11" t="str">
        <f t="shared" si="871"/>
        <v/>
      </c>
      <c r="AQ1619" s="11"/>
      <c r="AR1619" s="11">
        <f t="shared" ref="AR1619:AR1707" si="876">IF(V1619="N",AQ1619,AQ1619*$T$1)</f>
        <v>0</v>
      </c>
      <c r="AS1619" s="11"/>
      <c r="AT1619" s="9"/>
      <c r="AU1619" t="str">
        <f t="shared" si="855"/>
        <v>RW</v>
      </c>
      <c r="AV1619" s="7">
        <f>SUM(Z$7:Z1619)/2</f>
        <v>800</v>
      </c>
      <c r="AW1619" s="7">
        <f>SUM(AC$7:AC1619)/2</f>
        <v>384</v>
      </c>
      <c r="BA1619" s="7">
        <v>4</v>
      </c>
      <c r="BB1619" s="7">
        <f t="shared" ref="BB1619:BB1621" si="877">BB1620+BA1620</f>
        <v>17</v>
      </c>
      <c r="BF1619" s="2" t="s">
        <v>521</v>
      </c>
      <c r="BG1619" s="2" t="s">
        <v>521</v>
      </c>
      <c r="BH1619" s="2" t="s">
        <v>521</v>
      </c>
      <c r="BI1619" s="2" t="s">
        <v>521</v>
      </c>
      <c r="BJ1619" s="2" t="s">
        <v>521</v>
      </c>
      <c r="BK1619" s="2" t="s">
        <v>521</v>
      </c>
      <c r="BL1619" s="2" t="s">
        <v>521</v>
      </c>
      <c r="BM1619" s="2" t="s">
        <v>521</v>
      </c>
      <c r="BN1619" s="2" t="s">
        <v>521</v>
      </c>
      <c r="BO1619" s="2" t="s">
        <v>521</v>
      </c>
    </row>
    <row r="1620" spans="2:67" ht="28.9" outlineLevel="1">
      <c r="B1620" s="36"/>
      <c r="C1620" s="13" t="s">
        <v>1294</v>
      </c>
      <c r="D1620" s="10" t="s">
        <v>1970</v>
      </c>
      <c r="E1620" s="10" t="s">
        <v>1971</v>
      </c>
      <c r="F1620" s="11" t="s">
        <v>1972</v>
      </c>
      <c r="G1620" s="11" t="str">
        <f t="shared" si="872"/>
        <v>MFR_SPECIFIC_D7[16:1]</v>
      </c>
      <c r="H1620" s="11"/>
      <c r="I1620" s="11"/>
      <c r="J1620" s="11"/>
      <c r="K1620" s="11"/>
      <c r="L1620" s="11"/>
      <c r="M1620" s="11"/>
      <c r="N1620" s="10" t="s">
        <v>1983</v>
      </c>
      <c r="O1620" s="10"/>
      <c r="P1620" s="14"/>
      <c r="Q1620" s="10"/>
      <c r="R1620" s="10"/>
      <c r="S1620" s="10" t="s">
        <v>53</v>
      </c>
      <c r="T1620" s="10"/>
      <c r="U1620" s="10" t="s">
        <v>49</v>
      </c>
      <c r="V1620" s="10" t="s">
        <v>50</v>
      </c>
      <c r="W1620" s="10" t="s">
        <v>50</v>
      </c>
      <c r="X1620" s="11" t="str">
        <f t="shared" si="856"/>
        <v>N</v>
      </c>
      <c r="Y1620" s="11"/>
      <c r="Z1620" s="11">
        <f t="shared" si="773"/>
        <v>0</v>
      </c>
      <c r="AA1620" s="11" t="str">
        <f t="shared" si="874"/>
        <v>N</v>
      </c>
      <c r="AB1620" s="11"/>
      <c r="AC1620" s="11">
        <f t="shared" si="875"/>
        <v>0</v>
      </c>
      <c r="AD1620" s="10" t="str">
        <f t="shared" si="862"/>
        <v>0000000000000000</v>
      </c>
      <c r="AE1620" s="10" t="str">
        <f t="shared" si="863"/>
        <v>0000000000000000</v>
      </c>
      <c r="AF1620" s="11"/>
      <c r="AG1620" s="10"/>
      <c r="AH1620" s="10"/>
      <c r="AI1620" s="11">
        <f t="shared" si="864"/>
        <v>799</v>
      </c>
      <c r="AJ1620" s="11" t="str">
        <f t="shared" si="865"/>
        <v/>
      </c>
      <c r="AK1620" s="11">
        <f t="shared" si="866"/>
        <v>799</v>
      </c>
      <c r="AL1620" s="11" t="str">
        <f t="shared" si="867"/>
        <v/>
      </c>
      <c r="AM1620" s="11">
        <f t="shared" si="868"/>
        <v>383</v>
      </c>
      <c r="AN1620" s="11" t="str">
        <f t="shared" si="869"/>
        <v/>
      </c>
      <c r="AO1620" s="11">
        <f t="shared" si="870"/>
        <v>383</v>
      </c>
      <c r="AP1620" s="11" t="str">
        <f t="shared" si="871"/>
        <v/>
      </c>
      <c r="AQ1620" s="11"/>
      <c r="AR1620" s="11">
        <f t="shared" si="876"/>
        <v>0</v>
      </c>
      <c r="AS1620" s="11"/>
      <c r="AT1620" s="9"/>
      <c r="AU1620" t="str">
        <f t="shared" si="855"/>
        <v>RW</v>
      </c>
      <c r="AV1620" s="7">
        <f>SUM(Z$7:Z1620)/2</f>
        <v>800</v>
      </c>
      <c r="AW1620" s="7">
        <f>SUM(AC$7:AC1620)/2</f>
        <v>384</v>
      </c>
      <c r="BA1620" s="7">
        <v>16</v>
      </c>
      <c r="BB1620" s="7">
        <f t="shared" si="877"/>
        <v>1</v>
      </c>
      <c r="BF1620" s="2" t="s">
        <v>733</v>
      </c>
      <c r="BG1620" s="2" t="s">
        <v>733</v>
      </c>
      <c r="BH1620" s="2" t="s">
        <v>733</v>
      </c>
      <c r="BI1620" s="2" t="s">
        <v>733</v>
      </c>
      <c r="BJ1620" s="2" t="s">
        <v>733</v>
      </c>
      <c r="BK1620" s="2" t="s">
        <v>733</v>
      </c>
      <c r="BL1620" s="2" t="s">
        <v>733</v>
      </c>
      <c r="BM1620" s="2" t="s">
        <v>733</v>
      </c>
      <c r="BN1620" s="2" t="s">
        <v>733</v>
      </c>
      <c r="BO1620" s="2" t="s">
        <v>733</v>
      </c>
    </row>
    <row r="1621" spans="2:67" outlineLevel="1">
      <c r="B1621" s="36"/>
      <c r="C1621" s="13" t="s">
        <v>1294</v>
      </c>
      <c r="D1621" s="10" t="s">
        <v>1970</v>
      </c>
      <c r="E1621" s="10" t="s">
        <v>1971</v>
      </c>
      <c r="F1621" s="11" t="s">
        <v>1972</v>
      </c>
      <c r="G1621" s="11" t="str">
        <f>IF(BA1621&gt;1, F1621 &amp; "[" &amp; BB1621-1+BA1621&amp; ":" &amp; BB1621 &amp; "]",(IF(BA1621&gt;0,F1621 &amp; "[" &amp; BB1621 &amp; "]","")))</f>
        <v>MFR_SPECIFIC_D7[0]</v>
      </c>
      <c r="H1621" s="11" t="s">
        <v>1984</v>
      </c>
      <c r="I1621" s="11"/>
      <c r="J1621" s="11"/>
      <c r="K1621" s="11"/>
      <c r="L1621" s="11"/>
      <c r="M1621" s="11"/>
      <c r="N1621" s="10" t="s">
        <v>1983</v>
      </c>
      <c r="O1621" s="10" t="s">
        <v>1985</v>
      </c>
      <c r="P1621" s="14"/>
      <c r="Q1621" s="10"/>
      <c r="R1621" s="10"/>
      <c r="S1621" s="10" t="s">
        <v>53</v>
      </c>
      <c r="T1621" s="10"/>
      <c r="U1621" s="10" t="s">
        <v>49</v>
      </c>
      <c r="V1621" s="10" t="s">
        <v>50</v>
      </c>
      <c r="W1621" s="10" t="s">
        <v>50</v>
      </c>
      <c r="X1621" s="11" t="str">
        <f t="shared" si="856"/>
        <v>N</v>
      </c>
      <c r="Y1621" s="11"/>
      <c r="Z1621" s="11">
        <f t="shared" si="773"/>
        <v>0</v>
      </c>
      <c r="AA1621" s="11" t="str">
        <f t="shared" si="874"/>
        <v>N</v>
      </c>
      <c r="AB1621" s="11"/>
      <c r="AC1621" s="11">
        <f t="shared" si="875"/>
        <v>0</v>
      </c>
      <c r="AD1621" s="10" t="str">
        <f t="shared" si="862"/>
        <v>0</v>
      </c>
      <c r="AE1621" s="10" t="str">
        <f t="shared" si="863"/>
        <v>0</v>
      </c>
      <c r="AF1621" s="11"/>
      <c r="AG1621" s="10"/>
      <c r="AH1621" s="10"/>
      <c r="AI1621" s="11">
        <f>IF(Y1621&gt;0,AK1529,AK1529- 1)</f>
        <v>799</v>
      </c>
      <c r="AJ1621" s="11" t="str">
        <f t="shared" si="865"/>
        <v/>
      </c>
      <c r="AK1621" s="11">
        <f>IF(AND(V1621="Y", Y1621&gt;0),AI1597,AI1597- 1)</f>
        <v>799</v>
      </c>
      <c r="AL1621" s="11" t="str">
        <f t="shared" si="867"/>
        <v/>
      </c>
      <c r="AM1621" s="11">
        <f>IF(AB1621&gt;0,AO1529,AO1529- 1)</f>
        <v>383</v>
      </c>
      <c r="AN1621" s="11" t="str">
        <f t="shared" si="869"/>
        <v/>
      </c>
      <c r="AO1621" s="11">
        <f>IF(AND(V1621="Y", AB1621&gt;0),AM1597,AM1597- 1)</f>
        <v>383</v>
      </c>
      <c r="AP1621" s="11" t="str">
        <f t="shared" si="871"/>
        <v/>
      </c>
      <c r="AQ1621" s="11"/>
      <c r="AR1621" s="11">
        <f t="shared" si="876"/>
        <v>0</v>
      </c>
      <c r="AS1621" s="11"/>
      <c r="AT1621" s="9"/>
      <c r="AU1621" t="str">
        <f t="shared" si="855"/>
        <v>RW</v>
      </c>
      <c r="AV1621" s="7">
        <f>SUM(Z$7:Z1621)/2</f>
        <v>800</v>
      </c>
      <c r="AW1621" s="7">
        <f>SUM(AC$7:AC1621)/2</f>
        <v>384</v>
      </c>
      <c r="BA1621" s="7">
        <v>1</v>
      </c>
      <c r="BB1621" s="7">
        <f t="shared" si="877"/>
        <v>0</v>
      </c>
      <c r="BF1621" s="2" t="s">
        <v>1304</v>
      </c>
      <c r="BG1621" s="2" t="s">
        <v>1304</v>
      </c>
      <c r="BH1621" s="2" t="s">
        <v>1304</v>
      </c>
      <c r="BI1621" s="2" t="s">
        <v>1304</v>
      </c>
      <c r="BJ1621" s="2" t="s">
        <v>1304</v>
      </c>
      <c r="BK1621" s="2" t="s">
        <v>1304</v>
      </c>
      <c r="BL1621" s="2" t="s">
        <v>1304</v>
      </c>
      <c r="BM1621" s="2" t="s">
        <v>1304</v>
      </c>
      <c r="BN1621" s="2" t="s">
        <v>1304</v>
      </c>
      <c r="BO1621" s="2" t="s">
        <v>1304</v>
      </c>
    </row>
    <row r="1622" spans="2:67" ht="40.15" customHeight="1">
      <c r="B1622" s="36"/>
      <c r="C1622" s="9" t="s">
        <v>1986</v>
      </c>
      <c r="D1622" s="10" t="s">
        <v>1987</v>
      </c>
      <c r="E1622" s="10" t="s">
        <v>1988</v>
      </c>
      <c r="F1622" s="11" t="s">
        <v>1989</v>
      </c>
      <c r="G1622" s="11"/>
      <c r="H1622" s="11"/>
      <c r="I1622" s="11"/>
      <c r="J1622" s="11"/>
      <c r="K1622" s="11"/>
      <c r="L1622" s="11"/>
      <c r="M1622" s="11"/>
      <c r="N1622" s="10"/>
      <c r="O1622" s="10"/>
      <c r="P1622" s="14"/>
      <c r="Q1622" s="10" t="str">
        <f t="shared" ref="Q1622:Q1628" si="878">IF(T1622&gt;2,"Block Write",IF(T1622=1,"Write Byte","Write Word"))</f>
        <v>Block Write</v>
      </c>
      <c r="R1622" s="10" t="str">
        <f t="shared" ref="R1622:R1628" si="879">IF(T1622&gt;2,"Block Read",IF(T1622=1,"Read Byte","Read Word"))</f>
        <v>Block Read</v>
      </c>
      <c r="S1622" s="10" t="str">
        <f t="shared" si="591"/>
        <v>RW</v>
      </c>
      <c r="T1622" s="10">
        <v>21</v>
      </c>
      <c r="U1622" s="10" t="s">
        <v>49</v>
      </c>
      <c r="V1622" s="10" t="s">
        <v>50</v>
      </c>
      <c r="W1622" s="10" t="s">
        <v>50</v>
      </c>
      <c r="X1622" s="11" t="str">
        <f t="shared" si="856"/>
        <v>Y</v>
      </c>
      <c r="Y1622" s="11">
        <f>T1622*8</f>
        <v>168</v>
      </c>
      <c r="Z1622" s="11">
        <f>IF(V1622="N",Y1622,Y1622*$T$1)</f>
        <v>168</v>
      </c>
      <c r="AA1622" s="11" t="str">
        <f t="shared" si="874"/>
        <v>N</v>
      </c>
      <c r="AB1622" s="11"/>
      <c r="AC1622" s="11">
        <f t="shared" si="875"/>
        <v>0</v>
      </c>
      <c r="AD1622" s="10" t="str">
        <f>AD1623</f>
        <v>000000000000000000000000000000000000000000000000000000000000000000000000000000000000000000000000000000000000000000000000000000000000000000000000000000000000000000000000</v>
      </c>
      <c r="AE1622" s="10" t="str">
        <f>AE1623</f>
        <v>000000000000000000000000000000000000000000000000000000000000000000000000000000000000000000000000000000000000000000000000000000000000000000000000000000000000000000000000</v>
      </c>
      <c r="AF1622" s="11"/>
      <c r="AG1622" s="10"/>
      <c r="AH1622" s="10"/>
      <c r="AI1622" s="11">
        <f>AK1597+Y1622</f>
        <v>968</v>
      </c>
      <c r="AJ1622" s="11"/>
      <c r="AK1622" s="11">
        <f t="shared" si="592"/>
        <v>968</v>
      </c>
      <c r="AL1622" s="11"/>
      <c r="AM1622" s="11">
        <f>AO1597+AB1622</f>
        <v>384</v>
      </c>
      <c r="AN1622" s="11"/>
      <c r="AO1622" s="11">
        <f t="shared" si="593"/>
        <v>384</v>
      </c>
      <c r="AP1622" s="11"/>
      <c r="AQ1622" s="11">
        <f>IF(AND(U1622="Y",S1622="RW"),T1622*8,0)</f>
        <v>168</v>
      </c>
      <c r="AR1622" s="11">
        <f t="shared" si="876"/>
        <v>168</v>
      </c>
      <c r="AS1622" s="11"/>
      <c r="AT1622" s="9" t="s">
        <v>18</v>
      </c>
      <c r="AU1622" t="str">
        <f t="shared" si="855"/>
        <v>RW</v>
      </c>
      <c r="AV1622" s="7">
        <f>SUM(Z$7:Z1622)/2</f>
        <v>884</v>
      </c>
      <c r="AW1622" s="7">
        <f>SUM(AC$7:AC1622)/2</f>
        <v>384</v>
      </c>
      <c r="BF1622" s="2" t="s">
        <v>1990</v>
      </c>
      <c r="BG1622" s="2" t="s">
        <v>1990</v>
      </c>
      <c r="BH1622" s="2" t="s">
        <v>1990</v>
      </c>
      <c r="BI1622" s="2" t="s">
        <v>1990</v>
      </c>
      <c r="BJ1622" s="2" t="s">
        <v>1990</v>
      </c>
      <c r="BK1622" s="2" t="s">
        <v>1990</v>
      </c>
      <c r="BL1622" s="2" t="s">
        <v>1990</v>
      </c>
      <c r="BM1622" s="2" t="s">
        <v>1990</v>
      </c>
      <c r="BN1622" s="2" t="s">
        <v>1990</v>
      </c>
      <c r="BO1622" s="2" t="s">
        <v>1990</v>
      </c>
    </row>
    <row r="1623" spans="2:67" ht="40.15" customHeight="1" collapsed="1">
      <c r="B1623" s="36"/>
      <c r="C1623" s="9" t="s">
        <v>1986</v>
      </c>
      <c r="D1623" s="10" t="s">
        <v>1987</v>
      </c>
      <c r="E1623" s="10" t="s">
        <v>1988</v>
      </c>
      <c r="F1623" s="11" t="s">
        <v>1989</v>
      </c>
      <c r="G1623" s="11" t="str">
        <f>IF(BA1623&gt;1, F1623 &amp; "[" &amp; BB1623-1+BA1623&amp; ":" &amp; BB1623 &amp; "]",(IF(BA1623&gt;0,F1623 &amp; "[" &amp; BB1623 &amp; "]","")))</f>
        <v>MFR_SPECIFIC_D8[167:0]</v>
      </c>
      <c r="H1623" s="11"/>
      <c r="I1623" s="11"/>
      <c r="J1623" s="11"/>
      <c r="K1623" s="11"/>
      <c r="L1623" s="11"/>
      <c r="M1623" s="11"/>
      <c r="N1623" s="10"/>
      <c r="O1623" s="10"/>
      <c r="P1623" s="14"/>
      <c r="Q1623" s="10" t="str">
        <f t="shared" si="878"/>
        <v>Write Word</v>
      </c>
      <c r="R1623" s="10" t="str">
        <f t="shared" si="879"/>
        <v>Read Word</v>
      </c>
      <c r="S1623" s="10" t="str">
        <f t="shared" ref="S1623" si="880">IF(AND((Q1623=""),(R1623="")),"",IF(AND((Q1623&lt;&gt;"N/A"),(R1623&lt;&gt;"N/A")),"RW",IF(R1623="N/A",IF(Q1623="N/A","", "WO"),"RO")))</f>
        <v>RW</v>
      </c>
      <c r="T1623" s="10"/>
      <c r="U1623" s="10" t="s">
        <v>49</v>
      </c>
      <c r="V1623" s="10" t="s">
        <v>50</v>
      </c>
      <c r="W1623" s="10" t="s">
        <v>50</v>
      </c>
      <c r="X1623" s="11" t="str">
        <f t="shared" ref="X1623" si="881">IF(Y1623&gt;0,"Y","N")</f>
        <v>Y</v>
      </c>
      <c r="Y1623" s="11">
        <f>Y1622</f>
        <v>168</v>
      </c>
      <c r="Z1623" s="11">
        <f>IF(V1623="N",Y1623,Y1623*$T$1)</f>
        <v>168</v>
      </c>
      <c r="AA1623" s="11" t="str">
        <f t="shared" ref="AA1623" si="882">IF(AB1623&gt;0,"Y","N")</f>
        <v>N</v>
      </c>
      <c r="AB1623" s="11"/>
      <c r="AC1623" s="11">
        <f t="shared" ref="AC1623" si="883">IF(V1623="N",AB1623,AB1623*$T$1)</f>
        <v>0</v>
      </c>
      <c r="AD1623" s="10" t="str">
        <f t="shared" ref="AD1623:AD1625" si="884">REPT(0,BA1623)</f>
        <v>000000000000000000000000000000000000000000000000000000000000000000000000000000000000000000000000000000000000000000000000000000000000000000000000000000000000000000000000</v>
      </c>
      <c r="AE1623" s="10" t="str">
        <f>REPT(0,BA1623)</f>
        <v>000000000000000000000000000000000000000000000000000000000000000000000000000000000000000000000000000000000000000000000000000000000000000000000000000000000000000000000000</v>
      </c>
      <c r="AF1623" s="11"/>
      <c r="AG1623" s="10"/>
      <c r="AH1623" s="10"/>
      <c r="AI1623" s="11">
        <f>AI1597</f>
        <v>800</v>
      </c>
      <c r="AJ1623" s="11" t="str">
        <f t="shared" ref="AJ1623" si="885">IF(Y1623&gt;1,"MTP[" &amp; AI1623-1+Y1623&amp; ":" &amp; AI1623 &amp; "]",(IF(Y1623&gt;0,"MTP[" &amp; AI1623 &amp; "]","")))</f>
        <v>MTP[967:800]</v>
      </c>
      <c r="AK1623" s="11">
        <f t="shared" ref="AK1623" si="886">IF(V1623="N",AI1623,AI1623+Y1623)</f>
        <v>800</v>
      </c>
      <c r="AL1623" s="11"/>
      <c r="AM1623" s="11">
        <f>AO1598+AB1623</f>
        <v>383</v>
      </c>
      <c r="AN1623" s="11"/>
      <c r="AO1623" s="11">
        <f t="shared" ref="AO1623" si="887">IF(V1623="N",AM1623,AM1623+AB1623)</f>
        <v>383</v>
      </c>
      <c r="AP1623" s="11"/>
      <c r="AQ1623" s="11">
        <f>IF(AND(U1623="Y",S1623="RW"),T1623*8,0)</f>
        <v>0</v>
      </c>
      <c r="AR1623" s="11">
        <f t="shared" ref="AR1623" si="888">IF(V1623="N",AQ1623,AQ1623*$T$1)</f>
        <v>0</v>
      </c>
      <c r="AS1623" s="11"/>
      <c r="AT1623" s="9" t="s">
        <v>18</v>
      </c>
      <c r="AU1623" t="str">
        <f t="shared" ref="AU1623" si="889">S1623</f>
        <v>RW</v>
      </c>
      <c r="AV1623" s="7">
        <f>SUM(Z$7:Z1623)/2</f>
        <v>968</v>
      </c>
      <c r="AW1623" s="7">
        <f>SUM(AC$7:AC1623)/2</f>
        <v>384</v>
      </c>
      <c r="BA1623" s="11">
        <f>Y1623</f>
        <v>168</v>
      </c>
      <c r="BB1623" s="7">
        <v>0</v>
      </c>
      <c r="BF1623" s="2" t="s">
        <v>1991</v>
      </c>
      <c r="BG1623" s="2" t="s">
        <v>1991</v>
      </c>
      <c r="BH1623" s="2" t="s">
        <v>1991</v>
      </c>
      <c r="BI1623" s="2" t="s">
        <v>1991</v>
      </c>
      <c r="BJ1623" s="2" t="s">
        <v>1991</v>
      </c>
      <c r="BK1623" s="2" t="s">
        <v>1991</v>
      </c>
      <c r="BL1623" s="2" t="s">
        <v>1991</v>
      </c>
      <c r="BM1623" s="2" t="s">
        <v>1991</v>
      </c>
      <c r="BN1623" s="2" t="s">
        <v>1991</v>
      </c>
      <c r="BO1623" s="2" t="s">
        <v>1991</v>
      </c>
    </row>
    <row r="1624" spans="2:67" ht="40.15" customHeight="1">
      <c r="B1624" s="36"/>
      <c r="C1624" s="9" t="s">
        <v>1986</v>
      </c>
      <c r="D1624" s="10" t="s">
        <v>1992</v>
      </c>
      <c r="E1624" s="10" t="s">
        <v>1993</v>
      </c>
      <c r="F1624" s="11" t="s">
        <v>1994</v>
      </c>
      <c r="G1624" s="11"/>
      <c r="H1624" s="11"/>
      <c r="I1624" s="11"/>
      <c r="J1624" s="11"/>
      <c r="K1624" s="11"/>
      <c r="L1624" s="11"/>
      <c r="M1624" s="11"/>
      <c r="N1624" s="10"/>
      <c r="O1624" s="10"/>
      <c r="P1624" s="14"/>
      <c r="Q1624" s="10" t="str">
        <f t="shared" si="878"/>
        <v>Block Write</v>
      </c>
      <c r="R1624" s="10" t="str">
        <f t="shared" si="879"/>
        <v>Block Read</v>
      </c>
      <c r="S1624" s="10" t="str">
        <f t="shared" si="591"/>
        <v>RW</v>
      </c>
      <c r="T1624" s="10">
        <v>58</v>
      </c>
      <c r="U1624" s="10" t="s">
        <v>49</v>
      </c>
      <c r="V1624" s="10" t="s">
        <v>50</v>
      </c>
      <c r="W1624" s="10" t="s">
        <v>50</v>
      </c>
      <c r="X1624" s="11" t="str">
        <f t="shared" si="856"/>
        <v>N</v>
      </c>
      <c r="Y1624" s="11"/>
      <c r="Z1624" s="11"/>
      <c r="AA1624" s="11" t="str">
        <f t="shared" si="874"/>
        <v>Y</v>
      </c>
      <c r="AB1624" s="11">
        <f>T1624*8</f>
        <v>464</v>
      </c>
      <c r="AC1624" s="11">
        <f t="shared" si="875"/>
        <v>464</v>
      </c>
      <c r="AD1624" s="10" t="str">
        <f>AD1625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E1624" s="10" t="str">
        <f>AE1625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F1624" s="11"/>
      <c r="AG1624" s="10"/>
      <c r="AH1624" s="10"/>
      <c r="AI1624" s="11">
        <f>AK1622+Y1624</f>
        <v>968</v>
      </c>
      <c r="AJ1624" s="11"/>
      <c r="AK1624" s="11">
        <f t="shared" si="592"/>
        <v>968</v>
      </c>
      <c r="AL1624" s="11"/>
      <c r="AM1624" s="11">
        <f>AO1622+AB1624</f>
        <v>848</v>
      </c>
      <c r="AN1624" s="11"/>
      <c r="AO1624" s="11">
        <f t="shared" si="593"/>
        <v>848</v>
      </c>
      <c r="AP1624" s="11"/>
      <c r="AQ1624" s="11">
        <f t="shared" ref="AQ1624:AQ1647" si="890">IF(AND(U1624="Y",S1624="RW"),T1624*8,0)</f>
        <v>464</v>
      </c>
      <c r="AR1624" s="11">
        <f t="shared" si="876"/>
        <v>464</v>
      </c>
      <c r="AS1624" s="11"/>
      <c r="AT1624" s="9" t="s">
        <v>20</v>
      </c>
      <c r="AU1624" t="str">
        <f t="shared" ref="AU1624:AU1711" si="891">S1624</f>
        <v>RW</v>
      </c>
      <c r="AV1624" s="7">
        <f>SUM(Z$7:Z1624)/2</f>
        <v>968</v>
      </c>
      <c r="AW1624" s="7">
        <f>SUM(AC$7:AC1624)/2</f>
        <v>616</v>
      </c>
      <c r="BF1624" s="2" t="s">
        <v>1995</v>
      </c>
      <c r="BG1624" s="2" t="s">
        <v>1995</v>
      </c>
      <c r="BH1624" s="2" t="s">
        <v>1995</v>
      </c>
      <c r="BI1624" s="2" t="s">
        <v>1995</v>
      </c>
      <c r="BJ1624" s="2" t="s">
        <v>1995</v>
      </c>
      <c r="BK1624" s="2" t="s">
        <v>1995</v>
      </c>
      <c r="BL1624" s="2" t="s">
        <v>1995</v>
      </c>
      <c r="BM1624" s="2" t="s">
        <v>1995</v>
      </c>
      <c r="BN1624" s="2" t="s">
        <v>1995</v>
      </c>
      <c r="BO1624" s="2" t="s">
        <v>1995</v>
      </c>
    </row>
    <row r="1625" spans="2:67" ht="40.15" customHeight="1">
      <c r="B1625" s="36"/>
      <c r="C1625" s="9" t="s">
        <v>1986</v>
      </c>
      <c r="D1625" s="10" t="s">
        <v>1992</v>
      </c>
      <c r="E1625" s="10" t="s">
        <v>1993</v>
      </c>
      <c r="F1625" s="11" t="s">
        <v>1994</v>
      </c>
      <c r="G1625" s="11" t="str">
        <f>IF(BA1625&gt;1, F1625 &amp; "[" &amp; BB1625-1+BA1625&amp; ":" &amp; BB1625 &amp; "]",(IF(BA1625&gt;0,F1625 &amp; "[" &amp; BB1625 &amp; "]","")))</f>
        <v>MFR_SPECIFIC_D9[463:0]</v>
      </c>
      <c r="H1625" s="11"/>
      <c r="I1625" s="11"/>
      <c r="J1625" s="11"/>
      <c r="K1625" s="11"/>
      <c r="L1625" s="11"/>
      <c r="M1625" s="11"/>
      <c r="N1625" s="10"/>
      <c r="O1625" s="10"/>
      <c r="P1625" s="14"/>
      <c r="Q1625" s="10" t="str">
        <f t="shared" si="878"/>
        <v>Write Word</v>
      </c>
      <c r="R1625" s="10" t="str">
        <f t="shared" si="879"/>
        <v>Read Word</v>
      </c>
      <c r="S1625" s="10" t="str">
        <f t="shared" ref="S1625" si="892">IF(AND((Q1625=""),(R1625="")),"",IF(AND((Q1625&lt;&gt;"N/A"),(R1625&lt;&gt;"N/A")),"RW",IF(R1625="N/A",IF(Q1625="N/A","", "WO"),"RO")))</f>
        <v>RW</v>
      </c>
      <c r="T1625" s="10"/>
      <c r="U1625" s="10" t="s">
        <v>49</v>
      </c>
      <c r="V1625" s="10" t="s">
        <v>50</v>
      </c>
      <c r="W1625" s="10" t="s">
        <v>50</v>
      </c>
      <c r="X1625" s="11" t="str">
        <f t="shared" ref="X1625" si="893">IF(Y1625&gt;0,"Y","N")</f>
        <v>N</v>
      </c>
      <c r="Y1625" s="11"/>
      <c r="Z1625" s="11"/>
      <c r="AA1625" s="11" t="str">
        <f t="shared" ref="AA1625" si="894">IF(AB1625&gt;0,"Y","N")</f>
        <v>Y</v>
      </c>
      <c r="AB1625" s="11">
        <f>AB1624</f>
        <v>464</v>
      </c>
      <c r="AC1625" s="11">
        <f t="shared" ref="AC1625" si="895">IF(V1625="N",AB1625,AB1625*$T$1)</f>
        <v>464</v>
      </c>
      <c r="AD1625" s="10" t="str">
        <f t="shared" si="884"/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E1625" s="10" t="str">
        <f>REPT(0,BA1625)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F1625" s="11"/>
      <c r="AG1625" s="10"/>
      <c r="AH1625" s="10"/>
      <c r="AI1625" s="11">
        <f>AK1623+Y1625</f>
        <v>800</v>
      </c>
      <c r="AJ1625" s="11"/>
      <c r="AK1625" s="11">
        <f t="shared" ref="AK1625" si="896">IF(V1625="N",AI1625,AI1625+Y1625)</f>
        <v>800</v>
      </c>
      <c r="AL1625" s="11"/>
      <c r="AM1625" s="11">
        <f>AM1529</f>
        <v>384</v>
      </c>
      <c r="AN1625" s="11" t="str">
        <f t="shared" ref="AN1625" si="897">IF(AB1625&gt;1,"OTP[" &amp; AM1625-1+AB1625&amp; ":" &amp; AM1625 &amp; "]",(IF(AB1625&gt;0,"OTP[" &amp; AM1625 &amp; "]","")))</f>
        <v>OTP[847:384]</v>
      </c>
      <c r="AO1625" s="11">
        <f t="shared" ref="AO1625" si="898">IF(V1625="N",AM1625,AM1625+AB1625)</f>
        <v>384</v>
      </c>
      <c r="AP1625" s="11"/>
      <c r="AQ1625" s="11">
        <f t="shared" ref="AQ1625" si="899">IF(AND(U1625="Y",S1625="RW"),T1625*8,0)</f>
        <v>0</v>
      </c>
      <c r="AR1625" s="11">
        <f t="shared" ref="AR1625" si="900">IF(V1625="N",AQ1625,AQ1625*$T$1)</f>
        <v>0</v>
      </c>
      <c r="AS1625" s="11"/>
      <c r="AT1625" s="9" t="s">
        <v>20</v>
      </c>
      <c r="AU1625" t="str">
        <f t="shared" ref="AU1625" si="901">S1625</f>
        <v>RW</v>
      </c>
      <c r="AV1625" s="7">
        <f>SUM(Z$7:Z1625)/2</f>
        <v>968</v>
      </c>
      <c r="AW1625" s="7">
        <f>SUM(AC$7:AC1625)/2</f>
        <v>848</v>
      </c>
      <c r="BA1625" s="7">
        <f>AB1625</f>
        <v>464</v>
      </c>
      <c r="BB1625" s="7">
        <v>0</v>
      </c>
      <c r="BF1625" s="2" t="s">
        <v>1996</v>
      </c>
      <c r="BG1625" s="2" t="s">
        <v>1996</v>
      </c>
      <c r="BH1625" s="2" t="s">
        <v>1996</v>
      </c>
      <c r="BI1625" s="2" t="s">
        <v>1996</v>
      </c>
      <c r="BJ1625" s="2" t="s">
        <v>1996</v>
      </c>
      <c r="BK1625" s="2" t="s">
        <v>1996</v>
      </c>
      <c r="BL1625" s="2" t="s">
        <v>1996</v>
      </c>
      <c r="BM1625" s="2" t="s">
        <v>1996</v>
      </c>
      <c r="BN1625" s="2" t="s">
        <v>1996</v>
      </c>
      <c r="BO1625" s="2" t="s">
        <v>1996</v>
      </c>
    </row>
    <row r="1626" spans="2:67" hidden="1">
      <c r="B1626" s="36"/>
      <c r="C1626" s="9"/>
      <c r="D1626" s="10"/>
      <c r="E1626" s="10" t="s">
        <v>1997</v>
      </c>
      <c r="F1626" s="11" t="s">
        <v>1998</v>
      </c>
      <c r="G1626" s="11"/>
      <c r="H1626" s="11"/>
      <c r="I1626" s="11"/>
      <c r="J1626" s="11"/>
      <c r="K1626" s="11"/>
      <c r="L1626" s="11"/>
      <c r="M1626" s="11"/>
      <c r="N1626" s="10"/>
      <c r="O1626" s="10"/>
      <c r="P1626" s="14"/>
      <c r="Q1626" s="10" t="str">
        <f t="shared" si="878"/>
        <v>Block Write</v>
      </c>
      <c r="R1626" s="10" t="str">
        <f t="shared" si="879"/>
        <v>Block Read</v>
      </c>
      <c r="S1626" s="10" t="str">
        <f t="shared" si="591"/>
        <v>RW</v>
      </c>
      <c r="T1626" s="10">
        <v>4</v>
      </c>
      <c r="U1626" s="10" t="s">
        <v>50</v>
      </c>
      <c r="V1626" s="10" t="s">
        <v>50</v>
      </c>
      <c r="W1626" s="10" t="s">
        <v>50</v>
      </c>
      <c r="X1626" s="11" t="str">
        <f t="shared" si="856"/>
        <v>N</v>
      </c>
      <c r="Y1626" s="11"/>
      <c r="Z1626" s="11">
        <f t="shared" si="773"/>
        <v>0</v>
      </c>
      <c r="AA1626" s="11" t="str">
        <f t="shared" si="874"/>
        <v>N</v>
      </c>
      <c r="AB1626" s="11"/>
      <c r="AC1626" s="11">
        <f t="shared" si="875"/>
        <v>0</v>
      </c>
      <c r="AD1626" s="10"/>
      <c r="AE1626" s="10"/>
      <c r="AF1626" s="11"/>
      <c r="AG1626" s="10"/>
      <c r="AH1626" s="10"/>
      <c r="AI1626" s="11">
        <f>AK1624+Y1626</f>
        <v>968</v>
      </c>
      <c r="AJ1626" s="11"/>
      <c r="AK1626" s="11">
        <f t="shared" si="592"/>
        <v>968</v>
      </c>
      <c r="AL1626" s="11"/>
      <c r="AM1626" s="11">
        <f>AO1624+AB1626</f>
        <v>848</v>
      </c>
      <c r="AN1626" s="11"/>
      <c r="AO1626" s="11">
        <f t="shared" si="593"/>
        <v>848</v>
      </c>
      <c r="AP1626" s="11"/>
      <c r="AQ1626" s="11">
        <f t="shared" si="890"/>
        <v>0</v>
      </c>
      <c r="AR1626" s="11">
        <f t="shared" si="876"/>
        <v>0</v>
      </c>
      <c r="AS1626" s="11"/>
      <c r="AT1626" s="9"/>
      <c r="AU1626" t="str">
        <f t="shared" si="891"/>
        <v>RW</v>
      </c>
      <c r="AV1626" s="7">
        <f>SUM(Z$7:Z1626)/2</f>
        <v>968</v>
      </c>
      <c r="AW1626" s="7">
        <f>SUM(AC$7:AC1626)/2</f>
        <v>848</v>
      </c>
    </row>
    <row r="1627" spans="2:67" hidden="1">
      <c r="B1627" s="36"/>
      <c r="C1627" s="13" t="s">
        <v>1999</v>
      </c>
      <c r="D1627" s="10" t="s">
        <v>2000</v>
      </c>
      <c r="E1627" s="10" t="s">
        <v>2001</v>
      </c>
      <c r="F1627" s="11" t="s">
        <v>2002</v>
      </c>
      <c r="G1627" s="11"/>
      <c r="H1627" s="11"/>
      <c r="I1627" s="11"/>
      <c r="J1627" s="11"/>
      <c r="K1627" s="11"/>
      <c r="L1627" s="11"/>
      <c r="M1627" s="11"/>
      <c r="N1627" s="10"/>
      <c r="O1627" s="10"/>
      <c r="P1627" s="14"/>
      <c r="Q1627" s="10" t="str">
        <f t="shared" si="878"/>
        <v>Block Write</v>
      </c>
      <c r="R1627" s="10" t="str">
        <f t="shared" si="879"/>
        <v>Block Read</v>
      </c>
      <c r="S1627" s="10" t="str">
        <f t="shared" si="591"/>
        <v>RW</v>
      </c>
      <c r="T1627" s="10">
        <v>8</v>
      </c>
      <c r="U1627" s="10" t="s">
        <v>50</v>
      </c>
      <c r="V1627" s="10" t="s">
        <v>50</v>
      </c>
      <c r="W1627" s="10" t="s">
        <v>50</v>
      </c>
      <c r="X1627" s="11" t="str">
        <f t="shared" si="856"/>
        <v>N</v>
      </c>
      <c r="Y1627" s="11"/>
      <c r="Z1627" s="11">
        <f t="shared" si="773"/>
        <v>0</v>
      </c>
      <c r="AA1627" s="11" t="str">
        <f t="shared" si="874"/>
        <v>N</v>
      </c>
      <c r="AB1627" s="11"/>
      <c r="AC1627" s="11">
        <f t="shared" si="875"/>
        <v>0</v>
      </c>
      <c r="AD1627" s="10" t="str">
        <f>(AD1629 &amp; AD1630 &amp; AD1631 &amp; AD1632 &amp; AD1633 &amp; AD1634 &amp; AD1635 &amp; AD1636)</f>
        <v/>
      </c>
      <c r="AE1627" s="10" t="str">
        <f>(AE1629 &amp; AE1630 &amp; AE1631 &amp; AE1632 &amp; AE1633 &amp; AE1634 &amp; AE1635 &amp; AE1636)</f>
        <v/>
      </c>
      <c r="AF1627" s="11"/>
      <c r="AG1627" s="10"/>
      <c r="AH1627" s="10"/>
      <c r="AI1627" s="11">
        <f t="shared" si="595"/>
        <v>968</v>
      </c>
      <c r="AJ1627" s="11"/>
      <c r="AK1627" s="11">
        <f t="shared" si="592"/>
        <v>968</v>
      </c>
      <c r="AL1627" s="11"/>
      <c r="AM1627" s="11">
        <f t="shared" si="594"/>
        <v>848</v>
      </c>
      <c r="AN1627" s="11"/>
      <c r="AO1627" s="11">
        <f t="shared" si="593"/>
        <v>848</v>
      </c>
      <c r="AP1627" s="11"/>
      <c r="AQ1627" s="11">
        <f t="shared" si="890"/>
        <v>0</v>
      </c>
      <c r="AR1627" s="11">
        <f t="shared" si="876"/>
        <v>0</v>
      </c>
      <c r="AS1627" s="11"/>
      <c r="AT1627" s="9" t="s">
        <v>1527</v>
      </c>
      <c r="AU1627" t="str">
        <f t="shared" si="891"/>
        <v>RW</v>
      </c>
      <c r="AV1627" s="7">
        <f>SUM(Z$7:Z1627)/2</f>
        <v>968</v>
      </c>
      <c r="AW1627" s="7">
        <f>SUM(AC$7:AC1627)/2</f>
        <v>848</v>
      </c>
      <c r="BF1627" s="2" t="s">
        <v>1299</v>
      </c>
      <c r="BG1627" s="2" t="s">
        <v>1299</v>
      </c>
      <c r="BH1627" s="2" t="s">
        <v>1299</v>
      </c>
      <c r="BI1627" s="2" t="s">
        <v>1299</v>
      </c>
      <c r="BJ1627" s="2" t="s">
        <v>1299</v>
      </c>
      <c r="BK1627" s="2" t="s">
        <v>1299</v>
      </c>
      <c r="BL1627" s="2" t="s">
        <v>1299</v>
      </c>
      <c r="BM1627" s="2" t="s">
        <v>1299</v>
      </c>
      <c r="BN1627" s="2" t="s">
        <v>1299</v>
      </c>
      <c r="BO1627" s="2" t="s">
        <v>1299</v>
      </c>
    </row>
    <row r="1628" spans="2:67" hidden="1" collapsed="1">
      <c r="B1628" s="36"/>
      <c r="C1628" s="13" t="s">
        <v>1999</v>
      </c>
      <c r="D1628" s="10" t="s">
        <v>2000</v>
      </c>
      <c r="E1628" s="10" t="s">
        <v>2001</v>
      </c>
      <c r="F1628" s="11" t="s">
        <v>2002</v>
      </c>
      <c r="G1628" s="11"/>
      <c r="H1628" s="11"/>
      <c r="I1628" s="11"/>
      <c r="J1628" s="11"/>
      <c r="K1628" s="11"/>
      <c r="L1628" s="11"/>
      <c r="M1628" s="11"/>
      <c r="N1628" s="10"/>
      <c r="O1628" s="10"/>
      <c r="P1628" s="10"/>
      <c r="Q1628" s="10" t="str">
        <f t="shared" si="878"/>
        <v>Write Word</v>
      </c>
      <c r="R1628" s="10" t="str">
        <f t="shared" si="879"/>
        <v>Read Word</v>
      </c>
      <c r="S1628" s="10" t="str">
        <f t="shared" ref="S1628" si="902">IF(AND((Q1628=""),(R1628="")),"",IF(AND((Q1628&lt;&gt;"N/A"),(R1628&lt;&gt;"N/A")),"RW",IF(R1628="N/A",IF(Q1628="N/A","", "WO"),"RO")))</f>
        <v>RW</v>
      </c>
      <c r="T1628" s="10"/>
      <c r="U1628" s="10" t="s">
        <v>50</v>
      </c>
      <c r="V1628" s="10" t="s">
        <v>50</v>
      </c>
      <c r="W1628" s="10" t="s">
        <v>50</v>
      </c>
      <c r="X1628" s="11" t="str">
        <f t="shared" si="856"/>
        <v>N</v>
      </c>
      <c r="Y1628" s="11"/>
      <c r="Z1628" s="11">
        <f t="shared" si="773"/>
        <v>0</v>
      </c>
      <c r="AA1628" s="11" t="str">
        <f t="shared" si="874"/>
        <v>N</v>
      </c>
      <c r="AB1628" s="11"/>
      <c r="AC1628" s="11">
        <f t="shared" si="875"/>
        <v>0</v>
      </c>
      <c r="AD1628" s="10" t="str">
        <f t="shared" ref="AD1628:AD1636" si="903">REPT(0,BA1628)</f>
        <v/>
      </c>
      <c r="AE1628" s="10" t="str">
        <f t="shared" ref="AE1628:AE1636" si="904">REPT(0,BA1628)</f>
        <v/>
      </c>
      <c r="AF1628" s="11"/>
      <c r="AG1628" s="10"/>
      <c r="AH1628" s="10"/>
      <c r="AI1628" s="11">
        <f>AK1603+Y1628</f>
        <v>799</v>
      </c>
      <c r="AJ1628" s="11"/>
      <c r="AK1628" s="11">
        <f t="shared" ref="AK1628" si="905">IF(V1628="N",AI1628,AI1628+Y1628)</f>
        <v>799</v>
      </c>
      <c r="AL1628" s="11"/>
      <c r="AM1628" s="11">
        <f>AO1603+AB1628</f>
        <v>383</v>
      </c>
      <c r="AN1628" s="11"/>
      <c r="AO1628" s="11">
        <f t="shared" ref="AO1628" si="906">IF(V1628="N",AM1628,AM1628+AB1628)</f>
        <v>383</v>
      </c>
      <c r="AP1628" s="11"/>
      <c r="AQ1628" s="11">
        <f t="shared" si="890"/>
        <v>0</v>
      </c>
      <c r="AR1628" s="11">
        <f t="shared" si="876"/>
        <v>0</v>
      </c>
      <c r="AS1628" s="11"/>
      <c r="AT1628" s="9" t="s">
        <v>1527</v>
      </c>
      <c r="AU1628" t="str">
        <f t="shared" si="891"/>
        <v>RW</v>
      </c>
      <c r="AV1628" s="7">
        <f>SUM(Z$7:Z1628)/2</f>
        <v>968</v>
      </c>
      <c r="AW1628" s="7">
        <f>SUM(AC$7:AC1628)/2</f>
        <v>848</v>
      </c>
      <c r="BF1628" s="2" t="s">
        <v>1299</v>
      </c>
      <c r="BG1628" s="2" t="s">
        <v>1299</v>
      </c>
      <c r="BH1628" s="2" t="s">
        <v>1299</v>
      </c>
      <c r="BI1628" s="2" t="s">
        <v>1299</v>
      </c>
      <c r="BJ1628" s="2" t="s">
        <v>1299</v>
      </c>
      <c r="BK1628" s="2" t="s">
        <v>1299</v>
      </c>
      <c r="BL1628" s="2" t="s">
        <v>1299</v>
      </c>
      <c r="BM1628" s="2" t="s">
        <v>1299</v>
      </c>
      <c r="BN1628" s="2" t="s">
        <v>1299</v>
      </c>
      <c r="BO1628" s="2" t="s">
        <v>1299</v>
      </c>
    </row>
    <row r="1629" spans="2:67" outlineLevel="1">
      <c r="B1629" s="36"/>
      <c r="C1629" s="13" t="s">
        <v>1999</v>
      </c>
      <c r="D1629" s="10" t="s">
        <v>2000</v>
      </c>
      <c r="E1629" s="10" t="s">
        <v>2001</v>
      </c>
      <c r="F1629" s="11" t="s">
        <v>2002</v>
      </c>
      <c r="G1629" s="11"/>
      <c r="H1629" s="11"/>
      <c r="I1629" s="11"/>
      <c r="J1629" s="11"/>
      <c r="K1629" s="11"/>
      <c r="L1629" s="11"/>
      <c r="M1629" s="11"/>
      <c r="N1629" s="10"/>
      <c r="O1629" s="10"/>
      <c r="P1629" s="10"/>
      <c r="Q1629" s="10"/>
      <c r="R1629" s="10"/>
      <c r="S1629" s="10" t="s">
        <v>53</v>
      </c>
      <c r="T1629" s="10"/>
      <c r="U1629" s="10" t="s">
        <v>50</v>
      </c>
      <c r="V1629" s="10" t="s">
        <v>50</v>
      </c>
      <c r="W1629" s="10" t="s">
        <v>50</v>
      </c>
      <c r="X1629" s="11" t="str">
        <f t="shared" si="856"/>
        <v>N</v>
      </c>
      <c r="Y1629" s="11"/>
      <c r="Z1629" s="11">
        <f t="shared" si="773"/>
        <v>0</v>
      </c>
      <c r="AA1629" s="11" t="str">
        <f t="shared" si="874"/>
        <v>N</v>
      </c>
      <c r="AB1629" s="11"/>
      <c r="AC1629" s="11">
        <f t="shared" si="875"/>
        <v>0</v>
      </c>
      <c r="AD1629" s="10" t="str">
        <f t="shared" si="903"/>
        <v/>
      </c>
      <c r="AE1629" s="10" t="str">
        <f t="shared" si="904"/>
        <v/>
      </c>
      <c r="AF1629" s="11"/>
      <c r="AG1629" s="10"/>
      <c r="AH1629" s="10"/>
      <c r="AI1629" s="11">
        <f t="shared" ref="AI1629:AI1635" si="907">AI1630+Y1630</f>
        <v>798</v>
      </c>
      <c r="AJ1629" s="11" t="str">
        <f t="shared" ref="AJ1629:AJ1636" si="908">IF(Y1629&gt;1,"MTP[" &amp; AI1629-1+Y1629&amp; ":" &amp; AI1629 &amp; "]",(IF(Y1629&gt;0,"MTP[" &amp; AI1629 &amp; "]","")))</f>
        <v/>
      </c>
      <c r="AK1629" s="11">
        <f t="shared" ref="AK1629:AK1635" si="909">AK1630+Y1630</f>
        <v>798</v>
      </c>
      <c r="AL1629" s="11" t="str">
        <f t="shared" ref="AL1629:AL1636" si="910">IF(AND(V1629="Y", Y1629&gt;1),"MTP[" &amp; AK1629-1+Y1629&amp; ":" &amp; AK1629 &amp; "]",(IF(AND(V1629="Y", Y1629&gt;0),"MTP[" &amp; AK1629 &amp; "]","")))</f>
        <v/>
      </c>
      <c r="AM1629" s="11">
        <f t="shared" ref="AM1629:AM1635" si="911">AM1630+AB1630</f>
        <v>382</v>
      </c>
      <c r="AN1629" s="11" t="str">
        <f t="shared" ref="AN1629:AN1636" si="912">IF(AB1629&gt;1,"OTP[" &amp; AM1629-1+AB1629&amp; ":" &amp; AM1629 &amp; "]",(IF(AB1629&gt;0,"OTP[" &amp; AM1629 &amp; "]","")))</f>
        <v/>
      </c>
      <c r="AO1629" s="11">
        <f t="shared" ref="AO1629:AO1635" si="913">AO1630+AB1630</f>
        <v>382</v>
      </c>
      <c r="AP1629" s="11" t="str">
        <f t="shared" ref="AP1629:AP1636" si="914">IF(AND(V1629="Y", AB1629&gt;1),"OTP[" &amp; AO1629-1+AB1629&amp; ":" &amp; AO1629 &amp; "]",(IF(AND(V1629="Y", AB1629&gt;0),"OTP[" &amp; AO1629 &amp; "]","")))</f>
        <v/>
      </c>
      <c r="AQ1629" s="11"/>
      <c r="AR1629" s="11">
        <f t="shared" si="876"/>
        <v>0</v>
      </c>
      <c r="AS1629" s="11"/>
      <c r="AT1629" s="9"/>
      <c r="AU1629" t="str">
        <f t="shared" si="891"/>
        <v>RW</v>
      </c>
      <c r="AV1629" s="7">
        <f>SUM(Z$7:Z1629)/2</f>
        <v>968</v>
      </c>
      <c r="AW1629" s="7">
        <f>SUM(AC$7:AC1629)/2</f>
        <v>848</v>
      </c>
      <c r="BF1629" s="2" t="s">
        <v>1299</v>
      </c>
      <c r="BG1629" s="2" t="s">
        <v>1299</v>
      </c>
      <c r="BH1629" s="2" t="s">
        <v>1299</v>
      </c>
      <c r="BI1629" s="2" t="s">
        <v>1299</v>
      </c>
      <c r="BJ1629" s="2" t="s">
        <v>1299</v>
      </c>
      <c r="BK1629" s="2" t="s">
        <v>1299</v>
      </c>
      <c r="BL1629" s="2" t="s">
        <v>1299</v>
      </c>
      <c r="BM1629" s="2" t="s">
        <v>1299</v>
      </c>
      <c r="BN1629" s="2" t="s">
        <v>1299</v>
      </c>
      <c r="BO1629" s="2" t="s">
        <v>1299</v>
      </c>
    </row>
    <row r="1630" spans="2:67" outlineLevel="1">
      <c r="B1630" s="36"/>
      <c r="C1630" s="13" t="s">
        <v>1999</v>
      </c>
      <c r="D1630" s="10" t="s">
        <v>2000</v>
      </c>
      <c r="E1630" s="10" t="s">
        <v>2001</v>
      </c>
      <c r="F1630" s="11" t="s">
        <v>2002</v>
      </c>
      <c r="G1630" s="11"/>
      <c r="H1630" s="11"/>
      <c r="I1630" s="11"/>
      <c r="J1630" s="11"/>
      <c r="K1630" s="11"/>
      <c r="L1630" s="11"/>
      <c r="M1630" s="11"/>
      <c r="N1630" s="10"/>
      <c r="O1630" s="10"/>
      <c r="P1630" s="10"/>
      <c r="Q1630" s="10"/>
      <c r="R1630" s="10"/>
      <c r="S1630" s="10" t="s">
        <v>53</v>
      </c>
      <c r="T1630" s="10"/>
      <c r="U1630" s="10" t="s">
        <v>50</v>
      </c>
      <c r="V1630" s="10" t="s">
        <v>50</v>
      </c>
      <c r="W1630" s="10" t="s">
        <v>50</v>
      </c>
      <c r="X1630" s="11" t="str">
        <f t="shared" si="856"/>
        <v>N</v>
      </c>
      <c r="Y1630" s="11"/>
      <c r="Z1630" s="11">
        <f t="shared" ref="Z1630:Z1636" si="915">IF(V1630="N",Y1630,Y1630*$T$1)</f>
        <v>0</v>
      </c>
      <c r="AA1630" s="11" t="str">
        <f t="shared" si="874"/>
        <v>N</v>
      </c>
      <c r="AB1630" s="11"/>
      <c r="AC1630" s="11">
        <f t="shared" si="875"/>
        <v>0</v>
      </c>
      <c r="AD1630" s="10" t="str">
        <f t="shared" si="903"/>
        <v/>
      </c>
      <c r="AE1630" s="10" t="str">
        <f t="shared" si="904"/>
        <v/>
      </c>
      <c r="AF1630" s="11"/>
      <c r="AG1630" s="10"/>
      <c r="AH1630" s="10"/>
      <c r="AI1630" s="11">
        <f t="shared" si="907"/>
        <v>798</v>
      </c>
      <c r="AJ1630" s="11" t="str">
        <f t="shared" si="908"/>
        <v/>
      </c>
      <c r="AK1630" s="11">
        <f t="shared" si="909"/>
        <v>798</v>
      </c>
      <c r="AL1630" s="11" t="str">
        <f t="shared" si="910"/>
        <v/>
      </c>
      <c r="AM1630" s="11">
        <f t="shared" si="911"/>
        <v>382</v>
      </c>
      <c r="AN1630" s="11" t="str">
        <f t="shared" si="912"/>
        <v/>
      </c>
      <c r="AO1630" s="11">
        <f t="shared" si="913"/>
        <v>382</v>
      </c>
      <c r="AP1630" s="11" t="str">
        <f t="shared" si="914"/>
        <v/>
      </c>
      <c r="AQ1630" s="11"/>
      <c r="AR1630" s="11">
        <f t="shared" si="876"/>
        <v>0</v>
      </c>
      <c r="AS1630" s="11"/>
      <c r="AT1630" s="9"/>
      <c r="AU1630" t="str">
        <f t="shared" si="891"/>
        <v>RW</v>
      </c>
      <c r="AV1630" s="7">
        <f>SUM(Z$7:Z1630)/2</f>
        <v>968</v>
      </c>
      <c r="AW1630" s="7">
        <f>SUM(AC$7:AC1630)/2</f>
        <v>848</v>
      </c>
      <c r="BF1630" s="2" t="s">
        <v>1299</v>
      </c>
      <c r="BG1630" s="2" t="s">
        <v>1299</v>
      </c>
      <c r="BH1630" s="2" t="s">
        <v>1299</v>
      </c>
      <c r="BI1630" s="2" t="s">
        <v>1299</v>
      </c>
      <c r="BJ1630" s="2" t="s">
        <v>1299</v>
      </c>
      <c r="BK1630" s="2" t="s">
        <v>1299</v>
      </c>
      <c r="BL1630" s="2" t="s">
        <v>1299</v>
      </c>
      <c r="BM1630" s="2" t="s">
        <v>1299</v>
      </c>
      <c r="BN1630" s="2" t="s">
        <v>1299</v>
      </c>
      <c r="BO1630" s="2" t="s">
        <v>1299</v>
      </c>
    </row>
    <row r="1631" spans="2:67" outlineLevel="1">
      <c r="B1631" s="36"/>
      <c r="C1631" s="13" t="s">
        <v>1999</v>
      </c>
      <c r="D1631" s="10" t="s">
        <v>2000</v>
      </c>
      <c r="E1631" s="10" t="s">
        <v>2001</v>
      </c>
      <c r="F1631" s="11" t="s">
        <v>2002</v>
      </c>
      <c r="G1631" s="11"/>
      <c r="H1631" s="11"/>
      <c r="I1631" s="11"/>
      <c r="J1631" s="11"/>
      <c r="K1631" s="11"/>
      <c r="L1631" s="11"/>
      <c r="M1631" s="11"/>
      <c r="N1631" s="10"/>
      <c r="O1631" s="10"/>
      <c r="P1631" s="10"/>
      <c r="Q1631" s="10"/>
      <c r="R1631" s="10"/>
      <c r="S1631" s="10" t="s">
        <v>53</v>
      </c>
      <c r="T1631" s="10"/>
      <c r="U1631" s="10" t="s">
        <v>50</v>
      </c>
      <c r="V1631" s="10" t="s">
        <v>50</v>
      </c>
      <c r="W1631" s="10" t="s">
        <v>50</v>
      </c>
      <c r="X1631" s="11" t="str">
        <f t="shared" si="856"/>
        <v>N</v>
      </c>
      <c r="Y1631" s="11"/>
      <c r="Z1631" s="11">
        <f t="shared" si="915"/>
        <v>0</v>
      </c>
      <c r="AA1631" s="11" t="str">
        <f t="shared" si="874"/>
        <v>N</v>
      </c>
      <c r="AB1631" s="11"/>
      <c r="AC1631" s="11">
        <f t="shared" si="875"/>
        <v>0</v>
      </c>
      <c r="AD1631" s="10" t="str">
        <f t="shared" si="903"/>
        <v/>
      </c>
      <c r="AE1631" s="10" t="str">
        <f t="shared" si="904"/>
        <v/>
      </c>
      <c r="AF1631" s="11"/>
      <c r="AG1631" s="10"/>
      <c r="AH1631" s="10"/>
      <c r="AI1631" s="11">
        <f t="shared" si="907"/>
        <v>798</v>
      </c>
      <c r="AJ1631" s="11" t="str">
        <f t="shared" si="908"/>
        <v/>
      </c>
      <c r="AK1631" s="11">
        <f t="shared" si="909"/>
        <v>798</v>
      </c>
      <c r="AL1631" s="11" t="str">
        <f t="shared" si="910"/>
        <v/>
      </c>
      <c r="AM1631" s="11">
        <f t="shared" si="911"/>
        <v>382</v>
      </c>
      <c r="AN1631" s="11" t="str">
        <f t="shared" si="912"/>
        <v/>
      </c>
      <c r="AO1631" s="11">
        <f t="shared" si="913"/>
        <v>382</v>
      </c>
      <c r="AP1631" s="11" t="str">
        <f t="shared" si="914"/>
        <v/>
      </c>
      <c r="AQ1631" s="11"/>
      <c r="AR1631" s="11">
        <f t="shared" si="876"/>
        <v>0</v>
      </c>
      <c r="AS1631" s="11"/>
      <c r="AT1631" s="9"/>
      <c r="AU1631" t="str">
        <f t="shared" si="891"/>
        <v>RW</v>
      </c>
      <c r="AV1631" s="7">
        <f>SUM(Z$7:Z1631)/2</f>
        <v>968</v>
      </c>
      <c r="AW1631" s="7">
        <f>SUM(AC$7:AC1631)/2</f>
        <v>848</v>
      </c>
      <c r="BF1631" s="2" t="s">
        <v>1299</v>
      </c>
      <c r="BG1631" s="2" t="s">
        <v>1299</v>
      </c>
      <c r="BH1631" s="2" t="s">
        <v>1299</v>
      </c>
      <c r="BI1631" s="2" t="s">
        <v>1299</v>
      </c>
      <c r="BJ1631" s="2" t="s">
        <v>1299</v>
      </c>
      <c r="BK1631" s="2" t="s">
        <v>1299</v>
      </c>
      <c r="BL1631" s="2" t="s">
        <v>1299</v>
      </c>
      <c r="BM1631" s="2" t="s">
        <v>1299</v>
      </c>
      <c r="BN1631" s="2" t="s">
        <v>1299</v>
      </c>
      <c r="BO1631" s="2" t="s">
        <v>1299</v>
      </c>
    </row>
    <row r="1632" spans="2:67" outlineLevel="1">
      <c r="B1632" s="36"/>
      <c r="C1632" s="13" t="s">
        <v>1999</v>
      </c>
      <c r="D1632" s="10" t="s">
        <v>2000</v>
      </c>
      <c r="E1632" s="10" t="s">
        <v>2001</v>
      </c>
      <c r="F1632" s="11" t="s">
        <v>2002</v>
      </c>
      <c r="G1632" s="11"/>
      <c r="H1632" s="11"/>
      <c r="I1632" s="11"/>
      <c r="J1632" s="11"/>
      <c r="K1632" s="11"/>
      <c r="L1632" s="11"/>
      <c r="M1632" s="11"/>
      <c r="N1632" s="10"/>
      <c r="O1632" s="10"/>
      <c r="P1632" s="10"/>
      <c r="Q1632" s="10"/>
      <c r="R1632" s="10"/>
      <c r="S1632" s="10" t="s">
        <v>53</v>
      </c>
      <c r="T1632" s="10"/>
      <c r="U1632" s="10" t="s">
        <v>50</v>
      </c>
      <c r="V1632" s="10" t="s">
        <v>50</v>
      </c>
      <c r="W1632" s="10" t="s">
        <v>50</v>
      </c>
      <c r="X1632" s="11" t="str">
        <f t="shared" si="856"/>
        <v>N</v>
      </c>
      <c r="Y1632" s="11"/>
      <c r="Z1632" s="11">
        <f t="shared" si="915"/>
        <v>0</v>
      </c>
      <c r="AA1632" s="11" t="str">
        <f t="shared" si="874"/>
        <v>N</v>
      </c>
      <c r="AB1632" s="11"/>
      <c r="AC1632" s="11">
        <f t="shared" si="875"/>
        <v>0</v>
      </c>
      <c r="AD1632" s="10" t="str">
        <f t="shared" si="903"/>
        <v/>
      </c>
      <c r="AE1632" s="10" t="str">
        <f t="shared" si="904"/>
        <v/>
      </c>
      <c r="AF1632" s="11"/>
      <c r="AG1632" s="10"/>
      <c r="AH1632" s="10"/>
      <c r="AI1632" s="11">
        <f t="shared" si="907"/>
        <v>798</v>
      </c>
      <c r="AJ1632" s="11" t="str">
        <f t="shared" si="908"/>
        <v/>
      </c>
      <c r="AK1632" s="11">
        <f t="shared" si="909"/>
        <v>798</v>
      </c>
      <c r="AL1632" s="11" t="str">
        <f t="shared" si="910"/>
        <v/>
      </c>
      <c r="AM1632" s="11">
        <f t="shared" si="911"/>
        <v>382</v>
      </c>
      <c r="AN1632" s="11" t="str">
        <f t="shared" si="912"/>
        <v/>
      </c>
      <c r="AO1632" s="11">
        <f t="shared" si="913"/>
        <v>382</v>
      </c>
      <c r="AP1632" s="11" t="str">
        <f t="shared" si="914"/>
        <v/>
      </c>
      <c r="AQ1632" s="11"/>
      <c r="AR1632" s="11">
        <f t="shared" si="876"/>
        <v>0</v>
      </c>
      <c r="AS1632" s="11"/>
      <c r="AT1632" s="9"/>
      <c r="AU1632" t="str">
        <f t="shared" si="891"/>
        <v>RW</v>
      </c>
      <c r="AV1632" s="7">
        <f>SUM(Z$7:Z1632)/2</f>
        <v>968</v>
      </c>
      <c r="AW1632" s="7">
        <f>SUM(AC$7:AC1632)/2</f>
        <v>848</v>
      </c>
      <c r="BF1632" s="2" t="s">
        <v>1299</v>
      </c>
      <c r="BG1632" s="2" t="s">
        <v>1299</v>
      </c>
      <c r="BH1632" s="2" t="s">
        <v>1299</v>
      </c>
      <c r="BI1632" s="2" t="s">
        <v>1299</v>
      </c>
      <c r="BJ1632" s="2" t="s">
        <v>1299</v>
      </c>
      <c r="BK1632" s="2" t="s">
        <v>1299</v>
      </c>
      <c r="BL1632" s="2" t="s">
        <v>1299</v>
      </c>
      <c r="BM1632" s="2" t="s">
        <v>1299</v>
      </c>
      <c r="BN1632" s="2" t="s">
        <v>1299</v>
      </c>
      <c r="BO1632" s="2" t="s">
        <v>1299</v>
      </c>
    </row>
    <row r="1633" spans="2:67" outlineLevel="1">
      <c r="B1633" s="36"/>
      <c r="C1633" s="13" t="s">
        <v>1999</v>
      </c>
      <c r="D1633" s="10" t="s">
        <v>2000</v>
      </c>
      <c r="E1633" s="10" t="s">
        <v>2001</v>
      </c>
      <c r="F1633" s="11" t="s">
        <v>2002</v>
      </c>
      <c r="G1633" s="11" t="str">
        <f>IF(BA1633&gt;1, F1633 &amp; "[" &amp; BB1633-1+BA1633&amp; ":" &amp; BB1633 &amp; "]",(IF(BA1633&gt;0,F1633 &amp; "[" &amp; BB1633 &amp; "]","")))</f>
        <v/>
      </c>
      <c r="H1633" s="11"/>
      <c r="I1633" s="11"/>
      <c r="J1633" s="11"/>
      <c r="K1633" s="11"/>
      <c r="L1633" s="11"/>
      <c r="M1633" s="11"/>
      <c r="N1633" s="10"/>
      <c r="O1633" s="10"/>
      <c r="P1633" s="10"/>
      <c r="Q1633" s="10"/>
      <c r="R1633" s="10"/>
      <c r="S1633" s="10" t="s">
        <v>53</v>
      </c>
      <c r="T1633" s="10"/>
      <c r="U1633" s="10" t="s">
        <v>50</v>
      </c>
      <c r="V1633" s="10" t="s">
        <v>50</v>
      </c>
      <c r="W1633" s="10" t="s">
        <v>50</v>
      </c>
      <c r="X1633" s="11" t="str">
        <f t="shared" si="856"/>
        <v>N</v>
      </c>
      <c r="Y1633" s="11"/>
      <c r="Z1633" s="11">
        <f t="shared" si="915"/>
        <v>0</v>
      </c>
      <c r="AA1633" s="11" t="str">
        <f t="shared" si="874"/>
        <v>N</v>
      </c>
      <c r="AB1633" s="11"/>
      <c r="AC1633" s="11">
        <f t="shared" si="875"/>
        <v>0</v>
      </c>
      <c r="AD1633" s="10" t="str">
        <f t="shared" si="903"/>
        <v/>
      </c>
      <c r="AE1633" s="10" t="str">
        <f t="shared" si="904"/>
        <v/>
      </c>
      <c r="AF1633" s="11"/>
      <c r="AG1633" s="10"/>
      <c r="AH1633" s="10"/>
      <c r="AI1633" s="11">
        <f t="shared" si="907"/>
        <v>798</v>
      </c>
      <c r="AJ1633" s="11" t="str">
        <f t="shared" si="908"/>
        <v/>
      </c>
      <c r="AK1633" s="11">
        <f t="shared" si="909"/>
        <v>798</v>
      </c>
      <c r="AL1633" s="11" t="str">
        <f t="shared" si="910"/>
        <v/>
      </c>
      <c r="AM1633" s="11">
        <f t="shared" si="911"/>
        <v>382</v>
      </c>
      <c r="AN1633" s="11" t="str">
        <f t="shared" si="912"/>
        <v/>
      </c>
      <c r="AO1633" s="11">
        <f t="shared" si="913"/>
        <v>382</v>
      </c>
      <c r="AP1633" s="11" t="str">
        <f t="shared" si="914"/>
        <v/>
      </c>
      <c r="AQ1633" s="11"/>
      <c r="AR1633" s="11">
        <f t="shared" si="876"/>
        <v>0</v>
      </c>
      <c r="AS1633" s="11"/>
      <c r="AT1633" s="9"/>
      <c r="AU1633" t="str">
        <f t="shared" si="891"/>
        <v>RW</v>
      </c>
      <c r="AV1633" s="7">
        <f>SUM(Z$7:Z1633)/2</f>
        <v>968</v>
      </c>
      <c r="AW1633" s="7">
        <f>SUM(AC$7:AC1633)/2</f>
        <v>848</v>
      </c>
      <c r="BA1633" s="10"/>
      <c r="BB1633" s="7">
        <f t="shared" ref="BB1633:BB1636" si="916">BB1634+BA1634</f>
        <v>0</v>
      </c>
      <c r="BF1633" s="2" t="s">
        <v>1299</v>
      </c>
      <c r="BG1633" s="2" t="s">
        <v>1299</v>
      </c>
      <c r="BH1633" s="2" t="s">
        <v>1299</v>
      </c>
      <c r="BI1633" s="2" t="s">
        <v>1299</v>
      </c>
      <c r="BJ1633" s="2" t="s">
        <v>1299</v>
      </c>
      <c r="BK1633" s="2" t="s">
        <v>1299</v>
      </c>
      <c r="BL1633" s="2" t="s">
        <v>1299</v>
      </c>
      <c r="BM1633" s="2" t="s">
        <v>1299</v>
      </c>
      <c r="BN1633" s="2" t="s">
        <v>1299</v>
      </c>
      <c r="BO1633" s="2" t="s">
        <v>1299</v>
      </c>
    </row>
    <row r="1634" spans="2:67" outlineLevel="1">
      <c r="B1634" s="36"/>
      <c r="C1634" s="13" t="s">
        <v>1999</v>
      </c>
      <c r="D1634" s="10" t="s">
        <v>2000</v>
      </c>
      <c r="E1634" s="10" t="s">
        <v>2001</v>
      </c>
      <c r="F1634" s="11" t="s">
        <v>2002</v>
      </c>
      <c r="G1634" s="11" t="str">
        <f>IF(BA1634&gt;1, F1634 &amp; "[" &amp; BB1634-1+BA1634&amp; ":" &amp; BB1634 &amp; "]",(IF(BA1634&gt;0,F1634 &amp; "[" &amp; BB1634 &amp; "]","")))</f>
        <v/>
      </c>
      <c r="H1634" s="11"/>
      <c r="I1634" s="11"/>
      <c r="J1634" s="11"/>
      <c r="K1634" s="11"/>
      <c r="L1634" s="11"/>
      <c r="M1634" s="11"/>
      <c r="N1634" s="10"/>
      <c r="O1634" s="10"/>
      <c r="P1634" s="10"/>
      <c r="Q1634" s="10"/>
      <c r="R1634" s="10"/>
      <c r="S1634" s="10" t="s">
        <v>53</v>
      </c>
      <c r="T1634" s="10"/>
      <c r="U1634" s="10" t="s">
        <v>50</v>
      </c>
      <c r="V1634" s="10" t="s">
        <v>50</v>
      </c>
      <c r="W1634" s="10" t="s">
        <v>50</v>
      </c>
      <c r="X1634" s="11" t="str">
        <f t="shared" si="856"/>
        <v>N</v>
      </c>
      <c r="Y1634" s="11"/>
      <c r="Z1634" s="11">
        <f t="shared" si="915"/>
        <v>0</v>
      </c>
      <c r="AA1634" s="11" t="str">
        <f t="shared" si="874"/>
        <v>N</v>
      </c>
      <c r="AB1634" s="11"/>
      <c r="AC1634" s="11">
        <f t="shared" si="875"/>
        <v>0</v>
      </c>
      <c r="AD1634" s="10" t="str">
        <f t="shared" si="903"/>
        <v/>
      </c>
      <c r="AE1634" s="10" t="str">
        <f t="shared" si="904"/>
        <v/>
      </c>
      <c r="AF1634" s="11"/>
      <c r="AG1634" s="10"/>
      <c r="AH1634" s="10"/>
      <c r="AI1634" s="11">
        <f t="shared" si="907"/>
        <v>798</v>
      </c>
      <c r="AJ1634" s="11" t="str">
        <f t="shared" si="908"/>
        <v/>
      </c>
      <c r="AK1634" s="11">
        <f t="shared" si="909"/>
        <v>798</v>
      </c>
      <c r="AL1634" s="11" t="str">
        <f t="shared" si="910"/>
        <v/>
      </c>
      <c r="AM1634" s="11">
        <f t="shared" si="911"/>
        <v>382</v>
      </c>
      <c r="AN1634" s="11" t="str">
        <f t="shared" si="912"/>
        <v/>
      </c>
      <c r="AO1634" s="11">
        <f t="shared" si="913"/>
        <v>382</v>
      </c>
      <c r="AP1634" s="11" t="str">
        <f t="shared" si="914"/>
        <v/>
      </c>
      <c r="AQ1634" s="11"/>
      <c r="AR1634" s="11">
        <f t="shared" si="876"/>
        <v>0</v>
      </c>
      <c r="AS1634" s="11"/>
      <c r="AT1634" s="9"/>
      <c r="AU1634" t="str">
        <f t="shared" si="891"/>
        <v>RW</v>
      </c>
      <c r="AV1634" s="7">
        <f>SUM(Z$7:Z1634)/2</f>
        <v>968</v>
      </c>
      <c r="AW1634" s="7">
        <f>SUM(AC$7:AC1634)/2</f>
        <v>848</v>
      </c>
      <c r="BA1634" s="10"/>
      <c r="BB1634" s="7">
        <f t="shared" si="916"/>
        <v>0</v>
      </c>
      <c r="BF1634" s="2" t="s">
        <v>1299</v>
      </c>
      <c r="BG1634" s="2" t="s">
        <v>1299</v>
      </c>
      <c r="BH1634" s="2" t="s">
        <v>1299</v>
      </c>
      <c r="BI1634" s="2" t="s">
        <v>1299</v>
      </c>
      <c r="BJ1634" s="2" t="s">
        <v>1299</v>
      </c>
      <c r="BK1634" s="2" t="s">
        <v>1299</v>
      </c>
      <c r="BL1634" s="2" t="s">
        <v>1299</v>
      </c>
      <c r="BM1634" s="2" t="s">
        <v>1299</v>
      </c>
      <c r="BN1634" s="2" t="s">
        <v>1299</v>
      </c>
      <c r="BO1634" s="2" t="s">
        <v>1299</v>
      </c>
    </row>
    <row r="1635" spans="2:67" outlineLevel="1">
      <c r="B1635" s="36"/>
      <c r="C1635" s="13" t="s">
        <v>1999</v>
      </c>
      <c r="D1635" s="10" t="s">
        <v>2000</v>
      </c>
      <c r="E1635" s="10" t="s">
        <v>2001</v>
      </c>
      <c r="F1635" s="11" t="s">
        <v>2002</v>
      </c>
      <c r="G1635" s="11" t="str">
        <f>IF(BA1635&gt;1, F1635 &amp; "[" &amp; BB1635-1+BA1635&amp; ":" &amp; BB1635 &amp; "]",(IF(BA1635&gt;0,F1635 &amp; "[" &amp; BB1635 &amp; "]","")))</f>
        <v/>
      </c>
      <c r="H1635" s="11"/>
      <c r="I1635" s="11"/>
      <c r="J1635" s="11"/>
      <c r="K1635" s="11"/>
      <c r="L1635" s="11"/>
      <c r="M1635" s="11"/>
      <c r="N1635" s="10"/>
      <c r="O1635" s="10"/>
      <c r="P1635" s="10"/>
      <c r="Q1635" s="10"/>
      <c r="R1635" s="10"/>
      <c r="S1635" s="10" t="s">
        <v>53</v>
      </c>
      <c r="T1635" s="10"/>
      <c r="U1635" s="10" t="s">
        <v>50</v>
      </c>
      <c r="V1635" s="10" t="s">
        <v>50</v>
      </c>
      <c r="W1635" s="10" t="s">
        <v>50</v>
      </c>
      <c r="X1635" s="11" t="str">
        <f t="shared" si="856"/>
        <v>N</v>
      </c>
      <c r="Y1635" s="11"/>
      <c r="Z1635" s="11">
        <f t="shared" si="915"/>
        <v>0</v>
      </c>
      <c r="AA1635" s="11" t="str">
        <f t="shared" si="874"/>
        <v>N</v>
      </c>
      <c r="AB1635" s="11"/>
      <c r="AC1635" s="11">
        <f t="shared" si="875"/>
        <v>0</v>
      </c>
      <c r="AD1635" s="10" t="str">
        <f t="shared" si="903"/>
        <v/>
      </c>
      <c r="AE1635" s="10" t="str">
        <f t="shared" si="904"/>
        <v/>
      </c>
      <c r="AF1635" s="11"/>
      <c r="AG1635" s="10"/>
      <c r="AH1635" s="10"/>
      <c r="AI1635" s="11">
        <f t="shared" si="907"/>
        <v>798</v>
      </c>
      <c r="AJ1635" s="11" t="str">
        <f t="shared" si="908"/>
        <v/>
      </c>
      <c r="AK1635" s="11">
        <f t="shared" si="909"/>
        <v>798</v>
      </c>
      <c r="AL1635" s="11" t="str">
        <f t="shared" si="910"/>
        <v/>
      </c>
      <c r="AM1635" s="11">
        <f t="shared" si="911"/>
        <v>382</v>
      </c>
      <c r="AN1635" s="11" t="str">
        <f t="shared" si="912"/>
        <v/>
      </c>
      <c r="AO1635" s="11">
        <f t="shared" si="913"/>
        <v>382</v>
      </c>
      <c r="AP1635" s="11" t="str">
        <f t="shared" si="914"/>
        <v/>
      </c>
      <c r="AQ1635" s="11"/>
      <c r="AR1635" s="11">
        <f t="shared" si="876"/>
        <v>0</v>
      </c>
      <c r="AS1635" s="11"/>
      <c r="AT1635" s="9"/>
      <c r="AU1635" t="str">
        <f t="shared" si="891"/>
        <v>RW</v>
      </c>
      <c r="AV1635" s="7">
        <f>SUM(Z$7:Z1635)/2</f>
        <v>968</v>
      </c>
      <c r="AW1635" s="7">
        <f>SUM(AC$7:AC1635)/2</f>
        <v>848</v>
      </c>
      <c r="BA1635" s="10"/>
      <c r="BB1635" s="7">
        <f t="shared" si="916"/>
        <v>0</v>
      </c>
      <c r="BF1635" s="2" t="s">
        <v>1299</v>
      </c>
      <c r="BG1635" s="2" t="s">
        <v>1299</v>
      </c>
      <c r="BH1635" s="2" t="s">
        <v>1299</v>
      </c>
      <c r="BI1635" s="2" t="s">
        <v>1299</v>
      </c>
      <c r="BJ1635" s="2" t="s">
        <v>1299</v>
      </c>
      <c r="BK1635" s="2" t="s">
        <v>1299</v>
      </c>
      <c r="BL1635" s="2" t="s">
        <v>1299</v>
      </c>
      <c r="BM1635" s="2" t="s">
        <v>1299</v>
      </c>
      <c r="BN1635" s="2" t="s">
        <v>1299</v>
      </c>
      <c r="BO1635" s="2" t="s">
        <v>1299</v>
      </c>
    </row>
    <row r="1636" spans="2:67" outlineLevel="1">
      <c r="B1636" s="36"/>
      <c r="C1636" s="13" t="s">
        <v>1999</v>
      </c>
      <c r="D1636" s="10" t="s">
        <v>2000</v>
      </c>
      <c r="E1636" s="10" t="s">
        <v>2001</v>
      </c>
      <c r="F1636" s="11" t="s">
        <v>2002</v>
      </c>
      <c r="G1636" s="11" t="str">
        <f>IF(BA1636&gt;1, F1636 &amp; "[" &amp; BB1636-1+BA1636&amp; ":" &amp; BB1636 &amp; "]",(IF(BA1636&gt;0,F1636 &amp; "[" &amp; BB1636 &amp; "]","")))</f>
        <v/>
      </c>
      <c r="H1636" s="11"/>
      <c r="I1636" s="11"/>
      <c r="J1636" s="11"/>
      <c r="K1636" s="11"/>
      <c r="L1636" s="11"/>
      <c r="M1636" s="11"/>
      <c r="N1636" s="10"/>
      <c r="O1636" s="10"/>
      <c r="P1636" s="10"/>
      <c r="Q1636" s="10"/>
      <c r="R1636" s="10"/>
      <c r="S1636" s="10" t="s">
        <v>53</v>
      </c>
      <c r="T1636" s="10"/>
      <c r="U1636" s="10" t="s">
        <v>50</v>
      </c>
      <c r="V1636" s="10" t="s">
        <v>50</v>
      </c>
      <c r="W1636" s="10" t="s">
        <v>50</v>
      </c>
      <c r="X1636" s="11" t="str">
        <f t="shared" si="856"/>
        <v>N</v>
      </c>
      <c r="Y1636" s="11"/>
      <c r="Z1636" s="11">
        <f t="shared" si="915"/>
        <v>0</v>
      </c>
      <c r="AA1636" s="11" t="str">
        <f t="shared" si="874"/>
        <v>N</v>
      </c>
      <c r="AB1636" s="11"/>
      <c r="AC1636" s="11">
        <f t="shared" si="875"/>
        <v>0</v>
      </c>
      <c r="AD1636" s="10" t="str">
        <f t="shared" si="903"/>
        <v/>
      </c>
      <c r="AE1636" s="10" t="str">
        <f t="shared" si="904"/>
        <v/>
      </c>
      <c r="AF1636" s="11"/>
      <c r="AG1636" s="10"/>
      <c r="AH1636" s="10"/>
      <c r="AI1636" s="11">
        <f>IF(Y1636&gt;0,AK1603,AK1603- 1)</f>
        <v>798</v>
      </c>
      <c r="AJ1636" s="11" t="str">
        <f t="shared" si="908"/>
        <v/>
      </c>
      <c r="AK1636" s="11">
        <f>IF(AND(V1636="Y", Y1636&gt;0),AI1628,AI1628- 1)</f>
        <v>798</v>
      </c>
      <c r="AL1636" s="11" t="str">
        <f t="shared" si="910"/>
        <v/>
      </c>
      <c r="AM1636" s="11">
        <f>IF(AB1636&gt;0,AO1603,AO1603- 1)</f>
        <v>382</v>
      </c>
      <c r="AN1636" s="11" t="str">
        <f t="shared" si="912"/>
        <v/>
      </c>
      <c r="AO1636" s="11">
        <f>IF(AND(V1636="Y", AB1636&gt;0),AM1628,AM1628- 1)</f>
        <v>382</v>
      </c>
      <c r="AP1636" s="11" t="str">
        <f t="shared" si="914"/>
        <v/>
      </c>
      <c r="AQ1636" s="11"/>
      <c r="AR1636" s="11">
        <f t="shared" si="876"/>
        <v>0</v>
      </c>
      <c r="AS1636" s="11"/>
      <c r="AT1636" s="9"/>
      <c r="AU1636" t="str">
        <f t="shared" si="891"/>
        <v>RW</v>
      </c>
      <c r="AV1636" s="7">
        <f>SUM(Z$7:Z1636)/2</f>
        <v>968</v>
      </c>
      <c r="AW1636" s="7">
        <f>SUM(AC$7:AC1636)/2</f>
        <v>848</v>
      </c>
      <c r="BA1636" s="10"/>
      <c r="BB1636" s="7">
        <f t="shared" si="916"/>
        <v>0</v>
      </c>
      <c r="BF1636" s="2" t="s">
        <v>1299</v>
      </c>
      <c r="BG1636" s="2" t="s">
        <v>1299</v>
      </c>
      <c r="BH1636" s="2" t="s">
        <v>1299</v>
      </c>
      <c r="BI1636" s="2" t="s">
        <v>1299</v>
      </c>
      <c r="BJ1636" s="2" t="s">
        <v>1299</v>
      </c>
      <c r="BK1636" s="2" t="s">
        <v>1299</v>
      </c>
      <c r="BL1636" s="2" t="s">
        <v>1299</v>
      </c>
      <c r="BM1636" s="2" t="s">
        <v>1299</v>
      </c>
      <c r="BN1636" s="2" t="s">
        <v>1299</v>
      </c>
      <c r="BO1636" s="2" t="s">
        <v>1299</v>
      </c>
    </row>
    <row r="1637" spans="2:67" ht="28.9">
      <c r="B1637" s="36"/>
      <c r="C1637" s="9" t="s">
        <v>1986</v>
      </c>
      <c r="D1637" s="10" t="s">
        <v>2003</v>
      </c>
      <c r="E1637" s="10" t="s">
        <v>2004</v>
      </c>
      <c r="F1637" s="11" t="s">
        <v>2005</v>
      </c>
      <c r="G1637" s="11" t="str">
        <f>IF(BA1637&gt;1, F1637 &amp; "[" &amp; BB1637-1+BA1637&amp; ":" &amp; BB1637 &amp; "]",(IF(BA1637&gt;0,F1637 &amp; "[" &amp; BB1637 &amp; "]","")))</f>
        <v/>
      </c>
      <c r="H1637" s="11"/>
      <c r="I1637" s="11"/>
      <c r="J1637" s="11"/>
      <c r="K1637" s="11"/>
      <c r="L1637" s="11"/>
      <c r="M1637" s="11"/>
      <c r="N1637" s="16" t="s">
        <v>2006</v>
      </c>
      <c r="O1637" s="10"/>
      <c r="P1637" s="14"/>
      <c r="Q1637" s="10" t="s">
        <v>99</v>
      </c>
      <c r="R1637" s="10" t="str">
        <f>IF(T1637&gt;2,"Block Read",IF(T1637=1,"Read Byte","Read Word"))</f>
        <v>Block Read</v>
      </c>
      <c r="S1637" s="10" t="str">
        <f t="shared" si="591"/>
        <v>RO</v>
      </c>
      <c r="T1637" s="10">
        <v>8</v>
      </c>
      <c r="U1637" s="10" t="s">
        <v>49</v>
      </c>
      <c r="V1637" s="10" t="s">
        <v>50</v>
      </c>
      <c r="W1637" s="10" t="s">
        <v>50</v>
      </c>
      <c r="X1637" s="11" t="str">
        <f t="shared" si="856"/>
        <v>N</v>
      </c>
      <c r="Y1637" s="11"/>
      <c r="Z1637" s="11">
        <f t="shared" si="773"/>
        <v>0</v>
      </c>
      <c r="AA1637" s="11" t="str">
        <f t="shared" si="874"/>
        <v>N</v>
      </c>
      <c r="AB1637" s="11"/>
      <c r="AC1637" s="11">
        <f t="shared" si="875"/>
        <v>0</v>
      </c>
      <c r="AD1637" s="10"/>
      <c r="AE1637" s="10"/>
      <c r="AF1637" s="11"/>
      <c r="AG1637" s="10"/>
      <c r="AH1637" s="10"/>
      <c r="AI1637" s="11">
        <f>AK1627+Y1637</f>
        <v>968</v>
      </c>
      <c r="AJ1637" s="11"/>
      <c r="AK1637" s="11">
        <f t="shared" si="592"/>
        <v>968</v>
      </c>
      <c r="AL1637" s="11"/>
      <c r="AM1637" s="11">
        <f>AO1627+AB1637</f>
        <v>848</v>
      </c>
      <c r="AN1637" s="11"/>
      <c r="AO1637" s="11">
        <f t="shared" si="593"/>
        <v>848</v>
      </c>
      <c r="AP1637" s="11"/>
      <c r="AQ1637" s="11">
        <f t="shared" si="890"/>
        <v>0</v>
      </c>
      <c r="AR1637" s="11">
        <f t="shared" si="876"/>
        <v>0</v>
      </c>
      <c r="AS1637" s="11"/>
      <c r="AT1637" s="9" t="s">
        <v>1527</v>
      </c>
      <c r="AU1637" t="str">
        <f t="shared" si="891"/>
        <v>RO</v>
      </c>
      <c r="AV1637" s="7">
        <f>SUM(Z$7:Z1637)/2</f>
        <v>968</v>
      </c>
      <c r="AW1637" s="7">
        <f>SUM(AC$7:AC1637)/2</f>
        <v>848</v>
      </c>
    </row>
    <row r="1638" spans="2:67" ht="28.9">
      <c r="B1638" s="36"/>
      <c r="C1638" s="9" t="s">
        <v>1986</v>
      </c>
      <c r="D1638" s="24" t="s">
        <v>2007</v>
      </c>
      <c r="E1638" s="10" t="s">
        <v>2008</v>
      </c>
      <c r="F1638" s="11" t="s">
        <v>2009</v>
      </c>
      <c r="G1638" s="11"/>
      <c r="H1638" s="11"/>
      <c r="I1638" s="5"/>
      <c r="J1638" s="5"/>
      <c r="K1638" s="5"/>
      <c r="L1638" s="5"/>
      <c r="M1638" s="5"/>
      <c r="O1638" s="10"/>
      <c r="P1638" s="14"/>
      <c r="Q1638" s="10" t="str">
        <f>IF(T1638&gt;2,"Block Write",IF(T1638=1,"Write Byte","Write Word"))</f>
        <v>Write Word</v>
      </c>
      <c r="R1638" s="10" t="str">
        <f>IF(T1638&gt;2,"Block Read",IF(T1638=1,"Read Byte","Read Word"))</f>
        <v>Read Word</v>
      </c>
      <c r="S1638" s="10" t="str">
        <f t="shared" si="591"/>
        <v>RW</v>
      </c>
      <c r="T1638" s="10">
        <v>2</v>
      </c>
      <c r="U1638" s="10" t="s">
        <v>49</v>
      </c>
      <c r="V1638" s="10" t="s">
        <v>50</v>
      </c>
      <c r="W1638" s="10" t="s">
        <v>50</v>
      </c>
      <c r="X1638" s="11" t="str">
        <f t="shared" si="856"/>
        <v>N</v>
      </c>
      <c r="Y1638" s="11"/>
      <c r="Z1638" s="11">
        <f t="shared" si="773"/>
        <v>0</v>
      </c>
      <c r="AA1638" s="11" t="str">
        <f t="shared" si="874"/>
        <v>N</v>
      </c>
      <c r="AB1638" s="11"/>
      <c r="AC1638" s="11">
        <f t="shared" si="875"/>
        <v>0</v>
      </c>
      <c r="AD1638" s="10" t="str">
        <f>( AD1639 &amp; AD1640 &amp; AD1641 &amp; AD1642 &amp; AD1643 &amp; AD1644 &amp; AD1645)</f>
        <v>0000000000000000</v>
      </c>
      <c r="AE1638" s="10" t="str">
        <f>( AE1639 &amp; AE1640 &amp; AE1641 &amp; AE1642 &amp; AE1643 &amp; AE1644 &amp; AE1645)</f>
        <v>0000000000000000</v>
      </c>
      <c r="AF1638" s="11"/>
      <c r="AG1638" s="10"/>
      <c r="AH1638" s="10"/>
      <c r="AI1638" s="11">
        <f t="shared" si="595"/>
        <v>968</v>
      </c>
      <c r="AJ1638" s="11"/>
      <c r="AK1638" s="11">
        <f t="shared" si="592"/>
        <v>968</v>
      </c>
      <c r="AL1638" s="11"/>
      <c r="AM1638" s="11">
        <f t="shared" si="594"/>
        <v>848</v>
      </c>
      <c r="AN1638" s="11"/>
      <c r="AO1638" s="11">
        <f t="shared" si="593"/>
        <v>848</v>
      </c>
      <c r="AP1638" s="11"/>
      <c r="AQ1638" s="11">
        <f t="shared" si="890"/>
        <v>16</v>
      </c>
      <c r="AR1638" s="11">
        <f t="shared" si="876"/>
        <v>16</v>
      </c>
      <c r="AS1638" s="11"/>
      <c r="AT1638" s="9"/>
      <c r="AU1638" t="str">
        <f t="shared" si="891"/>
        <v>RW</v>
      </c>
      <c r="AV1638" s="7">
        <f>SUM(Z$7:Z1638)/2</f>
        <v>968</v>
      </c>
      <c r="AW1638" s="7">
        <f>SUM(AC$7:AC1638)/2</f>
        <v>848</v>
      </c>
      <c r="BF1638" s="2" t="s">
        <v>733</v>
      </c>
      <c r="BG1638" s="2" t="s">
        <v>733</v>
      </c>
      <c r="BH1638" s="2" t="s">
        <v>733</v>
      </c>
      <c r="BI1638" s="2" t="s">
        <v>733</v>
      </c>
      <c r="BJ1638" s="2" t="s">
        <v>733</v>
      </c>
      <c r="BK1638" s="2" t="s">
        <v>733</v>
      </c>
      <c r="BL1638" s="2" t="s">
        <v>733</v>
      </c>
      <c r="BM1638" s="2" t="s">
        <v>733</v>
      </c>
      <c r="BN1638" s="2" t="s">
        <v>733</v>
      </c>
      <c r="BO1638" s="2" t="s">
        <v>733</v>
      </c>
    </row>
    <row r="1639" spans="2:67" ht="259.14999999999998">
      <c r="B1639" s="36"/>
      <c r="C1639" s="9" t="s">
        <v>1986</v>
      </c>
      <c r="D1639" s="24" t="s">
        <v>2007</v>
      </c>
      <c r="E1639" s="10" t="s">
        <v>2008</v>
      </c>
      <c r="F1639" s="11" t="s">
        <v>2009</v>
      </c>
      <c r="G1639" s="11" t="str">
        <f t="shared" ref="G1639:G1645" si="917">IF(BA1639&gt;1, F1639 &amp; "[" &amp; BB1639-1+BA1639&amp; ":" &amp; BB1639 &amp; "]",(IF(BA1639&gt;0,F1639 &amp; "[" &amp; BB1639 &amp; "]","")))</f>
        <v>MFR_SPECIFIC_DD[15:8]</v>
      </c>
      <c r="H1639" s="11" t="s">
        <v>2010</v>
      </c>
      <c r="I1639" s="11"/>
      <c r="J1639" s="11"/>
      <c r="K1639" s="11"/>
      <c r="L1639" s="11"/>
      <c r="M1639" s="11"/>
      <c r="N1639" s="16" t="s">
        <v>2011</v>
      </c>
      <c r="O1639" s="10"/>
      <c r="P1639" s="14"/>
      <c r="Q1639" s="10"/>
      <c r="R1639" s="10"/>
      <c r="S1639" s="10" t="str">
        <f t="shared" ref="S1639" si="918">IF(AND((Q1639=""),(R1639="")),"",IF(AND((Q1639&lt;&gt;"N/A"),(R1639&lt;&gt;"N/A")),"RW",IF(R1639="N/A",IF(Q1639="N/A","", "WO"),"RO")))</f>
        <v/>
      </c>
      <c r="T1639" s="10"/>
      <c r="U1639" s="10" t="s">
        <v>49</v>
      </c>
      <c r="V1639" s="10" t="s">
        <v>50</v>
      </c>
      <c r="W1639" s="10" t="s">
        <v>50</v>
      </c>
      <c r="X1639" s="11" t="str">
        <f t="shared" ref="X1639" si="919">IF(Y1639&gt;0,"Y","N")</f>
        <v>N</v>
      </c>
      <c r="Y1639" s="11"/>
      <c r="Z1639" s="11">
        <f t="shared" ref="Z1639" si="920">IF(V1639="N",Y1639,Y1639*$T$1)</f>
        <v>0</v>
      </c>
      <c r="AA1639" s="11" t="str">
        <f t="shared" ref="AA1639" si="921">IF(AB1639&gt;0,"Y","N")</f>
        <v>N</v>
      </c>
      <c r="AB1639" s="11"/>
      <c r="AC1639" s="11">
        <f t="shared" ref="AC1639" si="922">IF(V1639="N",AB1639,AB1639*$T$1)</f>
        <v>0</v>
      </c>
      <c r="AD1639" s="10" t="str">
        <f t="shared" ref="AD1639:AD1645" si="923">REPT(0,BA1639)</f>
        <v>00000000</v>
      </c>
      <c r="AE1639" s="10" t="str">
        <f t="shared" ref="AE1639:AE1645" si="924">REPT(0,BA1639)</f>
        <v>00000000</v>
      </c>
      <c r="AF1639" s="11"/>
      <c r="AG1639" s="10"/>
      <c r="AH1639" s="10"/>
      <c r="AI1639" s="11">
        <f t="shared" ref="AI1639" si="925">AK1638+Y1639</f>
        <v>968</v>
      </c>
      <c r="AJ1639" s="11"/>
      <c r="AK1639" s="11">
        <f t="shared" ref="AK1639" si="926">IF(V1639="N",AI1639,AI1639+Y1639)</f>
        <v>968</v>
      </c>
      <c r="AL1639" s="11"/>
      <c r="AM1639" s="11">
        <f t="shared" ref="AM1639" si="927">AO1638+AB1639</f>
        <v>848</v>
      </c>
      <c r="AN1639" s="11"/>
      <c r="AO1639" s="11">
        <f t="shared" ref="AO1639" si="928">IF(V1639="N",AM1639,AM1639+AB1639)</f>
        <v>848</v>
      </c>
      <c r="AP1639" s="11"/>
      <c r="AQ1639" s="11">
        <f t="shared" ref="AQ1639" si="929">IF(AND(U1639="Y",S1639="RW"),T1639*8,0)</f>
        <v>0</v>
      </c>
      <c r="AR1639" s="11">
        <f t="shared" ref="AR1639" si="930">IF(V1639="N",AQ1639,AQ1639*$T$1)</f>
        <v>0</v>
      </c>
      <c r="AS1639" s="11"/>
      <c r="AT1639" s="9"/>
      <c r="AU1639" t="str">
        <f t="shared" ref="AU1639" si="931">S1639</f>
        <v/>
      </c>
      <c r="AV1639" s="7">
        <f>SUM(Z$7:Z1639)/2</f>
        <v>968</v>
      </c>
      <c r="AW1639" s="7">
        <f>SUM(AC$7:AC1639)/2</f>
        <v>848</v>
      </c>
      <c r="BA1639" s="7">
        <v>8</v>
      </c>
      <c r="BB1639" s="7">
        <f t="shared" ref="BB1639:BB1640" si="932">BB1640+BA1640</f>
        <v>8</v>
      </c>
      <c r="BF1639" s="2" t="s">
        <v>272</v>
      </c>
      <c r="BG1639" s="2" t="s">
        <v>272</v>
      </c>
      <c r="BH1639" s="2" t="s">
        <v>272</v>
      </c>
      <c r="BI1639" s="2" t="s">
        <v>272</v>
      </c>
      <c r="BJ1639" s="2" t="s">
        <v>272</v>
      </c>
      <c r="BK1639" s="2" t="s">
        <v>272</v>
      </c>
      <c r="BL1639" s="2" t="s">
        <v>272</v>
      </c>
      <c r="BM1639" s="2" t="s">
        <v>272</v>
      </c>
      <c r="BN1639" s="2" t="s">
        <v>272</v>
      </c>
      <c r="BO1639" s="2" t="s">
        <v>272</v>
      </c>
    </row>
    <row r="1640" spans="2:67" ht="72" outlineLevel="1">
      <c r="B1640" s="36"/>
      <c r="C1640" s="9" t="s">
        <v>1986</v>
      </c>
      <c r="D1640" s="24" t="s">
        <v>2007</v>
      </c>
      <c r="E1640" s="10" t="s">
        <v>2008</v>
      </c>
      <c r="F1640" s="11" t="s">
        <v>2009</v>
      </c>
      <c r="G1640" s="11" t="str">
        <f t="shared" si="917"/>
        <v>MFR_SPECIFIC_DD[7:5]</v>
      </c>
      <c r="H1640" s="11" t="s">
        <v>2012</v>
      </c>
      <c r="I1640" s="11"/>
      <c r="J1640" s="11"/>
      <c r="K1640" s="11"/>
      <c r="L1640" s="11"/>
      <c r="M1640" s="11"/>
      <c r="N1640" s="16" t="s">
        <v>2013</v>
      </c>
      <c r="O1640" s="10"/>
      <c r="P1640" s="10"/>
      <c r="Q1640" s="10"/>
      <c r="R1640" s="10"/>
      <c r="S1640" s="10" t="s">
        <v>53</v>
      </c>
      <c r="T1640" s="10"/>
      <c r="U1640" s="10" t="s">
        <v>49</v>
      </c>
      <c r="V1640" s="10" t="s">
        <v>50</v>
      </c>
      <c r="W1640" s="10" t="s">
        <v>50</v>
      </c>
      <c r="X1640" s="11" t="str">
        <f t="shared" ref="X1640" si="933">IF(Y1640&gt;0,"Y","N")</f>
        <v>N</v>
      </c>
      <c r="Y1640" s="11"/>
      <c r="Z1640" s="11">
        <f t="shared" ref="Z1640" si="934">IF(V1640="N",Y1640,Y1640*$T$1)</f>
        <v>0</v>
      </c>
      <c r="AA1640" s="11" t="str">
        <f t="shared" ref="AA1640" si="935">IF(AB1640&gt;0,"Y","N")</f>
        <v>N</v>
      </c>
      <c r="AB1640" s="11"/>
      <c r="AC1640" s="11">
        <f t="shared" ref="AC1640" si="936">IF(V1640="N",AB1640,AB1640*$T$1)</f>
        <v>0</v>
      </c>
      <c r="AD1640" s="10" t="str">
        <f t="shared" si="923"/>
        <v>000</v>
      </c>
      <c r="AE1640" s="10" t="str">
        <f t="shared" si="924"/>
        <v>000</v>
      </c>
      <c r="AF1640" s="11"/>
      <c r="AG1640" s="10"/>
      <c r="AH1640" s="10"/>
      <c r="AI1640" s="11">
        <f>AI1642+Y1642</f>
        <v>798</v>
      </c>
      <c r="AJ1640" s="11" t="str">
        <f t="shared" ref="AJ1640" si="937">IF(Y1640&gt;1,"MTP[" &amp; AI1640-1+Y1640&amp; ":" &amp; AI1640 &amp; "]",(IF(Y1640&gt;0,"MTP[" &amp; AI1640 &amp; "]","")))</f>
        <v/>
      </c>
      <c r="AK1640" s="11">
        <f>AK1642+Y1642</f>
        <v>967</v>
      </c>
      <c r="AL1640" s="11" t="str">
        <f t="shared" ref="AL1640" si="938">IF(AND(V1640="Y", Y1640&gt;1),"MTP[" &amp; AK1640-1+Y1640&amp; ":" &amp; AK1640 &amp; "]",(IF(AND(V1640="Y", Y1640&gt;0),"MTP[" &amp; AK1640 &amp; "]","")))</f>
        <v/>
      </c>
      <c r="AM1640" s="11">
        <f>AM1642+AB1642</f>
        <v>847</v>
      </c>
      <c r="AN1640" s="11" t="str">
        <f t="shared" ref="AN1640" si="939">IF(AB1640&gt;1,"OTP[" &amp; AM1640-1+AB1640&amp; ":" &amp; AM1640 &amp; "]",(IF(AB1640&gt;0,"OTP[" &amp; AM1640 &amp; "]","")))</f>
        <v/>
      </c>
      <c r="AO1640" s="11">
        <f>AO1642+AB1642</f>
        <v>847</v>
      </c>
      <c r="AP1640" s="11" t="str">
        <f t="shared" ref="AP1640" si="940">IF(AND(V1640="Y", AB1640&gt;1),"OTP[" &amp; AO1640-1+AB1640&amp; ":" &amp; AO1640 &amp; "]",(IF(AND(V1640="Y", AB1640&gt;0),"OTP[" &amp; AO1640 &amp; "]","")))</f>
        <v/>
      </c>
      <c r="AQ1640" s="11"/>
      <c r="AR1640" s="11">
        <f t="shared" ref="AR1640" si="941">IF(V1640="N",AQ1640,AQ1640*$T$1)</f>
        <v>0</v>
      </c>
      <c r="AS1640" s="11"/>
      <c r="AT1640" s="9"/>
      <c r="AU1640" t="str">
        <f t="shared" ref="AU1640" si="942">S1640</f>
        <v>RW</v>
      </c>
      <c r="AV1640" s="7">
        <f>SUM(Z$7:Z1640)/2</f>
        <v>968</v>
      </c>
      <c r="AW1640" s="7">
        <f>SUM(AC$7:AC1640)/2</f>
        <v>848</v>
      </c>
      <c r="BA1640" s="7">
        <v>3</v>
      </c>
      <c r="BB1640" s="7">
        <f t="shared" si="932"/>
        <v>5</v>
      </c>
      <c r="BF1640" s="2" t="s">
        <v>135</v>
      </c>
      <c r="BG1640" s="2" t="s">
        <v>135</v>
      </c>
      <c r="BH1640" s="2" t="s">
        <v>135</v>
      </c>
      <c r="BI1640" s="2" t="s">
        <v>135</v>
      </c>
      <c r="BJ1640" s="2" t="s">
        <v>135</v>
      </c>
      <c r="BK1640" s="2" t="s">
        <v>135</v>
      </c>
      <c r="BL1640" s="2" t="s">
        <v>135</v>
      </c>
      <c r="BM1640" s="2" t="s">
        <v>135</v>
      </c>
      <c r="BN1640" s="2" t="s">
        <v>135</v>
      </c>
      <c r="BO1640" s="2" t="s">
        <v>135</v>
      </c>
    </row>
    <row r="1641" spans="2:67" ht="28.9" outlineLevel="1">
      <c r="B1641" s="36"/>
      <c r="C1641" s="9" t="s">
        <v>1986</v>
      </c>
      <c r="D1641" s="24" t="s">
        <v>2007</v>
      </c>
      <c r="E1641" s="10" t="s">
        <v>2008</v>
      </c>
      <c r="F1641" s="11" t="s">
        <v>2009</v>
      </c>
      <c r="G1641" s="11" t="str">
        <f t="shared" si="917"/>
        <v>MFR_SPECIFIC_DD[4]</v>
      </c>
      <c r="H1641" s="11" t="s">
        <v>2014</v>
      </c>
      <c r="I1641" s="11"/>
      <c r="J1641" s="11"/>
      <c r="K1641" s="11"/>
      <c r="L1641" s="11"/>
      <c r="M1641" s="11"/>
      <c r="N1641" s="16" t="s">
        <v>2015</v>
      </c>
      <c r="O1641" s="10"/>
      <c r="P1641" s="10"/>
      <c r="Q1641" s="10"/>
      <c r="R1641" s="10"/>
      <c r="S1641" s="10" t="s">
        <v>53</v>
      </c>
      <c r="T1641" s="10"/>
      <c r="U1641" s="10" t="s">
        <v>49</v>
      </c>
      <c r="V1641" s="10" t="s">
        <v>50</v>
      </c>
      <c r="W1641" s="10" t="s">
        <v>50</v>
      </c>
      <c r="X1641" s="11" t="str">
        <f t="shared" ref="X1641:X1907" si="943">IF(Y1641&gt;0,"Y","N")</f>
        <v>N</v>
      </c>
      <c r="Y1641" s="11"/>
      <c r="Z1641" s="11">
        <f t="shared" si="773"/>
        <v>0</v>
      </c>
      <c r="AA1641" s="11" t="str">
        <f t="shared" si="874"/>
        <v>N</v>
      </c>
      <c r="AB1641" s="11"/>
      <c r="AC1641" s="11">
        <f t="shared" si="875"/>
        <v>0</v>
      </c>
      <c r="AD1641" s="10" t="str">
        <f t="shared" si="923"/>
        <v>0</v>
      </c>
      <c r="AE1641" s="10" t="str">
        <f t="shared" si="924"/>
        <v>0</v>
      </c>
      <c r="AF1641" s="11"/>
      <c r="AG1641" s="10"/>
      <c r="AH1641" s="10"/>
      <c r="AI1641" s="11">
        <f>AI1643+Y1643</f>
        <v>798</v>
      </c>
      <c r="AJ1641" s="11" t="str">
        <f t="shared" ref="AJ1641:AJ1645" si="944">IF(Y1641&gt;1,"MTP[" &amp; AI1641-1+Y1641&amp; ":" &amp; AI1641 &amp; "]",(IF(Y1641&gt;0,"MTP[" &amp; AI1641 &amp; "]","")))</f>
        <v/>
      </c>
      <c r="AK1641" s="11">
        <f>AK1643+Y1643</f>
        <v>967</v>
      </c>
      <c r="AL1641" s="11" t="str">
        <f t="shared" ref="AL1641:AL1645" si="945">IF(AND(V1641="Y", Y1641&gt;1),"MTP[" &amp; AK1641-1+Y1641&amp; ":" &amp; AK1641 &amp; "]",(IF(AND(V1641="Y", Y1641&gt;0),"MTP[" &amp; AK1641 &amp; "]","")))</f>
        <v/>
      </c>
      <c r="AM1641" s="11">
        <f>AM1643+AB1643</f>
        <v>847</v>
      </c>
      <c r="AN1641" s="11" t="str">
        <f t="shared" ref="AN1641:AN1645" si="946">IF(AB1641&gt;1,"OTP[" &amp; AM1641-1+AB1641&amp; ":" &amp; AM1641 &amp; "]",(IF(AB1641&gt;0,"OTP[" &amp; AM1641 &amp; "]","")))</f>
        <v/>
      </c>
      <c r="AO1641" s="11">
        <f>AO1643+AB1643</f>
        <v>847</v>
      </c>
      <c r="AP1641" s="11" t="str">
        <f t="shared" ref="AP1641:AP1645" si="947">IF(AND(V1641="Y", AB1641&gt;1),"OTP[" &amp; AO1641-1+AB1641&amp; ":" &amp; AO1641 &amp; "]",(IF(AND(V1641="Y", AB1641&gt;0),"OTP[" &amp; AO1641 &amp; "]","")))</f>
        <v/>
      </c>
      <c r="AQ1641" s="11"/>
      <c r="AR1641" s="11">
        <f t="shared" si="876"/>
        <v>0</v>
      </c>
      <c r="AS1641" s="11"/>
      <c r="AT1641" s="9"/>
      <c r="AU1641" t="str">
        <f t="shared" si="891"/>
        <v>RW</v>
      </c>
      <c r="AV1641" s="7">
        <f>SUM(Z$7:Z1641)/2</f>
        <v>968</v>
      </c>
      <c r="AW1641" s="7">
        <f>SUM(AC$7:AC1641)/2</f>
        <v>848</v>
      </c>
      <c r="BA1641" s="7">
        <v>1</v>
      </c>
      <c r="BB1641" s="7">
        <f t="shared" ref="BB1641:BB1645" si="948">BB1642+BA1642</f>
        <v>4</v>
      </c>
      <c r="BF1641" s="2" t="s">
        <v>1304</v>
      </c>
      <c r="BG1641" s="2" t="s">
        <v>1304</v>
      </c>
      <c r="BH1641" s="2" t="s">
        <v>1304</v>
      </c>
      <c r="BI1641" s="2" t="s">
        <v>1304</v>
      </c>
      <c r="BJ1641" s="2" t="s">
        <v>1304</v>
      </c>
      <c r="BK1641" s="2" t="s">
        <v>1304</v>
      </c>
      <c r="BL1641" s="2" t="s">
        <v>1304</v>
      </c>
      <c r="BM1641" s="2" t="s">
        <v>1304</v>
      </c>
      <c r="BN1641" s="2" t="s">
        <v>1304</v>
      </c>
      <c r="BO1641" s="2" t="s">
        <v>1304</v>
      </c>
    </row>
    <row r="1642" spans="2:67" ht="28.9" outlineLevel="1">
      <c r="B1642" s="36"/>
      <c r="C1642" s="9" t="s">
        <v>1986</v>
      </c>
      <c r="D1642" s="24" t="s">
        <v>2007</v>
      </c>
      <c r="E1642" s="10" t="s">
        <v>2008</v>
      </c>
      <c r="F1642" s="11" t="s">
        <v>2009</v>
      </c>
      <c r="G1642" s="11" t="str">
        <f t="shared" si="917"/>
        <v>MFR_SPECIFIC_DD[3]</v>
      </c>
      <c r="H1642" s="11" t="s">
        <v>2016</v>
      </c>
      <c r="I1642" s="11"/>
      <c r="J1642" s="11"/>
      <c r="K1642" s="11"/>
      <c r="L1642" s="11"/>
      <c r="M1642" s="11"/>
      <c r="N1642" s="16" t="s">
        <v>2017</v>
      </c>
      <c r="O1642" s="10"/>
      <c r="P1642" s="10"/>
      <c r="Q1642" s="10"/>
      <c r="R1642" s="10"/>
      <c r="S1642" s="10" t="s">
        <v>53</v>
      </c>
      <c r="T1642" s="10"/>
      <c r="U1642" s="10" t="s">
        <v>49</v>
      </c>
      <c r="V1642" s="10" t="s">
        <v>50</v>
      </c>
      <c r="W1642" s="10" t="s">
        <v>50</v>
      </c>
      <c r="X1642" s="11" t="str">
        <f t="shared" si="943"/>
        <v>N</v>
      </c>
      <c r="Y1642" s="11"/>
      <c r="Z1642" s="11">
        <f t="shared" si="773"/>
        <v>0</v>
      </c>
      <c r="AA1642" s="11" t="str">
        <f t="shared" si="874"/>
        <v>N</v>
      </c>
      <c r="AB1642" s="11"/>
      <c r="AC1642" s="11">
        <f t="shared" si="875"/>
        <v>0</v>
      </c>
      <c r="AD1642" s="10" t="str">
        <f t="shared" si="923"/>
        <v>0</v>
      </c>
      <c r="AE1642" s="10" t="str">
        <f t="shared" si="924"/>
        <v>0</v>
      </c>
      <c r="AF1642" s="11"/>
      <c r="AG1642" s="10"/>
      <c r="AH1642" s="10"/>
      <c r="AI1642" s="11">
        <f>AI1644+Y1644</f>
        <v>798</v>
      </c>
      <c r="AJ1642" s="11" t="str">
        <f t="shared" si="944"/>
        <v/>
      </c>
      <c r="AK1642" s="11">
        <f>AK1644+Y1644</f>
        <v>967</v>
      </c>
      <c r="AL1642" s="11" t="str">
        <f t="shared" si="945"/>
        <v/>
      </c>
      <c r="AM1642" s="11">
        <f>AM1644+AB1644</f>
        <v>847</v>
      </c>
      <c r="AN1642" s="11" t="str">
        <f t="shared" si="946"/>
        <v/>
      </c>
      <c r="AO1642" s="11">
        <f>AO1644+AB1644</f>
        <v>847</v>
      </c>
      <c r="AP1642" s="11" t="str">
        <f t="shared" si="947"/>
        <v/>
      </c>
      <c r="AQ1642" s="11"/>
      <c r="AR1642" s="11">
        <f t="shared" si="876"/>
        <v>0</v>
      </c>
      <c r="AS1642" s="11"/>
      <c r="AT1642" s="9"/>
      <c r="AU1642" t="str">
        <f t="shared" si="891"/>
        <v>RW</v>
      </c>
      <c r="AV1642" s="7">
        <f>SUM(Z$7:Z1642)/2</f>
        <v>968</v>
      </c>
      <c r="AW1642" s="7">
        <f>SUM(AC$7:AC1642)/2</f>
        <v>848</v>
      </c>
      <c r="BA1642" s="10">
        <v>1</v>
      </c>
      <c r="BB1642" s="7">
        <f t="shared" si="948"/>
        <v>3</v>
      </c>
      <c r="BF1642" s="2" t="s">
        <v>1304</v>
      </c>
      <c r="BG1642" s="2" t="s">
        <v>1304</v>
      </c>
      <c r="BH1642" s="2" t="s">
        <v>1304</v>
      </c>
      <c r="BI1642" s="2" t="s">
        <v>1304</v>
      </c>
      <c r="BJ1642" s="2" t="s">
        <v>1304</v>
      </c>
      <c r="BK1642" s="2" t="s">
        <v>1304</v>
      </c>
      <c r="BL1642" s="2" t="s">
        <v>1304</v>
      </c>
      <c r="BM1642" s="2" t="s">
        <v>1304</v>
      </c>
      <c r="BN1642" s="2" t="s">
        <v>1304</v>
      </c>
      <c r="BO1642" s="2" t="s">
        <v>1304</v>
      </c>
    </row>
    <row r="1643" spans="2:67" ht="28.9" outlineLevel="1">
      <c r="B1643" s="36"/>
      <c r="C1643" s="9" t="s">
        <v>1986</v>
      </c>
      <c r="D1643" s="24" t="s">
        <v>2007</v>
      </c>
      <c r="E1643" s="10" t="s">
        <v>2008</v>
      </c>
      <c r="F1643" s="11" t="s">
        <v>2009</v>
      </c>
      <c r="G1643" s="11" t="str">
        <f t="shared" si="917"/>
        <v>MFR_SPECIFIC_DD[2]</v>
      </c>
      <c r="H1643" s="11" t="s">
        <v>2018</v>
      </c>
      <c r="I1643" s="11"/>
      <c r="J1643" s="11"/>
      <c r="K1643" s="11"/>
      <c r="L1643" s="11"/>
      <c r="M1643" s="11"/>
      <c r="N1643" s="16" t="s">
        <v>2019</v>
      </c>
      <c r="O1643" s="10"/>
      <c r="P1643" s="10"/>
      <c r="Q1643" s="10"/>
      <c r="R1643" s="10"/>
      <c r="S1643" s="10" t="s">
        <v>53</v>
      </c>
      <c r="T1643" s="10"/>
      <c r="U1643" s="10" t="s">
        <v>49</v>
      </c>
      <c r="V1643" s="10" t="s">
        <v>50</v>
      </c>
      <c r="W1643" s="10" t="s">
        <v>50</v>
      </c>
      <c r="X1643" s="11" t="str">
        <f t="shared" si="943"/>
        <v>N</v>
      </c>
      <c r="Y1643" s="11"/>
      <c r="Z1643" s="11">
        <f t="shared" si="773"/>
        <v>0</v>
      </c>
      <c r="AA1643" s="11" t="str">
        <f t="shared" si="874"/>
        <v>N</v>
      </c>
      <c r="AB1643" s="11"/>
      <c r="AC1643" s="11">
        <f t="shared" si="875"/>
        <v>0</v>
      </c>
      <c r="AD1643" s="10" t="str">
        <f t="shared" si="923"/>
        <v>0</v>
      </c>
      <c r="AE1643" s="10" t="str">
        <f t="shared" si="924"/>
        <v>0</v>
      </c>
      <c r="AF1643" s="11"/>
      <c r="AG1643" s="10"/>
      <c r="AH1643" s="10"/>
      <c r="AI1643" s="11">
        <f t="shared" ref="AI1643:AI1644" si="949">AI1644+Y1644</f>
        <v>798</v>
      </c>
      <c r="AJ1643" s="11" t="str">
        <f t="shared" si="944"/>
        <v/>
      </c>
      <c r="AK1643" s="11">
        <f t="shared" ref="AK1643:AK1644" si="950">AK1644+Y1644</f>
        <v>967</v>
      </c>
      <c r="AL1643" s="11" t="str">
        <f t="shared" si="945"/>
        <v/>
      </c>
      <c r="AM1643" s="11">
        <f t="shared" ref="AM1643:AM1644" si="951">AM1644+AB1644</f>
        <v>847</v>
      </c>
      <c r="AN1643" s="11" t="str">
        <f t="shared" si="946"/>
        <v/>
      </c>
      <c r="AO1643" s="11">
        <f t="shared" ref="AO1643:AO1644" si="952">AO1644+AB1644</f>
        <v>847</v>
      </c>
      <c r="AP1643" s="11" t="str">
        <f t="shared" si="947"/>
        <v/>
      </c>
      <c r="AQ1643" s="11"/>
      <c r="AR1643" s="11">
        <f t="shared" si="876"/>
        <v>0</v>
      </c>
      <c r="AS1643" s="11"/>
      <c r="AT1643" s="9"/>
      <c r="AU1643" t="str">
        <f t="shared" si="891"/>
        <v>RW</v>
      </c>
      <c r="AV1643" s="7">
        <f>SUM(Z$7:Z1643)/2</f>
        <v>968</v>
      </c>
      <c r="AW1643" s="7">
        <f>SUM(AC$7:AC1643)/2</f>
        <v>848</v>
      </c>
      <c r="BA1643" s="10">
        <v>1</v>
      </c>
      <c r="BB1643" s="7">
        <f t="shared" si="948"/>
        <v>2</v>
      </c>
      <c r="BF1643" s="2" t="s">
        <v>1304</v>
      </c>
      <c r="BG1643" s="2" t="s">
        <v>1304</v>
      </c>
      <c r="BH1643" s="2" t="s">
        <v>1304</v>
      </c>
      <c r="BI1643" s="2" t="s">
        <v>1304</v>
      </c>
      <c r="BJ1643" s="2" t="s">
        <v>1304</v>
      </c>
      <c r="BK1643" s="2" t="s">
        <v>1304</v>
      </c>
      <c r="BL1643" s="2" t="s">
        <v>1304</v>
      </c>
      <c r="BM1643" s="2" t="s">
        <v>1304</v>
      </c>
      <c r="BN1643" s="2" t="s">
        <v>1304</v>
      </c>
      <c r="BO1643" s="2" t="s">
        <v>1304</v>
      </c>
    </row>
    <row r="1644" spans="2:67" ht="43.15" outlineLevel="1">
      <c r="B1644" s="36"/>
      <c r="C1644" s="9" t="s">
        <v>1986</v>
      </c>
      <c r="D1644" s="24" t="s">
        <v>2007</v>
      </c>
      <c r="E1644" s="10" t="s">
        <v>2008</v>
      </c>
      <c r="F1644" s="11" t="s">
        <v>2009</v>
      </c>
      <c r="G1644" s="11" t="str">
        <f t="shared" si="917"/>
        <v>MFR_SPECIFIC_DD[1]</v>
      </c>
      <c r="H1644" s="11" t="s">
        <v>2020</v>
      </c>
      <c r="I1644" s="11"/>
      <c r="J1644" s="11"/>
      <c r="K1644" s="11"/>
      <c r="L1644" s="11"/>
      <c r="M1644" s="11"/>
      <c r="N1644" s="16" t="s">
        <v>2021</v>
      </c>
      <c r="O1644" s="10"/>
      <c r="P1644" s="10"/>
      <c r="Q1644" s="10"/>
      <c r="R1644" s="10"/>
      <c r="S1644" s="10" t="s">
        <v>53</v>
      </c>
      <c r="T1644" s="10"/>
      <c r="U1644" s="10" t="s">
        <v>49</v>
      </c>
      <c r="V1644" s="10" t="s">
        <v>50</v>
      </c>
      <c r="W1644" s="10" t="s">
        <v>50</v>
      </c>
      <c r="X1644" s="11" t="str">
        <f t="shared" si="943"/>
        <v>N</v>
      </c>
      <c r="Y1644" s="11"/>
      <c r="Z1644" s="11">
        <f t="shared" si="773"/>
        <v>0</v>
      </c>
      <c r="AA1644" s="11" t="str">
        <f t="shared" si="874"/>
        <v>N</v>
      </c>
      <c r="AB1644" s="11"/>
      <c r="AC1644" s="11">
        <f t="shared" si="875"/>
        <v>0</v>
      </c>
      <c r="AD1644" s="10" t="str">
        <f t="shared" si="923"/>
        <v>0</v>
      </c>
      <c r="AE1644" s="10" t="str">
        <f t="shared" si="924"/>
        <v>0</v>
      </c>
      <c r="AF1644" s="11"/>
      <c r="AG1644" s="10"/>
      <c r="AH1644" s="10"/>
      <c r="AI1644" s="11">
        <f t="shared" si="949"/>
        <v>798</v>
      </c>
      <c r="AJ1644" s="11" t="str">
        <f t="shared" si="944"/>
        <v/>
      </c>
      <c r="AK1644" s="11">
        <f t="shared" si="950"/>
        <v>967</v>
      </c>
      <c r="AL1644" s="11" t="str">
        <f t="shared" si="945"/>
        <v/>
      </c>
      <c r="AM1644" s="11">
        <f t="shared" si="951"/>
        <v>847</v>
      </c>
      <c r="AN1644" s="11" t="str">
        <f t="shared" si="946"/>
        <v/>
      </c>
      <c r="AO1644" s="11">
        <f t="shared" si="952"/>
        <v>847</v>
      </c>
      <c r="AP1644" s="11" t="str">
        <f t="shared" si="947"/>
        <v/>
      </c>
      <c r="AQ1644" s="11"/>
      <c r="AR1644" s="11">
        <f t="shared" si="876"/>
        <v>0</v>
      </c>
      <c r="AS1644" s="11"/>
      <c r="AT1644" s="9"/>
      <c r="AU1644" t="str">
        <f t="shared" si="891"/>
        <v>RW</v>
      </c>
      <c r="AV1644" s="7">
        <f>SUM(Z$7:Z1644)/2</f>
        <v>968</v>
      </c>
      <c r="AW1644" s="7">
        <f>SUM(AC$7:AC1644)/2</f>
        <v>848</v>
      </c>
      <c r="BA1644" s="10">
        <v>1</v>
      </c>
      <c r="BB1644" s="7">
        <f t="shared" si="948"/>
        <v>1</v>
      </c>
      <c r="BF1644" s="2" t="s">
        <v>1304</v>
      </c>
      <c r="BG1644" s="2" t="s">
        <v>1304</v>
      </c>
      <c r="BH1644" s="2" t="s">
        <v>1304</v>
      </c>
      <c r="BI1644" s="2" t="s">
        <v>1304</v>
      </c>
      <c r="BJ1644" s="2" t="s">
        <v>1304</v>
      </c>
      <c r="BK1644" s="2" t="s">
        <v>1304</v>
      </c>
      <c r="BL1644" s="2" t="s">
        <v>1304</v>
      </c>
      <c r="BM1644" s="2" t="s">
        <v>1304</v>
      </c>
      <c r="BN1644" s="2" t="s">
        <v>1304</v>
      </c>
      <c r="BO1644" s="2" t="s">
        <v>1304</v>
      </c>
    </row>
    <row r="1645" spans="2:67" ht="28.9" outlineLevel="1">
      <c r="B1645" s="36" t="s">
        <v>2022</v>
      </c>
      <c r="C1645" s="9" t="s">
        <v>1986</v>
      </c>
      <c r="D1645" s="24" t="s">
        <v>2007</v>
      </c>
      <c r="E1645" s="10" t="s">
        <v>2008</v>
      </c>
      <c r="F1645" s="11" t="s">
        <v>2009</v>
      </c>
      <c r="G1645" s="11" t="str">
        <f t="shared" si="917"/>
        <v>MFR_SPECIFIC_DD[0]</v>
      </c>
      <c r="H1645" s="11" t="s">
        <v>2023</v>
      </c>
      <c r="I1645" s="11"/>
      <c r="J1645" s="11"/>
      <c r="K1645" s="11"/>
      <c r="L1645" s="11"/>
      <c r="M1645" s="11"/>
      <c r="N1645" s="16" t="s">
        <v>2024</v>
      </c>
      <c r="O1645" s="10"/>
      <c r="P1645" s="10"/>
      <c r="Q1645" s="10"/>
      <c r="R1645" s="10"/>
      <c r="S1645" s="10" t="s">
        <v>53</v>
      </c>
      <c r="T1645" s="10"/>
      <c r="U1645" s="10" t="s">
        <v>49</v>
      </c>
      <c r="V1645" s="10" t="s">
        <v>50</v>
      </c>
      <c r="W1645" s="10" t="s">
        <v>50</v>
      </c>
      <c r="X1645" s="11" t="str">
        <f t="shared" si="943"/>
        <v>N</v>
      </c>
      <c r="Y1645" s="11"/>
      <c r="Z1645" s="11">
        <f t="shared" si="773"/>
        <v>0</v>
      </c>
      <c r="AA1645" s="11" t="str">
        <f t="shared" si="874"/>
        <v>N</v>
      </c>
      <c r="AB1645" s="11"/>
      <c r="AC1645" s="11">
        <f t="shared" si="875"/>
        <v>0</v>
      </c>
      <c r="AD1645" s="10" t="str">
        <f t="shared" si="923"/>
        <v>0</v>
      </c>
      <c r="AE1645" s="10" t="str">
        <f t="shared" si="924"/>
        <v>0</v>
      </c>
      <c r="AF1645" s="11"/>
      <c r="AG1645" s="10"/>
      <c r="AH1645" s="10"/>
      <c r="AI1645" s="11">
        <f>IF(Y1645&gt;0,AK1598,AK1598- 1)</f>
        <v>798</v>
      </c>
      <c r="AJ1645" s="11" t="str">
        <f t="shared" si="944"/>
        <v/>
      </c>
      <c r="AK1645" s="11">
        <f>IF(AND(V1645="Y", Y1645&gt;0),AI1624,AI1624- 1)</f>
        <v>967</v>
      </c>
      <c r="AL1645" s="11" t="str">
        <f t="shared" si="945"/>
        <v/>
      </c>
      <c r="AM1645" s="11">
        <f>IF(AB1645&gt;0,AO1637,AO1637- 1)</f>
        <v>847</v>
      </c>
      <c r="AN1645" s="11" t="str">
        <f t="shared" si="946"/>
        <v/>
      </c>
      <c r="AO1645" s="11">
        <f>IF(AND(V1645="Y", AB1645&gt;0),AM1624,AM1624- 1)</f>
        <v>847</v>
      </c>
      <c r="AP1645" s="11" t="str">
        <f t="shared" si="947"/>
        <v/>
      </c>
      <c r="AQ1645" s="11"/>
      <c r="AR1645" s="11">
        <f t="shared" si="876"/>
        <v>0</v>
      </c>
      <c r="AS1645" s="11"/>
      <c r="AT1645" s="9"/>
      <c r="AU1645" t="str">
        <f t="shared" si="891"/>
        <v>RW</v>
      </c>
      <c r="AV1645" s="7">
        <f>SUM(Z$7:Z1645)/2</f>
        <v>968</v>
      </c>
      <c r="AW1645" s="7">
        <f>SUM(AC$7:AC1645)/2</f>
        <v>848</v>
      </c>
      <c r="BA1645" s="10">
        <v>1</v>
      </c>
      <c r="BB1645" s="7">
        <f t="shared" si="948"/>
        <v>0</v>
      </c>
      <c r="BF1645" s="2" t="s">
        <v>1304</v>
      </c>
      <c r="BG1645" s="2" t="s">
        <v>1304</v>
      </c>
      <c r="BH1645" s="2" t="s">
        <v>1304</v>
      </c>
      <c r="BI1645" s="2" t="s">
        <v>1304</v>
      </c>
      <c r="BJ1645" s="2" t="s">
        <v>1304</v>
      </c>
      <c r="BK1645" s="2" t="s">
        <v>1304</v>
      </c>
      <c r="BL1645" s="2" t="s">
        <v>1304</v>
      </c>
      <c r="BM1645" s="2" t="s">
        <v>1304</v>
      </c>
      <c r="BN1645" s="2" t="s">
        <v>1304</v>
      </c>
      <c r="BO1645" s="2" t="s">
        <v>1304</v>
      </c>
    </row>
    <row r="1646" spans="2:67" ht="57.6">
      <c r="B1646" s="36"/>
      <c r="C1646" s="9" t="s">
        <v>1986</v>
      </c>
      <c r="D1646" s="15" t="s">
        <v>2025</v>
      </c>
      <c r="E1646" s="10" t="s">
        <v>2026</v>
      </c>
      <c r="F1646" s="11" t="s">
        <v>2027</v>
      </c>
      <c r="G1646" s="11" t="s">
        <v>2028</v>
      </c>
      <c r="H1646" s="11" t="s">
        <v>2029</v>
      </c>
      <c r="I1646" s="11"/>
      <c r="J1646" s="11"/>
      <c r="K1646" s="11"/>
      <c r="L1646" s="11"/>
      <c r="M1646" s="11"/>
      <c r="N1646" s="16" t="s">
        <v>2030</v>
      </c>
      <c r="O1646" s="10"/>
      <c r="P1646" s="14"/>
      <c r="Q1646" s="10" t="str">
        <f>IF(T1646&gt;2,"Block Write",IF(T1646=1,"Write Byte","Write Word"))</f>
        <v>Write Word</v>
      </c>
      <c r="R1646" s="10" t="str">
        <f>IF(T1646&gt;2,"Block Read",IF(T1646=1,"Read Byte","Read Word"))</f>
        <v>Read Word</v>
      </c>
      <c r="S1646" s="10" t="str">
        <f t="shared" si="591"/>
        <v>RW</v>
      </c>
      <c r="T1646" s="10">
        <v>2</v>
      </c>
      <c r="U1646" s="10" t="s">
        <v>49</v>
      </c>
      <c r="V1646" s="10" t="s">
        <v>50</v>
      </c>
      <c r="W1646" s="10" t="s">
        <v>50</v>
      </c>
      <c r="X1646" s="11" t="str">
        <f t="shared" si="943"/>
        <v>N</v>
      </c>
      <c r="Y1646" s="11"/>
      <c r="Z1646" s="11">
        <f t="shared" si="773"/>
        <v>0</v>
      </c>
      <c r="AA1646" s="11" t="str">
        <f t="shared" si="874"/>
        <v>N</v>
      </c>
      <c r="AB1646" s="11"/>
      <c r="AC1646" s="11">
        <f t="shared" si="875"/>
        <v>0</v>
      </c>
      <c r="AD1646" s="10" t="str">
        <f>REPT(0,AQ1646)</f>
        <v>0000000000000000</v>
      </c>
      <c r="AE1646" s="10" t="s">
        <v>733</v>
      </c>
      <c r="AF1646" s="11"/>
      <c r="AG1646" s="10"/>
      <c r="AH1646" s="10"/>
      <c r="AI1646" s="11">
        <f>AK1638+Y1646</f>
        <v>968</v>
      </c>
      <c r="AJ1646" s="11"/>
      <c r="AK1646" s="11">
        <f t="shared" si="592"/>
        <v>968</v>
      </c>
      <c r="AL1646" s="11"/>
      <c r="AM1646" s="11">
        <f>AO1638+AB1646</f>
        <v>848</v>
      </c>
      <c r="AN1646" s="11"/>
      <c r="AO1646" s="11">
        <f t="shared" si="593"/>
        <v>848</v>
      </c>
      <c r="AP1646" s="11"/>
      <c r="AQ1646" s="11">
        <f t="shared" si="890"/>
        <v>16</v>
      </c>
      <c r="AR1646" s="11">
        <f t="shared" si="876"/>
        <v>16</v>
      </c>
      <c r="AS1646" s="11"/>
      <c r="AT1646" s="9"/>
      <c r="AU1646" t="str">
        <f t="shared" si="891"/>
        <v>RW</v>
      </c>
      <c r="AV1646" s="7">
        <f>SUM(Z$7:Z1646)/2</f>
        <v>968</v>
      </c>
      <c r="AW1646" s="7">
        <f>SUM(AC$7:AC1646)/2</f>
        <v>848</v>
      </c>
      <c r="BF1646" s="2" t="s">
        <v>733</v>
      </c>
      <c r="BG1646" s="2" t="s">
        <v>733</v>
      </c>
      <c r="BH1646" s="2" t="s">
        <v>733</v>
      </c>
      <c r="BI1646" s="2" t="s">
        <v>733</v>
      </c>
      <c r="BJ1646" s="2" t="s">
        <v>733</v>
      </c>
      <c r="BK1646" s="2" t="s">
        <v>733</v>
      </c>
      <c r="BL1646" s="2" t="s">
        <v>733</v>
      </c>
      <c r="BM1646" s="2" t="s">
        <v>733</v>
      </c>
      <c r="BN1646" s="2" t="s">
        <v>733</v>
      </c>
      <c r="BO1646" s="2" t="s">
        <v>733</v>
      </c>
    </row>
    <row r="1647" spans="2:67" ht="28.9">
      <c r="B1647" s="36"/>
      <c r="C1647" s="9" t="s">
        <v>1986</v>
      </c>
      <c r="D1647" s="10" t="s">
        <v>2031</v>
      </c>
      <c r="E1647" s="10" t="s">
        <v>2032</v>
      </c>
      <c r="F1647" s="11" t="s">
        <v>2033</v>
      </c>
      <c r="G1647" s="11"/>
      <c r="H1647" s="11"/>
      <c r="I1647" s="11"/>
      <c r="J1647" s="11"/>
      <c r="K1647" s="11"/>
      <c r="L1647" s="11"/>
      <c r="M1647" s="11"/>
      <c r="N1647" s="16"/>
      <c r="O1647" s="10"/>
      <c r="P1647" s="14"/>
      <c r="Q1647" s="10" t="str">
        <f>IF(T1647&gt;2,"Block Write",IF(T1647=1,"Write Byte","Write Word"))</f>
        <v>Write Word</v>
      </c>
      <c r="R1647" s="10" t="str">
        <f>IF(T1647&gt;2,"Block Read",IF(T1647=1,"Read Byte","Read Word"))</f>
        <v>Read Word</v>
      </c>
      <c r="S1647" s="10" t="str">
        <f t="shared" si="591"/>
        <v>RW</v>
      </c>
      <c r="T1647" s="10">
        <v>2</v>
      </c>
      <c r="U1647" s="10" t="s">
        <v>49</v>
      </c>
      <c r="V1647" s="10" t="s">
        <v>50</v>
      </c>
      <c r="W1647" s="10" t="s">
        <v>50</v>
      </c>
      <c r="X1647" s="11" t="str">
        <f t="shared" si="943"/>
        <v>Y</v>
      </c>
      <c r="Y1647" s="11">
        <f>SUM(Y1648:Y1659)</f>
        <v>16</v>
      </c>
      <c r="Z1647" s="11">
        <f t="shared" si="773"/>
        <v>16</v>
      </c>
      <c r="AA1647" s="11" t="str">
        <f t="shared" si="874"/>
        <v>N</v>
      </c>
      <c r="AB1647" s="11"/>
      <c r="AC1647" s="11">
        <f t="shared" si="875"/>
        <v>0</v>
      </c>
      <c r="AD1647" s="10" t="str">
        <f>(AD1648 &amp; AD1649 &amp; AD1650 &amp; AD1651 &amp; AD1652 &amp; AD1653 &amp; AD1654 &amp; AD1655 &amp; AD1656 &amp; AD1657 &amp; AD1658 &amp; AD1659)</f>
        <v>0000001001010100</v>
      </c>
      <c r="AE1647" s="10" t="str">
        <f>(AE1648 &amp; AE1649 &amp; AE1650 &amp; AE1651 &amp; AE1652 &amp; AE1653 &amp; AE1654 &amp; AE1655 &amp; AE1656 &amp; AE1657 &amp; AE1658 &amp; AE1659)</f>
        <v>0000001001010100</v>
      </c>
      <c r="AF1647" s="11"/>
      <c r="AG1647" s="10"/>
      <c r="AH1647" s="10"/>
      <c r="AI1647" s="11">
        <f t="shared" si="595"/>
        <v>984</v>
      </c>
      <c r="AJ1647" s="11"/>
      <c r="AK1647" s="11">
        <f t="shared" si="592"/>
        <v>984</v>
      </c>
      <c r="AL1647" s="11"/>
      <c r="AM1647" s="11">
        <f t="shared" si="594"/>
        <v>848</v>
      </c>
      <c r="AN1647" s="11"/>
      <c r="AO1647" s="11">
        <f t="shared" si="593"/>
        <v>848</v>
      </c>
      <c r="AP1647" s="11"/>
      <c r="AQ1647" s="11">
        <f t="shared" si="890"/>
        <v>16</v>
      </c>
      <c r="AR1647" s="11">
        <f t="shared" si="876"/>
        <v>16</v>
      </c>
      <c r="AS1647" s="11"/>
      <c r="AT1647" s="9" t="s">
        <v>18</v>
      </c>
      <c r="AU1647" t="str">
        <f t="shared" si="891"/>
        <v>RW</v>
      </c>
      <c r="AV1647" s="7">
        <f>SUM(Z$7:Z1647)/2</f>
        <v>976</v>
      </c>
      <c r="AW1647" s="7">
        <f>SUM(AC$7:AC1647)/2</f>
        <v>848</v>
      </c>
    </row>
    <row r="1648" spans="2:67" ht="28.9" outlineLevel="1">
      <c r="B1648" s="36"/>
      <c r="C1648" s="9" t="s">
        <v>1986</v>
      </c>
      <c r="D1648" s="10" t="s">
        <v>2034</v>
      </c>
      <c r="E1648" s="10" t="s">
        <v>2032</v>
      </c>
      <c r="F1648" s="11" t="s">
        <v>2033</v>
      </c>
      <c r="G1648" s="11" t="str">
        <f t="shared" ref="G1648:G1659" si="953">IF(BA1648&gt;1, F1648 &amp; "[" &amp; BB1648-1+BA1648&amp; ":" &amp; BB1648 &amp; "]",(IF(BA1648&gt;0,F1648 &amp; "[" &amp; BB1648 &amp; "]","")))</f>
        <v/>
      </c>
      <c r="H1648" s="11"/>
      <c r="I1648" s="11"/>
      <c r="J1648" s="11"/>
      <c r="K1648" s="11"/>
      <c r="L1648" s="11"/>
      <c r="M1648" s="11"/>
      <c r="N1648" s="16"/>
      <c r="O1648" s="10"/>
      <c r="P1648" s="10"/>
      <c r="Q1648" s="10"/>
      <c r="R1648" s="10"/>
      <c r="S1648" s="10" t="s">
        <v>53</v>
      </c>
      <c r="T1648" s="10"/>
      <c r="U1648" s="10" t="s">
        <v>49</v>
      </c>
      <c r="V1648" s="10" t="s">
        <v>50</v>
      </c>
      <c r="W1648" s="10" t="s">
        <v>50</v>
      </c>
      <c r="X1648" s="11" t="str">
        <f t="shared" si="943"/>
        <v>N</v>
      </c>
      <c r="Y1648" s="11"/>
      <c r="Z1648" s="11">
        <f t="shared" si="773"/>
        <v>0</v>
      </c>
      <c r="AA1648" s="11" t="str">
        <f t="shared" si="874"/>
        <v>N</v>
      </c>
      <c r="AB1648" s="11"/>
      <c r="AC1648" s="11">
        <f t="shared" si="875"/>
        <v>0</v>
      </c>
      <c r="AD1648" s="10" t="str">
        <f t="shared" ref="AD1648" si="954">REPT(0,BA1648)</f>
        <v/>
      </c>
      <c r="AE1648" s="10" t="str">
        <f t="shared" ref="AE1648" si="955">REPT(0,BA1648)</f>
        <v/>
      </c>
      <c r="AF1648" s="11"/>
      <c r="AG1648" s="10"/>
      <c r="AH1648" s="10"/>
      <c r="AI1648" s="11">
        <f t="shared" ref="AI1648:AI1658" si="956">AI1649+Y1649</f>
        <v>984</v>
      </c>
      <c r="AJ1648" s="11" t="str">
        <f t="shared" ref="AJ1648:AJ1656" si="957">IF(Y1648&gt;1,"MTP[" &amp; AI1648-1+Y1648&amp; ":" &amp; AI1648 &amp; "]",(IF(Y1648&gt;0,"MTP[" &amp; AI1648 &amp; "]","")))</f>
        <v/>
      </c>
      <c r="AK1648" s="11">
        <f t="shared" ref="AK1648:AK1658" si="958">AK1649+Y1649</f>
        <v>983</v>
      </c>
      <c r="AL1648" s="11" t="str">
        <f t="shared" ref="AL1648:AL1656" si="959">IF(AND(V1648="Y", Y1648&gt;1),"MTP[" &amp; AK1648-1+Y1648&amp; ":" &amp; AK1648 &amp; "]",(IF(AND(V1648="Y", Y1648&gt;0),"MTP[" &amp; AK1648 &amp; "]","")))</f>
        <v/>
      </c>
      <c r="AM1648" s="11">
        <f>AM1654+AB1654</f>
        <v>847</v>
      </c>
      <c r="AN1648" s="11" t="str">
        <f t="shared" ref="AN1648:AN1656" si="960">IF(AB1648&gt;1,"OTP[" &amp; AM1648-1+AB1648&amp; ":" &amp; AM1648 &amp; "]",(IF(AB1648&gt;0,"OTP[" &amp; AM1648 &amp; "]","")))</f>
        <v/>
      </c>
      <c r="AO1648" s="11">
        <f t="shared" ref="AO1648:AO1658" si="961">IF(V1648="N",AM1648,AM1648+AB1648)</f>
        <v>847</v>
      </c>
      <c r="AP1648" s="11" t="str">
        <f t="shared" ref="AP1648:AP1656" si="962">IF(AND(V1648="Y", AB1648&gt;1),"OTP[" &amp; AO1648-1+AB1648&amp; ":" &amp; AO1648 &amp; "]",(IF(AND(V1648="Y", AB1648&gt;0),"OTP[" &amp; AO1648 &amp; "]","")))</f>
        <v/>
      </c>
      <c r="AQ1648" s="11"/>
      <c r="AR1648" s="11">
        <f t="shared" si="876"/>
        <v>0</v>
      </c>
      <c r="AS1648" s="11"/>
      <c r="AT1648" s="9"/>
      <c r="AU1648" t="str">
        <f t="shared" si="891"/>
        <v>RW</v>
      </c>
      <c r="AV1648" s="7">
        <f>SUM(Z$7:Z1648)/2</f>
        <v>976</v>
      </c>
      <c r="AW1648" s="7">
        <f>SUM(AC$7:AC1648)/2</f>
        <v>848</v>
      </c>
      <c r="BB1648" s="7">
        <f t="shared" ref="BB1648:BB1658" si="963">BB1649+BA1649</f>
        <v>16</v>
      </c>
    </row>
    <row r="1649" spans="2:67" ht="28.9" outlineLevel="1">
      <c r="B1649" s="36" t="s">
        <v>2035</v>
      </c>
      <c r="C1649" s="9" t="s">
        <v>1986</v>
      </c>
      <c r="D1649" s="10" t="s">
        <v>2034</v>
      </c>
      <c r="E1649" s="10" t="s">
        <v>2032</v>
      </c>
      <c r="F1649" s="11" t="s">
        <v>2033</v>
      </c>
      <c r="G1649" s="11" t="str">
        <f t="shared" si="953"/>
        <v/>
      </c>
      <c r="H1649" s="11"/>
      <c r="I1649" s="11"/>
      <c r="J1649" s="11"/>
      <c r="K1649" s="11"/>
      <c r="L1649" s="11"/>
      <c r="M1649" s="11"/>
      <c r="N1649" s="16"/>
      <c r="O1649" s="10"/>
      <c r="P1649" s="10"/>
      <c r="Q1649" s="10"/>
      <c r="R1649" s="10"/>
      <c r="S1649" s="10" t="s">
        <v>53</v>
      </c>
      <c r="T1649" s="10"/>
      <c r="U1649" s="10" t="s">
        <v>49</v>
      </c>
      <c r="V1649" s="10" t="s">
        <v>50</v>
      </c>
      <c r="W1649" s="10" t="s">
        <v>50</v>
      </c>
      <c r="X1649" s="11" t="str">
        <f>IF(Y1649&gt;0,"Y","N")</f>
        <v>N</v>
      </c>
      <c r="Y1649" s="11"/>
      <c r="Z1649" s="11">
        <f>IF(V1649="N",Y1649,Y1649*$T$1)</f>
        <v>0</v>
      </c>
      <c r="AA1649" s="11" t="str">
        <f>IF(AB1649&gt;0,"Y","N")</f>
        <v>N</v>
      </c>
      <c r="AB1649" s="11"/>
      <c r="AC1649" s="11">
        <f>IF(V1649="N",AB1649,AB1649*$T$1)</f>
        <v>0</v>
      </c>
      <c r="AD1649" s="10" t="str">
        <f t="shared" ref="AD1649:AD1656" si="964">REPT(0,BA1649)</f>
        <v/>
      </c>
      <c r="AE1649" s="10" t="str">
        <f t="shared" ref="AE1649:AE1656" si="965">REPT(0,BA1649)</f>
        <v/>
      </c>
      <c r="AF1649" s="11"/>
      <c r="AG1649" s="10"/>
      <c r="AH1649" s="10"/>
      <c r="AI1649" s="11">
        <f t="shared" si="956"/>
        <v>984</v>
      </c>
      <c r="AJ1649" s="11" t="str">
        <f>IF(Y1649&gt;1,"MTP[" &amp; AI1649-1+Y1649&amp; ":" &amp; AI1649 &amp; "]",(IF(Y1649&gt;0,"MTP[" &amp; AI1649 &amp; "]","")))</f>
        <v/>
      </c>
      <c r="AK1649" s="11">
        <f t="shared" si="958"/>
        <v>983</v>
      </c>
      <c r="AL1649" s="11" t="str">
        <f>IF(AND(V1649="Y", Y1649&gt;1),"MTP[" &amp; AK1649-1+Y1649&amp; ":" &amp; AK1649 &amp; "]",(IF(AND(V1649="Y", Y1649&gt;0),"MTP[" &amp; AK1649 &amp; "]","")))</f>
        <v/>
      </c>
      <c r="AM1649" s="11">
        <f>AM1650+AB1650</f>
        <v>846</v>
      </c>
      <c r="AN1649" s="11" t="str">
        <f>IF(AB1649&gt;1,"OTP[" &amp; AM1649-1+AB1649&amp; ":" &amp; AM1649 &amp; "]",(IF(AB1649&gt;0,"OTP[" &amp; AM1649 &amp; "]","")))</f>
        <v/>
      </c>
      <c r="AO1649" s="11">
        <f t="shared" si="961"/>
        <v>846</v>
      </c>
      <c r="AP1649" s="11" t="str">
        <f>IF(AND(V1649="Y", AB1649&gt;1),"OTP[" &amp; AO1649-1+AB1649&amp; ":" &amp; AO1649 &amp; "]",(IF(AND(V1649="Y", AB1649&gt;0),"OTP[" &amp; AO1649 &amp; "]","")))</f>
        <v/>
      </c>
      <c r="AQ1649" s="11"/>
      <c r="AR1649" s="11">
        <f>IF(V1649="N",AQ1649,AQ1649*$T$1)</f>
        <v>0</v>
      </c>
      <c r="AS1649" s="11"/>
      <c r="AT1649" s="9"/>
      <c r="AU1649" t="str">
        <f>S1649</f>
        <v>RW</v>
      </c>
      <c r="AV1649" s="7">
        <f>SUM(Z$7:Z1649)/2</f>
        <v>976</v>
      </c>
      <c r="AW1649" s="7">
        <f>SUM(AC$7:AC1649)/2</f>
        <v>848</v>
      </c>
      <c r="BA1649" s="11"/>
      <c r="BB1649" s="7">
        <f t="shared" si="963"/>
        <v>16</v>
      </c>
    </row>
    <row r="1650" spans="2:67" ht="28.9" outlineLevel="1">
      <c r="B1650" s="36" t="s">
        <v>2035</v>
      </c>
      <c r="C1650" s="9" t="s">
        <v>1986</v>
      </c>
      <c r="D1650" s="10" t="s">
        <v>2034</v>
      </c>
      <c r="E1650" s="10" t="s">
        <v>2032</v>
      </c>
      <c r="F1650" s="11" t="s">
        <v>2033</v>
      </c>
      <c r="G1650" s="11" t="str">
        <f t="shared" si="953"/>
        <v/>
      </c>
      <c r="H1650" s="11"/>
      <c r="I1650" s="11"/>
      <c r="J1650" s="11"/>
      <c r="K1650" s="11"/>
      <c r="L1650" s="11"/>
      <c r="M1650" s="11"/>
      <c r="N1650" s="16"/>
      <c r="O1650" s="10"/>
      <c r="P1650" s="10"/>
      <c r="Q1650" s="10"/>
      <c r="R1650" s="10"/>
      <c r="S1650" s="10" t="s">
        <v>53</v>
      </c>
      <c r="T1650" s="10"/>
      <c r="U1650" s="10" t="s">
        <v>49</v>
      </c>
      <c r="V1650" s="10" t="s">
        <v>50</v>
      </c>
      <c r="W1650" s="10" t="s">
        <v>50</v>
      </c>
      <c r="X1650" s="11" t="str">
        <f>IF(Y1650&gt;0,"Y","N")</f>
        <v>N</v>
      </c>
      <c r="Y1650" s="11"/>
      <c r="Z1650" s="11">
        <f>IF(V1650="N",Y1650,Y1650*$T$1)</f>
        <v>0</v>
      </c>
      <c r="AA1650" s="11" t="str">
        <f>IF(AB1650&gt;0,"Y","N")</f>
        <v>N</v>
      </c>
      <c r="AB1650" s="11"/>
      <c r="AC1650" s="11">
        <f>IF(V1650="N",AB1650,AB1650*$T$1)</f>
        <v>0</v>
      </c>
      <c r="AD1650" s="10" t="str">
        <f t="shared" si="964"/>
        <v/>
      </c>
      <c r="AE1650" s="10" t="str">
        <f t="shared" si="965"/>
        <v/>
      </c>
      <c r="AF1650" s="11"/>
      <c r="AG1650" s="10"/>
      <c r="AH1650" s="10"/>
      <c r="AI1650" s="11">
        <f t="shared" si="956"/>
        <v>984</v>
      </c>
      <c r="AJ1650" s="11" t="str">
        <f>IF(Y1650&gt;1,"MTP[" &amp; AI1650-1+Y1650&amp; ":" &amp; AI1650 &amp; "]",(IF(Y1650&gt;0,"MTP[" &amp; AI1650 &amp; "]","")))</f>
        <v/>
      </c>
      <c r="AK1650" s="11">
        <f t="shared" si="958"/>
        <v>983</v>
      </c>
      <c r="AL1650" s="11" t="str">
        <f>IF(AND(V1650="Y", Y1650&gt;1),"MTP[" &amp; AK1650-1+Y1650&amp; ":" &amp; AK1650 &amp; "]",(IF(AND(V1650="Y", Y1650&gt;0),"MTP[" &amp; AK1650 &amp; "]","")))</f>
        <v/>
      </c>
      <c r="AM1650" s="11">
        <f>AM1651+AB1651</f>
        <v>846</v>
      </c>
      <c r="AN1650" s="11" t="str">
        <f>IF(AB1650&gt;1,"OTP[" &amp; AM1650-1+AB1650&amp; ":" &amp; AM1650 &amp; "]",(IF(AB1650&gt;0,"OTP[" &amp; AM1650 &amp; "]","")))</f>
        <v/>
      </c>
      <c r="AO1650" s="11">
        <f t="shared" si="961"/>
        <v>846</v>
      </c>
      <c r="AP1650" s="11" t="str">
        <f>IF(AND(V1650="Y", AB1650&gt;1),"OTP[" &amp; AO1650-1+AB1650&amp; ":" &amp; AO1650 &amp; "]",(IF(AND(V1650="Y", AB1650&gt;0),"OTP[" &amp; AO1650 &amp; "]","")))</f>
        <v/>
      </c>
      <c r="AQ1650" s="11"/>
      <c r="AR1650" s="11">
        <f>IF(V1650="N",AQ1650,AQ1650*$T$1)</f>
        <v>0</v>
      </c>
      <c r="AS1650" s="11"/>
      <c r="AT1650" s="9"/>
      <c r="AU1650" t="str">
        <f>S1650</f>
        <v>RW</v>
      </c>
      <c r="AV1650" s="7">
        <f>SUM(Z$7:Z1650)/2</f>
        <v>976</v>
      </c>
      <c r="AW1650" s="7">
        <f>SUM(AC$7:AC1650)/2</f>
        <v>848</v>
      </c>
      <c r="BA1650" s="11"/>
      <c r="BB1650" s="7">
        <f t="shared" si="963"/>
        <v>16</v>
      </c>
      <c r="BF1650" s="32"/>
      <c r="BG1650" s="32"/>
      <c r="BH1650" s="32"/>
      <c r="BI1650" s="32"/>
      <c r="BJ1650" s="32"/>
      <c r="BK1650" s="32"/>
      <c r="BL1650" s="32"/>
      <c r="BM1650" s="32"/>
      <c r="BN1650" s="32"/>
      <c r="BO1650" s="32"/>
    </row>
    <row r="1651" spans="2:67" ht="28.9" outlineLevel="1">
      <c r="B1651" s="36" t="s">
        <v>2035</v>
      </c>
      <c r="C1651" s="9" t="s">
        <v>1986</v>
      </c>
      <c r="D1651" s="10" t="s">
        <v>2034</v>
      </c>
      <c r="E1651" s="10" t="s">
        <v>2032</v>
      </c>
      <c r="F1651" s="11" t="s">
        <v>2033</v>
      </c>
      <c r="G1651" s="11" t="str">
        <f t="shared" si="953"/>
        <v/>
      </c>
      <c r="H1651" s="11"/>
      <c r="I1651" s="11"/>
      <c r="J1651" s="11"/>
      <c r="K1651" s="11"/>
      <c r="L1651" s="11"/>
      <c r="M1651" s="11"/>
      <c r="N1651" s="16"/>
      <c r="O1651" s="10"/>
      <c r="P1651" s="10"/>
      <c r="Q1651" s="10"/>
      <c r="R1651" s="10"/>
      <c r="S1651" s="10" t="s">
        <v>53</v>
      </c>
      <c r="T1651" s="10"/>
      <c r="U1651" s="10" t="s">
        <v>49</v>
      </c>
      <c r="V1651" s="10" t="s">
        <v>50</v>
      </c>
      <c r="W1651" s="10" t="s">
        <v>50</v>
      </c>
      <c r="X1651" s="11" t="str">
        <f>IF(Y1651&gt;0,"Y","N")</f>
        <v>N</v>
      </c>
      <c r="Y1651" s="11"/>
      <c r="Z1651" s="11">
        <f>IF(V1651="N",Y1651,Y1651*$T$1)</f>
        <v>0</v>
      </c>
      <c r="AA1651" s="11" t="str">
        <f>IF(AB1651&gt;0,"Y","N")</f>
        <v>N</v>
      </c>
      <c r="AB1651" s="11"/>
      <c r="AC1651" s="11">
        <f>IF(V1651="N",AB1651,AB1651*$T$1)</f>
        <v>0</v>
      </c>
      <c r="AD1651" s="10" t="str">
        <f t="shared" si="964"/>
        <v/>
      </c>
      <c r="AE1651" s="10" t="str">
        <f t="shared" si="965"/>
        <v/>
      </c>
      <c r="AF1651" s="11"/>
      <c r="AG1651" s="10"/>
      <c r="AH1651" s="10"/>
      <c r="AI1651" s="11">
        <f t="shared" si="956"/>
        <v>984</v>
      </c>
      <c r="AJ1651" s="11" t="str">
        <f>IF(Y1651&gt;1,"MTP[" &amp; AI1651-1+Y1651&amp; ":" &amp; AI1651 &amp; "]",(IF(Y1651&gt;0,"MTP[" &amp; AI1651 &amp; "]","")))</f>
        <v/>
      </c>
      <c r="AK1651" s="11">
        <f t="shared" si="958"/>
        <v>983</v>
      </c>
      <c r="AL1651" s="11" t="str">
        <f>IF(AND(V1651="Y", Y1651&gt;1),"MTP[" &amp; AK1651-1+Y1651&amp; ":" &amp; AK1651 &amp; "]",(IF(AND(V1651="Y", Y1651&gt;0),"MTP[" &amp; AK1651 &amp; "]","")))</f>
        <v/>
      </c>
      <c r="AM1651" s="11">
        <f>IF(AB1651&gt;0,AO1641,AO1641- 1)</f>
        <v>846</v>
      </c>
      <c r="AN1651" s="11" t="str">
        <f>IF(AB1651&gt;1,"OTP[" &amp; AM1651-1+AB1651&amp; ":" &amp; AM1651 &amp; "]",(IF(AB1651&gt;0,"OTP[" &amp; AM1651 &amp; "]","")))</f>
        <v/>
      </c>
      <c r="AO1651" s="11">
        <f t="shared" si="961"/>
        <v>846</v>
      </c>
      <c r="AP1651" s="11" t="str">
        <f>IF(AND(V1651="Y", AB1651&gt;1),"OTP[" &amp; AO1651-1+AB1651&amp; ":" &amp; AO1651 &amp; "]",(IF(AND(V1651="Y", AB1651&gt;0),"OTP[" &amp; AO1651 &amp; "]","")))</f>
        <v/>
      </c>
      <c r="AQ1651" s="11"/>
      <c r="AR1651" s="11">
        <f>IF(V1651="N",AQ1651,AQ1651*$T$1)</f>
        <v>0</v>
      </c>
      <c r="AS1651" s="11"/>
      <c r="AT1651" s="9"/>
      <c r="AU1651" t="str">
        <f>S1651</f>
        <v>RW</v>
      </c>
      <c r="AV1651" s="7">
        <f>SUM(Z$7:Z1651)/2</f>
        <v>976</v>
      </c>
      <c r="AW1651" s="7">
        <f>SUM(AC$7:AC1651)/2</f>
        <v>848</v>
      </c>
      <c r="BA1651" s="11"/>
      <c r="BB1651" s="7">
        <f t="shared" si="963"/>
        <v>16</v>
      </c>
      <c r="BF1651" s="32"/>
      <c r="BG1651" s="32"/>
      <c r="BH1651" s="32"/>
      <c r="BI1651" s="32"/>
      <c r="BJ1651" s="32"/>
      <c r="BK1651" s="32"/>
      <c r="BL1651" s="32"/>
      <c r="BM1651" s="32"/>
      <c r="BN1651" s="32"/>
      <c r="BO1651" s="32"/>
    </row>
    <row r="1652" spans="2:67" ht="16.5" customHeight="1" outlineLevel="1">
      <c r="B1652" s="36" t="s">
        <v>2035</v>
      </c>
      <c r="C1652" s="9" t="s">
        <v>1986</v>
      </c>
      <c r="D1652" s="10" t="s">
        <v>2034</v>
      </c>
      <c r="E1652" s="10" t="s">
        <v>2032</v>
      </c>
      <c r="F1652" s="11" t="s">
        <v>2033</v>
      </c>
      <c r="G1652" s="11" t="str">
        <f t="shared" si="953"/>
        <v/>
      </c>
      <c r="H1652" s="11"/>
      <c r="I1652" s="11"/>
      <c r="J1652" s="11"/>
      <c r="K1652" s="11"/>
      <c r="L1652" s="11"/>
      <c r="M1652" s="11"/>
      <c r="N1652" s="16"/>
      <c r="O1652" s="10"/>
      <c r="P1652" s="10"/>
      <c r="Q1652" s="10"/>
      <c r="R1652" s="10"/>
      <c r="S1652" s="10" t="s">
        <v>53</v>
      </c>
      <c r="T1652" s="10"/>
      <c r="U1652" s="10" t="s">
        <v>49</v>
      </c>
      <c r="V1652" s="10" t="s">
        <v>50</v>
      </c>
      <c r="W1652" s="10" t="s">
        <v>50</v>
      </c>
      <c r="X1652" s="11" t="str">
        <f>IF(Y1652&gt;0,"Y","N")</f>
        <v>N</v>
      </c>
      <c r="Y1652" s="11"/>
      <c r="Z1652" s="11">
        <f>IF(V1652="N",Y1652,Y1652*$T$1)</f>
        <v>0</v>
      </c>
      <c r="AA1652" s="11" t="str">
        <f>IF(AB1652&gt;0,"Y","N")</f>
        <v>N</v>
      </c>
      <c r="AB1652" s="11"/>
      <c r="AC1652" s="11">
        <f>IF(V1652="N",AB1652,AB1652*$T$1)</f>
        <v>0</v>
      </c>
      <c r="AD1652" s="10" t="str">
        <f t="shared" si="964"/>
        <v/>
      </c>
      <c r="AE1652" s="10" t="str">
        <f t="shared" si="965"/>
        <v/>
      </c>
      <c r="AF1652" s="11"/>
      <c r="AG1652" s="10"/>
      <c r="AH1652" s="10"/>
      <c r="AI1652" s="11">
        <f t="shared" si="956"/>
        <v>984</v>
      </c>
      <c r="AJ1652" s="11" t="str">
        <f>IF(Y1652&gt;1,"MTP[" &amp; AI1652-1+Y1652&amp; ":" &amp; AI1652 &amp; "]",(IF(Y1652&gt;0,"MTP[" &amp; AI1652 &amp; "]","")))</f>
        <v/>
      </c>
      <c r="AK1652" s="11">
        <f t="shared" si="958"/>
        <v>983</v>
      </c>
      <c r="AL1652" s="11" t="str">
        <f>IF(AND(V1652="Y", Y1652&gt;1),"MTP[" &amp; AK1652-1+Y1652&amp; ":" &amp; AK1652 &amp; "]",(IF(AND(V1652="Y", Y1652&gt;0),"MTP[" &amp; AK1652 &amp; "]","")))</f>
        <v/>
      </c>
      <c r="AM1652" s="11">
        <f>AM1653+AB1653</f>
        <v>847</v>
      </c>
      <c r="AN1652" s="11" t="str">
        <f>IF(AB1652&gt;1,"OTP[" &amp; AM1652-1+AB1652&amp; ":" &amp; AM1652 &amp; "]",(IF(AB1652&gt;0,"OTP[" &amp; AM1652 &amp; "]","")))</f>
        <v/>
      </c>
      <c r="AO1652" s="11">
        <f t="shared" si="961"/>
        <v>847</v>
      </c>
      <c r="AP1652" s="11" t="str">
        <f>IF(AND(V1652="Y", AB1652&gt;1),"OTP[" &amp; AO1652-1+AB1652&amp; ":" &amp; AO1652 &amp; "]",(IF(AND(V1652="Y", AB1652&gt;0),"OTP[" &amp; AO1652 &amp; "]","")))</f>
        <v/>
      </c>
      <c r="AQ1652" s="11"/>
      <c r="AR1652" s="11">
        <f>IF(V1652="N",AQ1652,AQ1652*$T$1)</f>
        <v>0</v>
      </c>
      <c r="AS1652" s="11"/>
      <c r="AT1652" s="9"/>
      <c r="AU1652" t="str">
        <f>S1652</f>
        <v>RW</v>
      </c>
      <c r="AV1652" s="7">
        <f>SUM(Z$7:Z1652)/2</f>
        <v>976</v>
      </c>
      <c r="AW1652" s="7">
        <f>SUM(AC$7:AC1652)/2</f>
        <v>848</v>
      </c>
      <c r="BA1652" s="11"/>
      <c r="BB1652" s="7">
        <f t="shared" si="963"/>
        <v>16</v>
      </c>
    </row>
    <row r="1653" spans="2:67" ht="28.9" outlineLevel="1">
      <c r="B1653" s="36" t="s">
        <v>2035</v>
      </c>
      <c r="C1653" s="9" t="s">
        <v>1986</v>
      </c>
      <c r="D1653" s="10" t="s">
        <v>2034</v>
      </c>
      <c r="E1653" s="10" t="s">
        <v>2032</v>
      </c>
      <c r="F1653" s="11" t="s">
        <v>2033</v>
      </c>
      <c r="G1653" s="11" t="str">
        <f t="shared" si="953"/>
        <v>MFR_SPECIFIC_DF[15:13]</v>
      </c>
      <c r="H1653" s="11"/>
      <c r="I1653" s="11"/>
      <c r="J1653" s="11"/>
      <c r="K1653" s="11"/>
      <c r="L1653" s="11"/>
      <c r="M1653" s="11"/>
      <c r="N1653" s="16"/>
      <c r="O1653" s="10"/>
      <c r="P1653" s="10"/>
      <c r="Q1653" s="10"/>
      <c r="R1653" s="10"/>
      <c r="S1653" s="10" t="s">
        <v>53</v>
      </c>
      <c r="T1653" s="10"/>
      <c r="U1653" s="10" t="s">
        <v>49</v>
      </c>
      <c r="V1653" s="10" t="s">
        <v>50</v>
      </c>
      <c r="W1653" s="10" t="s">
        <v>50</v>
      </c>
      <c r="X1653" s="11" t="str">
        <f>IF(Y1653&gt;0,"Y","N")</f>
        <v>Y</v>
      </c>
      <c r="Y1653" s="11">
        <v>3</v>
      </c>
      <c r="Z1653" s="11">
        <f>IF(V1653="N",Y1653,Y1653*$T$1)</f>
        <v>3</v>
      </c>
      <c r="AA1653" s="11" t="str">
        <f>IF(AB1653&gt;0,"Y","N")</f>
        <v>N</v>
      </c>
      <c r="AB1653" s="11"/>
      <c r="AC1653" s="11">
        <f>IF(V1653="N",AB1653,AB1653*$T$1)</f>
        <v>0</v>
      </c>
      <c r="AD1653" s="10" t="str">
        <f t="shared" si="964"/>
        <v>000</v>
      </c>
      <c r="AE1653" s="10" t="str">
        <f t="shared" si="965"/>
        <v>000</v>
      </c>
      <c r="AF1653" s="11"/>
      <c r="AG1653" s="10"/>
      <c r="AH1653" s="10"/>
      <c r="AI1653" s="11">
        <f t="shared" si="956"/>
        <v>981</v>
      </c>
      <c r="AJ1653" s="11" t="str">
        <f>IF(Y1653&gt;1,"MTP[" &amp; AI1653-1+Y1653&amp; ":" &amp; AI1653 &amp; "]",(IF(Y1653&gt;0,"MTP[" &amp; AI1653 &amp; "]","")))</f>
        <v>MTP[983:981]</v>
      </c>
      <c r="AK1653" s="11">
        <f t="shared" si="958"/>
        <v>980</v>
      </c>
      <c r="AL1653" s="11" t="str">
        <f>IF(AND(V1653="Y", Y1653&gt;1),"MTP[" &amp; AK1653-1+Y1653&amp; ":" &amp; AK1653 &amp; "]",(IF(AND(V1653="Y", Y1653&gt;0),"MTP[" &amp; AK1653 &amp; "]","")))</f>
        <v/>
      </c>
      <c r="AM1653" s="11">
        <f>AM1654+AB1654</f>
        <v>847</v>
      </c>
      <c r="AN1653" s="11" t="str">
        <f>IF(AB1653&gt;1,"OTP[" &amp; AM1653-1+AB1653&amp; ":" &amp; AM1653 &amp; "]",(IF(AB1653&gt;0,"OTP[" &amp; AM1653 &amp; "]","")))</f>
        <v/>
      </c>
      <c r="AO1653" s="11">
        <f t="shared" si="961"/>
        <v>847</v>
      </c>
      <c r="AP1653" s="11" t="str">
        <f>IF(AND(V1653="Y", AB1653&gt;1),"OTP[" &amp; AO1653-1+AB1653&amp; ":" &amp; AO1653 &amp; "]",(IF(AND(V1653="Y", AB1653&gt;0),"OTP[" &amp; AO1653 &amp; "]","")))</f>
        <v/>
      </c>
      <c r="AQ1653" s="11"/>
      <c r="AR1653" s="11">
        <f>IF(V1653="N",AQ1653,AQ1653*$T$1)</f>
        <v>0</v>
      </c>
      <c r="AS1653" s="11"/>
      <c r="AT1653" s="9"/>
      <c r="AU1653" t="str">
        <f>S1653</f>
        <v>RW</v>
      </c>
      <c r="AV1653" s="7">
        <f>SUM(Z$7:Z1653)/2</f>
        <v>977.5</v>
      </c>
      <c r="AW1653" s="7">
        <f>SUM(AC$7:AC1653)/2</f>
        <v>848</v>
      </c>
      <c r="BA1653" s="11">
        <v>3</v>
      </c>
      <c r="BB1653" s="7">
        <f t="shared" si="963"/>
        <v>13</v>
      </c>
      <c r="BF1653" s="32" t="s">
        <v>135</v>
      </c>
      <c r="BG1653" s="32" t="s">
        <v>135</v>
      </c>
      <c r="BH1653" s="32" t="s">
        <v>135</v>
      </c>
      <c r="BI1653" s="32" t="s">
        <v>135</v>
      </c>
      <c r="BJ1653" s="32" t="s">
        <v>135</v>
      </c>
      <c r="BK1653" s="32" t="s">
        <v>135</v>
      </c>
      <c r="BL1653" s="32" t="s">
        <v>135</v>
      </c>
      <c r="BM1653" s="32" t="s">
        <v>135</v>
      </c>
      <c r="BN1653" s="32" t="s">
        <v>135</v>
      </c>
      <c r="BO1653" s="32" t="s">
        <v>135</v>
      </c>
    </row>
    <row r="1654" spans="2:67" ht="28.9" outlineLevel="1">
      <c r="B1654" s="36" t="s">
        <v>2035</v>
      </c>
      <c r="C1654" s="9" t="s">
        <v>1986</v>
      </c>
      <c r="D1654" s="10" t="s">
        <v>2034</v>
      </c>
      <c r="E1654" s="10" t="s">
        <v>2032</v>
      </c>
      <c r="F1654" s="11" t="s">
        <v>2033</v>
      </c>
      <c r="G1654" s="11" t="str">
        <f t="shared" si="953"/>
        <v>MFR_SPECIFIC_DF[12]</v>
      </c>
      <c r="H1654" s="11" t="s">
        <v>2036</v>
      </c>
      <c r="I1654" s="11"/>
      <c r="J1654" s="11"/>
      <c r="K1654" s="11"/>
      <c r="L1654" s="11"/>
      <c r="M1654" s="11"/>
      <c r="N1654" s="62" t="s">
        <v>2037</v>
      </c>
      <c r="O1654" s="10"/>
      <c r="P1654" s="10"/>
      <c r="Q1654" s="10"/>
      <c r="R1654" s="10"/>
      <c r="S1654" s="10" t="s">
        <v>53</v>
      </c>
      <c r="T1654" s="10"/>
      <c r="U1654" s="10" t="s">
        <v>49</v>
      </c>
      <c r="V1654" s="10" t="s">
        <v>50</v>
      </c>
      <c r="W1654" s="10" t="s">
        <v>50</v>
      </c>
      <c r="X1654" s="11" t="str">
        <f t="shared" si="943"/>
        <v>Y</v>
      </c>
      <c r="Y1654" s="11">
        <v>1</v>
      </c>
      <c r="Z1654" s="11">
        <f t="shared" si="773"/>
        <v>1</v>
      </c>
      <c r="AA1654" s="11" t="str">
        <f t="shared" si="874"/>
        <v>N</v>
      </c>
      <c r="AB1654" s="11"/>
      <c r="AC1654" s="11">
        <f t="shared" si="875"/>
        <v>0</v>
      </c>
      <c r="AD1654" s="10" t="str">
        <f t="shared" si="964"/>
        <v>0</v>
      </c>
      <c r="AE1654" s="10" t="str">
        <f t="shared" si="965"/>
        <v>0</v>
      </c>
      <c r="AF1654" s="11"/>
      <c r="AG1654" s="10"/>
      <c r="AH1654" s="10"/>
      <c r="AI1654" s="11">
        <f t="shared" si="956"/>
        <v>980</v>
      </c>
      <c r="AJ1654" s="11" t="str">
        <f t="shared" si="957"/>
        <v>MTP[980]</v>
      </c>
      <c r="AK1654" s="11">
        <f t="shared" si="958"/>
        <v>979</v>
      </c>
      <c r="AL1654" s="11" t="str">
        <f t="shared" si="959"/>
        <v/>
      </c>
      <c r="AM1654" s="11">
        <f>AM1655+AB1655</f>
        <v>847</v>
      </c>
      <c r="AN1654" s="11" t="str">
        <f t="shared" si="960"/>
        <v/>
      </c>
      <c r="AO1654" s="11">
        <f t="shared" si="961"/>
        <v>847</v>
      </c>
      <c r="AP1654" s="11" t="str">
        <f t="shared" si="962"/>
        <v/>
      </c>
      <c r="AQ1654" s="11"/>
      <c r="AR1654" s="11">
        <f t="shared" si="876"/>
        <v>0</v>
      </c>
      <c r="AS1654" s="11"/>
      <c r="AT1654" s="9"/>
      <c r="AU1654" t="str">
        <f t="shared" si="891"/>
        <v>RW</v>
      </c>
      <c r="AV1654" s="7">
        <f>SUM(Z$7:Z1654)/2</f>
        <v>978</v>
      </c>
      <c r="AW1654" s="7">
        <f>SUM(AC$7:AC1654)/2</f>
        <v>848</v>
      </c>
      <c r="BA1654" s="11">
        <v>1</v>
      </c>
      <c r="BB1654" s="7">
        <f t="shared" si="963"/>
        <v>12</v>
      </c>
      <c r="BF1654" s="2" t="s">
        <v>1304</v>
      </c>
      <c r="BG1654" s="2" t="s">
        <v>1304</v>
      </c>
      <c r="BH1654" s="2" t="s">
        <v>1304</v>
      </c>
      <c r="BI1654" s="2" t="s">
        <v>1304</v>
      </c>
      <c r="BJ1654" s="2">
        <v>1</v>
      </c>
      <c r="BK1654" s="2">
        <v>1</v>
      </c>
      <c r="BL1654" s="2" t="s">
        <v>1304</v>
      </c>
      <c r="BM1654" s="2" t="s">
        <v>1304</v>
      </c>
      <c r="BN1654" s="2" t="s">
        <v>1304</v>
      </c>
      <c r="BO1654" s="2" t="s">
        <v>1304</v>
      </c>
    </row>
    <row r="1655" spans="2:67" ht="28.9" outlineLevel="1">
      <c r="B1655" s="36" t="s">
        <v>2035</v>
      </c>
      <c r="C1655" s="9" t="s">
        <v>1986</v>
      </c>
      <c r="D1655" s="10" t="s">
        <v>2034</v>
      </c>
      <c r="E1655" s="10" t="s">
        <v>2032</v>
      </c>
      <c r="F1655" s="11" t="s">
        <v>2033</v>
      </c>
      <c r="G1655" s="11" t="str">
        <f t="shared" si="953"/>
        <v>MFR_SPECIFIC_DF[11]</v>
      </c>
      <c r="H1655" s="11" t="s">
        <v>2038</v>
      </c>
      <c r="I1655" s="5"/>
      <c r="J1655" s="5"/>
      <c r="K1655" s="5"/>
      <c r="L1655" s="5"/>
      <c r="M1655" s="5"/>
      <c r="N1655" s="1" t="s">
        <v>2039</v>
      </c>
      <c r="O1655" s="10"/>
      <c r="P1655" s="10"/>
      <c r="Q1655" s="10"/>
      <c r="R1655" s="10"/>
      <c r="S1655" s="10" t="s">
        <v>53</v>
      </c>
      <c r="T1655" s="10"/>
      <c r="U1655" s="10" t="s">
        <v>49</v>
      </c>
      <c r="V1655" s="10" t="s">
        <v>50</v>
      </c>
      <c r="W1655" s="10" t="s">
        <v>50</v>
      </c>
      <c r="X1655" s="11" t="str">
        <f t="shared" si="943"/>
        <v>Y</v>
      </c>
      <c r="Y1655" s="11">
        <v>1</v>
      </c>
      <c r="Z1655" s="11">
        <f t="shared" si="773"/>
        <v>1</v>
      </c>
      <c r="AA1655" s="11" t="str">
        <f t="shared" si="874"/>
        <v>N</v>
      </c>
      <c r="AB1655" s="11"/>
      <c r="AC1655" s="11">
        <f t="shared" si="875"/>
        <v>0</v>
      </c>
      <c r="AD1655" s="10" t="str">
        <f t="shared" si="964"/>
        <v>0</v>
      </c>
      <c r="AE1655" s="10" t="str">
        <f t="shared" si="965"/>
        <v>0</v>
      </c>
      <c r="AF1655" s="11"/>
      <c r="AG1655" s="10"/>
      <c r="AH1655" s="10"/>
      <c r="AI1655" s="11">
        <f t="shared" si="956"/>
        <v>979</v>
      </c>
      <c r="AJ1655" s="11" t="str">
        <f t="shared" si="957"/>
        <v>MTP[979]</v>
      </c>
      <c r="AK1655" s="11">
        <f t="shared" si="958"/>
        <v>978</v>
      </c>
      <c r="AL1655" s="11" t="str">
        <f t="shared" si="959"/>
        <v/>
      </c>
      <c r="AM1655" s="11">
        <f>AM1656+AB1656</f>
        <v>847</v>
      </c>
      <c r="AN1655" s="11" t="str">
        <f t="shared" si="960"/>
        <v/>
      </c>
      <c r="AO1655" s="11">
        <f t="shared" si="961"/>
        <v>847</v>
      </c>
      <c r="AP1655" s="11" t="str">
        <f t="shared" si="962"/>
        <v/>
      </c>
      <c r="AQ1655" s="11"/>
      <c r="AR1655" s="11">
        <f t="shared" si="876"/>
        <v>0</v>
      </c>
      <c r="AS1655" s="11"/>
      <c r="AT1655" s="9"/>
      <c r="AU1655" t="str">
        <f t="shared" si="891"/>
        <v>RW</v>
      </c>
      <c r="AV1655" s="7">
        <f>SUM(Z$7:Z1655)/2</f>
        <v>978.5</v>
      </c>
      <c r="AW1655" s="7">
        <f>SUM(AC$7:AC1655)/2</f>
        <v>848</v>
      </c>
      <c r="BA1655" s="11">
        <v>1</v>
      </c>
      <c r="BB1655" s="7">
        <f t="shared" si="963"/>
        <v>11</v>
      </c>
      <c r="BF1655" s="32" t="s">
        <v>1304</v>
      </c>
      <c r="BG1655" s="32" t="s">
        <v>1304</v>
      </c>
      <c r="BH1655" s="32" t="s">
        <v>1304</v>
      </c>
      <c r="BI1655" s="32" t="s">
        <v>1304</v>
      </c>
      <c r="BJ1655" s="32" t="s">
        <v>1304</v>
      </c>
      <c r="BK1655" s="32" t="s">
        <v>1304</v>
      </c>
      <c r="BL1655" s="32" t="s">
        <v>1304</v>
      </c>
      <c r="BM1655" s="32" t="s">
        <v>1304</v>
      </c>
      <c r="BN1655" s="32" t="s">
        <v>1304</v>
      </c>
      <c r="BO1655" s="32" t="s">
        <v>1304</v>
      </c>
    </row>
    <row r="1656" spans="2:67" ht="28.9" outlineLevel="1">
      <c r="B1656" s="36" t="s">
        <v>2035</v>
      </c>
      <c r="C1656" s="9" t="s">
        <v>1986</v>
      </c>
      <c r="D1656" s="10" t="s">
        <v>2034</v>
      </c>
      <c r="E1656" s="10" t="s">
        <v>2032</v>
      </c>
      <c r="F1656" s="11" t="s">
        <v>2033</v>
      </c>
      <c r="G1656" s="11" t="str">
        <f t="shared" si="953"/>
        <v>MFR_SPECIFIC_DF[10]</v>
      </c>
      <c r="H1656" s="11" t="s">
        <v>2040</v>
      </c>
      <c r="I1656" s="11"/>
      <c r="J1656" s="11"/>
      <c r="K1656" s="11"/>
      <c r="L1656" s="11"/>
      <c r="M1656" s="11"/>
      <c r="N1656" s="16" t="s">
        <v>2041</v>
      </c>
      <c r="O1656" s="10"/>
      <c r="P1656" s="10"/>
      <c r="Q1656" s="10"/>
      <c r="R1656" s="10"/>
      <c r="S1656" s="10" t="s">
        <v>53</v>
      </c>
      <c r="T1656" s="10"/>
      <c r="U1656" s="10" t="s">
        <v>49</v>
      </c>
      <c r="V1656" s="10" t="s">
        <v>50</v>
      </c>
      <c r="W1656" s="10" t="s">
        <v>50</v>
      </c>
      <c r="X1656" s="11" t="str">
        <f t="shared" si="943"/>
        <v>Y</v>
      </c>
      <c r="Y1656" s="11">
        <v>1</v>
      </c>
      <c r="Z1656" s="11">
        <f t="shared" si="773"/>
        <v>1</v>
      </c>
      <c r="AA1656" s="11" t="str">
        <f t="shared" si="874"/>
        <v>N</v>
      </c>
      <c r="AB1656" s="11"/>
      <c r="AC1656" s="11">
        <f t="shared" si="875"/>
        <v>0</v>
      </c>
      <c r="AD1656" s="10" t="str">
        <f t="shared" si="964"/>
        <v>0</v>
      </c>
      <c r="AE1656" s="10" t="str">
        <f t="shared" si="965"/>
        <v>0</v>
      </c>
      <c r="AF1656" s="11"/>
      <c r="AG1656" s="10"/>
      <c r="AH1656" s="10"/>
      <c r="AI1656" s="11">
        <f t="shared" si="956"/>
        <v>978</v>
      </c>
      <c r="AJ1656" s="11" t="str">
        <f t="shared" si="957"/>
        <v>MTP[978]</v>
      </c>
      <c r="AK1656" s="11">
        <f t="shared" si="958"/>
        <v>977</v>
      </c>
      <c r="AL1656" s="11" t="str">
        <f t="shared" si="959"/>
        <v/>
      </c>
      <c r="AM1656" s="11">
        <f>IF(AB1656&gt;0,AO1646,AO1646- 1)</f>
        <v>847</v>
      </c>
      <c r="AN1656" s="11" t="str">
        <f t="shared" si="960"/>
        <v/>
      </c>
      <c r="AO1656" s="11">
        <f t="shared" si="961"/>
        <v>847</v>
      </c>
      <c r="AP1656" s="11" t="str">
        <f t="shared" si="962"/>
        <v/>
      </c>
      <c r="AQ1656" s="11"/>
      <c r="AR1656" s="11">
        <f t="shared" si="876"/>
        <v>0</v>
      </c>
      <c r="AS1656" s="11"/>
      <c r="AT1656" s="9"/>
      <c r="AU1656" t="str">
        <f t="shared" si="891"/>
        <v>RW</v>
      </c>
      <c r="AV1656" s="7">
        <f>SUM(Z$7:Z1656)/2</f>
        <v>979</v>
      </c>
      <c r="AW1656" s="7">
        <f>SUM(AC$7:AC1656)/2</f>
        <v>848</v>
      </c>
      <c r="BA1656" s="11">
        <v>1</v>
      </c>
      <c r="BB1656" s="7">
        <f t="shared" si="963"/>
        <v>10</v>
      </c>
      <c r="BF1656" s="32" t="s">
        <v>1304</v>
      </c>
      <c r="BG1656" s="32" t="s">
        <v>1304</v>
      </c>
      <c r="BH1656" s="2">
        <v>1</v>
      </c>
      <c r="BI1656" s="2">
        <v>1</v>
      </c>
      <c r="BJ1656" s="32" t="s">
        <v>1304</v>
      </c>
      <c r="BK1656" s="32" t="s">
        <v>1304</v>
      </c>
      <c r="BL1656" s="32" t="s">
        <v>1304</v>
      </c>
      <c r="BM1656" s="32" t="s">
        <v>1304</v>
      </c>
      <c r="BN1656" s="32" t="s">
        <v>1304</v>
      </c>
      <c r="BO1656" s="32" t="s">
        <v>1304</v>
      </c>
    </row>
    <row r="1657" spans="2:67" ht="28.9" outlineLevel="1">
      <c r="B1657" s="36" t="s">
        <v>2035</v>
      </c>
      <c r="C1657" s="9" t="s">
        <v>1986</v>
      </c>
      <c r="D1657" s="10" t="s">
        <v>2034</v>
      </c>
      <c r="E1657" s="10" t="s">
        <v>2032</v>
      </c>
      <c r="F1657" s="11" t="s">
        <v>2033</v>
      </c>
      <c r="G1657" s="11" t="str">
        <f t="shared" si="953"/>
        <v>MFR_SPECIFIC_DF[9]</v>
      </c>
      <c r="H1657" s="11" t="s">
        <v>2042</v>
      </c>
      <c r="I1657" s="11"/>
      <c r="J1657" s="11"/>
      <c r="K1657" s="11"/>
      <c r="L1657" s="11"/>
      <c r="M1657" s="11"/>
      <c r="N1657" s="16" t="s">
        <v>2043</v>
      </c>
      <c r="O1657" s="10"/>
      <c r="P1657" s="10"/>
      <c r="Q1657" s="10"/>
      <c r="R1657" s="10"/>
      <c r="S1657" s="10" t="s">
        <v>53</v>
      </c>
      <c r="T1657" s="10"/>
      <c r="U1657" s="10" t="s">
        <v>49</v>
      </c>
      <c r="V1657" s="10" t="s">
        <v>50</v>
      </c>
      <c r="W1657" s="10" t="s">
        <v>50</v>
      </c>
      <c r="X1657" s="11" t="str">
        <f>IF(Y1657&gt;0,"Y","N")</f>
        <v>Y</v>
      </c>
      <c r="Y1657" s="11">
        <v>1</v>
      </c>
      <c r="Z1657" s="11">
        <f>IF(V1657="N",Y1657,Y1657*$T$1)</f>
        <v>1</v>
      </c>
      <c r="AA1657" s="11" t="str">
        <f>IF(AB1657&gt;0,"Y","N")</f>
        <v>N</v>
      </c>
      <c r="AB1657" s="11"/>
      <c r="AC1657" s="11">
        <f>IF(V1657="N",AB1657,AB1657*$T$1)</f>
        <v>0</v>
      </c>
      <c r="AD1657" s="10">
        <v>1</v>
      </c>
      <c r="AE1657" s="10">
        <v>1</v>
      </c>
      <c r="AF1657" s="11"/>
      <c r="AG1657" s="10"/>
      <c r="AH1657" s="10"/>
      <c r="AI1657" s="11">
        <f t="shared" si="956"/>
        <v>977</v>
      </c>
      <c r="AJ1657" s="11" t="str">
        <f>IF(Y1657&gt;1,"MTP[" &amp; AI1657-1+Y1657&amp; ":" &amp; AI1657 &amp; "]",(IF(Y1657&gt;0,"MTP[" &amp; AI1657 &amp; "]","")))</f>
        <v>MTP[977]</v>
      </c>
      <c r="AK1657" s="11">
        <f t="shared" si="958"/>
        <v>976</v>
      </c>
      <c r="AL1657" s="11" t="str">
        <f>IF(AND(V1657="Y", Y1657&gt;1),"MTP[" &amp; AK1657-1+Y1657&amp; ":" &amp; AK1657 &amp; "]",(IF(AND(V1657="Y", Y1657&gt;0),"MTP[" &amp; AK1657 &amp; "]","")))</f>
        <v/>
      </c>
      <c r="AM1657" s="11">
        <f>AM1658+AB1658</f>
        <v>846</v>
      </c>
      <c r="AN1657" s="11" t="str">
        <f>IF(AB1657&gt;1,"OTP[" &amp; AM1657-1+AB1657&amp; ":" &amp; AM1657 &amp; "]",(IF(AB1657&gt;0,"OTP[" &amp; AM1657 &amp; "]","")))</f>
        <v/>
      </c>
      <c r="AO1657" s="11">
        <f t="shared" si="961"/>
        <v>846</v>
      </c>
      <c r="AP1657" s="11" t="str">
        <f>IF(AND(V1657="Y", AB1657&gt;1),"OTP[" &amp; AO1657-1+AB1657&amp; ":" &amp; AO1657 &amp; "]",(IF(AND(V1657="Y", AB1657&gt;0),"OTP[" &amp; AO1657 &amp; "]","")))</f>
        <v/>
      </c>
      <c r="AQ1657" s="11"/>
      <c r="AR1657" s="11">
        <f>IF(V1657="N",AQ1657,AQ1657*$T$1)</f>
        <v>0</v>
      </c>
      <c r="AS1657" s="11"/>
      <c r="AT1657" s="9"/>
      <c r="AU1657" t="str">
        <f>S1657</f>
        <v>RW</v>
      </c>
      <c r="AV1657" s="7">
        <f>SUM(Z$7:Z1657)/2</f>
        <v>979.5</v>
      </c>
      <c r="AW1657" s="7">
        <f>SUM(AC$7:AC1657)/2</f>
        <v>848</v>
      </c>
      <c r="BA1657" s="11">
        <v>1</v>
      </c>
      <c r="BB1657" s="7">
        <f t="shared" si="963"/>
        <v>9</v>
      </c>
      <c r="BF1657" s="2">
        <v>1</v>
      </c>
      <c r="BG1657" s="2">
        <v>1</v>
      </c>
      <c r="BH1657" s="2">
        <v>1</v>
      </c>
      <c r="BI1657" s="2">
        <v>1</v>
      </c>
      <c r="BJ1657" s="2">
        <v>1</v>
      </c>
      <c r="BK1657" s="2">
        <v>1</v>
      </c>
      <c r="BL1657" s="2">
        <v>1</v>
      </c>
      <c r="BM1657" s="2">
        <v>1</v>
      </c>
      <c r="BN1657" s="2">
        <v>1</v>
      </c>
      <c r="BO1657" s="2">
        <v>1</v>
      </c>
    </row>
    <row r="1658" spans="2:67" ht="28.9" outlineLevel="1">
      <c r="B1658" s="36" t="s">
        <v>2035</v>
      </c>
      <c r="C1658" s="9" t="s">
        <v>1986</v>
      </c>
      <c r="D1658" s="10" t="s">
        <v>2034</v>
      </c>
      <c r="E1658" s="10" t="s">
        <v>2032</v>
      </c>
      <c r="F1658" s="11" t="s">
        <v>2033</v>
      </c>
      <c r="G1658" s="11" t="str">
        <f>IF(BA1658&gt;1, F1658 &amp; "[" &amp; BB1658-1+BA1658&amp; ":" &amp; BB1658 &amp; "]",(IF(BA1658&gt;0,F1658 &amp; "[" &amp; BB1658 &amp; "]","")))</f>
        <v>MFR_SPECIFIC_DF[8:4]</v>
      </c>
      <c r="H1658" s="11" t="s">
        <v>2044</v>
      </c>
      <c r="I1658" s="11"/>
      <c r="J1658" s="11"/>
      <c r="K1658" s="11"/>
      <c r="L1658" s="11"/>
      <c r="M1658" s="11"/>
      <c r="N1658" s="16" t="s">
        <v>2045</v>
      </c>
      <c r="O1658" s="10"/>
      <c r="P1658" s="10"/>
      <c r="Q1658" s="10"/>
      <c r="R1658" s="10"/>
      <c r="S1658" s="10" t="s">
        <v>53</v>
      </c>
      <c r="T1658" s="10"/>
      <c r="U1658" s="10" t="s">
        <v>49</v>
      </c>
      <c r="V1658" s="10" t="s">
        <v>50</v>
      </c>
      <c r="W1658" s="10" t="s">
        <v>50</v>
      </c>
      <c r="X1658" s="11" t="str">
        <f>IF(Y1658&gt;0,"Y","N")</f>
        <v>Y</v>
      </c>
      <c r="Y1658" s="11">
        <v>5</v>
      </c>
      <c r="Z1658" s="11">
        <f>IF(V1658="N",Y1658,Y1658*$T$1)</f>
        <v>5</v>
      </c>
      <c r="AA1658" s="11" t="str">
        <f>IF(AB1658&gt;0,"Y","N")</f>
        <v>N</v>
      </c>
      <c r="AB1658" s="11"/>
      <c r="AC1658" s="11">
        <f>IF(V1658="N",AB1658,AB1658*$T$1)</f>
        <v>0</v>
      </c>
      <c r="AD1658" s="20" t="s">
        <v>2046</v>
      </c>
      <c r="AE1658" s="20" t="s">
        <v>2046</v>
      </c>
      <c r="AF1658" s="11"/>
      <c r="AG1658" s="10"/>
      <c r="AH1658" s="10"/>
      <c r="AI1658" s="11">
        <f t="shared" si="956"/>
        <v>972</v>
      </c>
      <c r="AJ1658" s="11" t="str">
        <f>IF(Y1658&gt;1,"MTP[" &amp; AI1658-1+Y1658&amp; ":" &amp; AI1658 &amp; "]",(IF(Y1658&gt;0,"MTP[" &amp; AI1658 &amp; "]","")))</f>
        <v>MTP[976:972]</v>
      </c>
      <c r="AK1658" s="11">
        <f t="shared" si="958"/>
        <v>971</v>
      </c>
      <c r="AL1658" s="11" t="str">
        <f>IF(AND(V1658="Y", Y1658&gt;1),"MTP[" &amp; AK1658-1+Y1658&amp; ":" &amp; AK1658 &amp; "]",(IF(AND(V1658="Y", Y1658&gt;0),"MTP[" &amp; AK1658 &amp; "]","")))</f>
        <v/>
      </c>
      <c r="AM1658" s="11">
        <f>AM1659+AB1659</f>
        <v>846</v>
      </c>
      <c r="AN1658" s="11" t="str">
        <f>IF(AB1658&gt;1,"OTP[" &amp; AM1658-1+AB1658&amp; ":" &amp; AM1658 &amp; "]",(IF(AB1658&gt;0,"OTP[" &amp; AM1658 &amp; "]","")))</f>
        <v/>
      </c>
      <c r="AO1658" s="11">
        <f t="shared" si="961"/>
        <v>846</v>
      </c>
      <c r="AP1658" s="11" t="str">
        <f>IF(AND(V1658="Y", AB1658&gt;1),"OTP[" &amp; AO1658-1+AB1658&amp; ":" &amp; AO1658 &amp; "]",(IF(AND(V1658="Y", AB1658&gt;0),"OTP[" &amp; AO1658 &amp; "]","")))</f>
        <v/>
      </c>
      <c r="AQ1658" s="11"/>
      <c r="AR1658" s="11">
        <f>IF(V1658="N",AQ1658,AQ1658*$T$1)</f>
        <v>0</v>
      </c>
      <c r="AS1658" s="11"/>
      <c r="AT1658" s="9"/>
      <c r="AU1658" t="str">
        <f>S1658</f>
        <v>RW</v>
      </c>
      <c r="AV1658" s="7">
        <f>SUM(Z$7:Z1658)/2</f>
        <v>982</v>
      </c>
      <c r="AW1658" s="7">
        <f>SUM(AC$7:AC1658)/2</f>
        <v>848</v>
      </c>
      <c r="BA1658" s="11">
        <v>5</v>
      </c>
      <c r="BB1658" s="7">
        <f t="shared" si="963"/>
        <v>4</v>
      </c>
      <c r="BF1658" s="32" t="s">
        <v>2047</v>
      </c>
      <c r="BG1658" s="32" t="s">
        <v>2047</v>
      </c>
      <c r="BH1658" s="32" t="s">
        <v>2048</v>
      </c>
      <c r="BI1658" s="32" t="s">
        <v>2048</v>
      </c>
      <c r="BJ1658" s="32" t="s">
        <v>2047</v>
      </c>
      <c r="BK1658" s="32" t="s">
        <v>2047</v>
      </c>
      <c r="BL1658" s="32" t="s">
        <v>2047</v>
      </c>
      <c r="BM1658" s="32" t="s">
        <v>2047</v>
      </c>
      <c r="BN1658" s="32" t="s">
        <v>2049</v>
      </c>
      <c r="BO1658" s="32" t="s">
        <v>2049</v>
      </c>
    </row>
    <row r="1659" spans="2:67" ht="28.9" outlineLevel="1">
      <c r="B1659" s="36" t="s">
        <v>2035</v>
      </c>
      <c r="C1659" s="9" t="s">
        <v>1986</v>
      </c>
      <c r="D1659" s="10" t="s">
        <v>2034</v>
      </c>
      <c r="E1659" s="10" t="s">
        <v>2032</v>
      </c>
      <c r="F1659" s="11" t="s">
        <v>2033</v>
      </c>
      <c r="G1659" s="11" t="str">
        <f t="shared" si="953"/>
        <v>MFR_SPECIFIC_DF[3:0]</v>
      </c>
      <c r="H1659" s="11" t="s">
        <v>2050</v>
      </c>
      <c r="I1659" s="11"/>
      <c r="J1659" s="11"/>
      <c r="K1659" s="11"/>
      <c r="L1659" s="11"/>
      <c r="M1659" s="11"/>
      <c r="N1659" s="16" t="s">
        <v>2051</v>
      </c>
      <c r="O1659" s="10"/>
      <c r="P1659" s="10"/>
      <c r="Q1659" s="10"/>
      <c r="R1659" s="10"/>
      <c r="S1659" s="10" t="s">
        <v>53</v>
      </c>
      <c r="T1659" s="10"/>
      <c r="U1659" s="10" t="s">
        <v>49</v>
      </c>
      <c r="V1659" s="10" t="s">
        <v>50</v>
      </c>
      <c r="W1659" s="10" t="s">
        <v>50</v>
      </c>
      <c r="X1659" s="11" t="str">
        <f>IF(Y1659&gt;0,"Y","N")</f>
        <v>Y</v>
      </c>
      <c r="Y1659" s="11">
        <v>4</v>
      </c>
      <c r="Z1659" s="11">
        <f>IF(V1659="N",Y1659,Y1659*$T$1)</f>
        <v>4</v>
      </c>
      <c r="AA1659" s="11" t="str">
        <f>IF(AB1659&gt;0,"Y","N")</f>
        <v>N</v>
      </c>
      <c r="AB1659" s="11"/>
      <c r="AC1659" s="11">
        <f>IF(V1659="N",AB1659,AB1659*$T$1)</f>
        <v>0</v>
      </c>
      <c r="AD1659" s="20" t="s">
        <v>2052</v>
      </c>
      <c r="AE1659" s="20" t="s">
        <v>2052</v>
      </c>
      <c r="AF1659" s="11"/>
      <c r="AG1659" s="10"/>
      <c r="AH1659" s="10"/>
      <c r="AI1659" s="11">
        <f>IF(Y1659&gt;0,AK1622,AK1622- 1)</f>
        <v>968</v>
      </c>
      <c r="AJ1659" s="11" t="str">
        <f>IF(Y1659&gt;1,"MTP[" &amp; AI1659-1+Y1659&amp; ":" &amp; AI1659 &amp; "]",(IF(Y1659&gt;0,"MTP[" &amp; AI1659 &amp; "]","")))</f>
        <v>MTP[971:968]</v>
      </c>
      <c r="AK1659" s="11">
        <f>IF(AND(V1659="Y", Y1659&gt;0),AI1646,AI1646- 1)</f>
        <v>967</v>
      </c>
      <c r="AL1659" s="11" t="str">
        <f>IF(AND(V1659="Y", Y1659&gt;1),"MTP[" &amp; AK1659-1+Y1659&amp; ":" &amp; AK1659 &amp; "]",(IF(AND(V1659="Y", Y1659&gt;0),"MTP[" &amp; AK1659 &amp; "]","")))</f>
        <v/>
      </c>
      <c r="AM1659" s="11">
        <f>IF(AB1659&gt;0,AO1654,AO1654- 1)</f>
        <v>846</v>
      </c>
      <c r="AN1659" s="11" t="str">
        <f>IF(AB1659&gt;1,"OTP[" &amp; AM1659-1+AB1659&amp; ":" &amp; AM1659 &amp; "]",(IF(AB1659&gt;0,"OTP[" &amp; AM1659 &amp; "]","")))</f>
        <v/>
      </c>
      <c r="AO1659" s="11">
        <f>IF(AND(V1659="Y", AB1659&gt;0),AM1655,AM1655- 1)</f>
        <v>846</v>
      </c>
      <c r="AP1659" s="11" t="str">
        <f>IF(AND(V1659="Y", AB1659&gt;1),"OTP[" &amp; AO1659-1+AB1659&amp; ":" &amp; AO1659 &amp; "]",(IF(AND(V1659="Y", AB1659&gt;0),"OTP[" &amp; AO1659 &amp; "]","")))</f>
        <v/>
      </c>
      <c r="AQ1659" s="11"/>
      <c r="AR1659" s="11">
        <f>IF(V1659="N",AQ1659,AQ1659*$T$1)</f>
        <v>0</v>
      </c>
      <c r="AS1659" s="11"/>
      <c r="AT1659" s="9"/>
      <c r="AU1659" t="str">
        <f>S1659</f>
        <v>RW</v>
      </c>
      <c r="AV1659" s="7">
        <f>SUM(Z$7:Z1659)/2</f>
        <v>984</v>
      </c>
      <c r="AW1659" s="7">
        <f>SUM(AC$7:AC1659)/2</f>
        <v>848</v>
      </c>
      <c r="BA1659" s="11">
        <v>4</v>
      </c>
      <c r="BB1659" s="7">
        <f>BB1663+BA1663</f>
        <v>0</v>
      </c>
      <c r="BF1659" s="32" t="s">
        <v>1366</v>
      </c>
      <c r="BG1659" s="32" t="s">
        <v>1366</v>
      </c>
      <c r="BH1659" s="32" t="s">
        <v>1366</v>
      </c>
      <c r="BI1659" s="32" t="s">
        <v>1366</v>
      </c>
      <c r="BJ1659" s="32" t="s">
        <v>1366</v>
      </c>
      <c r="BK1659" s="32" t="s">
        <v>1366</v>
      </c>
      <c r="BL1659" s="32" t="s">
        <v>1366</v>
      </c>
      <c r="BM1659" s="32" t="s">
        <v>1366</v>
      </c>
      <c r="BN1659" s="32" t="s">
        <v>521</v>
      </c>
      <c r="BO1659" s="32" t="s">
        <v>521</v>
      </c>
    </row>
    <row r="1660" spans="2:67" ht="28.9">
      <c r="B1660" s="36"/>
      <c r="C1660" s="13" t="s">
        <v>1999</v>
      </c>
      <c r="D1660" s="10" t="s">
        <v>2053</v>
      </c>
      <c r="E1660" s="10" t="s">
        <v>2054</v>
      </c>
      <c r="F1660" s="11" t="s">
        <v>2055</v>
      </c>
      <c r="G1660" s="11"/>
      <c r="H1660" s="11"/>
      <c r="I1660" s="11"/>
      <c r="J1660" s="11"/>
      <c r="K1660" s="11"/>
      <c r="L1660" s="11"/>
      <c r="M1660" s="11"/>
      <c r="N1660" s="10"/>
      <c r="O1660" s="10"/>
      <c r="P1660" s="10"/>
      <c r="Q1660" s="10" t="str">
        <f>IF(T1660&gt;2,"Block Write",IF(T1660=1,"Write Byte","Write Word"))</f>
        <v>Write Word</v>
      </c>
      <c r="R1660" s="10" t="str">
        <f>IF(T1660&gt;2,"Block Read",IF(T1660=1,"Read Byte","Read Word"))</f>
        <v>Read Word</v>
      </c>
      <c r="S1660" s="10" t="str">
        <f t="shared" si="591"/>
        <v>RW</v>
      </c>
      <c r="T1660" s="10">
        <v>2</v>
      </c>
      <c r="U1660" s="10" t="s">
        <v>49</v>
      </c>
      <c r="V1660" s="10" t="s">
        <v>49</v>
      </c>
      <c r="W1660" s="10" t="s">
        <v>50</v>
      </c>
      <c r="X1660" s="11" t="str">
        <f t="shared" si="943"/>
        <v>N</v>
      </c>
      <c r="Y1660" s="11"/>
      <c r="Z1660" s="11"/>
      <c r="AA1660" s="11" t="str">
        <f t="shared" si="874"/>
        <v>Y</v>
      </c>
      <c r="AB1660" s="11">
        <v>16</v>
      </c>
      <c r="AC1660" s="11">
        <f t="shared" si="875"/>
        <v>32</v>
      </c>
      <c r="AD1660" s="10" t="str">
        <f>(AD1661 &amp; AD1662 &amp; AD1663 &amp; AD1664 &amp; AD1665 &amp; AD1666 &amp; AD1667 &amp; AD1668)</f>
        <v>0000000000001001</v>
      </c>
      <c r="AE1660" s="10" t="str">
        <f>(AE1661 &amp; AE1662 &amp; AE1663 &amp; AE1664 &amp; AE1665 &amp; AE1666 &amp; AE1667 &amp; AE1668)</f>
        <v>0000000000001001</v>
      </c>
      <c r="AF1660" s="11"/>
      <c r="AG1660" s="10"/>
      <c r="AH1660" s="10"/>
      <c r="AI1660" s="11">
        <f>AK1647+Y1660</f>
        <v>984</v>
      </c>
      <c r="AJ1660" s="11"/>
      <c r="AK1660" s="11">
        <f t="shared" si="592"/>
        <v>984</v>
      </c>
      <c r="AL1660" s="11"/>
      <c r="AM1660" s="11">
        <f>AO1647+AB1660</f>
        <v>864</v>
      </c>
      <c r="AN1660" s="11"/>
      <c r="AO1660" s="11">
        <f t="shared" si="593"/>
        <v>880</v>
      </c>
      <c r="AP1660" s="11"/>
      <c r="AQ1660" s="11">
        <f t="shared" si="581"/>
        <v>16</v>
      </c>
      <c r="AR1660" s="11">
        <f t="shared" si="876"/>
        <v>32</v>
      </c>
      <c r="AS1660" s="11"/>
      <c r="AT1660" s="9" t="s">
        <v>20</v>
      </c>
      <c r="AU1660" t="str">
        <f t="shared" si="891"/>
        <v>RW</v>
      </c>
      <c r="AV1660" s="7">
        <f>SUM(Z$7:Z1660)/2</f>
        <v>984</v>
      </c>
      <c r="AW1660" s="7">
        <f>SUM(AC$7:AC1660)/2</f>
        <v>864</v>
      </c>
      <c r="BF1660" s="2" t="s">
        <v>2056</v>
      </c>
      <c r="BG1660" s="2" t="s">
        <v>2056</v>
      </c>
      <c r="BH1660" s="2" t="s">
        <v>2056</v>
      </c>
      <c r="BI1660" s="2" t="s">
        <v>2056</v>
      </c>
      <c r="BJ1660" s="2" t="s">
        <v>2056</v>
      </c>
      <c r="BK1660" s="2" t="s">
        <v>2056</v>
      </c>
      <c r="BL1660" s="2" t="s">
        <v>2056</v>
      </c>
      <c r="BM1660" s="2" t="s">
        <v>2056</v>
      </c>
      <c r="BN1660" s="2" t="s">
        <v>2056</v>
      </c>
      <c r="BO1660" s="2" t="s">
        <v>2056</v>
      </c>
    </row>
    <row r="1661" spans="2:67" ht="28.9" outlineLevel="1">
      <c r="B1661" s="36"/>
      <c r="C1661" s="13" t="s">
        <v>1999</v>
      </c>
      <c r="D1661" s="10" t="s">
        <v>2053</v>
      </c>
      <c r="E1661" s="10" t="s">
        <v>2054</v>
      </c>
      <c r="F1661" s="11" t="s">
        <v>2055</v>
      </c>
      <c r="G1661" s="11"/>
      <c r="H1661" s="11"/>
      <c r="I1661" s="11"/>
      <c r="J1661" s="11"/>
      <c r="K1661" s="11"/>
      <c r="L1661" s="11"/>
      <c r="M1661" s="11"/>
      <c r="N1661" s="10"/>
      <c r="O1661" s="10"/>
      <c r="P1661" s="10"/>
      <c r="Q1661" s="10"/>
      <c r="R1661" s="10"/>
      <c r="S1661" s="10" t="s">
        <v>53</v>
      </c>
      <c r="T1661" s="10"/>
      <c r="U1661" s="10" t="s">
        <v>49</v>
      </c>
      <c r="V1661" s="10" t="s">
        <v>49</v>
      </c>
      <c r="W1661" s="10" t="s">
        <v>50</v>
      </c>
      <c r="X1661" s="11" t="str">
        <f t="shared" si="943"/>
        <v>N</v>
      </c>
      <c r="Y1661" s="11"/>
      <c r="Z1661" s="11"/>
      <c r="AA1661" s="11" t="str">
        <f>IF(AB1661&gt;0,"Y","N")</f>
        <v>N</v>
      </c>
      <c r="AB1661" s="11"/>
      <c r="AC1661" s="11">
        <f t="shared" si="875"/>
        <v>0</v>
      </c>
      <c r="AD1661" s="10" t="str">
        <f t="shared" ref="AD1661:AD1666" si="966">REPT(0,BA1661)</f>
        <v/>
      </c>
      <c r="AE1661" s="10" t="str">
        <f t="shared" ref="AE1661:AE1666" si="967">REPT(0,BA1661)</f>
        <v/>
      </c>
      <c r="AF1661" s="11"/>
      <c r="AG1661" s="10"/>
      <c r="AH1661" s="10"/>
      <c r="AI1661" s="11">
        <f t="shared" ref="AI1661:AI1667" si="968">AI1662+Y1662</f>
        <v>799</v>
      </c>
      <c r="AJ1661" s="11" t="str">
        <f t="shared" ref="AJ1661:AJ1668" si="969">IF(Y1661&gt;1,"MTP[" &amp; AI1661-1+Y1661&amp; ":" &amp; AI1661 &amp; "]",(IF(Y1661&gt;0,"MTP[" &amp; AI1661 &amp; "]","")))</f>
        <v/>
      </c>
      <c r="AK1661" s="11">
        <f t="shared" ref="AK1661:AK1667" si="970">AK1662+Y1662</f>
        <v>983</v>
      </c>
      <c r="AL1661" s="11" t="str">
        <f t="shared" ref="AL1661:AL1668" si="971">IF(AND(V1661="Y", Y1661&gt;1),"MTP[" &amp; AK1661-1+Y1661&amp; ":" &amp; AK1661 &amp; "]",(IF(AND(V1661="Y", Y1661&gt;0),"MTP[" &amp; AK1661 &amp; "]","")))</f>
        <v/>
      </c>
      <c r="AM1661" s="11">
        <f t="shared" ref="AM1661:AM1667" si="972">AM1662+AB1662</f>
        <v>864</v>
      </c>
      <c r="AN1661" s="11" t="str">
        <f t="shared" ref="AN1661:AN1668" si="973">IF(AB1661&gt;1,"OTP[" &amp; AM1661-1+AB1661&amp; ":" &amp; AM1661 &amp; "]",(IF(AB1661&gt;0,"OTP[" &amp; AM1661 &amp; "]","")))</f>
        <v/>
      </c>
      <c r="AO1661" s="11">
        <f t="shared" ref="AO1661:AO1667" si="974">AO1662+AB1662</f>
        <v>880</v>
      </c>
      <c r="AP1661" s="11" t="str">
        <f t="shared" ref="AP1661:AP1668" si="975">IF(AND(V1661="Y", AB1661&gt;1),"OTP[" &amp; AO1661-1+AB1661&amp; ":" &amp; AO1661 &amp; "]",(IF(AND(V1661="Y", AB1661&gt;0),"OTP[" &amp; AO1661 &amp; "]","")))</f>
        <v/>
      </c>
      <c r="AQ1661" s="11"/>
      <c r="AR1661" s="11">
        <f t="shared" si="876"/>
        <v>0</v>
      </c>
      <c r="AS1661" s="11"/>
      <c r="AT1661" s="9"/>
      <c r="AU1661" t="str">
        <f t="shared" si="891"/>
        <v>RW</v>
      </c>
      <c r="AV1661" s="7">
        <f>SUM(Z$7:Z1661)/2</f>
        <v>984</v>
      </c>
      <c r="AW1661" s="7">
        <f>SUM(AC$7:AC1661)/2</f>
        <v>864</v>
      </c>
      <c r="BF1661" s="2" t="s">
        <v>1299</v>
      </c>
      <c r="BG1661" s="2" t="s">
        <v>1299</v>
      </c>
      <c r="BH1661" s="2" t="s">
        <v>1299</v>
      </c>
      <c r="BI1661" s="2" t="s">
        <v>1299</v>
      </c>
      <c r="BJ1661" s="2" t="s">
        <v>1299</v>
      </c>
      <c r="BK1661" s="2" t="s">
        <v>1299</v>
      </c>
      <c r="BL1661" s="2" t="s">
        <v>1299</v>
      </c>
      <c r="BM1661" s="2" t="s">
        <v>1299</v>
      </c>
      <c r="BN1661" s="2" t="s">
        <v>1299</v>
      </c>
      <c r="BO1661" s="2" t="s">
        <v>1299</v>
      </c>
    </row>
    <row r="1662" spans="2:67" ht="28.9" outlineLevel="1">
      <c r="B1662" s="36"/>
      <c r="C1662" s="13" t="s">
        <v>1999</v>
      </c>
      <c r="D1662" s="10" t="s">
        <v>2053</v>
      </c>
      <c r="E1662" s="10" t="s">
        <v>2054</v>
      </c>
      <c r="F1662" s="11" t="s">
        <v>2055</v>
      </c>
      <c r="G1662" s="11" t="str">
        <f t="shared" ref="G1662:G1667" si="976">IF(BA1662&gt;1, F1662 &amp; "[" &amp; BB1662-1+BA1662&amp; ":" &amp; BB1662 &amp; "]",(IF(BA1662&gt;0,F1662 &amp; "[" &amp; BB1662 &amp; "]","")))</f>
        <v/>
      </c>
      <c r="H1662" s="11"/>
      <c r="I1662" s="11"/>
      <c r="J1662" s="11"/>
      <c r="K1662" s="11"/>
      <c r="L1662" s="11"/>
      <c r="M1662" s="11"/>
      <c r="N1662" s="10"/>
      <c r="O1662" s="10"/>
      <c r="P1662" s="10"/>
      <c r="Q1662" s="10"/>
      <c r="R1662" s="10"/>
      <c r="S1662" s="10" t="s">
        <v>53</v>
      </c>
      <c r="T1662" s="10"/>
      <c r="U1662" s="10" t="s">
        <v>49</v>
      </c>
      <c r="V1662" s="10" t="s">
        <v>49</v>
      </c>
      <c r="W1662" s="10" t="s">
        <v>50</v>
      </c>
      <c r="X1662" s="11" t="str">
        <f t="shared" si="943"/>
        <v>N</v>
      </c>
      <c r="Y1662" s="11"/>
      <c r="Z1662" s="11"/>
      <c r="AA1662" s="11" t="str">
        <f t="shared" si="874"/>
        <v>N</v>
      </c>
      <c r="AB1662" s="11"/>
      <c r="AC1662" s="11">
        <f t="shared" si="875"/>
        <v>0</v>
      </c>
      <c r="AD1662" s="10" t="str">
        <f t="shared" si="966"/>
        <v/>
      </c>
      <c r="AE1662" s="10" t="str">
        <f t="shared" si="967"/>
        <v/>
      </c>
      <c r="AF1662" s="11"/>
      <c r="AG1662" s="10"/>
      <c r="AH1662" s="10"/>
      <c r="AI1662" s="11">
        <f t="shared" si="968"/>
        <v>799</v>
      </c>
      <c r="AJ1662" s="11" t="str">
        <f t="shared" si="969"/>
        <v/>
      </c>
      <c r="AK1662" s="11">
        <f t="shared" si="970"/>
        <v>983</v>
      </c>
      <c r="AL1662" s="11" t="str">
        <f t="shared" si="971"/>
        <v/>
      </c>
      <c r="AM1662" s="11">
        <f t="shared" si="972"/>
        <v>864</v>
      </c>
      <c r="AN1662" s="11" t="str">
        <f t="shared" si="973"/>
        <v/>
      </c>
      <c r="AO1662" s="11">
        <f t="shared" si="974"/>
        <v>880</v>
      </c>
      <c r="AP1662" s="11" t="str">
        <f t="shared" si="975"/>
        <v/>
      </c>
      <c r="AQ1662" s="11"/>
      <c r="AR1662" s="11">
        <f t="shared" si="876"/>
        <v>0</v>
      </c>
      <c r="AS1662" s="11"/>
      <c r="AT1662" s="9"/>
      <c r="AU1662" t="str">
        <f t="shared" si="891"/>
        <v>RW</v>
      </c>
      <c r="AV1662" s="7">
        <f>SUM(Z$7:Z1662)/2</f>
        <v>984</v>
      </c>
      <c r="AW1662" s="7">
        <f>SUM(AC$7:AC1662)/2</f>
        <v>864</v>
      </c>
      <c r="BF1662" s="2" t="s">
        <v>1299</v>
      </c>
      <c r="BG1662" s="2" t="s">
        <v>1299</v>
      </c>
      <c r="BH1662" s="2" t="s">
        <v>1299</v>
      </c>
      <c r="BI1662" s="2" t="s">
        <v>1299</v>
      </c>
      <c r="BJ1662" s="2" t="s">
        <v>1299</v>
      </c>
      <c r="BK1662" s="2" t="s">
        <v>1299</v>
      </c>
      <c r="BL1662" s="2" t="s">
        <v>1299</v>
      </c>
      <c r="BM1662" s="2" t="s">
        <v>1299</v>
      </c>
      <c r="BN1662" s="2" t="s">
        <v>1299</v>
      </c>
      <c r="BO1662" s="2" t="s">
        <v>1299</v>
      </c>
    </row>
    <row r="1663" spans="2:67" ht="28.9" outlineLevel="1">
      <c r="B1663" s="36"/>
      <c r="C1663" s="13" t="s">
        <v>1999</v>
      </c>
      <c r="D1663" s="10" t="s">
        <v>2053</v>
      </c>
      <c r="E1663" s="10" t="s">
        <v>2054</v>
      </c>
      <c r="F1663" s="11" t="s">
        <v>2055</v>
      </c>
      <c r="G1663" s="11" t="str">
        <f t="shared" si="976"/>
        <v/>
      </c>
      <c r="H1663" s="11"/>
      <c r="I1663" s="11"/>
      <c r="J1663" s="11"/>
      <c r="K1663" s="11"/>
      <c r="L1663" s="11"/>
      <c r="M1663" s="11"/>
      <c r="N1663" s="10"/>
      <c r="O1663" s="10"/>
      <c r="P1663" s="10"/>
      <c r="Q1663" s="10"/>
      <c r="R1663" s="10"/>
      <c r="S1663" s="10" t="s">
        <v>53</v>
      </c>
      <c r="T1663" s="10"/>
      <c r="U1663" s="10" t="s">
        <v>49</v>
      </c>
      <c r="V1663" s="10" t="s">
        <v>49</v>
      </c>
      <c r="W1663" s="10" t="s">
        <v>50</v>
      </c>
      <c r="X1663" s="11" t="str">
        <f t="shared" si="943"/>
        <v>N</v>
      </c>
      <c r="Y1663" s="11"/>
      <c r="Z1663" s="11"/>
      <c r="AA1663" s="11" t="str">
        <f t="shared" si="874"/>
        <v>N</v>
      </c>
      <c r="AB1663" s="11"/>
      <c r="AC1663" s="11">
        <f t="shared" si="875"/>
        <v>0</v>
      </c>
      <c r="AD1663" s="10" t="str">
        <f t="shared" si="966"/>
        <v/>
      </c>
      <c r="AE1663" s="10" t="str">
        <f t="shared" si="967"/>
        <v/>
      </c>
      <c r="AF1663" s="11"/>
      <c r="AG1663" s="10"/>
      <c r="AH1663" s="10"/>
      <c r="AI1663" s="11">
        <f t="shared" si="968"/>
        <v>799</v>
      </c>
      <c r="AJ1663" s="11" t="str">
        <f t="shared" si="969"/>
        <v/>
      </c>
      <c r="AK1663" s="11">
        <f t="shared" si="970"/>
        <v>983</v>
      </c>
      <c r="AL1663" s="11" t="str">
        <f t="shared" si="971"/>
        <v/>
      </c>
      <c r="AM1663" s="11">
        <f t="shared" si="972"/>
        <v>864</v>
      </c>
      <c r="AN1663" s="11" t="str">
        <f t="shared" si="973"/>
        <v/>
      </c>
      <c r="AO1663" s="11">
        <f t="shared" si="974"/>
        <v>880</v>
      </c>
      <c r="AP1663" s="11" t="str">
        <f t="shared" si="975"/>
        <v/>
      </c>
      <c r="AQ1663" s="11"/>
      <c r="AR1663" s="11">
        <f t="shared" si="876"/>
        <v>0</v>
      </c>
      <c r="AS1663" s="11"/>
      <c r="AT1663" s="9"/>
      <c r="AU1663" t="str">
        <f t="shared" si="891"/>
        <v>RW</v>
      </c>
      <c r="AV1663" s="7">
        <f>SUM(Z$7:Z1663)/2</f>
        <v>984</v>
      </c>
      <c r="AW1663" s="7">
        <f>SUM(AC$7:AC1663)/2</f>
        <v>864</v>
      </c>
      <c r="BF1663" s="2" t="s">
        <v>1299</v>
      </c>
      <c r="BG1663" s="2" t="s">
        <v>1299</v>
      </c>
      <c r="BH1663" s="2" t="s">
        <v>1299</v>
      </c>
      <c r="BI1663" s="2" t="s">
        <v>1299</v>
      </c>
      <c r="BJ1663" s="2" t="s">
        <v>1299</v>
      </c>
      <c r="BK1663" s="2" t="s">
        <v>1299</v>
      </c>
      <c r="BL1663" s="2" t="s">
        <v>1299</v>
      </c>
      <c r="BM1663" s="2" t="s">
        <v>1299</v>
      </c>
      <c r="BN1663" s="2" t="s">
        <v>1299</v>
      </c>
      <c r="BO1663" s="2" t="s">
        <v>1299</v>
      </c>
    </row>
    <row r="1664" spans="2:67" ht="28.9" outlineLevel="1">
      <c r="B1664" s="36"/>
      <c r="C1664" s="13" t="s">
        <v>1999</v>
      </c>
      <c r="D1664" s="10" t="s">
        <v>2053</v>
      </c>
      <c r="E1664" s="10" t="s">
        <v>2054</v>
      </c>
      <c r="F1664" s="11" t="s">
        <v>2055</v>
      </c>
      <c r="G1664" s="11" t="str">
        <f t="shared" si="976"/>
        <v/>
      </c>
      <c r="H1664" s="11"/>
      <c r="I1664" s="11"/>
      <c r="J1664" s="11"/>
      <c r="K1664" s="11"/>
      <c r="L1664" s="11"/>
      <c r="M1664" s="11"/>
      <c r="N1664" s="10"/>
      <c r="O1664" s="10"/>
      <c r="P1664" s="10"/>
      <c r="Q1664" s="10"/>
      <c r="R1664" s="10"/>
      <c r="S1664" s="10" t="s">
        <v>53</v>
      </c>
      <c r="T1664" s="10"/>
      <c r="U1664" s="10" t="s">
        <v>49</v>
      </c>
      <c r="V1664" s="10" t="s">
        <v>49</v>
      </c>
      <c r="W1664" s="10" t="s">
        <v>50</v>
      </c>
      <c r="X1664" s="11" t="str">
        <f t="shared" si="943"/>
        <v>N</v>
      </c>
      <c r="Y1664" s="11"/>
      <c r="Z1664" s="11"/>
      <c r="AA1664" s="11" t="str">
        <f t="shared" si="874"/>
        <v>N</v>
      </c>
      <c r="AB1664" s="11"/>
      <c r="AC1664" s="11">
        <f t="shared" si="875"/>
        <v>0</v>
      </c>
      <c r="AD1664" s="10" t="str">
        <f t="shared" si="966"/>
        <v/>
      </c>
      <c r="AE1664" s="10" t="str">
        <f t="shared" si="967"/>
        <v/>
      </c>
      <c r="AF1664" s="11"/>
      <c r="AG1664" s="10"/>
      <c r="AH1664" s="10"/>
      <c r="AI1664" s="11">
        <f t="shared" si="968"/>
        <v>799</v>
      </c>
      <c r="AJ1664" s="11" t="str">
        <f t="shared" si="969"/>
        <v/>
      </c>
      <c r="AK1664" s="11">
        <f t="shared" si="970"/>
        <v>983</v>
      </c>
      <c r="AL1664" s="11" t="str">
        <f t="shared" si="971"/>
        <v/>
      </c>
      <c r="AM1664" s="11">
        <f t="shared" si="972"/>
        <v>864</v>
      </c>
      <c r="AN1664" s="11" t="str">
        <f t="shared" si="973"/>
        <v/>
      </c>
      <c r="AO1664" s="11">
        <f t="shared" si="974"/>
        <v>880</v>
      </c>
      <c r="AP1664" s="11" t="str">
        <f t="shared" si="975"/>
        <v/>
      </c>
      <c r="AQ1664" s="11"/>
      <c r="AR1664" s="11">
        <f t="shared" si="876"/>
        <v>0</v>
      </c>
      <c r="AS1664" s="11"/>
      <c r="AT1664" s="9"/>
      <c r="AU1664" t="str">
        <f t="shared" si="891"/>
        <v>RW</v>
      </c>
      <c r="AV1664" s="7">
        <f>SUM(Z$7:Z1664)/2</f>
        <v>984</v>
      </c>
      <c r="AW1664" s="7">
        <f>SUM(AC$7:AC1664)/2</f>
        <v>864</v>
      </c>
      <c r="BF1664" s="2" t="s">
        <v>1299</v>
      </c>
      <c r="BG1664" s="2" t="s">
        <v>1299</v>
      </c>
      <c r="BH1664" s="2" t="s">
        <v>1299</v>
      </c>
      <c r="BI1664" s="2" t="s">
        <v>1299</v>
      </c>
      <c r="BJ1664" s="2" t="s">
        <v>1299</v>
      </c>
      <c r="BK1664" s="2" t="s">
        <v>1299</v>
      </c>
      <c r="BL1664" s="2" t="s">
        <v>1299</v>
      </c>
      <c r="BM1664" s="2" t="s">
        <v>1299</v>
      </c>
      <c r="BN1664" s="2" t="s">
        <v>1299</v>
      </c>
      <c r="BO1664" s="2" t="s">
        <v>1299</v>
      </c>
    </row>
    <row r="1665" spans="2:67" ht="28.9" outlineLevel="1">
      <c r="B1665" s="36"/>
      <c r="C1665" s="13" t="s">
        <v>1999</v>
      </c>
      <c r="D1665" s="10" t="s">
        <v>2053</v>
      </c>
      <c r="E1665" s="10" t="s">
        <v>2054</v>
      </c>
      <c r="F1665" s="11" t="s">
        <v>2055</v>
      </c>
      <c r="G1665" s="11" t="str">
        <f t="shared" si="976"/>
        <v>MFR_SPECIFIC_E0[15:7]</v>
      </c>
      <c r="H1665" s="11"/>
      <c r="I1665" s="11"/>
      <c r="J1665" s="11"/>
      <c r="K1665" s="11"/>
      <c r="L1665" s="11"/>
      <c r="M1665" s="11"/>
      <c r="N1665" s="10"/>
      <c r="O1665" s="10"/>
      <c r="P1665" s="10"/>
      <c r="Q1665" s="10"/>
      <c r="R1665" s="10"/>
      <c r="S1665" s="10" t="s">
        <v>53</v>
      </c>
      <c r="T1665" s="10"/>
      <c r="U1665" s="10" t="s">
        <v>49</v>
      </c>
      <c r="V1665" s="10" t="s">
        <v>49</v>
      </c>
      <c r="W1665" s="10" t="s">
        <v>50</v>
      </c>
      <c r="X1665" s="11" t="str">
        <f t="shared" si="943"/>
        <v>N</v>
      </c>
      <c r="Y1665" s="11"/>
      <c r="Z1665" s="11"/>
      <c r="AA1665" s="11" t="str">
        <f t="shared" si="874"/>
        <v>Y</v>
      </c>
      <c r="AB1665" s="11">
        <v>9</v>
      </c>
      <c r="AC1665" s="11">
        <f t="shared" si="875"/>
        <v>18</v>
      </c>
      <c r="AD1665" s="10" t="str">
        <f t="shared" si="966"/>
        <v>000000000</v>
      </c>
      <c r="AE1665" s="10" t="str">
        <f t="shared" si="967"/>
        <v>000000000</v>
      </c>
      <c r="AF1665" s="11"/>
      <c r="AG1665" s="10"/>
      <c r="AH1665" s="10"/>
      <c r="AI1665" s="11">
        <f t="shared" si="968"/>
        <v>799</v>
      </c>
      <c r="AJ1665" s="11" t="str">
        <f t="shared" si="969"/>
        <v/>
      </c>
      <c r="AK1665" s="11">
        <f t="shared" si="970"/>
        <v>983</v>
      </c>
      <c r="AL1665" s="11" t="str">
        <f t="shared" si="971"/>
        <v/>
      </c>
      <c r="AM1665" s="11">
        <f t="shared" si="972"/>
        <v>855</v>
      </c>
      <c r="AN1665" s="11" t="str">
        <f t="shared" si="973"/>
        <v>OTP[863:855]</v>
      </c>
      <c r="AO1665" s="11">
        <f t="shared" si="974"/>
        <v>871</v>
      </c>
      <c r="AP1665" s="11" t="str">
        <f t="shared" si="975"/>
        <v>OTP[879:871]</v>
      </c>
      <c r="AQ1665" s="11"/>
      <c r="AR1665" s="11">
        <f t="shared" si="876"/>
        <v>0</v>
      </c>
      <c r="AS1665" s="11"/>
      <c r="AT1665" s="9"/>
      <c r="AU1665" t="str">
        <f t="shared" si="891"/>
        <v>RW</v>
      </c>
      <c r="AV1665" s="7">
        <f>SUM(Z$7:Z1665)/2</f>
        <v>984</v>
      </c>
      <c r="AW1665" s="7">
        <f>SUM(AC$7:AC1665)/2</f>
        <v>873</v>
      </c>
      <c r="BA1665" s="7">
        <v>9</v>
      </c>
      <c r="BB1665" s="7">
        <f t="shared" ref="BB1665:BB1668" si="977">BB1666+BA1666</f>
        <v>7</v>
      </c>
      <c r="BF1665" s="2" t="s">
        <v>550</v>
      </c>
      <c r="BG1665" s="2" t="s">
        <v>550</v>
      </c>
      <c r="BH1665" s="2" t="s">
        <v>550</v>
      </c>
      <c r="BI1665" s="2" t="s">
        <v>550</v>
      </c>
      <c r="BJ1665" s="2" t="s">
        <v>550</v>
      </c>
      <c r="BK1665" s="2" t="s">
        <v>550</v>
      </c>
      <c r="BL1665" s="2" t="s">
        <v>550</v>
      </c>
      <c r="BM1665" s="2" t="s">
        <v>550</v>
      </c>
      <c r="BN1665" s="2" t="s">
        <v>550</v>
      </c>
      <c r="BO1665" s="2" t="s">
        <v>550</v>
      </c>
    </row>
    <row r="1666" spans="2:67" ht="118.15" customHeight="1" outlineLevel="1">
      <c r="B1666" s="36"/>
      <c r="C1666" s="13" t="s">
        <v>1999</v>
      </c>
      <c r="D1666" s="10" t="s">
        <v>2053</v>
      </c>
      <c r="E1666" s="10" t="s">
        <v>2054</v>
      </c>
      <c r="F1666" s="11" t="s">
        <v>2055</v>
      </c>
      <c r="G1666" s="11" t="str">
        <f t="shared" si="976"/>
        <v>MFR_SPECIFIC_E0[6:5]</v>
      </c>
      <c r="H1666" s="11" t="s">
        <v>2057</v>
      </c>
      <c r="I1666" s="11"/>
      <c r="J1666" s="11"/>
      <c r="K1666" s="11"/>
      <c r="L1666" s="11"/>
      <c r="M1666" s="11"/>
      <c r="N1666" s="10" t="s">
        <v>2058</v>
      </c>
      <c r="O1666" s="10"/>
      <c r="P1666" s="10"/>
      <c r="Q1666" s="10"/>
      <c r="R1666" s="10"/>
      <c r="S1666" s="10" t="s">
        <v>53</v>
      </c>
      <c r="T1666" s="10"/>
      <c r="U1666" s="10" t="s">
        <v>49</v>
      </c>
      <c r="V1666" s="10" t="s">
        <v>49</v>
      </c>
      <c r="W1666" s="10" t="s">
        <v>50</v>
      </c>
      <c r="X1666" s="11" t="str">
        <f t="shared" si="943"/>
        <v>N</v>
      </c>
      <c r="Y1666" s="11"/>
      <c r="Z1666" s="11"/>
      <c r="AA1666" s="11" t="str">
        <f t="shared" si="874"/>
        <v>Y</v>
      </c>
      <c r="AB1666" s="11">
        <v>2</v>
      </c>
      <c r="AC1666" s="11">
        <f t="shared" si="875"/>
        <v>4</v>
      </c>
      <c r="AD1666" s="10" t="str">
        <f t="shared" si="966"/>
        <v>00</v>
      </c>
      <c r="AE1666" s="10" t="str">
        <f t="shared" si="967"/>
        <v>00</v>
      </c>
      <c r="AF1666" s="11"/>
      <c r="AG1666" s="10"/>
      <c r="AH1666" s="10"/>
      <c r="AI1666" s="11">
        <f t="shared" si="968"/>
        <v>799</v>
      </c>
      <c r="AJ1666" s="11" t="str">
        <f t="shared" si="969"/>
        <v/>
      </c>
      <c r="AK1666" s="11">
        <f t="shared" si="970"/>
        <v>983</v>
      </c>
      <c r="AL1666" s="11" t="str">
        <f t="shared" si="971"/>
        <v/>
      </c>
      <c r="AM1666" s="11">
        <f t="shared" si="972"/>
        <v>853</v>
      </c>
      <c r="AN1666" s="11" t="str">
        <f t="shared" si="973"/>
        <v>OTP[854:853]</v>
      </c>
      <c r="AO1666" s="11">
        <f t="shared" si="974"/>
        <v>869</v>
      </c>
      <c r="AP1666" s="11" t="str">
        <f t="shared" si="975"/>
        <v>OTP[870:869]</v>
      </c>
      <c r="AQ1666" s="11"/>
      <c r="AR1666" s="11">
        <f t="shared" si="876"/>
        <v>0</v>
      </c>
      <c r="AS1666" s="11"/>
      <c r="AT1666" s="9"/>
      <c r="AU1666" t="str">
        <f t="shared" si="891"/>
        <v>RW</v>
      </c>
      <c r="AV1666" s="7">
        <f>SUM(Z$7:Z1666)/2</f>
        <v>984</v>
      </c>
      <c r="AW1666" s="7">
        <f>SUM(AC$7:AC1666)/2</f>
        <v>875</v>
      </c>
      <c r="BA1666" s="11">
        <v>2</v>
      </c>
      <c r="BB1666" s="7">
        <f t="shared" si="977"/>
        <v>5</v>
      </c>
      <c r="BF1666" s="2" t="s">
        <v>51</v>
      </c>
      <c r="BG1666" s="2" t="s">
        <v>51</v>
      </c>
      <c r="BH1666" s="2" t="s">
        <v>51</v>
      </c>
      <c r="BI1666" s="2" t="s">
        <v>51</v>
      </c>
      <c r="BJ1666" s="2" t="s">
        <v>51</v>
      </c>
      <c r="BK1666" s="2" t="s">
        <v>51</v>
      </c>
      <c r="BL1666" s="2" t="s">
        <v>51</v>
      </c>
      <c r="BM1666" s="2" t="s">
        <v>51</v>
      </c>
      <c r="BN1666" s="2" t="s">
        <v>51</v>
      </c>
      <c r="BO1666" s="2" t="s">
        <v>51</v>
      </c>
    </row>
    <row r="1667" spans="2:67" ht="86.45" outlineLevel="1">
      <c r="B1667" s="36"/>
      <c r="C1667" s="13" t="s">
        <v>1999</v>
      </c>
      <c r="D1667" s="10" t="s">
        <v>2053</v>
      </c>
      <c r="E1667" s="10" t="s">
        <v>2054</v>
      </c>
      <c r="F1667" s="11" t="s">
        <v>2055</v>
      </c>
      <c r="G1667" s="11" t="str">
        <f t="shared" si="976"/>
        <v>MFR_SPECIFIC_E0[4:3]</v>
      </c>
      <c r="H1667" s="11" t="s">
        <v>2059</v>
      </c>
      <c r="I1667" s="11"/>
      <c r="J1667" s="11"/>
      <c r="K1667" s="11"/>
      <c r="L1667" s="11"/>
      <c r="M1667" s="11"/>
      <c r="N1667" s="10" t="s">
        <v>2060</v>
      </c>
      <c r="O1667" s="10"/>
      <c r="P1667" s="10"/>
      <c r="Q1667" s="10"/>
      <c r="R1667" s="10"/>
      <c r="S1667" s="10" t="s">
        <v>53</v>
      </c>
      <c r="T1667" s="10"/>
      <c r="U1667" s="10" t="s">
        <v>49</v>
      </c>
      <c r="V1667" s="10" t="s">
        <v>49</v>
      </c>
      <c r="W1667" s="10" t="s">
        <v>50</v>
      </c>
      <c r="X1667" s="11" t="str">
        <f t="shared" si="943"/>
        <v>N</v>
      </c>
      <c r="Y1667" s="11"/>
      <c r="Z1667" s="11"/>
      <c r="AA1667" s="11" t="str">
        <f t="shared" si="874"/>
        <v>Y</v>
      </c>
      <c r="AB1667" s="11">
        <v>2</v>
      </c>
      <c r="AC1667" s="11">
        <f t="shared" si="875"/>
        <v>4</v>
      </c>
      <c r="AD1667" s="20" t="s">
        <v>1313</v>
      </c>
      <c r="AE1667" s="20" t="s">
        <v>1313</v>
      </c>
      <c r="AF1667" s="11"/>
      <c r="AG1667" s="10"/>
      <c r="AH1667" s="10"/>
      <c r="AI1667" s="11">
        <f t="shared" si="968"/>
        <v>799</v>
      </c>
      <c r="AJ1667" s="11" t="str">
        <f t="shared" si="969"/>
        <v/>
      </c>
      <c r="AK1667" s="11">
        <f t="shared" si="970"/>
        <v>983</v>
      </c>
      <c r="AL1667" s="11" t="str">
        <f t="shared" si="971"/>
        <v/>
      </c>
      <c r="AM1667" s="11">
        <f t="shared" si="972"/>
        <v>851</v>
      </c>
      <c r="AN1667" s="11" t="str">
        <f t="shared" si="973"/>
        <v>OTP[852:851]</v>
      </c>
      <c r="AO1667" s="11">
        <f t="shared" si="974"/>
        <v>867</v>
      </c>
      <c r="AP1667" s="11" t="str">
        <f t="shared" si="975"/>
        <v>OTP[868:867]</v>
      </c>
      <c r="AQ1667" s="11"/>
      <c r="AR1667" s="11">
        <f t="shared" si="876"/>
        <v>0</v>
      </c>
      <c r="AS1667" s="11"/>
      <c r="AT1667" s="9"/>
      <c r="AU1667" t="str">
        <f t="shared" si="891"/>
        <v>RW</v>
      </c>
      <c r="AV1667" s="7">
        <f>SUM(Z$7:Z1667)/2</f>
        <v>984</v>
      </c>
      <c r="AW1667" s="7">
        <f>SUM(AC$7:AC1667)/2</f>
        <v>877</v>
      </c>
      <c r="BA1667" s="11">
        <v>2</v>
      </c>
      <c r="BB1667" s="7">
        <f t="shared" si="977"/>
        <v>3</v>
      </c>
      <c r="BF1667" s="2" t="s">
        <v>1313</v>
      </c>
      <c r="BG1667" s="2" t="s">
        <v>1313</v>
      </c>
      <c r="BH1667" s="2" t="s">
        <v>1313</v>
      </c>
      <c r="BI1667" s="2" t="s">
        <v>1313</v>
      </c>
      <c r="BJ1667" s="32" t="s">
        <v>51</v>
      </c>
      <c r="BK1667" s="32" t="s">
        <v>51</v>
      </c>
      <c r="BL1667" s="32" t="s">
        <v>2061</v>
      </c>
      <c r="BM1667" s="32" t="s">
        <v>2061</v>
      </c>
      <c r="BN1667" s="32" t="s">
        <v>51</v>
      </c>
      <c r="BO1667" s="32" t="s">
        <v>51</v>
      </c>
    </row>
    <row r="1668" spans="2:67" ht="129.6" outlineLevel="1">
      <c r="B1668" s="36" t="s">
        <v>2062</v>
      </c>
      <c r="C1668" s="13" t="s">
        <v>1999</v>
      </c>
      <c r="D1668" s="10" t="s">
        <v>2053</v>
      </c>
      <c r="E1668" s="10" t="s">
        <v>2054</v>
      </c>
      <c r="F1668" s="11" t="s">
        <v>2055</v>
      </c>
      <c r="G1668" s="11" t="str">
        <f>IF(BA1668&gt;1, F1668 &amp; "[" &amp; BB1668-1+BA1668&amp; ":" &amp; BB1668 &amp; "]",(IF(BA1668&gt;0,F1668 &amp; "[" &amp; BB1668 &amp; "]","")))</f>
        <v>MFR_SPECIFIC_E0[2:0]</v>
      </c>
      <c r="H1668" s="11" t="s">
        <v>2063</v>
      </c>
      <c r="I1668" s="11"/>
      <c r="J1668" s="11"/>
      <c r="K1668" s="11"/>
      <c r="L1668" s="11"/>
      <c r="M1668" s="11"/>
      <c r="N1668" s="10" t="s">
        <v>2064</v>
      </c>
      <c r="O1668" s="10"/>
      <c r="P1668" s="10"/>
      <c r="Q1668" s="10"/>
      <c r="R1668" s="10"/>
      <c r="S1668" s="10" t="s">
        <v>53</v>
      </c>
      <c r="T1668" s="10"/>
      <c r="U1668" s="10" t="s">
        <v>49</v>
      </c>
      <c r="V1668" s="10" t="s">
        <v>49</v>
      </c>
      <c r="W1668" s="10" t="s">
        <v>50</v>
      </c>
      <c r="X1668" s="11" t="str">
        <f t="shared" si="943"/>
        <v>N</v>
      </c>
      <c r="Y1668" s="11"/>
      <c r="Z1668" s="11"/>
      <c r="AA1668" s="11" t="str">
        <f t="shared" si="874"/>
        <v>Y</v>
      </c>
      <c r="AB1668" s="11">
        <v>3</v>
      </c>
      <c r="AC1668" s="11">
        <f t="shared" si="875"/>
        <v>6</v>
      </c>
      <c r="AD1668" s="20" t="s">
        <v>1345</v>
      </c>
      <c r="AE1668" s="20" t="s">
        <v>1345</v>
      </c>
      <c r="AF1668" s="11"/>
      <c r="AG1668" s="10"/>
      <c r="AH1668" s="10"/>
      <c r="AI1668" s="11">
        <f>IF(Y1668&gt;0,AK1597,AK1597- 1)</f>
        <v>799</v>
      </c>
      <c r="AJ1668" s="11" t="str">
        <f t="shared" si="969"/>
        <v/>
      </c>
      <c r="AK1668" s="11">
        <f>IF(AND(V1668="Y", Y1668&gt;0),AI1660,AI1660- 1)</f>
        <v>983</v>
      </c>
      <c r="AL1668" s="11" t="str">
        <f t="shared" si="971"/>
        <v/>
      </c>
      <c r="AM1668" s="11">
        <f>IF(AB1668&gt;0,AM1647,AM1647- 1)</f>
        <v>848</v>
      </c>
      <c r="AN1668" s="11" t="str">
        <f t="shared" si="973"/>
        <v>OTP[850:848]</v>
      </c>
      <c r="AO1668" s="11">
        <f>IF(AND(V1668="Y", AB1668&gt;0),AM1660,AM1660- 1)</f>
        <v>864</v>
      </c>
      <c r="AP1668" s="11" t="str">
        <f t="shared" si="975"/>
        <v>OTP[866:864]</v>
      </c>
      <c r="AQ1668" s="11"/>
      <c r="AR1668" s="11">
        <f t="shared" si="876"/>
        <v>0</v>
      </c>
      <c r="AS1668" s="11"/>
      <c r="AT1668" s="9"/>
      <c r="AU1668" t="str">
        <f t="shared" si="891"/>
        <v>RW</v>
      </c>
      <c r="AV1668" s="7">
        <f>SUM(Z$7:Z1668)/2</f>
        <v>984</v>
      </c>
      <c r="AW1668" s="7">
        <f>SUM(AC$7:AC1668)/2</f>
        <v>880</v>
      </c>
      <c r="BA1668" s="11">
        <v>3</v>
      </c>
      <c r="BB1668" s="7">
        <f t="shared" si="977"/>
        <v>0</v>
      </c>
      <c r="BF1668" s="2" t="s">
        <v>1345</v>
      </c>
      <c r="BG1668" s="2" t="s">
        <v>1345</v>
      </c>
      <c r="BH1668" s="2" t="s">
        <v>1345</v>
      </c>
      <c r="BI1668" s="2" t="s">
        <v>1345</v>
      </c>
      <c r="BJ1668" s="2">
        <v>100</v>
      </c>
      <c r="BK1668" s="2">
        <v>100</v>
      </c>
      <c r="BL1668" s="2">
        <v>101</v>
      </c>
      <c r="BM1668" s="2">
        <v>101</v>
      </c>
      <c r="BN1668" s="2">
        <v>110</v>
      </c>
      <c r="BO1668" s="2">
        <v>110</v>
      </c>
    </row>
    <row r="1669" spans="2:67" ht="57.6">
      <c r="B1669" s="36"/>
      <c r="C1669" s="13" t="s">
        <v>1999</v>
      </c>
      <c r="D1669" s="10" t="s">
        <v>2065</v>
      </c>
      <c r="E1669" s="10" t="s">
        <v>2066</v>
      </c>
      <c r="F1669" s="11" t="s">
        <v>2067</v>
      </c>
      <c r="G1669" s="11"/>
      <c r="H1669" s="11"/>
      <c r="I1669" s="11"/>
      <c r="J1669" s="11"/>
      <c r="K1669" s="11"/>
      <c r="L1669" s="11"/>
      <c r="M1669" s="11"/>
      <c r="N1669" s="10"/>
      <c r="O1669" s="10"/>
      <c r="P1669" s="10"/>
      <c r="Q1669" s="10" t="str">
        <f>IF(T1669&gt;2,"Block Write",IF(T1669=1,"Write Byte","Write Word"))</f>
        <v>Block Write</v>
      </c>
      <c r="R1669" s="10" t="str">
        <f>IF(T1669&gt;2,"Block Read",IF(T1669=1,"Read Byte","Read Word"))</f>
        <v>Block Read</v>
      </c>
      <c r="S1669" s="10" t="str">
        <f t="shared" si="591"/>
        <v>RW</v>
      </c>
      <c r="T1669" s="10">
        <v>4</v>
      </c>
      <c r="U1669" s="10" t="s">
        <v>49</v>
      </c>
      <c r="V1669" s="10" t="s">
        <v>49</v>
      </c>
      <c r="W1669" s="10" t="s">
        <v>50</v>
      </c>
      <c r="X1669" s="11" t="str">
        <f t="shared" si="943"/>
        <v>Y</v>
      </c>
      <c r="Y1669" s="11">
        <f>SUM(Y1671:Y1693)</f>
        <v>32</v>
      </c>
      <c r="Z1669" s="11">
        <f t="shared" si="773"/>
        <v>64</v>
      </c>
      <c r="AA1669" s="11" t="str">
        <f t="shared" si="874"/>
        <v>N</v>
      </c>
      <c r="AB1669" s="11"/>
      <c r="AC1669" s="11">
        <f t="shared" si="875"/>
        <v>0</v>
      </c>
      <c r="AD1669" s="10" t="str">
        <f>(AD1670 &amp; AD1671 &amp; AD1672 &amp; AD1673 &amp; AD1674 &amp; AD1675 &amp; AD1676 &amp; AD1677) &amp; (AD1678 &amp; AD1679 &amp; AD1680 &amp; AD1681 &amp; AD1682 &amp; AD1683 &amp; AD1684 &amp; AD1685) &amp; (AD1686 &amp; AD1687 &amp; AD1688 &amp; AD1689 &amp; AD1690 &amp; AD1691 &amp; AD1692 &amp; AD1693)</f>
        <v>00000100000101000000000000001011</v>
      </c>
      <c r="AE1669" s="10" t="str">
        <f>(AE1670 &amp; AE1671 &amp; AE1672 &amp; AE1673 &amp; AE1674 &amp; AE1675 &amp; AE1676 &amp; AE1677) &amp; (AE1678 &amp; AE1679 &amp; AE1680 &amp; AE1681 &amp; AE1682 &amp; AE1683 &amp; AE1684 &amp; AE1685) &amp; (AE1686 &amp; AE1687 &amp; AE1688 &amp; AE1689 &amp; AE1690 &amp; AE1691 &amp; AE1692 &amp; AE1693)</f>
        <v>00000100000101000000000000001011</v>
      </c>
      <c r="AF1669" s="11"/>
      <c r="AG1669" s="10"/>
      <c r="AH1669" s="10"/>
      <c r="AI1669" s="11">
        <f>AK1660+Y1669</f>
        <v>1016</v>
      </c>
      <c r="AJ1669" s="11"/>
      <c r="AK1669" s="11">
        <f t="shared" si="592"/>
        <v>1048</v>
      </c>
      <c r="AL1669" s="11"/>
      <c r="AM1669" s="11">
        <f>AO1660+AB1669</f>
        <v>880</v>
      </c>
      <c r="AN1669" s="11"/>
      <c r="AO1669" s="11">
        <f t="shared" si="593"/>
        <v>880</v>
      </c>
      <c r="AP1669" s="11"/>
      <c r="AQ1669" s="11">
        <f t="shared" si="581"/>
        <v>32</v>
      </c>
      <c r="AR1669" s="11">
        <f t="shared" si="876"/>
        <v>64</v>
      </c>
      <c r="AS1669" s="11"/>
      <c r="AT1669" s="9" t="s">
        <v>18</v>
      </c>
      <c r="AU1669" t="str">
        <f t="shared" si="891"/>
        <v>RW</v>
      </c>
      <c r="AV1669" s="7">
        <f>SUM(Z$7:Z1669)/2</f>
        <v>1016</v>
      </c>
      <c r="AW1669" s="7">
        <f>SUM(AC$7:AC1669)/2</f>
        <v>880</v>
      </c>
      <c r="BF1669" s="2" t="s">
        <v>2068</v>
      </c>
      <c r="BG1669" s="2" t="s">
        <v>2068</v>
      </c>
      <c r="BH1669" s="2" t="s">
        <v>2068</v>
      </c>
      <c r="BI1669" s="2" t="s">
        <v>2068</v>
      </c>
      <c r="BJ1669" s="2" t="s">
        <v>2068</v>
      </c>
      <c r="BK1669" s="2" t="s">
        <v>2068</v>
      </c>
      <c r="BL1669" s="2" t="s">
        <v>2068</v>
      </c>
      <c r="BM1669" s="2" t="s">
        <v>2068</v>
      </c>
      <c r="BN1669" s="2" t="s">
        <v>2068</v>
      </c>
      <c r="BO1669" s="2" t="s">
        <v>2068</v>
      </c>
    </row>
    <row r="1670" spans="2:67" ht="28.9" outlineLevel="1">
      <c r="B1670" s="36"/>
      <c r="C1670" s="13" t="s">
        <v>1999</v>
      </c>
      <c r="D1670" s="10" t="s">
        <v>2065</v>
      </c>
      <c r="E1670" s="10" t="s">
        <v>2066</v>
      </c>
      <c r="F1670" s="11" t="s">
        <v>2067</v>
      </c>
      <c r="G1670" s="11"/>
      <c r="H1670" s="11"/>
      <c r="I1670" s="11"/>
      <c r="J1670" s="11"/>
      <c r="K1670" s="11"/>
      <c r="L1670" s="11"/>
      <c r="M1670" s="11"/>
      <c r="N1670" s="10"/>
      <c r="O1670" s="10"/>
      <c r="P1670" s="10"/>
      <c r="Q1670" s="10"/>
      <c r="R1670" s="10"/>
      <c r="S1670" s="10" t="s">
        <v>53</v>
      </c>
      <c r="T1670" s="10"/>
      <c r="U1670" s="10" t="s">
        <v>49</v>
      </c>
      <c r="V1670" s="10" t="s">
        <v>49</v>
      </c>
      <c r="W1670" s="10" t="s">
        <v>50</v>
      </c>
      <c r="X1670" s="11" t="str">
        <f t="shared" si="943"/>
        <v>N</v>
      </c>
      <c r="Y1670" s="11"/>
      <c r="Z1670" s="11">
        <f t="shared" si="773"/>
        <v>0</v>
      </c>
      <c r="AA1670" s="11" t="str">
        <f t="shared" si="874"/>
        <v>N</v>
      </c>
      <c r="AB1670" s="11"/>
      <c r="AC1670" s="11">
        <f t="shared" si="875"/>
        <v>0</v>
      </c>
      <c r="AD1670" s="10" t="str">
        <f t="shared" ref="AD1670:AD1691" si="978">REPT(0,BA1670)</f>
        <v/>
      </c>
      <c r="AE1670" s="10" t="str">
        <f t="shared" ref="AE1670:AE1691" si="979">REPT(0,BA1670)</f>
        <v/>
      </c>
      <c r="AF1670" s="11"/>
      <c r="AG1670" s="10"/>
      <c r="AH1670" s="10"/>
      <c r="AI1670" s="11">
        <f t="shared" ref="AI1670:AI1692" si="980">AI1671+Y1671</f>
        <v>1016</v>
      </c>
      <c r="AJ1670" s="11" t="str">
        <f t="shared" ref="AJ1670:AJ1693" si="981">IF(Y1670&gt;1,"MTP[" &amp; AI1670-1+Y1670&amp; ":" &amp; AI1670 &amp; "]",(IF(Y1670&gt;0,"MTP[" &amp; AI1670 &amp; "]","")))</f>
        <v/>
      </c>
      <c r="AK1670" s="11">
        <f t="shared" ref="AK1670:AK1692" si="982">AK1671+Y1671</f>
        <v>1048</v>
      </c>
      <c r="AL1670" s="11" t="str">
        <f t="shared" ref="AL1670:AL1693" si="983">IF(AND(V1670="Y", Y1670&gt;1),"MTP[" &amp; AK1670-1+Y1670&amp; ":" &amp; AK1670 &amp; "]",(IF(AND(V1670="Y", Y1670&gt;0),"MTP[" &amp; AK1670 &amp; "]","")))</f>
        <v/>
      </c>
      <c r="AM1670" s="11">
        <f t="shared" ref="AM1670:AM1692" si="984">AM1671+AB1671</f>
        <v>879</v>
      </c>
      <c r="AN1670" s="11" t="str">
        <f t="shared" ref="AN1670:AN1693" si="985">IF(AB1670&gt;1,"OTP[" &amp; AM1670-1+AB1670&amp; ":" &amp; AM1670 &amp; "]",(IF(AB1670&gt;0,"OTP[" &amp; AM1670 &amp; "]","")))</f>
        <v/>
      </c>
      <c r="AO1670" s="11">
        <f t="shared" ref="AO1670:AO1692" si="986">AO1671+AB1671</f>
        <v>879</v>
      </c>
      <c r="AP1670" s="11" t="str">
        <f t="shared" ref="AP1670:AP1693" si="987">IF(AND(V1670="Y", AB1670&gt;1),"OTP[" &amp; AO1670-1+AB1670&amp; ":" &amp; AO1670 &amp; "]",(IF(AND(V1670="Y", AB1670&gt;0),"OTP[" &amp; AO1670 &amp; "]","")))</f>
        <v/>
      </c>
      <c r="AQ1670" s="11"/>
      <c r="AR1670" s="11">
        <f t="shared" si="876"/>
        <v>0</v>
      </c>
      <c r="AS1670" s="11"/>
      <c r="AT1670" s="9"/>
      <c r="AU1670" t="str">
        <f t="shared" si="891"/>
        <v>RW</v>
      </c>
      <c r="AV1670" s="7">
        <f>SUM(Z$7:Z1670)/2</f>
        <v>1016</v>
      </c>
      <c r="AW1670" s="7">
        <f>SUM(AC$7:AC1670)/2</f>
        <v>880</v>
      </c>
      <c r="BF1670" s="2" t="s">
        <v>1299</v>
      </c>
      <c r="BG1670" s="2" t="s">
        <v>1299</v>
      </c>
      <c r="BH1670" s="2" t="s">
        <v>1299</v>
      </c>
      <c r="BI1670" s="2" t="s">
        <v>1299</v>
      </c>
      <c r="BJ1670" s="2" t="s">
        <v>1299</v>
      </c>
      <c r="BK1670" s="2" t="s">
        <v>1299</v>
      </c>
      <c r="BL1670" s="2" t="s">
        <v>1299</v>
      </c>
      <c r="BM1670" s="2" t="s">
        <v>1299</v>
      </c>
      <c r="BN1670" s="2" t="s">
        <v>1299</v>
      </c>
      <c r="BO1670" s="2" t="s">
        <v>1299</v>
      </c>
    </row>
    <row r="1671" spans="2:67" ht="28.9" outlineLevel="1">
      <c r="B1671" s="36"/>
      <c r="C1671" s="13" t="s">
        <v>1999</v>
      </c>
      <c r="D1671" s="10" t="s">
        <v>2065</v>
      </c>
      <c r="E1671" s="10" t="s">
        <v>2066</v>
      </c>
      <c r="F1671" s="11" t="s">
        <v>2067</v>
      </c>
      <c r="G1671" s="11"/>
      <c r="H1671" s="11"/>
      <c r="I1671" s="11"/>
      <c r="J1671" s="11"/>
      <c r="K1671" s="11"/>
      <c r="L1671" s="11"/>
      <c r="M1671" s="11"/>
      <c r="N1671" s="10"/>
      <c r="O1671" s="10"/>
      <c r="P1671" s="10"/>
      <c r="Q1671" s="10"/>
      <c r="R1671" s="10"/>
      <c r="S1671" s="10" t="s">
        <v>53</v>
      </c>
      <c r="T1671" s="10"/>
      <c r="U1671" s="10" t="s">
        <v>49</v>
      </c>
      <c r="V1671" s="10" t="s">
        <v>49</v>
      </c>
      <c r="W1671" s="10" t="s">
        <v>50</v>
      </c>
      <c r="X1671" s="11" t="str">
        <f t="shared" si="943"/>
        <v>N</v>
      </c>
      <c r="Y1671" s="11"/>
      <c r="Z1671" s="11">
        <f t="shared" si="773"/>
        <v>0</v>
      </c>
      <c r="AA1671" s="11" t="str">
        <f t="shared" si="874"/>
        <v>N</v>
      </c>
      <c r="AB1671" s="11"/>
      <c r="AC1671" s="11">
        <f t="shared" si="875"/>
        <v>0</v>
      </c>
      <c r="AD1671" s="10" t="str">
        <f t="shared" si="978"/>
        <v/>
      </c>
      <c r="AE1671" s="10" t="str">
        <f t="shared" si="979"/>
        <v/>
      </c>
      <c r="AF1671" s="11"/>
      <c r="AG1671" s="10"/>
      <c r="AH1671" s="10"/>
      <c r="AI1671" s="11">
        <f t="shared" si="980"/>
        <v>1016</v>
      </c>
      <c r="AJ1671" s="11" t="str">
        <f t="shared" si="981"/>
        <v/>
      </c>
      <c r="AK1671" s="11">
        <f t="shared" si="982"/>
        <v>1048</v>
      </c>
      <c r="AL1671" s="11" t="str">
        <f t="shared" si="983"/>
        <v/>
      </c>
      <c r="AM1671" s="11">
        <f t="shared" si="984"/>
        <v>879</v>
      </c>
      <c r="AN1671" s="11" t="str">
        <f t="shared" si="985"/>
        <v/>
      </c>
      <c r="AO1671" s="11">
        <f t="shared" si="986"/>
        <v>879</v>
      </c>
      <c r="AP1671" s="11" t="str">
        <f t="shared" si="987"/>
        <v/>
      </c>
      <c r="AQ1671" s="11"/>
      <c r="AR1671" s="11">
        <f t="shared" si="876"/>
        <v>0</v>
      </c>
      <c r="AS1671" s="11"/>
      <c r="AT1671" s="9"/>
      <c r="AU1671" t="str">
        <f t="shared" si="891"/>
        <v>RW</v>
      </c>
      <c r="AV1671" s="7">
        <f>SUM(Z$7:Z1671)/2</f>
        <v>1016</v>
      </c>
      <c r="AW1671" s="7">
        <f>SUM(AC$7:AC1671)/2</f>
        <v>880</v>
      </c>
      <c r="BF1671" s="2" t="s">
        <v>1299</v>
      </c>
      <c r="BG1671" s="2" t="s">
        <v>1299</v>
      </c>
      <c r="BH1671" s="2" t="s">
        <v>1299</v>
      </c>
      <c r="BI1671" s="2" t="s">
        <v>1299</v>
      </c>
      <c r="BJ1671" s="2" t="s">
        <v>1299</v>
      </c>
      <c r="BK1671" s="2" t="s">
        <v>1299</v>
      </c>
      <c r="BL1671" s="2" t="s">
        <v>1299</v>
      </c>
      <c r="BM1671" s="2" t="s">
        <v>1299</v>
      </c>
      <c r="BN1671" s="2" t="s">
        <v>1299</v>
      </c>
      <c r="BO1671" s="2" t="s">
        <v>1299</v>
      </c>
    </row>
    <row r="1672" spans="2:67" ht="28.9" outlineLevel="1">
      <c r="B1672" s="36"/>
      <c r="C1672" s="13" t="s">
        <v>1999</v>
      </c>
      <c r="D1672" s="10" t="s">
        <v>2065</v>
      </c>
      <c r="E1672" s="10" t="s">
        <v>2066</v>
      </c>
      <c r="F1672" s="11" t="s">
        <v>2067</v>
      </c>
      <c r="G1672" s="11"/>
      <c r="H1672" s="11"/>
      <c r="I1672" s="11"/>
      <c r="J1672" s="11"/>
      <c r="K1672" s="11"/>
      <c r="L1672" s="11"/>
      <c r="M1672" s="11"/>
      <c r="N1672" s="10"/>
      <c r="O1672" s="10"/>
      <c r="P1672" s="10"/>
      <c r="Q1672" s="10"/>
      <c r="R1672" s="10"/>
      <c r="S1672" s="10" t="s">
        <v>53</v>
      </c>
      <c r="T1672" s="10"/>
      <c r="U1672" s="10" t="s">
        <v>49</v>
      </c>
      <c r="V1672" s="10" t="s">
        <v>49</v>
      </c>
      <c r="W1672" s="10" t="s">
        <v>50</v>
      </c>
      <c r="X1672" s="11" t="str">
        <f t="shared" si="943"/>
        <v>N</v>
      </c>
      <c r="Y1672" s="11"/>
      <c r="Z1672" s="11">
        <f t="shared" si="773"/>
        <v>0</v>
      </c>
      <c r="AA1672" s="11" t="str">
        <f t="shared" si="874"/>
        <v>N</v>
      </c>
      <c r="AB1672" s="11"/>
      <c r="AC1672" s="11">
        <f t="shared" si="875"/>
        <v>0</v>
      </c>
      <c r="AD1672" s="10" t="str">
        <f t="shared" si="978"/>
        <v/>
      </c>
      <c r="AE1672" s="10" t="str">
        <f t="shared" si="979"/>
        <v/>
      </c>
      <c r="AF1672" s="11"/>
      <c r="AG1672" s="10"/>
      <c r="AH1672" s="10"/>
      <c r="AI1672" s="11">
        <f t="shared" si="980"/>
        <v>1016</v>
      </c>
      <c r="AJ1672" s="11" t="str">
        <f t="shared" si="981"/>
        <v/>
      </c>
      <c r="AK1672" s="11">
        <f t="shared" si="982"/>
        <v>1048</v>
      </c>
      <c r="AL1672" s="11" t="str">
        <f t="shared" si="983"/>
        <v/>
      </c>
      <c r="AM1672" s="11">
        <f t="shared" si="984"/>
        <v>879</v>
      </c>
      <c r="AN1672" s="11" t="str">
        <f t="shared" si="985"/>
        <v/>
      </c>
      <c r="AO1672" s="11">
        <f t="shared" si="986"/>
        <v>879</v>
      </c>
      <c r="AP1672" s="11" t="str">
        <f t="shared" si="987"/>
        <v/>
      </c>
      <c r="AQ1672" s="11"/>
      <c r="AR1672" s="11">
        <f t="shared" si="876"/>
        <v>0</v>
      </c>
      <c r="AS1672" s="11"/>
      <c r="AT1672" s="9"/>
      <c r="AU1672" t="str">
        <f t="shared" si="891"/>
        <v>RW</v>
      </c>
      <c r="AV1672" s="7">
        <f>SUM(Z$7:Z1672)/2</f>
        <v>1016</v>
      </c>
      <c r="AW1672" s="7">
        <f>SUM(AC$7:AC1672)/2</f>
        <v>880</v>
      </c>
      <c r="BF1672" s="2" t="s">
        <v>1299</v>
      </c>
      <c r="BG1672" s="2" t="s">
        <v>1299</v>
      </c>
      <c r="BH1672" s="2" t="s">
        <v>1299</v>
      </c>
      <c r="BI1672" s="2" t="s">
        <v>1299</v>
      </c>
      <c r="BJ1672" s="2" t="s">
        <v>1299</v>
      </c>
      <c r="BK1672" s="2" t="s">
        <v>1299</v>
      </c>
      <c r="BL1672" s="2" t="s">
        <v>1299</v>
      </c>
      <c r="BM1672" s="2" t="s">
        <v>1299</v>
      </c>
      <c r="BN1672" s="2" t="s">
        <v>1299</v>
      </c>
      <c r="BO1672" s="2" t="s">
        <v>1299</v>
      </c>
    </row>
    <row r="1673" spans="2:67" ht="28.9" outlineLevel="1">
      <c r="B1673" s="36"/>
      <c r="C1673" s="13" t="s">
        <v>1999</v>
      </c>
      <c r="D1673" s="10" t="s">
        <v>2065</v>
      </c>
      <c r="E1673" s="10" t="s">
        <v>2066</v>
      </c>
      <c r="F1673" s="11" t="s">
        <v>2067</v>
      </c>
      <c r="G1673" s="11"/>
      <c r="H1673" s="11"/>
      <c r="I1673" s="11"/>
      <c r="J1673" s="11"/>
      <c r="K1673" s="11"/>
      <c r="L1673" s="11"/>
      <c r="M1673" s="11"/>
      <c r="N1673" s="10"/>
      <c r="O1673" s="10"/>
      <c r="P1673" s="10"/>
      <c r="Q1673" s="10"/>
      <c r="R1673" s="10"/>
      <c r="S1673" s="10" t="s">
        <v>53</v>
      </c>
      <c r="T1673" s="10"/>
      <c r="U1673" s="10" t="s">
        <v>49</v>
      </c>
      <c r="V1673" s="10" t="s">
        <v>49</v>
      </c>
      <c r="W1673" s="10" t="s">
        <v>50</v>
      </c>
      <c r="X1673" s="11" t="str">
        <f t="shared" si="943"/>
        <v>N</v>
      </c>
      <c r="Y1673" s="11"/>
      <c r="Z1673" s="11">
        <f t="shared" si="773"/>
        <v>0</v>
      </c>
      <c r="AA1673" s="11" t="str">
        <f t="shared" si="874"/>
        <v>N</v>
      </c>
      <c r="AB1673" s="11"/>
      <c r="AC1673" s="11">
        <f t="shared" si="875"/>
        <v>0</v>
      </c>
      <c r="AD1673" s="10" t="str">
        <f t="shared" si="978"/>
        <v/>
      </c>
      <c r="AE1673" s="10" t="str">
        <f t="shared" si="979"/>
        <v/>
      </c>
      <c r="AF1673" s="11"/>
      <c r="AG1673" s="10"/>
      <c r="AH1673" s="10"/>
      <c r="AI1673" s="11">
        <f t="shared" si="980"/>
        <v>1016</v>
      </c>
      <c r="AJ1673" s="11" t="str">
        <f t="shared" si="981"/>
        <v/>
      </c>
      <c r="AK1673" s="11">
        <f t="shared" si="982"/>
        <v>1048</v>
      </c>
      <c r="AL1673" s="11" t="str">
        <f t="shared" si="983"/>
        <v/>
      </c>
      <c r="AM1673" s="11">
        <f t="shared" si="984"/>
        <v>879</v>
      </c>
      <c r="AN1673" s="11" t="str">
        <f t="shared" si="985"/>
        <v/>
      </c>
      <c r="AO1673" s="11">
        <f t="shared" si="986"/>
        <v>879</v>
      </c>
      <c r="AP1673" s="11" t="str">
        <f t="shared" si="987"/>
        <v/>
      </c>
      <c r="AQ1673" s="11"/>
      <c r="AR1673" s="11">
        <f t="shared" si="876"/>
        <v>0</v>
      </c>
      <c r="AS1673" s="11"/>
      <c r="AT1673" s="9"/>
      <c r="AU1673" t="str">
        <f t="shared" si="891"/>
        <v>RW</v>
      </c>
      <c r="AV1673" s="7">
        <f>SUM(Z$7:Z1673)/2</f>
        <v>1016</v>
      </c>
      <c r="AW1673" s="7">
        <f>SUM(AC$7:AC1673)/2</f>
        <v>880</v>
      </c>
      <c r="BF1673" s="2" t="s">
        <v>1299</v>
      </c>
      <c r="BG1673" s="2" t="s">
        <v>1299</v>
      </c>
      <c r="BH1673" s="2" t="s">
        <v>1299</v>
      </c>
      <c r="BI1673" s="2" t="s">
        <v>1299</v>
      </c>
      <c r="BJ1673" s="2" t="s">
        <v>1299</v>
      </c>
      <c r="BK1673" s="2" t="s">
        <v>1299</v>
      </c>
      <c r="BL1673" s="2" t="s">
        <v>1299</v>
      </c>
      <c r="BM1673" s="2" t="s">
        <v>1299</v>
      </c>
      <c r="BN1673" s="2" t="s">
        <v>1299</v>
      </c>
      <c r="BO1673" s="2" t="s">
        <v>1299</v>
      </c>
    </row>
    <row r="1674" spans="2:67" ht="28.9" outlineLevel="1">
      <c r="B1674" s="36"/>
      <c r="C1674" s="13" t="s">
        <v>1999</v>
      </c>
      <c r="D1674" s="10" t="s">
        <v>2065</v>
      </c>
      <c r="E1674" s="10" t="s">
        <v>2066</v>
      </c>
      <c r="F1674" s="11" t="s">
        <v>2067</v>
      </c>
      <c r="G1674" s="11"/>
      <c r="H1674" s="11"/>
      <c r="I1674" s="11"/>
      <c r="J1674" s="11"/>
      <c r="K1674" s="11"/>
      <c r="L1674" s="11"/>
      <c r="M1674" s="11"/>
      <c r="N1674" s="10"/>
      <c r="O1674" s="10"/>
      <c r="P1674" s="10"/>
      <c r="Q1674" s="10"/>
      <c r="R1674" s="10"/>
      <c r="S1674" s="10" t="s">
        <v>53</v>
      </c>
      <c r="T1674" s="10"/>
      <c r="U1674" s="10" t="s">
        <v>49</v>
      </c>
      <c r="V1674" s="10" t="s">
        <v>49</v>
      </c>
      <c r="W1674" s="10" t="s">
        <v>50</v>
      </c>
      <c r="X1674" s="11" t="str">
        <f t="shared" si="943"/>
        <v>N</v>
      </c>
      <c r="Y1674" s="11"/>
      <c r="Z1674" s="11">
        <f t="shared" si="773"/>
        <v>0</v>
      </c>
      <c r="AA1674" s="11" t="str">
        <f t="shared" si="874"/>
        <v>N</v>
      </c>
      <c r="AB1674" s="11"/>
      <c r="AC1674" s="11">
        <f t="shared" si="875"/>
        <v>0</v>
      </c>
      <c r="AD1674" s="10" t="str">
        <f t="shared" si="978"/>
        <v/>
      </c>
      <c r="AE1674" s="10" t="str">
        <f t="shared" si="979"/>
        <v/>
      </c>
      <c r="AF1674" s="11"/>
      <c r="AG1674" s="10"/>
      <c r="AH1674" s="10"/>
      <c r="AI1674" s="11">
        <f t="shared" si="980"/>
        <v>1016</v>
      </c>
      <c r="AJ1674" s="11" t="str">
        <f t="shared" si="981"/>
        <v/>
      </c>
      <c r="AK1674" s="11">
        <f t="shared" si="982"/>
        <v>1048</v>
      </c>
      <c r="AL1674" s="11" t="str">
        <f t="shared" si="983"/>
        <v/>
      </c>
      <c r="AM1674" s="11">
        <f t="shared" si="984"/>
        <v>879</v>
      </c>
      <c r="AN1674" s="11" t="str">
        <f t="shared" si="985"/>
        <v/>
      </c>
      <c r="AO1674" s="11">
        <f t="shared" si="986"/>
        <v>879</v>
      </c>
      <c r="AP1674" s="11" t="str">
        <f t="shared" si="987"/>
        <v/>
      </c>
      <c r="AQ1674" s="11"/>
      <c r="AR1674" s="11">
        <f t="shared" si="876"/>
        <v>0</v>
      </c>
      <c r="AS1674" s="11"/>
      <c r="AT1674" s="9"/>
      <c r="AU1674" t="str">
        <f t="shared" si="891"/>
        <v>RW</v>
      </c>
      <c r="AV1674" s="7">
        <f>SUM(Z$7:Z1674)/2</f>
        <v>1016</v>
      </c>
      <c r="AW1674" s="7">
        <f>SUM(AC$7:AC1674)/2</f>
        <v>880</v>
      </c>
      <c r="BF1674" s="2" t="s">
        <v>1299</v>
      </c>
      <c r="BG1674" s="2" t="s">
        <v>1299</v>
      </c>
      <c r="BH1674" s="2" t="s">
        <v>1299</v>
      </c>
      <c r="BI1674" s="2" t="s">
        <v>1299</v>
      </c>
      <c r="BJ1674" s="2" t="s">
        <v>1299</v>
      </c>
      <c r="BK1674" s="2" t="s">
        <v>1299</v>
      </c>
      <c r="BL1674" s="2" t="s">
        <v>1299</v>
      </c>
      <c r="BM1674" s="2" t="s">
        <v>1299</v>
      </c>
      <c r="BN1674" s="2" t="s">
        <v>1299</v>
      </c>
      <c r="BO1674" s="2" t="s">
        <v>1299</v>
      </c>
    </row>
    <row r="1675" spans="2:67" ht="28.9" outlineLevel="1">
      <c r="B1675" s="36"/>
      <c r="C1675" s="13" t="s">
        <v>1999</v>
      </c>
      <c r="D1675" s="10" t="s">
        <v>2065</v>
      </c>
      <c r="E1675" s="10" t="s">
        <v>2066</v>
      </c>
      <c r="F1675" s="11" t="s">
        <v>2067</v>
      </c>
      <c r="G1675" s="11"/>
      <c r="H1675" s="11"/>
      <c r="I1675" s="11"/>
      <c r="J1675" s="11"/>
      <c r="K1675" s="11"/>
      <c r="L1675" s="11"/>
      <c r="M1675" s="11"/>
      <c r="N1675" s="10"/>
      <c r="O1675" s="10"/>
      <c r="P1675" s="10"/>
      <c r="Q1675" s="10"/>
      <c r="R1675" s="10"/>
      <c r="S1675" s="10" t="s">
        <v>53</v>
      </c>
      <c r="T1675" s="10"/>
      <c r="U1675" s="10" t="s">
        <v>49</v>
      </c>
      <c r="V1675" s="10" t="s">
        <v>49</v>
      </c>
      <c r="W1675" s="10" t="s">
        <v>50</v>
      </c>
      <c r="X1675" s="11" t="str">
        <f t="shared" si="943"/>
        <v>N</v>
      </c>
      <c r="Y1675" s="11"/>
      <c r="Z1675" s="11">
        <f t="shared" si="773"/>
        <v>0</v>
      </c>
      <c r="AA1675" s="11" t="str">
        <f t="shared" si="874"/>
        <v>N</v>
      </c>
      <c r="AB1675" s="11"/>
      <c r="AC1675" s="11">
        <f t="shared" si="875"/>
        <v>0</v>
      </c>
      <c r="AD1675" s="10" t="str">
        <f t="shared" si="978"/>
        <v/>
      </c>
      <c r="AE1675" s="10" t="str">
        <f t="shared" si="979"/>
        <v/>
      </c>
      <c r="AF1675" s="11"/>
      <c r="AG1675" s="10"/>
      <c r="AH1675" s="10"/>
      <c r="AI1675" s="11">
        <f t="shared" si="980"/>
        <v>1016</v>
      </c>
      <c r="AJ1675" s="11" t="str">
        <f t="shared" si="981"/>
        <v/>
      </c>
      <c r="AK1675" s="11">
        <f t="shared" si="982"/>
        <v>1048</v>
      </c>
      <c r="AL1675" s="11" t="str">
        <f t="shared" si="983"/>
        <v/>
      </c>
      <c r="AM1675" s="11">
        <f t="shared" si="984"/>
        <v>879</v>
      </c>
      <c r="AN1675" s="11" t="str">
        <f t="shared" si="985"/>
        <v/>
      </c>
      <c r="AO1675" s="11">
        <f t="shared" si="986"/>
        <v>879</v>
      </c>
      <c r="AP1675" s="11" t="str">
        <f t="shared" si="987"/>
        <v/>
      </c>
      <c r="AQ1675" s="11"/>
      <c r="AR1675" s="11">
        <f t="shared" si="876"/>
        <v>0</v>
      </c>
      <c r="AS1675" s="11"/>
      <c r="AT1675" s="9"/>
      <c r="AU1675" t="str">
        <f t="shared" si="891"/>
        <v>RW</v>
      </c>
      <c r="AV1675" s="7">
        <f>SUM(Z$7:Z1675)/2</f>
        <v>1016</v>
      </c>
      <c r="AW1675" s="7">
        <f>SUM(AC$7:AC1675)/2</f>
        <v>880</v>
      </c>
      <c r="BF1675" s="2" t="s">
        <v>1299</v>
      </c>
      <c r="BG1675" s="2" t="s">
        <v>1299</v>
      </c>
      <c r="BH1675" s="2" t="s">
        <v>1299</v>
      </c>
      <c r="BI1675" s="2" t="s">
        <v>1299</v>
      </c>
      <c r="BJ1675" s="2" t="s">
        <v>1299</v>
      </c>
      <c r="BK1675" s="2" t="s">
        <v>1299</v>
      </c>
      <c r="BL1675" s="2" t="s">
        <v>1299</v>
      </c>
      <c r="BM1675" s="2" t="s">
        <v>1299</v>
      </c>
      <c r="BN1675" s="2" t="s">
        <v>1299</v>
      </c>
      <c r="BO1675" s="2" t="s">
        <v>1299</v>
      </c>
    </row>
    <row r="1676" spans="2:67" ht="28.9" outlineLevel="1">
      <c r="B1676" s="36"/>
      <c r="C1676" s="13" t="s">
        <v>1999</v>
      </c>
      <c r="D1676" s="10" t="s">
        <v>2065</v>
      </c>
      <c r="E1676" s="10" t="s">
        <v>2066</v>
      </c>
      <c r="F1676" s="11" t="s">
        <v>2067</v>
      </c>
      <c r="G1676" s="11"/>
      <c r="H1676" s="11"/>
      <c r="I1676" s="11"/>
      <c r="J1676" s="11"/>
      <c r="K1676" s="11"/>
      <c r="L1676" s="11"/>
      <c r="M1676" s="11"/>
      <c r="N1676" s="10"/>
      <c r="O1676" s="10"/>
      <c r="P1676" s="10"/>
      <c r="Q1676" s="10"/>
      <c r="R1676" s="10"/>
      <c r="S1676" s="10" t="s">
        <v>53</v>
      </c>
      <c r="T1676" s="10"/>
      <c r="U1676" s="10" t="s">
        <v>49</v>
      </c>
      <c r="V1676" s="10" t="s">
        <v>49</v>
      </c>
      <c r="W1676" s="10" t="s">
        <v>50</v>
      </c>
      <c r="X1676" s="11" t="str">
        <f t="shared" si="943"/>
        <v>N</v>
      </c>
      <c r="Y1676" s="11"/>
      <c r="Z1676" s="11">
        <f t="shared" si="773"/>
        <v>0</v>
      </c>
      <c r="AA1676" s="11" t="str">
        <f t="shared" si="874"/>
        <v>N</v>
      </c>
      <c r="AB1676" s="11"/>
      <c r="AC1676" s="11">
        <f t="shared" si="875"/>
        <v>0</v>
      </c>
      <c r="AD1676" s="10" t="str">
        <f t="shared" si="978"/>
        <v/>
      </c>
      <c r="AE1676" s="10" t="str">
        <f t="shared" si="979"/>
        <v/>
      </c>
      <c r="AF1676" s="11"/>
      <c r="AG1676" s="10"/>
      <c r="AH1676" s="10"/>
      <c r="AI1676" s="11">
        <f t="shared" si="980"/>
        <v>1016</v>
      </c>
      <c r="AJ1676" s="11" t="str">
        <f t="shared" si="981"/>
        <v/>
      </c>
      <c r="AK1676" s="11">
        <f t="shared" si="982"/>
        <v>1048</v>
      </c>
      <c r="AL1676" s="11" t="str">
        <f t="shared" si="983"/>
        <v/>
      </c>
      <c r="AM1676" s="11">
        <f t="shared" si="984"/>
        <v>879</v>
      </c>
      <c r="AN1676" s="11" t="str">
        <f t="shared" si="985"/>
        <v/>
      </c>
      <c r="AO1676" s="11">
        <f t="shared" si="986"/>
        <v>879</v>
      </c>
      <c r="AP1676" s="11" t="str">
        <f t="shared" si="987"/>
        <v/>
      </c>
      <c r="AQ1676" s="11"/>
      <c r="AR1676" s="11">
        <f t="shared" si="876"/>
        <v>0</v>
      </c>
      <c r="AS1676" s="11"/>
      <c r="AT1676" s="9"/>
      <c r="AU1676" t="str">
        <f t="shared" si="891"/>
        <v>RW</v>
      </c>
      <c r="AV1676" s="7">
        <f>SUM(Z$7:Z1676)/2</f>
        <v>1016</v>
      </c>
      <c r="AW1676" s="7">
        <f>SUM(AC$7:AC1676)/2</f>
        <v>880</v>
      </c>
      <c r="BF1676" s="2" t="s">
        <v>1299</v>
      </c>
      <c r="BG1676" s="2" t="s">
        <v>1299</v>
      </c>
      <c r="BH1676" s="2" t="s">
        <v>1299</v>
      </c>
      <c r="BI1676" s="2" t="s">
        <v>1299</v>
      </c>
      <c r="BJ1676" s="2" t="s">
        <v>1299</v>
      </c>
      <c r="BK1676" s="2" t="s">
        <v>1299</v>
      </c>
      <c r="BL1676" s="2" t="s">
        <v>1299</v>
      </c>
      <c r="BM1676" s="2" t="s">
        <v>1299</v>
      </c>
      <c r="BN1676" s="2" t="s">
        <v>1299</v>
      </c>
      <c r="BO1676" s="2" t="s">
        <v>1299</v>
      </c>
    </row>
    <row r="1677" spans="2:67" ht="28.9" outlineLevel="1">
      <c r="B1677" s="36"/>
      <c r="C1677" s="13" t="s">
        <v>1999</v>
      </c>
      <c r="D1677" s="10" t="s">
        <v>2065</v>
      </c>
      <c r="E1677" s="10" t="s">
        <v>2066</v>
      </c>
      <c r="F1677" s="11" t="s">
        <v>2067</v>
      </c>
      <c r="G1677" s="11"/>
      <c r="H1677" s="11"/>
      <c r="I1677" s="11"/>
      <c r="J1677" s="11"/>
      <c r="K1677" s="11"/>
      <c r="L1677" s="11"/>
      <c r="M1677" s="11"/>
      <c r="N1677" s="10"/>
      <c r="O1677" s="10"/>
      <c r="P1677" s="10"/>
      <c r="Q1677" s="10"/>
      <c r="R1677" s="10"/>
      <c r="S1677" s="10" t="s">
        <v>53</v>
      </c>
      <c r="T1677" s="10"/>
      <c r="U1677" s="10" t="s">
        <v>49</v>
      </c>
      <c r="V1677" s="10" t="s">
        <v>49</v>
      </c>
      <c r="W1677" s="10" t="s">
        <v>50</v>
      </c>
      <c r="X1677" s="11" t="str">
        <f t="shared" si="943"/>
        <v>N</v>
      </c>
      <c r="Y1677" s="11"/>
      <c r="Z1677" s="11">
        <f t="shared" si="773"/>
        <v>0</v>
      </c>
      <c r="AA1677" s="11" t="str">
        <f t="shared" si="874"/>
        <v>N</v>
      </c>
      <c r="AB1677" s="11"/>
      <c r="AC1677" s="11">
        <f t="shared" si="875"/>
        <v>0</v>
      </c>
      <c r="AD1677" s="10" t="str">
        <f t="shared" si="978"/>
        <v/>
      </c>
      <c r="AE1677" s="10" t="str">
        <f t="shared" si="979"/>
        <v/>
      </c>
      <c r="AF1677" s="11"/>
      <c r="AG1677" s="10"/>
      <c r="AH1677" s="10"/>
      <c r="AI1677" s="11">
        <f t="shared" si="980"/>
        <v>1016</v>
      </c>
      <c r="AJ1677" s="11" t="str">
        <f t="shared" si="981"/>
        <v/>
      </c>
      <c r="AK1677" s="11">
        <f t="shared" si="982"/>
        <v>1048</v>
      </c>
      <c r="AL1677" s="11" t="str">
        <f t="shared" si="983"/>
        <v/>
      </c>
      <c r="AM1677" s="11">
        <f t="shared" si="984"/>
        <v>879</v>
      </c>
      <c r="AN1677" s="11" t="str">
        <f t="shared" si="985"/>
        <v/>
      </c>
      <c r="AO1677" s="11">
        <f t="shared" si="986"/>
        <v>879</v>
      </c>
      <c r="AP1677" s="11" t="str">
        <f t="shared" si="987"/>
        <v/>
      </c>
      <c r="AQ1677" s="11"/>
      <c r="AR1677" s="11">
        <f t="shared" si="876"/>
        <v>0</v>
      </c>
      <c r="AS1677" s="11"/>
      <c r="AT1677" s="9"/>
      <c r="AU1677" t="str">
        <f t="shared" si="891"/>
        <v>RW</v>
      </c>
      <c r="AV1677" s="7">
        <f>SUM(Z$7:Z1677)/2</f>
        <v>1016</v>
      </c>
      <c r="AW1677" s="7">
        <f>SUM(AC$7:AC1677)/2</f>
        <v>880</v>
      </c>
      <c r="BF1677" s="2" t="s">
        <v>1299</v>
      </c>
      <c r="BG1677" s="2" t="s">
        <v>1299</v>
      </c>
      <c r="BH1677" s="2" t="s">
        <v>1299</v>
      </c>
      <c r="BI1677" s="2" t="s">
        <v>1299</v>
      </c>
      <c r="BJ1677" s="2" t="s">
        <v>1299</v>
      </c>
      <c r="BK1677" s="2" t="s">
        <v>1299</v>
      </c>
      <c r="BL1677" s="2" t="s">
        <v>1299</v>
      </c>
      <c r="BM1677" s="2" t="s">
        <v>1299</v>
      </c>
      <c r="BN1677" s="2" t="s">
        <v>1299</v>
      </c>
      <c r="BO1677" s="2" t="s">
        <v>1299</v>
      </c>
    </row>
    <row r="1678" spans="2:67" ht="28.9" outlineLevel="1">
      <c r="B1678" s="36"/>
      <c r="C1678" s="13" t="s">
        <v>1999</v>
      </c>
      <c r="D1678" s="10" t="s">
        <v>2065</v>
      </c>
      <c r="E1678" s="10" t="s">
        <v>2066</v>
      </c>
      <c r="F1678" s="11" t="s">
        <v>2067</v>
      </c>
      <c r="G1678" s="11"/>
      <c r="H1678" s="11"/>
      <c r="I1678" s="11"/>
      <c r="J1678" s="11"/>
      <c r="K1678" s="11"/>
      <c r="L1678" s="11"/>
      <c r="M1678" s="11"/>
      <c r="N1678" s="10"/>
      <c r="O1678" s="10"/>
      <c r="P1678" s="10"/>
      <c r="Q1678" s="10"/>
      <c r="R1678" s="10"/>
      <c r="S1678" s="10" t="s">
        <v>53</v>
      </c>
      <c r="T1678" s="10"/>
      <c r="U1678" s="10" t="s">
        <v>49</v>
      </c>
      <c r="V1678" s="10" t="s">
        <v>49</v>
      </c>
      <c r="W1678" s="10" t="s">
        <v>50</v>
      </c>
      <c r="X1678" s="11" t="str">
        <f t="shared" si="943"/>
        <v>N</v>
      </c>
      <c r="Y1678" s="11"/>
      <c r="Z1678" s="11">
        <f t="shared" si="773"/>
        <v>0</v>
      </c>
      <c r="AA1678" s="11" t="str">
        <f t="shared" si="874"/>
        <v>N</v>
      </c>
      <c r="AB1678" s="11"/>
      <c r="AC1678" s="11">
        <f t="shared" si="875"/>
        <v>0</v>
      </c>
      <c r="AD1678" s="10" t="str">
        <f t="shared" si="978"/>
        <v/>
      </c>
      <c r="AE1678" s="10" t="str">
        <f t="shared" si="979"/>
        <v/>
      </c>
      <c r="AF1678" s="11"/>
      <c r="AG1678" s="10"/>
      <c r="AH1678" s="10"/>
      <c r="AI1678" s="11">
        <f t="shared" si="980"/>
        <v>1016</v>
      </c>
      <c r="AJ1678" s="11" t="str">
        <f t="shared" si="981"/>
        <v/>
      </c>
      <c r="AK1678" s="11">
        <f t="shared" si="982"/>
        <v>1048</v>
      </c>
      <c r="AL1678" s="11" t="str">
        <f t="shared" si="983"/>
        <v/>
      </c>
      <c r="AM1678" s="11">
        <f t="shared" si="984"/>
        <v>879</v>
      </c>
      <c r="AN1678" s="11" t="str">
        <f t="shared" si="985"/>
        <v/>
      </c>
      <c r="AO1678" s="11">
        <f t="shared" si="986"/>
        <v>879</v>
      </c>
      <c r="AP1678" s="11" t="str">
        <f t="shared" si="987"/>
        <v/>
      </c>
      <c r="AQ1678" s="11"/>
      <c r="AR1678" s="11">
        <f t="shared" si="876"/>
        <v>0</v>
      </c>
      <c r="AS1678" s="11"/>
      <c r="AT1678" s="9"/>
      <c r="AU1678" t="str">
        <f t="shared" si="891"/>
        <v>RW</v>
      </c>
      <c r="AV1678" s="7">
        <f>SUM(Z$7:Z1678)/2</f>
        <v>1016</v>
      </c>
      <c r="AW1678" s="7">
        <f>SUM(AC$7:AC1678)/2</f>
        <v>880</v>
      </c>
      <c r="BF1678" s="2" t="s">
        <v>1299</v>
      </c>
      <c r="BG1678" s="2" t="s">
        <v>1299</v>
      </c>
      <c r="BH1678" s="2" t="s">
        <v>1299</v>
      </c>
      <c r="BI1678" s="2" t="s">
        <v>1299</v>
      </c>
      <c r="BJ1678" s="2" t="s">
        <v>1299</v>
      </c>
      <c r="BK1678" s="2" t="s">
        <v>1299</v>
      </c>
      <c r="BL1678" s="2" t="s">
        <v>1299</v>
      </c>
      <c r="BM1678" s="2" t="s">
        <v>1299</v>
      </c>
      <c r="BN1678" s="2" t="s">
        <v>1299</v>
      </c>
      <c r="BO1678" s="2" t="s">
        <v>1299</v>
      </c>
    </row>
    <row r="1679" spans="2:67" ht="28.9" outlineLevel="1">
      <c r="B1679" s="36"/>
      <c r="C1679" s="13" t="s">
        <v>1999</v>
      </c>
      <c r="D1679" s="10" t="s">
        <v>2065</v>
      </c>
      <c r="E1679" s="10" t="s">
        <v>2066</v>
      </c>
      <c r="F1679" s="11" t="s">
        <v>2067</v>
      </c>
      <c r="G1679" s="11"/>
      <c r="H1679" s="11"/>
      <c r="I1679" s="11"/>
      <c r="J1679" s="11"/>
      <c r="K1679" s="11"/>
      <c r="L1679" s="11"/>
      <c r="M1679" s="11"/>
      <c r="N1679" s="10"/>
      <c r="O1679" s="10"/>
      <c r="P1679" s="10"/>
      <c r="Q1679" s="10"/>
      <c r="R1679" s="10"/>
      <c r="S1679" s="10" t="s">
        <v>53</v>
      </c>
      <c r="T1679" s="10"/>
      <c r="U1679" s="10" t="s">
        <v>49</v>
      </c>
      <c r="V1679" s="10" t="s">
        <v>49</v>
      </c>
      <c r="W1679" s="10" t="s">
        <v>50</v>
      </c>
      <c r="X1679" s="11" t="str">
        <f t="shared" si="943"/>
        <v>N</v>
      </c>
      <c r="Y1679" s="11"/>
      <c r="Z1679" s="11">
        <f t="shared" si="773"/>
        <v>0</v>
      </c>
      <c r="AA1679" s="11" t="str">
        <f t="shared" si="874"/>
        <v>N</v>
      </c>
      <c r="AB1679" s="11"/>
      <c r="AC1679" s="11">
        <f t="shared" si="875"/>
        <v>0</v>
      </c>
      <c r="AD1679" s="10" t="str">
        <f t="shared" si="978"/>
        <v/>
      </c>
      <c r="AE1679" s="10" t="str">
        <f t="shared" si="979"/>
        <v/>
      </c>
      <c r="AF1679" s="11"/>
      <c r="AG1679" s="10"/>
      <c r="AH1679" s="10"/>
      <c r="AI1679" s="11">
        <f t="shared" si="980"/>
        <v>1016</v>
      </c>
      <c r="AJ1679" s="11" t="str">
        <f t="shared" si="981"/>
        <v/>
      </c>
      <c r="AK1679" s="11">
        <f t="shared" si="982"/>
        <v>1048</v>
      </c>
      <c r="AL1679" s="11" t="str">
        <f t="shared" si="983"/>
        <v/>
      </c>
      <c r="AM1679" s="11">
        <f t="shared" si="984"/>
        <v>879</v>
      </c>
      <c r="AN1679" s="11" t="str">
        <f t="shared" si="985"/>
        <v/>
      </c>
      <c r="AO1679" s="11">
        <f t="shared" si="986"/>
        <v>879</v>
      </c>
      <c r="AP1679" s="11" t="str">
        <f t="shared" si="987"/>
        <v/>
      </c>
      <c r="AQ1679" s="11"/>
      <c r="AR1679" s="11">
        <f t="shared" si="876"/>
        <v>0</v>
      </c>
      <c r="AS1679" s="11"/>
      <c r="AT1679" s="9"/>
      <c r="AU1679" t="str">
        <f t="shared" si="891"/>
        <v>RW</v>
      </c>
      <c r="AV1679" s="7">
        <f>SUM(Z$7:Z1679)/2</f>
        <v>1016</v>
      </c>
      <c r="AW1679" s="7">
        <f>SUM(AC$7:AC1679)/2</f>
        <v>880</v>
      </c>
      <c r="BF1679" s="2" t="s">
        <v>1299</v>
      </c>
      <c r="BG1679" s="2" t="s">
        <v>1299</v>
      </c>
      <c r="BH1679" s="2" t="s">
        <v>1299</v>
      </c>
      <c r="BI1679" s="2" t="s">
        <v>1299</v>
      </c>
      <c r="BJ1679" s="2" t="s">
        <v>1299</v>
      </c>
      <c r="BK1679" s="2" t="s">
        <v>1299</v>
      </c>
      <c r="BL1679" s="2" t="s">
        <v>1299</v>
      </c>
      <c r="BM1679" s="2" t="s">
        <v>1299</v>
      </c>
      <c r="BN1679" s="2" t="s">
        <v>1299</v>
      </c>
      <c r="BO1679" s="2" t="s">
        <v>1299</v>
      </c>
    </row>
    <row r="1680" spans="2:67" ht="28.9" outlineLevel="1">
      <c r="B1680" s="36"/>
      <c r="C1680" s="13" t="s">
        <v>1999</v>
      </c>
      <c r="D1680" s="10" t="s">
        <v>2065</v>
      </c>
      <c r="E1680" s="10" t="s">
        <v>2066</v>
      </c>
      <c r="F1680" s="11" t="s">
        <v>2067</v>
      </c>
      <c r="G1680" s="11"/>
      <c r="H1680" s="11"/>
      <c r="I1680" s="11"/>
      <c r="J1680" s="11"/>
      <c r="K1680" s="11"/>
      <c r="L1680" s="11"/>
      <c r="M1680" s="11"/>
      <c r="N1680" s="10"/>
      <c r="O1680" s="10"/>
      <c r="P1680" s="10"/>
      <c r="Q1680" s="10"/>
      <c r="R1680" s="10"/>
      <c r="S1680" s="10" t="s">
        <v>53</v>
      </c>
      <c r="T1680" s="10"/>
      <c r="U1680" s="10" t="s">
        <v>49</v>
      </c>
      <c r="V1680" s="10" t="s">
        <v>49</v>
      </c>
      <c r="W1680" s="10" t="s">
        <v>50</v>
      </c>
      <c r="X1680" s="11" t="str">
        <f t="shared" si="943"/>
        <v>N</v>
      </c>
      <c r="Y1680" s="11"/>
      <c r="Z1680" s="11">
        <f t="shared" si="773"/>
        <v>0</v>
      </c>
      <c r="AA1680" s="11" t="str">
        <f t="shared" si="874"/>
        <v>N</v>
      </c>
      <c r="AB1680" s="11"/>
      <c r="AC1680" s="11">
        <f t="shared" si="875"/>
        <v>0</v>
      </c>
      <c r="AD1680" s="10" t="str">
        <f t="shared" si="978"/>
        <v/>
      </c>
      <c r="AE1680" s="10" t="str">
        <f t="shared" si="979"/>
        <v/>
      </c>
      <c r="AF1680" s="11"/>
      <c r="AG1680" s="10"/>
      <c r="AH1680" s="10"/>
      <c r="AI1680" s="11">
        <f t="shared" si="980"/>
        <v>1016</v>
      </c>
      <c r="AJ1680" s="11" t="str">
        <f t="shared" si="981"/>
        <v/>
      </c>
      <c r="AK1680" s="11">
        <f t="shared" si="982"/>
        <v>1048</v>
      </c>
      <c r="AL1680" s="11" t="str">
        <f t="shared" si="983"/>
        <v/>
      </c>
      <c r="AM1680" s="11">
        <f t="shared" si="984"/>
        <v>879</v>
      </c>
      <c r="AN1680" s="11" t="str">
        <f t="shared" si="985"/>
        <v/>
      </c>
      <c r="AO1680" s="11">
        <f t="shared" si="986"/>
        <v>879</v>
      </c>
      <c r="AP1680" s="11" t="str">
        <f t="shared" si="987"/>
        <v/>
      </c>
      <c r="AQ1680" s="11"/>
      <c r="AR1680" s="11">
        <f t="shared" si="876"/>
        <v>0</v>
      </c>
      <c r="AS1680" s="11"/>
      <c r="AT1680" s="9"/>
      <c r="AU1680" t="str">
        <f t="shared" si="891"/>
        <v>RW</v>
      </c>
      <c r="AV1680" s="7">
        <f>SUM(Z$7:Z1680)/2</f>
        <v>1016</v>
      </c>
      <c r="AW1680" s="7">
        <f>SUM(AC$7:AC1680)/2</f>
        <v>880</v>
      </c>
      <c r="BF1680" s="2" t="s">
        <v>1299</v>
      </c>
      <c r="BG1680" s="2" t="s">
        <v>1299</v>
      </c>
      <c r="BH1680" s="2" t="s">
        <v>1299</v>
      </c>
      <c r="BI1680" s="2" t="s">
        <v>1299</v>
      </c>
      <c r="BJ1680" s="2" t="s">
        <v>1299</v>
      </c>
      <c r="BK1680" s="2" t="s">
        <v>1299</v>
      </c>
      <c r="BL1680" s="2" t="s">
        <v>1299</v>
      </c>
      <c r="BM1680" s="2" t="s">
        <v>1299</v>
      </c>
      <c r="BN1680" s="2" t="s">
        <v>1299</v>
      </c>
      <c r="BO1680" s="2" t="s">
        <v>1299</v>
      </c>
    </row>
    <row r="1681" spans="2:67" ht="28.9" outlineLevel="1">
      <c r="B1681" s="36"/>
      <c r="C1681" s="13" t="s">
        <v>1999</v>
      </c>
      <c r="D1681" s="10" t="s">
        <v>2065</v>
      </c>
      <c r="E1681" s="10" t="s">
        <v>2066</v>
      </c>
      <c r="F1681" s="11" t="s">
        <v>2067</v>
      </c>
      <c r="G1681" s="11"/>
      <c r="H1681" s="11"/>
      <c r="I1681" s="11"/>
      <c r="J1681" s="11"/>
      <c r="K1681" s="11"/>
      <c r="L1681" s="11"/>
      <c r="M1681" s="11"/>
      <c r="N1681" s="10"/>
      <c r="O1681" s="10"/>
      <c r="P1681" s="10"/>
      <c r="Q1681" s="10"/>
      <c r="R1681" s="10"/>
      <c r="S1681" s="10" t="s">
        <v>53</v>
      </c>
      <c r="T1681" s="10"/>
      <c r="U1681" s="10" t="s">
        <v>49</v>
      </c>
      <c r="V1681" s="10" t="s">
        <v>49</v>
      </c>
      <c r="W1681" s="10" t="s">
        <v>50</v>
      </c>
      <c r="X1681" s="11" t="str">
        <f t="shared" si="943"/>
        <v>N</v>
      </c>
      <c r="Y1681" s="11"/>
      <c r="Z1681" s="11">
        <f t="shared" si="773"/>
        <v>0</v>
      </c>
      <c r="AA1681" s="11" t="str">
        <f t="shared" si="874"/>
        <v>N</v>
      </c>
      <c r="AB1681" s="11"/>
      <c r="AC1681" s="11">
        <f t="shared" si="875"/>
        <v>0</v>
      </c>
      <c r="AD1681" s="10" t="str">
        <f t="shared" si="978"/>
        <v/>
      </c>
      <c r="AE1681" s="10" t="str">
        <f t="shared" si="979"/>
        <v/>
      </c>
      <c r="AF1681" s="11"/>
      <c r="AG1681" s="10"/>
      <c r="AH1681" s="10"/>
      <c r="AI1681" s="11">
        <f t="shared" si="980"/>
        <v>1016</v>
      </c>
      <c r="AJ1681" s="11" t="str">
        <f t="shared" si="981"/>
        <v/>
      </c>
      <c r="AK1681" s="11">
        <f t="shared" si="982"/>
        <v>1048</v>
      </c>
      <c r="AL1681" s="11" t="str">
        <f t="shared" si="983"/>
        <v/>
      </c>
      <c r="AM1681" s="11">
        <f t="shared" si="984"/>
        <v>879</v>
      </c>
      <c r="AN1681" s="11" t="str">
        <f t="shared" si="985"/>
        <v/>
      </c>
      <c r="AO1681" s="11">
        <f t="shared" si="986"/>
        <v>879</v>
      </c>
      <c r="AP1681" s="11" t="str">
        <f t="shared" si="987"/>
        <v/>
      </c>
      <c r="AQ1681" s="11"/>
      <c r="AR1681" s="11">
        <f t="shared" si="876"/>
        <v>0</v>
      </c>
      <c r="AS1681" s="11"/>
      <c r="AT1681" s="9"/>
      <c r="AU1681" t="str">
        <f t="shared" si="891"/>
        <v>RW</v>
      </c>
      <c r="AV1681" s="7">
        <f>SUM(Z$7:Z1681)/2</f>
        <v>1016</v>
      </c>
      <c r="AW1681" s="7">
        <f>SUM(AC$7:AC1681)/2</f>
        <v>880</v>
      </c>
      <c r="BF1681" s="2" t="s">
        <v>1299</v>
      </c>
      <c r="BG1681" s="2" t="s">
        <v>1299</v>
      </c>
      <c r="BH1681" s="2" t="s">
        <v>1299</v>
      </c>
      <c r="BI1681" s="2" t="s">
        <v>1299</v>
      </c>
      <c r="BJ1681" s="2" t="s">
        <v>1299</v>
      </c>
      <c r="BK1681" s="2" t="s">
        <v>1299</v>
      </c>
      <c r="BL1681" s="2" t="s">
        <v>1299</v>
      </c>
      <c r="BM1681" s="2" t="s">
        <v>1299</v>
      </c>
      <c r="BN1681" s="2" t="s">
        <v>1299</v>
      </c>
      <c r="BO1681" s="2" t="s">
        <v>1299</v>
      </c>
    </row>
    <row r="1682" spans="2:67" ht="28.9" outlineLevel="1">
      <c r="B1682" s="36"/>
      <c r="C1682" s="13" t="s">
        <v>1999</v>
      </c>
      <c r="D1682" s="10" t="s">
        <v>2065</v>
      </c>
      <c r="E1682" s="10" t="s">
        <v>2066</v>
      </c>
      <c r="F1682" s="11" t="s">
        <v>2067</v>
      </c>
      <c r="G1682" s="11"/>
      <c r="H1682" s="11"/>
      <c r="I1682" s="11"/>
      <c r="J1682" s="11"/>
      <c r="K1682" s="11"/>
      <c r="L1682" s="11"/>
      <c r="M1682" s="11"/>
      <c r="N1682" s="10"/>
      <c r="O1682" s="10"/>
      <c r="P1682" s="10"/>
      <c r="Q1682" s="10"/>
      <c r="R1682" s="10"/>
      <c r="S1682" s="10" t="s">
        <v>53</v>
      </c>
      <c r="T1682" s="10"/>
      <c r="U1682" s="10" t="s">
        <v>49</v>
      </c>
      <c r="V1682" s="10" t="s">
        <v>49</v>
      </c>
      <c r="W1682" s="10" t="s">
        <v>50</v>
      </c>
      <c r="X1682" s="11" t="str">
        <f t="shared" si="943"/>
        <v>N</v>
      </c>
      <c r="Y1682" s="11"/>
      <c r="Z1682" s="11">
        <f t="shared" si="773"/>
        <v>0</v>
      </c>
      <c r="AA1682" s="11" t="str">
        <f t="shared" si="874"/>
        <v>N</v>
      </c>
      <c r="AB1682" s="11"/>
      <c r="AC1682" s="11">
        <f t="shared" si="875"/>
        <v>0</v>
      </c>
      <c r="AD1682" s="10" t="str">
        <f t="shared" si="978"/>
        <v/>
      </c>
      <c r="AE1682" s="10" t="str">
        <f t="shared" si="979"/>
        <v/>
      </c>
      <c r="AF1682" s="11"/>
      <c r="AG1682" s="10"/>
      <c r="AH1682" s="10"/>
      <c r="AI1682" s="11">
        <f t="shared" si="980"/>
        <v>1016</v>
      </c>
      <c r="AJ1682" s="11" t="str">
        <f t="shared" si="981"/>
        <v/>
      </c>
      <c r="AK1682" s="11">
        <f t="shared" si="982"/>
        <v>1048</v>
      </c>
      <c r="AL1682" s="11" t="str">
        <f t="shared" si="983"/>
        <v/>
      </c>
      <c r="AM1682" s="11">
        <f t="shared" si="984"/>
        <v>879</v>
      </c>
      <c r="AN1682" s="11" t="str">
        <f t="shared" si="985"/>
        <v/>
      </c>
      <c r="AO1682" s="11">
        <f t="shared" si="986"/>
        <v>879</v>
      </c>
      <c r="AP1682" s="11" t="str">
        <f t="shared" si="987"/>
        <v/>
      </c>
      <c r="AQ1682" s="11"/>
      <c r="AR1682" s="11">
        <f t="shared" si="876"/>
        <v>0</v>
      </c>
      <c r="AS1682" s="11"/>
      <c r="AT1682" s="9"/>
      <c r="AU1682" t="str">
        <f t="shared" si="891"/>
        <v>RW</v>
      </c>
      <c r="AV1682" s="7">
        <f>SUM(Z$7:Z1682)/2</f>
        <v>1016</v>
      </c>
      <c r="AW1682" s="7">
        <f>SUM(AC$7:AC1682)/2</f>
        <v>880</v>
      </c>
      <c r="BF1682" s="2" t="s">
        <v>1299</v>
      </c>
      <c r="BG1682" s="2" t="s">
        <v>1299</v>
      </c>
      <c r="BH1682" s="2" t="s">
        <v>1299</v>
      </c>
      <c r="BI1682" s="2" t="s">
        <v>1299</v>
      </c>
      <c r="BJ1682" s="2" t="s">
        <v>1299</v>
      </c>
      <c r="BK1682" s="2" t="s">
        <v>1299</v>
      </c>
      <c r="BL1682" s="2" t="s">
        <v>1299</v>
      </c>
      <c r="BM1682" s="2" t="s">
        <v>1299</v>
      </c>
      <c r="BN1682" s="2" t="s">
        <v>1299</v>
      </c>
      <c r="BO1682" s="2" t="s">
        <v>1299</v>
      </c>
    </row>
    <row r="1683" spans="2:67" ht="28.9" outlineLevel="1">
      <c r="B1683" s="36"/>
      <c r="C1683" s="13" t="s">
        <v>1999</v>
      </c>
      <c r="D1683" s="10" t="s">
        <v>2065</v>
      </c>
      <c r="E1683" s="10" t="s">
        <v>2066</v>
      </c>
      <c r="F1683" s="11" t="s">
        <v>2067</v>
      </c>
      <c r="G1683" s="11"/>
      <c r="H1683" s="11"/>
      <c r="I1683" s="11"/>
      <c r="J1683" s="11"/>
      <c r="K1683" s="11"/>
      <c r="L1683" s="11"/>
      <c r="M1683" s="11"/>
      <c r="N1683" s="10"/>
      <c r="O1683" s="10"/>
      <c r="P1683" s="10"/>
      <c r="Q1683" s="10"/>
      <c r="R1683" s="10"/>
      <c r="S1683" s="10" t="s">
        <v>53</v>
      </c>
      <c r="T1683" s="10"/>
      <c r="U1683" s="10" t="s">
        <v>49</v>
      </c>
      <c r="V1683" s="10" t="s">
        <v>49</v>
      </c>
      <c r="W1683" s="10" t="s">
        <v>50</v>
      </c>
      <c r="X1683" s="11" t="str">
        <f t="shared" si="943"/>
        <v>N</v>
      </c>
      <c r="Y1683" s="11"/>
      <c r="Z1683" s="11">
        <f t="shared" si="773"/>
        <v>0</v>
      </c>
      <c r="AA1683" s="11" t="str">
        <f t="shared" si="874"/>
        <v>N</v>
      </c>
      <c r="AB1683" s="11"/>
      <c r="AC1683" s="11">
        <f t="shared" si="875"/>
        <v>0</v>
      </c>
      <c r="AD1683" s="10" t="str">
        <f t="shared" si="978"/>
        <v/>
      </c>
      <c r="AE1683" s="10" t="str">
        <f t="shared" si="979"/>
        <v/>
      </c>
      <c r="AF1683" s="11"/>
      <c r="AG1683" s="10"/>
      <c r="AH1683" s="10"/>
      <c r="AI1683" s="11">
        <f t="shared" si="980"/>
        <v>1016</v>
      </c>
      <c r="AJ1683" s="11" t="str">
        <f t="shared" si="981"/>
        <v/>
      </c>
      <c r="AK1683" s="11">
        <f t="shared" si="982"/>
        <v>1048</v>
      </c>
      <c r="AL1683" s="11" t="str">
        <f t="shared" si="983"/>
        <v/>
      </c>
      <c r="AM1683" s="11">
        <f t="shared" si="984"/>
        <v>879</v>
      </c>
      <c r="AN1683" s="11" t="str">
        <f t="shared" si="985"/>
        <v/>
      </c>
      <c r="AO1683" s="11">
        <f t="shared" si="986"/>
        <v>879</v>
      </c>
      <c r="AP1683" s="11" t="str">
        <f t="shared" si="987"/>
        <v/>
      </c>
      <c r="AQ1683" s="11"/>
      <c r="AR1683" s="11">
        <f t="shared" si="876"/>
        <v>0</v>
      </c>
      <c r="AS1683" s="11"/>
      <c r="AT1683" s="9"/>
      <c r="AU1683" t="str">
        <f t="shared" si="891"/>
        <v>RW</v>
      </c>
      <c r="AV1683" s="7">
        <f>SUM(Z$7:Z1683)/2</f>
        <v>1016</v>
      </c>
      <c r="AW1683" s="7">
        <f>SUM(AC$7:AC1683)/2</f>
        <v>880</v>
      </c>
      <c r="BF1683" s="2" t="s">
        <v>1299</v>
      </c>
      <c r="BG1683" s="2" t="s">
        <v>1299</v>
      </c>
      <c r="BH1683" s="2" t="s">
        <v>1299</v>
      </c>
      <c r="BI1683" s="2" t="s">
        <v>1299</v>
      </c>
      <c r="BJ1683" s="2" t="s">
        <v>1299</v>
      </c>
      <c r="BK1683" s="2" t="s">
        <v>1299</v>
      </c>
      <c r="BL1683" s="2" t="s">
        <v>1299</v>
      </c>
      <c r="BM1683" s="2" t="s">
        <v>1299</v>
      </c>
      <c r="BN1683" s="2" t="s">
        <v>1299</v>
      </c>
      <c r="BO1683" s="2" t="s">
        <v>1299</v>
      </c>
    </row>
    <row r="1684" spans="2:67" ht="28.9" outlineLevel="1">
      <c r="B1684" s="36"/>
      <c r="C1684" s="13" t="s">
        <v>1999</v>
      </c>
      <c r="D1684" s="10" t="s">
        <v>2065</v>
      </c>
      <c r="E1684" s="10" t="s">
        <v>2066</v>
      </c>
      <c r="F1684" s="11" t="s">
        <v>2067</v>
      </c>
      <c r="G1684" s="11"/>
      <c r="H1684" s="11"/>
      <c r="I1684" s="11"/>
      <c r="J1684" s="11"/>
      <c r="K1684" s="11"/>
      <c r="L1684" s="11"/>
      <c r="M1684" s="11"/>
      <c r="N1684" s="10"/>
      <c r="O1684" s="10"/>
      <c r="P1684" s="10"/>
      <c r="Q1684" s="10"/>
      <c r="R1684" s="10"/>
      <c r="S1684" s="10" t="s">
        <v>53</v>
      </c>
      <c r="T1684" s="10"/>
      <c r="U1684" s="10" t="s">
        <v>49</v>
      </c>
      <c r="V1684" s="10" t="s">
        <v>49</v>
      </c>
      <c r="W1684" s="10" t="s">
        <v>50</v>
      </c>
      <c r="X1684" s="11" t="str">
        <f t="shared" si="943"/>
        <v>N</v>
      </c>
      <c r="Y1684" s="11"/>
      <c r="Z1684" s="11">
        <f t="shared" si="773"/>
        <v>0</v>
      </c>
      <c r="AA1684" s="11" t="str">
        <f t="shared" si="874"/>
        <v>N</v>
      </c>
      <c r="AB1684" s="11"/>
      <c r="AC1684" s="11">
        <f t="shared" si="875"/>
        <v>0</v>
      </c>
      <c r="AD1684" s="10" t="str">
        <f t="shared" si="978"/>
        <v/>
      </c>
      <c r="AE1684" s="10" t="str">
        <f t="shared" si="979"/>
        <v/>
      </c>
      <c r="AF1684" s="11"/>
      <c r="AG1684" s="10"/>
      <c r="AH1684" s="10"/>
      <c r="AI1684" s="11">
        <f t="shared" si="980"/>
        <v>1016</v>
      </c>
      <c r="AJ1684" s="11" t="str">
        <f t="shared" si="981"/>
        <v/>
      </c>
      <c r="AK1684" s="11">
        <f t="shared" si="982"/>
        <v>1048</v>
      </c>
      <c r="AL1684" s="11" t="str">
        <f t="shared" si="983"/>
        <v/>
      </c>
      <c r="AM1684" s="11">
        <f t="shared" si="984"/>
        <v>879</v>
      </c>
      <c r="AN1684" s="11" t="str">
        <f t="shared" si="985"/>
        <v/>
      </c>
      <c r="AO1684" s="11">
        <f t="shared" si="986"/>
        <v>879</v>
      </c>
      <c r="AP1684" s="11" t="str">
        <f t="shared" si="987"/>
        <v/>
      </c>
      <c r="AQ1684" s="11"/>
      <c r="AR1684" s="11">
        <f t="shared" si="876"/>
        <v>0</v>
      </c>
      <c r="AS1684" s="11"/>
      <c r="AT1684" s="9"/>
      <c r="AU1684" t="str">
        <f t="shared" si="891"/>
        <v>RW</v>
      </c>
      <c r="AV1684" s="7">
        <f>SUM(Z$7:Z1684)/2</f>
        <v>1016</v>
      </c>
      <c r="AW1684" s="7">
        <f>SUM(AC$7:AC1684)/2</f>
        <v>880</v>
      </c>
      <c r="BB1684" s="7">
        <f t="shared" ref="BB1684:BB1689" si="988">BB1685+BA1685</f>
        <v>32</v>
      </c>
      <c r="BF1684" s="2" t="s">
        <v>1299</v>
      </c>
      <c r="BG1684" s="2" t="s">
        <v>1299</v>
      </c>
      <c r="BH1684" s="2" t="s">
        <v>1299</v>
      </c>
      <c r="BI1684" s="2" t="s">
        <v>1299</v>
      </c>
      <c r="BJ1684" s="2" t="s">
        <v>1299</v>
      </c>
      <c r="BK1684" s="2" t="s">
        <v>1299</v>
      </c>
      <c r="BL1684" s="2" t="s">
        <v>1299</v>
      </c>
      <c r="BM1684" s="2" t="s">
        <v>1299</v>
      </c>
      <c r="BN1684" s="2" t="s">
        <v>1299</v>
      </c>
      <c r="BO1684" s="2" t="s">
        <v>1299</v>
      </c>
    </row>
    <row r="1685" spans="2:67" ht="28.9" outlineLevel="1">
      <c r="B1685" s="36"/>
      <c r="C1685" s="13" t="s">
        <v>1999</v>
      </c>
      <c r="D1685" s="10" t="s">
        <v>2065</v>
      </c>
      <c r="E1685" s="10" t="s">
        <v>2066</v>
      </c>
      <c r="F1685" s="11" t="s">
        <v>2067</v>
      </c>
      <c r="G1685" s="11" t="str">
        <f t="shared" ref="G1685:G1706" si="989">IF(BA1685&gt;1, F1685 &amp; "[" &amp; BB1685-1+BA1685&amp; ":" &amp; BB1685 &amp; "]",(IF(BA1685&gt;0,F1685 &amp; "[" &amp; BB1685 &amp; "]","")))</f>
        <v>MFR_SPECIFIC_E1[31:28]</v>
      </c>
      <c r="H1685" s="11"/>
      <c r="I1685" s="11"/>
      <c r="J1685" s="11"/>
      <c r="K1685" s="11"/>
      <c r="L1685" s="11"/>
      <c r="M1685" s="11"/>
      <c r="N1685" s="10"/>
      <c r="O1685" s="10"/>
      <c r="P1685" s="10"/>
      <c r="Q1685" s="10"/>
      <c r="R1685" s="10"/>
      <c r="S1685" s="10" t="s">
        <v>53</v>
      </c>
      <c r="T1685" s="10"/>
      <c r="U1685" s="10" t="s">
        <v>49</v>
      </c>
      <c r="V1685" s="10" t="s">
        <v>49</v>
      </c>
      <c r="W1685" s="10" t="s">
        <v>50</v>
      </c>
      <c r="X1685" s="11" t="str">
        <f t="shared" si="943"/>
        <v>Y</v>
      </c>
      <c r="Y1685" s="11">
        <v>4</v>
      </c>
      <c r="Z1685" s="11">
        <f t="shared" si="773"/>
        <v>8</v>
      </c>
      <c r="AA1685" s="11" t="str">
        <f t="shared" si="874"/>
        <v>N</v>
      </c>
      <c r="AB1685" s="11"/>
      <c r="AC1685" s="11">
        <f t="shared" si="875"/>
        <v>0</v>
      </c>
      <c r="AD1685" s="10" t="str">
        <f t="shared" si="978"/>
        <v>0000</v>
      </c>
      <c r="AE1685" s="10" t="str">
        <f t="shared" si="979"/>
        <v>0000</v>
      </c>
      <c r="AF1685" s="11"/>
      <c r="AG1685" s="10"/>
      <c r="AH1685" s="10"/>
      <c r="AI1685" s="11">
        <f t="shared" si="980"/>
        <v>1012</v>
      </c>
      <c r="AJ1685" s="11" t="str">
        <f t="shared" si="981"/>
        <v>MTP[1015:1012]</v>
      </c>
      <c r="AK1685" s="11">
        <f t="shared" si="982"/>
        <v>1044</v>
      </c>
      <c r="AL1685" s="11" t="str">
        <f t="shared" si="983"/>
        <v>MTP[1047:1044]</v>
      </c>
      <c r="AM1685" s="11">
        <f t="shared" si="984"/>
        <v>879</v>
      </c>
      <c r="AN1685" s="11" t="str">
        <f t="shared" si="985"/>
        <v/>
      </c>
      <c r="AO1685" s="11">
        <f t="shared" si="986"/>
        <v>879</v>
      </c>
      <c r="AP1685" s="11" t="str">
        <f t="shared" si="987"/>
        <v/>
      </c>
      <c r="AQ1685" s="11"/>
      <c r="AR1685" s="11">
        <f t="shared" si="876"/>
        <v>0</v>
      </c>
      <c r="AS1685" s="11"/>
      <c r="AT1685" s="9"/>
      <c r="AU1685" t="str">
        <f t="shared" si="891"/>
        <v>RW</v>
      </c>
      <c r="AV1685" s="7">
        <f>SUM(Z$7:Z1685)/2</f>
        <v>1020</v>
      </c>
      <c r="AW1685" s="7">
        <f>SUM(AC$7:AC1685)/2</f>
        <v>880</v>
      </c>
      <c r="BA1685" s="11">
        <v>4</v>
      </c>
      <c r="BB1685" s="7">
        <f t="shared" si="988"/>
        <v>28</v>
      </c>
      <c r="BF1685" s="2" t="s">
        <v>521</v>
      </c>
      <c r="BG1685" s="2" t="s">
        <v>521</v>
      </c>
      <c r="BH1685" s="2" t="s">
        <v>521</v>
      </c>
      <c r="BI1685" s="2" t="s">
        <v>521</v>
      </c>
      <c r="BJ1685" s="2" t="s">
        <v>521</v>
      </c>
      <c r="BK1685" s="2" t="s">
        <v>521</v>
      </c>
      <c r="BL1685" s="2" t="s">
        <v>521</v>
      </c>
      <c r="BM1685" s="2" t="s">
        <v>521</v>
      </c>
      <c r="BN1685" s="2" t="s">
        <v>521</v>
      </c>
      <c r="BO1685" s="2" t="s">
        <v>521</v>
      </c>
    </row>
    <row r="1686" spans="2:67" ht="28.9" outlineLevel="1">
      <c r="B1686" s="31" t="s">
        <v>2069</v>
      </c>
      <c r="C1686" s="13" t="s">
        <v>1999</v>
      </c>
      <c r="D1686" s="10" t="s">
        <v>2065</v>
      </c>
      <c r="E1686" s="10" t="s">
        <v>2066</v>
      </c>
      <c r="F1686" s="11" t="s">
        <v>2067</v>
      </c>
      <c r="G1686" s="11" t="str">
        <f t="shared" si="989"/>
        <v>MFR_SPECIFIC_E1[27]</v>
      </c>
      <c r="H1686" s="45" t="s">
        <v>2070</v>
      </c>
      <c r="I1686" s="45"/>
      <c r="J1686" s="45"/>
      <c r="K1686" s="45"/>
      <c r="L1686" s="45"/>
      <c r="M1686" s="45"/>
      <c r="N1686" s="10"/>
      <c r="O1686" s="10"/>
      <c r="P1686" s="10"/>
      <c r="Q1686" s="10"/>
      <c r="R1686" s="10"/>
      <c r="S1686" s="10" t="s">
        <v>53</v>
      </c>
      <c r="T1686" s="10"/>
      <c r="U1686" s="10" t="s">
        <v>49</v>
      </c>
      <c r="V1686" s="10" t="s">
        <v>49</v>
      </c>
      <c r="W1686" s="10" t="s">
        <v>50</v>
      </c>
      <c r="X1686" s="11" t="str">
        <f t="shared" si="943"/>
        <v>Y</v>
      </c>
      <c r="Y1686" s="11">
        <v>1</v>
      </c>
      <c r="Z1686" s="11">
        <f t="shared" si="773"/>
        <v>2</v>
      </c>
      <c r="AA1686" s="11" t="str">
        <f t="shared" si="874"/>
        <v>N</v>
      </c>
      <c r="AB1686" s="11"/>
      <c r="AC1686" s="11">
        <f t="shared" si="875"/>
        <v>0</v>
      </c>
      <c r="AD1686" s="10" t="str">
        <f t="shared" si="978"/>
        <v>0</v>
      </c>
      <c r="AE1686" s="10" t="str">
        <f t="shared" si="979"/>
        <v>0</v>
      </c>
      <c r="AF1686" s="11"/>
      <c r="AG1686" s="10"/>
      <c r="AH1686" s="10"/>
      <c r="AI1686" s="11">
        <f t="shared" si="980"/>
        <v>1011</v>
      </c>
      <c r="AJ1686" s="11" t="str">
        <f t="shared" si="981"/>
        <v>MTP[1011]</v>
      </c>
      <c r="AK1686" s="11">
        <f t="shared" si="982"/>
        <v>1043</v>
      </c>
      <c r="AL1686" s="11" t="str">
        <f t="shared" si="983"/>
        <v>MTP[1043]</v>
      </c>
      <c r="AM1686" s="11">
        <f t="shared" si="984"/>
        <v>879</v>
      </c>
      <c r="AN1686" s="11" t="str">
        <f t="shared" si="985"/>
        <v/>
      </c>
      <c r="AO1686" s="11">
        <f t="shared" si="986"/>
        <v>879</v>
      </c>
      <c r="AP1686" s="11" t="str">
        <f t="shared" si="987"/>
        <v/>
      </c>
      <c r="AQ1686" s="11"/>
      <c r="AR1686" s="11">
        <f t="shared" si="876"/>
        <v>0</v>
      </c>
      <c r="AS1686" s="11"/>
      <c r="AT1686" s="9"/>
      <c r="AU1686" t="str">
        <f t="shared" si="891"/>
        <v>RW</v>
      </c>
      <c r="AV1686" s="7">
        <f>SUM(Z$7:Z1686)/2</f>
        <v>1021</v>
      </c>
      <c r="AW1686" s="7">
        <f>SUM(AC$7:AC1686)/2</f>
        <v>880</v>
      </c>
      <c r="BA1686" s="11">
        <v>1</v>
      </c>
      <c r="BB1686" s="7">
        <f t="shared" si="988"/>
        <v>27</v>
      </c>
      <c r="BF1686" s="2" t="s">
        <v>1304</v>
      </c>
      <c r="BG1686" s="2" t="s">
        <v>1304</v>
      </c>
      <c r="BH1686" s="2" t="s">
        <v>1304</v>
      </c>
      <c r="BI1686" s="2" t="s">
        <v>1304</v>
      </c>
      <c r="BJ1686" s="2" t="s">
        <v>1304</v>
      </c>
      <c r="BK1686" s="2" t="s">
        <v>1304</v>
      </c>
      <c r="BL1686" s="2" t="s">
        <v>1304</v>
      </c>
      <c r="BM1686" s="2" t="s">
        <v>1304</v>
      </c>
      <c r="BN1686" s="2" t="s">
        <v>1304</v>
      </c>
      <c r="BO1686" s="2" t="s">
        <v>1304</v>
      </c>
    </row>
    <row r="1687" spans="2:67" ht="28.9" outlineLevel="1">
      <c r="B1687" s="31" t="s">
        <v>2069</v>
      </c>
      <c r="C1687" s="13" t="s">
        <v>1999</v>
      </c>
      <c r="D1687" s="10" t="s">
        <v>2065</v>
      </c>
      <c r="E1687" s="10" t="s">
        <v>2066</v>
      </c>
      <c r="F1687" s="11" t="s">
        <v>2067</v>
      </c>
      <c r="G1687" s="11" t="str">
        <f t="shared" si="989"/>
        <v>MFR_SPECIFIC_E1[26]</v>
      </c>
      <c r="H1687" s="11" t="s">
        <v>2071</v>
      </c>
      <c r="I1687" s="11"/>
      <c r="J1687" s="11"/>
      <c r="K1687" s="11"/>
      <c r="L1687" s="11"/>
      <c r="M1687" s="11"/>
      <c r="N1687" s="10"/>
      <c r="O1687" s="10"/>
      <c r="P1687" s="10"/>
      <c r="Q1687" s="10"/>
      <c r="R1687" s="10"/>
      <c r="S1687" s="10" t="s">
        <v>53</v>
      </c>
      <c r="T1687" s="10"/>
      <c r="U1687" s="10" t="s">
        <v>49</v>
      </c>
      <c r="V1687" s="10" t="s">
        <v>49</v>
      </c>
      <c r="W1687" s="10" t="s">
        <v>50</v>
      </c>
      <c r="X1687" s="11" t="str">
        <f t="shared" si="943"/>
        <v>Y</v>
      </c>
      <c r="Y1687" s="11">
        <v>1</v>
      </c>
      <c r="Z1687" s="11">
        <f t="shared" si="773"/>
        <v>2</v>
      </c>
      <c r="AA1687" s="11" t="str">
        <f t="shared" si="874"/>
        <v>N</v>
      </c>
      <c r="AB1687" s="11"/>
      <c r="AC1687" s="11">
        <f t="shared" si="875"/>
        <v>0</v>
      </c>
      <c r="AD1687" s="10">
        <v>1</v>
      </c>
      <c r="AE1687" s="10">
        <v>1</v>
      </c>
      <c r="AF1687" s="11"/>
      <c r="AG1687" s="10"/>
      <c r="AH1687" s="10"/>
      <c r="AI1687" s="11">
        <f t="shared" si="980"/>
        <v>1010</v>
      </c>
      <c r="AJ1687" s="11" t="str">
        <f t="shared" si="981"/>
        <v>MTP[1010]</v>
      </c>
      <c r="AK1687" s="11">
        <f t="shared" si="982"/>
        <v>1042</v>
      </c>
      <c r="AL1687" s="11" t="str">
        <f t="shared" si="983"/>
        <v>MTP[1042]</v>
      </c>
      <c r="AM1687" s="11">
        <f t="shared" si="984"/>
        <v>879</v>
      </c>
      <c r="AN1687" s="11" t="str">
        <f t="shared" si="985"/>
        <v/>
      </c>
      <c r="AO1687" s="11">
        <f t="shared" si="986"/>
        <v>879</v>
      </c>
      <c r="AP1687" s="11" t="str">
        <f t="shared" si="987"/>
        <v/>
      </c>
      <c r="AQ1687" s="11"/>
      <c r="AR1687" s="11">
        <f t="shared" si="876"/>
        <v>0</v>
      </c>
      <c r="AS1687" s="11"/>
      <c r="AT1687" s="9"/>
      <c r="AU1687" t="str">
        <f t="shared" si="891"/>
        <v>RW</v>
      </c>
      <c r="AV1687" s="7">
        <f>SUM(Z$7:Z1687)/2</f>
        <v>1022</v>
      </c>
      <c r="AW1687" s="7">
        <f>SUM(AC$7:AC1687)/2</f>
        <v>880</v>
      </c>
      <c r="BA1687" s="11">
        <v>1</v>
      </c>
      <c r="BB1687" s="7">
        <f t="shared" si="988"/>
        <v>26</v>
      </c>
      <c r="BF1687" s="2">
        <v>1</v>
      </c>
      <c r="BG1687" s="2">
        <v>1</v>
      </c>
      <c r="BH1687" s="2">
        <v>1</v>
      </c>
      <c r="BI1687" s="2">
        <v>1</v>
      </c>
      <c r="BJ1687" s="2">
        <v>1</v>
      </c>
      <c r="BK1687" s="2">
        <v>1</v>
      </c>
      <c r="BL1687" s="2">
        <v>1</v>
      </c>
      <c r="BM1687" s="2">
        <v>1</v>
      </c>
      <c r="BN1687" s="2">
        <v>1</v>
      </c>
      <c r="BO1687" s="2">
        <v>1</v>
      </c>
    </row>
    <row r="1688" spans="2:67" ht="28.9" outlineLevel="1">
      <c r="B1688" s="31" t="s">
        <v>2069</v>
      </c>
      <c r="C1688" s="13" t="s">
        <v>1999</v>
      </c>
      <c r="D1688" s="10" t="s">
        <v>2065</v>
      </c>
      <c r="E1688" s="10" t="s">
        <v>2066</v>
      </c>
      <c r="F1688" s="11" t="s">
        <v>2067</v>
      </c>
      <c r="G1688" s="11" t="str">
        <f t="shared" si="989"/>
        <v>MFR_SPECIFIC_E1[25]</v>
      </c>
      <c r="H1688" s="11" t="s">
        <v>2072</v>
      </c>
      <c r="I1688" s="11"/>
      <c r="J1688" s="11"/>
      <c r="K1688" s="11"/>
      <c r="L1688" s="11"/>
      <c r="M1688" s="11"/>
      <c r="N1688" s="10"/>
      <c r="O1688" s="10"/>
      <c r="P1688" s="10"/>
      <c r="Q1688" s="10"/>
      <c r="R1688" s="10"/>
      <c r="S1688" s="10" t="s">
        <v>53</v>
      </c>
      <c r="T1688" s="10"/>
      <c r="U1688" s="10" t="s">
        <v>49</v>
      </c>
      <c r="V1688" s="10" t="s">
        <v>49</v>
      </c>
      <c r="W1688" s="10" t="s">
        <v>50</v>
      </c>
      <c r="X1688" s="11" t="str">
        <f t="shared" si="943"/>
        <v>Y</v>
      </c>
      <c r="Y1688" s="11">
        <v>1</v>
      </c>
      <c r="Z1688" s="11">
        <f t="shared" si="773"/>
        <v>2</v>
      </c>
      <c r="AA1688" s="11" t="str">
        <f t="shared" si="874"/>
        <v>N</v>
      </c>
      <c r="AB1688" s="11"/>
      <c r="AC1688" s="11">
        <f t="shared" si="875"/>
        <v>0</v>
      </c>
      <c r="AD1688" s="10" t="str">
        <f t="shared" si="978"/>
        <v>0</v>
      </c>
      <c r="AE1688" s="10" t="str">
        <f t="shared" si="979"/>
        <v>0</v>
      </c>
      <c r="AF1688" s="11"/>
      <c r="AG1688" s="10"/>
      <c r="AH1688" s="10"/>
      <c r="AI1688" s="11">
        <f t="shared" si="980"/>
        <v>1009</v>
      </c>
      <c r="AJ1688" s="11" t="str">
        <f t="shared" si="981"/>
        <v>MTP[1009]</v>
      </c>
      <c r="AK1688" s="11">
        <f t="shared" si="982"/>
        <v>1041</v>
      </c>
      <c r="AL1688" s="11" t="str">
        <f t="shared" si="983"/>
        <v>MTP[1041]</v>
      </c>
      <c r="AM1688" s="11">
        <f t="shared" si="984"/>
        <v>879</v>
      </c>
      <c r="AN1688" s="11" t="str">
        <f t="shared" si="985"/>
        <v/>
      </c>
      <c r="AO1688" s="11">
        <f t="shared" si="986"/>
        <v>879</v>
      </c>
      <c r="AP1688" s="11" t="str">
        <f t="shared" si="987"/>
        <v/>
      </c>
      <c r="AQ1688" s="11"/>
      <c r="AR1688" s="11">
        <f t="shared" si="876"/>
        <v>0</v>
      </c>
      <c r="AS1688" s="11"/>
      <c r="AT1688" s="9"/>
      <c r="AU1688" t="str">
        <f t="shared" si="891"/>
        <v>RW</v>
      </c>
      <c r="AV1688" s="7">
        <f>SUM(Z$7:Z1688)/2</f>
        <v>1023</v>
      </c>
      <c r="AW1688" s="7">
        <f>SUM(AC$7:AC1688)/2</f>
        <v>880</v>
      </c>
      <c r="BA1688" s="11">
        <v>1</v>
      </c>
      <c r="BB1688" s="7">
        <f t="shared" si="988"/>
        <v>25</v>
      </c>
      <c r="BF1688" s="2" t="s">
        <v>1304</v>
      </c>
      <c r="BG1688" s="2" t="s">
        <v>1304</v>
      </c>
      <c r="BH1688" s="2" t="s">
        <v>1304</v>
      </c>
      <c r="BI1688" s="2" t="s">
        <v>1304</v>
      </c>
      <c r="BJ1688" s="2" t="s">
        <v>1304</v>
      </c>
      <c r="BK1688" s="2" t="s">
        <v>1304</v>
      </c>
      <c r="BL1688" s="2" t="s">
        <v>1304</v>
      </c>
      <c r="BM1688" s="2" t="s">
        <v>1304</v>
      </c>
      <c r="BN1688" s="2" t="s">
        <v>1304</v>
      </c>
      <c r="BO1688" s="2" t="s">
        <v>1304</v>
      </c>
    </row>
    <row r="1689" spans="2:67" ht="28.9" outlineLevel="1">
      <c r="B1689" s="31" t="s">
        <v>2069</v>
      </c>
      <c r="C1689" s="13" t="s">
        <v>1999</v>
      </c>
      <c r="D1689" s="10" t="s">
        <v>2065</v>
      </c>
      <c r="E1689" s="10" t="s">
        <v>2066</v>
      </c>
      <c r="F1689" s="11" t="s">
        <v>2067</v>
      </c>
      <c r="G1689" s="11" t="str">
        <f t="shared" si="989"/>
        <v>MFR_SPECIFIC_E1[24]</v>
      </c>
      <c r="H1689" s="11" t="s">
        <v>2073</v>
      </c>
      <c r="I1689" s="11"/>
      <c r="J1689" s="11"/>
      <c r="K1689" s="11"/>
      <c r="L1689" s="11"/>
      <c r="M1689" s="11"/>
      <c r="N1689" s="10"/>
      <c r="O1689" s="10"/>
      <c r="P1689" s="10"/>
      <c r="Q1689" s="10"/>
      <c r="R1689" s="10"/>
      <c r="S1689" s="10" t="s">
        <v>53</v>
      </c>
      <c r="T1689" s="10"/>
      <c r="U1689" s="10" t="s">
        <v>49</v>
      </c>
      <c r="V1689" s="10" t="s">
        <v>49</v>
      </c>
      <c r="W1689" s="10" t="s">
        <v>50</v>
      </c>
      <c r="X1689" s="11" t="str">
        <f t="shared" si="943"/>
        <v>Y</v>
      </c>
      <c r="Y1689" s="11">
        <v>1</v>
      </c>
      <c r="Z1689" s="11">
        <f t="shared" ref="Z1689:Z1756" si="990">IF(V1689="N",Y1689,Y1689*$T$1)</f>
        <v>2</v>
      </c>
      <c r="AA1689" s="11" t="str">
        <f t="shared" si="874"/>
        <v>N</v>
      </c>
      <c r="AB1689" s="11"/>
      <c r="AC1689" s="11">
        <f t="shared" si="875"/>
        <v>0</v>
      </c>
      <c r="AD1689" s="10" t="str">
        <f t="shared" si="978"/>
        <v>0</v>
      </c>
      <c r="AE1689" s="10" t="str">
        <f t="shared" si="979"/>
        <v>0</v>
      </c>
      <c r="AF1689" s="11"/>
      <c r="AG1689" s="10"/>
      <c r="AH1689" s="10"/>
      <c r="AI1689" s="11">
        <f t="shared" si="980"/>
        <v>1008</v>
      </c>
      <c r="AJ1689" s="11" t="str">
        <f t="shared" si="981"/>
        <v>MTP[1008]</v>
      </c>
      <c r="AK1689" s="11">
        <f t="shared" si="982"/>
        <v>1040</v>
      </c>
      <c r="AL1689" s="11" t="str">
        <f t="shared" si="983"/>
        <v>MTP[1040]</v>
      </c>
      <c r="AM1689" s="11">
        <f t="shared" si="984"/>
        <v>879</v>
      </c>
      <c r="AN1689" s="11" t="str">
        <f t="shared" si="985"/>
        <v/>
      </c>
      <c r="AO1689" s="11">
        <f t="shared" si="986"/>
        <v>879</v>
      </c>
      <c r="AP1689" s="11" t="str">
        <f t="shared" si="987"/>
        <v/>
      </c>
      <c r="AQ1689" s="11"/>
      <c r="AR1689" s="11">
        <f t="shared" si="876"/>
        <v>0</v>
      </c>
      <c r="AS1689" s="11"/>
      <c r="AT1689" s="9"/>
      <c r="AU1689" t="str">
        <f t="shared" si="891"/>
        <v>RW</v>
      </c>
      <c r="AV1689" s="7">
        <f>SUM(Z$7:Z1689)/2</f>
        <v>1024</v>
      </c>
      <c r="AW1689" s="7">
        <f>SUM(AC$7:AC1689)/2</f>
        <v>880</v>
      </c>
      <c r="BA1689" s="11">
        <v>1</v>
      </c>
      <c r="BB1689" s="7">
        <f t="shared" si="988"/>
        <v>24</v>
      </c>
      <c r="BF1689" s="2" t="s">
        <v>1304</v>
      </c>
      <c r="BG1689" s="2" t="s">
        <v>1304</v>
      </c>
      <c r="BH1689" s="2" t="s">
        <v>1304</v>
      </c>
      <c r="BI1689" s="2" t="s">
        <v>1304</v>
      </c>
      <c r="BJ1689" s="2" t="s">
        <v>1304</v>
      </c>
      <c r="BK1689" s="2" t="s">
        <v>1304</v>
      </c>
      <c r="BL1689" s="2" t="s">
        <v>1304</v>
      </c>
      <c r="BM1689" s="2" t="s">
        <v>1304</v>
      </c>
      <c r="BN1689" s="2" t="s">
        <v>1304</v>
      </c>
      <c r="BO1689" s="2" t="s">
        <v>1304</v>
      </c>
    </row>
    <row r="1690" spans="2:67" ht="28.9" outlineLevel="1">
      <c r="B1690" s="36"/>
      <c r="C1690" s="13" t="s">
        <v>1999</v>
      </c>
      <c r="D1690" s="10" t="s">
        <v>2065</v>
      </c>
      <c r="E1690" s="10" t="s">
        <v>2066</v>
      </c>
      <c r="F1690" s="11" t="s">
        <v>2067</v>
      </c>
      <c r="G1690" s="11" t="str">
        <f t="shared" si="989"/>
        <v>MFR_SPECIFIC_E1[23:13]</v>
      </c>
      <c r="H1690" s="11" t="s">
        <v>2074</v>
      </c>
      <c r="I1690" s="11"/>
      <c r="J1690" s="11"/>
      <c r="K1690" s="11"/>
      <c r="L1690" s="11"/>
      <c r="M1690" s="11"/>
      <c r="N1690" s="10" t="s">
        <v>2075</v>
      </c>
      <c r="O1690" s="10"/>
      <c r="P1690" s="10"/>
      <c r="Q1690" s="10"/>
      <c r="R1690" s="10"/>
      <c r="S1690" s="10" t="s">
        <v>53</v>
      </c>
      <c r="T1690" s="10"/>
      <c r="U1690" s="10" t="s">
        <v>49</v>
      </c>
      <c r="V1690" s="10" t="s">
        <v>49</v>
      </c>
      <c r="W1690" s="10" t="s">
        <v>50</v>
      </c>
      <c r="X1690" s="11" t="str">
        <f t="shared" si="943"/>
        <v>Y</v>
      </c>
      <c r="Y1690" s="11">
        <v>11</v>
      </c>
      <c r="Z1690" s="11">
        <f t="shared" si="990"/>
        <v>22</v>
      </c>
      <c r="AA1690" s="11" t="str">
        <f t="shared" si="874"/>
        <v>N</v>
      </c>
      <c r="AB1690" s="11"/>
      <c r="AC1690" s="11">
        <f t="shared" si="875"/>
        <v>0</v>
      </c>
      <c r="AD1690" s="20" t="s">
        <v>2076</v>
      </c>
      <c r="AE1690" s="20" t="s">
        <v>2076</v>
      </c>
      <c r="AF1690" s="11"/>
      <c r="AG1690" s="10"/>
      <c r="AH1690" s="10"/>
      <c r="AI1690" s="11">
        <f t="shared" si="980"/>
        <v>997</v>
      </c>
      <c r="AJ1690" s="11" t="str">
        <f t="shared" si="981"/>
        <v>MTP[1007:997]</v>
      </c>
      <c r="AK1690" s="11">
        <f t="shared" si="982"/>
        <v>1029</v>
      </c>
      <c r="AL1690" s="11" t="str">
        <f t="shared" si="983"/>
        <v>MTP[1039:1029]</v>
      </c>
      <c r="AM1690" s="11">
        <f t="shared" si="984"/>
        <v>879</v>
      </c>
      <c r="AN1690" s="11" t="str">
        <f t="shared" si="985"/>
        <v/>
      </c>
      <c r="AO1690" s="11">
        <f t="shared" si="986"/>
        <v>879</v>
      </c>
      <c r="AP1690" s="11" t="str">
        <f t="shared" si="987"/>
        <v/>
      </c>
      <c r="AQ1690" s="11"/>
      <c r="AR1690" s="11">
        <f t="shared" si="876"/>
        <v>0</v>
      </c>
      <c r="AS1690" s="11"/>
      <c r="AT1690" s="9"/>
      <c r="AU1690" t="str">
        <f t="shared" si="891"/>
        <v>RW</v>
      </c>
      <c r="AV1690" s="7">
        <f>SUM(Z$7:Z1690)/2</f>
        <v>1035</v>
      </c>
      <c r="AW1690" s="7">
        <f>SUM(AC$7:AC1690)/2</f>
        <v>880</v>
      </c>
      <c r="BA1690" s="11">
        <v>11</v>
      </c>
      <c r="BB1690" s="7">
        <f t="shared" ref="BB1690:BB1693" si="991">BB1691+BA1691</f>
        <v>13</v>
      </c>
      <c r="BF1690" s="2" t="s">
        <v>2076</v>
      </c>
      <c r="BG1690" s="2" t="s">
        <v>2076</v>
      </c>
      <c r="BH1690" s="2" t="s">
        <v>2076</v>
      </c>
      <c r="BI1690" s="2" t="s">
        <v>2076</v>
      </c>
      <c r="BJ1690" s="2" t="s">
        <v>2076</v>
      </c>
      <c r="BK1690" s="2" t="s">
        <v>2076</v>
      </c>
      <c r="BL1690" s="2" t="s">
        <v>2076</v>
      </c>
      <c r="BM1690" s="2" t="s">
        <v>2076</v>
      </c>
      <c r="BN1690" s="2" t="s">
        <v>2076</v>
      </c>
      <c r="BO1690" s="2" t="s">
        <v>2076</v>
      </c>
    </row>
    <row r="1691" spans="2:67" ht="28.9" outlineLevel="1">
      <c r="C1691" s="13" t="s">
        <v>1999</v>
      </c>
      <c r="D1691" s="10" t="s">
        <v>2065</v>
      </c>
      <c r="E1691" s="10" t="s">
        <v>2066</v>
      </c>
      <c r="F1691" s="11" t="s">
        <v>2067</v>
      </c>
      <c r="G1691" s="11" t="str">
        <f t="shared" si="989"/>
        <v>MFR_SPECIFIC_E1[12:5]</v>
      </c>
      <c r="H1691" s="45" t="s">
        <v>2077</v>
      </c>
      <c r="I1691" s="45"/>
      <c r="J1691" s="45"/>
      <c r="K1691" s="45"/>
      <c r="L1691" s="45"/>
      <c r="M1691" s="45"/>
      <c r="N1691" s="10" t="s">
        <v>2078</v>
      </c>
      <c r="O1691" s="10"/>
      <c r="P1691" s="10"/>
      <c r="Q1691" s="10"/>
      <c r="R1691" s="10"/>
      <c r="S1691" s="10" t="s">
        <v>53</v>
      </c>
      <c r="T1691" s="10"/>
      <c r="U1691" s="10" t="s">
        <v>49</v>
      </c>
      <c r="V1691" s="10" t="s">
        <v>49</v>
      </c>
      <c r="W1691" s="10" t="s">
        <v>50</v>
      </c>
      <c r="X1691" s="11" t="str">
        <f t="shared" si="943"/>
        <v>Y</v>
      </c>
      <c r="Y1691" s="11">
        <v>8</v>
      </c>
      <c r="Z1691" s="11">
        <f t="shared" si="990"/>
        <v>16</v>
      </c>
      <c r="AA1691" s="11" t="str">
        <f t="shared" si="874"/>
        <v>N</v>
      </c>
      <c r="AB1691" s="11"/>
      <c r="AC1691" s="11">
        <f t="shared" si="875"/>
        <v>0</v>
      </c>
      <c r="AD1691" s="10" t="str">
        <f t="shared" si="978"/>
        <v>00000000</v>
      </c>
      <c r="AE1691" s="10" t="str">
        <f t="shared" si="979"/>
        <v>00000000</v>
      </c>
      <c r="AF1691" s="11"/>
      <c r="AG1691" s="10"/>
      <c r="AH1691" s="10"/>
      <c r="AI1691" s="11">
        <f t="shared" si="980"/>
        <v>989</v>
      </c>
      <c r="AJ1691" s="11" t="str">
        <f t="shared" si="981"/>
        <v>MTP[996:989]</v>
      </c>
      <c r="AK1691" s="11">
        <f t="shared" si="982"/>
        <v>1021</v>
      </c>
      <c r="AL1691" s="11" t="str">
        <f t="shared" si="983"/>
        <v>MTP[1028:1021]</v>
      </c>
      <c r="AM1691" s="11">
        <f t="shared" si="984"/>
        <v>879</v>
      </c>
      <c r="AN1691" s="11" t="str">
        <f t="shared" si="985"/>
        <v/>
      </c>
      <c r="AO1691" s="11">
        <f t="shared" si="986"/>
        <v>879</v>
      </c>
      <c r="AP1691" s="11" t="str">
        <f t="shared" si="987"/>
        <v/>
      </c>
      <c r="AQ1691" s="11"/>
      <c r="AR1691" s="11">
        <f t="shared" si="876"/>
        <v>0</v>
      </c>
      <c r="AS1691" s="11"/>
      <c r="AT1691" s="9"/>
      <c r="AU1691" t="str">
        <f t="shared" si="891"/>
        <v>RW</v>
      </c>
      <c r="AV1691" s="7">
        <f>SUM(Z$7:Z1691)/2</f>
        <v>1043</v>
      </c>
      <c r="AW1691" s="7">
        <f>SUM(AC$7:AC1691)/2</f>
        <v>880</v>
      </c>
      <c r="BA1691" s="11">
        <v>8</v>
      </c>
      <c r="BB1691" s="7">
        <f t="shared" si="991"/>
        <v>5</v>
      </c>
      <c r="BF1691" s="2" t="s">
        <v>272</v>
      </c>
      <c r="BG1691" s="2" t="s">
        <v>272</v>
      </c>
      <c r="BH1691" s="2" t="s">
        <v>272</v>
      </c>
      <c r="BI1691" s="2" t="s">
        <v>272</v>
      </c>
      <c r="BJ1691" s="2" t="s">
        <v>272</v>
      </c>
      <c r="BK1691" s="2" t="s">
        <v>272</v>
      </c>
      <c r="BL1691" s="2" t="s">
        <v>272</v>
      </c>
      <c r="BM1691" s="2" t="s">
        <v>272</v>
      </c>
      <c r="BN1691" s="2" t="s">
        <v>272</v>
      </c>
      <c r="BO1691" s="2" t="s">
        <v>272</v>
      </c>
    </row>
    <row r="1692" spans="2:67" ht="115.15" outlineLevel="1">
      <c r="B1692" s="36"/>
      <c r="C1692" s="13" t="s">
        <v>1999</v>
      </c>
      <c r="D1692" s="10" t="s">
        <v>2065</v>
      </c>
      <c r="E1692" s="10" t="s">
        <v>2066</v>
      </c>
      <c r="F1692" s="11" t="s">
        <v>2067</v>
      </c>
      <c r="G1692" s="11" t="str">
        <f t="shared" si="989"/>
        <v>MFR_SPECIFIC_E1[4:2]</v>
      </c>
      <c r="H1692" s="11" t="s">
        <v>2079</v>
      </c>
      <c r="I1692" s="11"/>
      <c r="J1692" s="11"/>
      <c r="K1692" s="11"/>
      <c r="L1692" s="11"/>
      <c r="M1692" s="11"/>
      <c r="N1692" s="10" t="s">
        <v>2080</v>
      </c>
      <c r="O1692" s="10"/>
      <c r="P1692" s="10"/>
      <c r="Q1692" s="10"/>
      <c r="R1692" s="10"/>
      <c r="S1692" s="10" t="s">
        <v>53</v>
      </c>
      <c r="T1692" s="10"/>
      <c r="U1692" s="10" t="s">
        <v>49</v>
      </c>
      <c r="V1692" s="10" t="s">
        <v>49</v>
      </c>
      <c r="W1692" s="10" t="s">
        <v>50</v>
      </c>
      <c r="X1692" s="11" t="str">
        <f t="shared" si="943"/>
        <v>Y</v>
      </c>
      <c r="Y1692" s="11">
        <v>3</v>
      </c>
      <c r="Z1692" s="11">
        <f t="shared" si="990"/>
        <v>6</v>
      </c>
      <c r="AA1692" s="11" t="str">
        <f t="shared" si="874"/>
        <v>N</v>
      </c>
      <c r="AB1692" s="11"/>
      <c r="AC1692" s="11">
        <f t="shared" si="875"/>
        <v>0</v>
      </c>
      <c r="AD1692" s="20" t="s">
        <v>1479</v>
      </c>
      <c r="AE1692" s="20" t="s">
        <v>1479</v>
      </c>
      <c r="AF1692" s="11"/>
      <c r="AG1692" s="10"/>
      <c r="AH1692" s="10"/>
      <c r="AI1692" s="11">
        <f t="shared" si="980"/>
        <v>986</v>
      </c>
      <c r="AJ1692" s="11" t="str">
        <f t="shared" si="981"/>
        <v>MTP[988:986]</v>
      </c>
      <c r="AK1692" s="11">
        <f t="shared" si="982"/>
        <v>1018</v>
      </c>
      <c r="AL1692" s="11" t="str">
        <f t="shared" si="983"/>
        <v>MTP[1020:1018]</v>
      </c>
      <c r="AM1692" s="11">
        <f t="shared" si="984"/>
        <v>879</v>
      </c>
      <c r="AN1692" s="11" t="str">
        <f t="shared" si="985"/>
        <v/>
      </c>
      <c r="AO1692" s="11">
        <f t="shared" si="986"/>
        <v>879</v>
      </c>
      <c r="AP1692" s="11" t="str">
        <f t="shared" si="987"/>
        <v/>
      </c>
      <c r="AQ1692" s="11"/>
      <c r="AR1692" s="11">
        <f t="shared" si="876"/>
        <v>0</v>
      </c>
      <c r="AS1692" s="11"/>
      <c r="AT1692" s="9"/>
      <c r="AU1692" t="str">
        <f t="shared" si="891"/>
        <v>RW</v>
      </c>
      <c r="AV1692" s="7">
        <f>SUM(Z$7:Z1692)/2</f>
        <v>1046</v>
      </c>
      <c r="AW1692" s="7">
        <f>SUM(AC$7:AC1692)/2</f>
        <v>880</v>
      </c>
      <c r="BA1692" s="11">
        <v>3</v>
      </c>
      <c r="BB1692" s="7">
        <f t="shared" si="991"/>
        <v>2</v>
      </c>
      <c r="BF1692" s="2" t="s">
        <v>1479</v>
      </c>
      <c r="BG1692" s="2" t="s">
        <v>1479</v>
      </c>
      <c r="BH1692" s="2" t="s">
        <v>1479</v>
      </c>
      <c r="BI1692" s="2" t="s">
        <v>1479</v>
      </c>
      <c r="BJ1692" s="32" t="s">
        <v>135</v>
      </c>
      <c r="BK1692" s="32" t="s">
        <v>135</v>
      </c>
      <c r="BL1692" s="32" t="s">
        <v>135</v>
      </c>
      <c r="BM1692" s="32" t="s">
        <v>135</v>
      </c>
      <c r="BN1692" s="2" t="s">
        <v>1479</v>
      </c>
      <c r="BO1692" s="2" t="s">
        <v>1479</v>
      </c>
    </row>
    <row r="1693" spans="2:67" ht="57.6" outlineLevel="1">
      <c r="B1693" s="36"/>
      <c r="C1693" s="13" t="s">
        <v>1999</v>
      </c>
      <c r="D1693" s="10" t="s">
        <v>2065</v>
      </c>
      <c r="E1693" s="10" t="s">
        <v>2066</v>
      </c>
      <c r="F1693" s="11" t="s">
        <v>2067</v>
      </c>
      <c r="G1693" s="11" t="str">
        <f t="shared" si="989"/>
        <v>MFR_SPECIFIC_E1[1:0]</v>
      </c>
      <c r="H1693" s="11" t="s">
        <v>2081</v>
      </c>
      <c r="I1693" s="11"/>
      <c r="J1693" s="11"/>
      <c r="K1693" s="11"/>
      <c r="L1693" s="11"/>
      <c r="M1693" s="11"/>
      <c r="N1693" s="10" t="s">
        <v>2082</v>
      </c>
      <c r="O1693" s="10"/>
      <c r="P1693" s="10"/>
      <c r="Q1693" s="10"/>
      <c r="R1693" s="10"/>
      <c r="S1693" s="10" t="s">
        <v>53</v>
      </c>
      <c r="T1693" s="10"/>
      <c r="U1693" s="10" t="s">
        <v>49</v>
      </c>
      <c r="V1693" s="10" t="s">
        <v>49</v>
      </c>
      <c r="W1693" s="10" t="s">
        <v>50</v>
      </c>
      <c r="X1693" s="11" t="str">
        <f t="shared" si="943"/>
        <v>Y</v>
      </c>
      <c r="Y1693" s="11">
        <v>2</v>
      </c>
      <c r="Z1693" s="11">
        <f t="shared" si="990"/>
        <v>4</v>
      </c>
      <c r="AA1693" s="11" t="str">
        <f t="shared" si="874"/>
        <v>N</v>
      </c>
      <c r="AB1693" s="11"/>
      <c r="AC1693" s="11">
        <f t="shared" si="875"/>
        <v>0</v>
      </c>
      <c r="AD1693" s="10">
        <v>11</v>
      </c>
      <c r="AE1693" s="10">
        <v>11</v>
      </c>
      <c r="AF1693" s="11"/>
      <c r="AG1693" s="10"/>
      <c r="AH1693" s="10"/>
      <c r="AI1693" s="11">
        <f>IF(Y1693&gt;0,AK1660,AK1660- 1)</f>
        <v>984</v>
      </c>
      <c r="AJ1693" s="11" t="str">
        <f t="shared" si="981"/>
        <v>MTP[985:984]</v>
      </c>
      <c r="AK1693" s="11">
        <f>IF(AND(V1693="Y", Y1693&gt;0),AI1669,AI1669- 1)</f>
        <v>1016</v>
      </c>
      <c r="AL1693" s="11" t="str">
        <f t="shared" si="983"/>
        <v>MTP[1017:1016]</v>
      </c>
      <c r="AM1693" s="11">
        <f>IF(AB1693&gt;0,AO1660,AO1660- 1)</f>
        <v>879</v>
      </c>
      <c r="AN1693" s="11" t="str">
        <f t="shared" si="985"/>
        <v/>
      </c>
      <c r="AO1693" s="11">
        <f>IF(AND(V1693="Y", AB1693&gt;0),AM1669,AM1669- 1)</f>
        <v>879</v>
      </c>
      <c r="AP1693" s="11" t="str">
        <f t="shared" si="987"/>
        <v/>
      </c>
      <c r="AQ1693" s="11"/>
      <c r="AR1693" s="11">
        <f t="shared" si="876"/>
        <v>0</v>
      </c>
      <c r="AS1693" s="11"/>
      <c r="AT1693" s="9"/>
      <c r="AU1693" t="str">
        <f t="shared" si="891"/>
        <v>RW</v>
      </c>
      <c r="AV1693" s="7">
        <f>SUM(Z$7:Z1693)/2</f>
        <v>1048</v>
      </c>
      <c r="AW1693" s="7">
        <f>SUM(AC$7:AC1693)/2</f>
        <v>880</v>
      </c>
      <c r="BA1693" s="11">
        <v>2</v>
      </c>
      <c r="BB1693" s="7">
        <f t="shared" si="991"/>
        <v>0</v>
      </c>
      <c r="BF1693" s="2">
        <v>11</v>
      </c>
      <c r="BG1693" s="2">
        <v>11</v>
      </c>
      <c r="BH1693" s="2">
        <v>11</v>
      </c>
      <c r="BI1693" s="2">
        <v>11</v>
      </c>
      <c r="BJ1693" s="2">
        <v>11</v>
      </c>
      <c r="BK1693" s="2">
        <v>11</v>
      </c>
      <c r="BL1693" s="2">
        <v>10</v>
      </c>
      <c r="BM1693" s="2">
        <v>10</v>
      </c>
      <c r="BN1693" s="2">
        <v>11</v>
      </c>
      <c r="BO1693" s="2">
        <v>11</v>
      </c>
    </row>
    <row r="1694" spans="2:67" ht="28.9">
      <c r="B1694" s="36"/>
      <c r="C1694" s="13" t="s">
        <v>1999</v>
      </c>
      <c r="D1694" s="10" t="s">
        <v>2083</v>
      </c>
      <c r="E1694" s="10" t="s">
        <v>2084</v>
      </c>
      <c r="F1694" s="11" t="s">
        <v>2085</v>
      </c>
      <c r="G1694" s="11" t="str">
        <f t="shared" si="989"/>
        <v/>
      </c>
      <c r="H1694" s="11"/>
      <c r="I1694" s="11"/>
      <c r="J1694" s="11"/>
      <c r="K1694" s="11"/>
      <c r="L1694" s="11"/>
      <c r="M1694" s="11"/>
      <c r="N1694" s="10"/>
      <c r="O1694" s="10"/>
      <c r="P1694" s="10"/>
      <c r="Q1694" s="10" t="str">
        <f>IF(T1694&gt;2,"Block Write",IF(T1694=1,"Write Byte","Write Word"))</f>
        <v>Write Word</v>
      </c>
      <c r="R1694" s="10" t="str">
        <f>IF(T1694&gt;2,"Block Read",IF(T1694=1,"Read Byte","Read Word"))</f>
        <v>Read Word</v>
      </c>
      <c r="S1694" s="10" t="str">
        <f t="shared" si="591"/>
        <v>RW</v>
      </c>
      <c r="T1694" s="10">
        <v>2</v>
      </c>
      <c r="U1694" s="10" t="s">
        <v>49</v>
      </c>
      <c r="V1694" s="10" t="s">
        <v>50</v>
      </c>
      <c r="W1694" s="10" t="s">
        <v>50</v>
      </c>
      <c r="X1694" s="11" t="str">
        <f t="shared" si="943"/>
        <v>N</v>
      </c>
      <c r="Y1694" s="11"/>
      <c r="Z1694" s="11">
        <f t="shared" si="990"/>
        <v>0</v>
      </c>
      <c r="AA1694" s="11" t="str">
        <f t="shared" si="874"/>
        <v>Y</v>
      </c>
      <c r="AB1694" s="11">
        <f>SUM(AB1695:AB1706)</f>
        <v>16</v>
      </c>
      <c r="AC1694" s="11">
        <f t="shared" si="875"/>
        <v>16</v>
      </c>
      <c r="AD1694" s="10" t="str">
        <f>(AD1695 &amp; AD1696 &amp; AD1697 &amp; AD1698 &amp; AD1699 &amp; AD1700 &amp; AD1701 &amp; AD1702 &amp; AD1703 &amp; AD1704 &amp; AD1705 &amp; AD1706)</f>
        <v>0000000111101001</v>
      </c>
      <c r="AE1694" s="10" t="str">
        <f>(AE1695 &amp; AE1696 &amp; AE1697 &amp; AE1698 &amp; AE1699 &amp; AE1700 &amp; AE1701 &amp; AE1702 &amp; AE1703 &amp; AE1704 &amp; AE1705 &amp; AE1706)</f>
        <v>0000000111101001</v>
      </c>
      <c r="AF1694" s="11"/>
      <c r="AG1694" s="10"/>
      <c r="AH1694" s="10"/>
      <c r="AI1694" s="11">
        <f>AK1669+Y1694</f>
        <v>1048</v>
      </c>
      <c r="AJ1694" s="11"/>
      <c r="AK1694" s="11">
        <f t="shared" si="592"/>
        <v>1048</v>
      </c>
      <c r="AL1694" s="11"/>
      <c r="AM1694" s="11">
        <f>AO1669+AB1694</f>
        <v>896</v>
      </c>
      <c r="AN1694" s="11"/>
      <c r="AO1694" s="11">
        <f t="shared" ref="AO1694:AO1704" si="992">IF(AND(V1694="Y", AB1694&gt;0),AO1695+AB1695,AO1695)</f>
        <v>896</v>
      </c>
      <c r="AP1694" s="11"/>
      <c r="AQ1694" s="11">
        <f t="shared" si="581"/>
        <v>16</v>
      </c>
      <c r="AR1694" s="11">
        <f t="shared" si="876"/>
        <v>16</v>
      </c>
      <c r="AS1694" s="11"/>
      <c r="AT1694" s="9" t="s">
        <v>20</v>
      </c>
      <c r="AU1694" t="str">
        <f t="shared" si="891"/>
        <v>RW</v>
      </c>
      <c r="AV1694" s="7">
        <f>SUM(Z$7:Z1694)/2</f>
        <v>1048</v>
      </c>
      <c r="AW1694" s="7">
        <f>SUM(AC$7:AC1694)/2</f>
        <v>888</v>
      </c>
      <c r="BF1694" s="2" t="s">
        <v>2086</v>
      </c>
      <c r="BG1694" s="2" t="s">
        <v>2086</v>
      </c>
      <c r="BH1694" s="2" t="s">
        <v>2086</v>
      </c>
      <c r="BI1694" s="2" t="s">
        <v>2086</v>
      </c>
      <c r="BJ1694" s="2" t="s">
        <v>2086</v>
      </c>
      <c r="BK1694" s="2" t="s">
        <v>2086</v>
      </c>
      <c r="BL1694" s="2" t="s">
        <v>2086</v>
      </c>
      <c r="BM1694" s="2" t="s">
        <v>2086</v>
      </c>
      <c r="BN1694" s="2" t="s">
        <v>2086</v>
      </c>
      <c r="BO1694" s="2" t="s">
        <v>2086</v>
      </c>
    </row>
    <row r="1695" spans="2:67" ht="57.6" outlineLevel="1">
      <c r="B1695" s="36"/>
      <c r="C1695" s="13" t="s">
        <v>1999</v>
      </c>
      <c r="D1695" s="10" t="s">
        <v>2083</v>
      </c>
      <c r="E1695" s="10" t="s">
        <v>2084</v>
      </c>
      <c r="F1695" s="11" t="s">
        <v>2085</v>
      </c>
      <c r="G1695" s="11" t="str">
        <f t="shared" si="989"/>
        <v>MFR_SPECIFIC_E2[15:14]</v>
      </c>
      <c r="H1695" s="11" t="s">
        <v>2087</v>
      </c>
      <c r="I1695" s="11"/>
      <c r="J1695" s="11"/>
      <c r="K1695" s="11"/>
      <c r="L1695" s="11"/>
      <c r="M1695" s="11"/>
      <c r="N1695" s="10" t="s">
        <v>2088</v>
      </c>
      <c r="O1695" s="10"/>
      <c r="P1695" s="10"/>
      <c r="Q1695" s="10"/>
      <c r="R1695" s="10"/>
      <c r="S1695" s="10" t="s">
        <v>53</v>
      </c>
      <c r="T1695" s="10"/>
      <c r="U1695" s="10" t="s">
        <v>49</v>
      </c>
      <c r="V1695" s="10" t="s">
        <v>50</v>
      </c>
      <c r="W1695" s="10" t="s">
        <v>50</v>
      </c>
      <c r="X1695" s="11" t="str">
        <f t="shared" si="943"/>
        <v>N</v>
      </c>
      <c r="Y1695" s="11"/>
      <c r="Z1695" s="11">
        <f t="shared" si="990"/>
        <v>0</v>
      </c>
      <c r="AA1695" s="11" t="str">
        <f t="shared" si="874"/>
        <v>Y</v>
      </c>
      <c r="AB1695" s="11">
        <v>2</v>
      </c>
      <c r="AC1695" s="11">
        <f t="shared" si="875"/>
        <v>2</v>
      </c>
      <c r="AD1695" s="10" t="str">
        <f t="shared" ref="AD1695:AD1704" si="993">REPT(0,BA1695)</f>
        <v>00</v>
      </c>
      <c r="AE1695" s="10" t="str">
        <f t="shared" ref="AE1695:AE1704" si="994">REPT(0,BA1695)</f>
        <v>00</v>
      </c>
      <c r="AF1695" s="11"/>
      <c r="AG1695" s="10"/>
      <c r="AH1695" s="10"/>
      <c r="AI1695" s="11">
        <f t="shared" ref="AI1695:AI1705" si="995">AI1696+Y1696</f>
        <v>1047</v>
      </c>
      <c r="AJ1695" s="11" t="str">
        <f t="shared" ref="AJ1695:AJ1706" si="996">IF(Y1695&gt;1,"MTP[" &amp; AI1695-1+Y1695&amp; ":" &amp; AI1695 &amp; "]",(IF(Y1695&gt;0,"MTP[" &amp; AI1695 &amp; "]","")))</f>
        <v/>
      </c>
      <c r="AK1695" s="11">
        <f t="shared" ref="AK1695:AK1705" si="997">AK1696+Y1696</f>
        <v>1047</v>
      </c>
      <c r="AL1695" s="11" t="str">
        <f t="shared" ref="AL1695:AL1706" si="998">IF(AND(V1695="Y", Y1695&gt;1),"MTP[" &amp; AK1695-1+Y1695&amp; ":" &amp; AK1695 &amp; "]",(IF(AND(V1695="Y", Y1695&gt;0),"MTP[" &amp; AK1695 &amp; "]","")))</f>
        <v/>
      </c>
      <c r="AM1695" s="11">
        <f t="shared" ref="AM1695:AM1705" si="999">AM1696+AB1696</f>
        <v>894</v>
      </c>
      <c r="AN1695" s="11" t="str">
        <f t="shared" ref="AN1695:AN1706" si="1000">IF(AB1695&gt;1,"OTP[" &amp; AM1695-1+AB1695&amp; ":" &amp; AM1695 &amp; "]",(IF(AB1695&gt;0,"OTP[" &amp; AM1695 &amp; "]","")))</f>
        <v>OTP[895:894]</v>
      </c>
      <c r="AO1695" s="11">
        <f t="shared" si="992"/>
        <v>896</v>
      </c>
      <c r="AP1695" s="11" t="str">
        <f t="shared" ref="AP1695:AP1706" si="1001">IF(AND(V1695="Y", AB1695&gt;1),"OTP[" &amp; AO1695-1+AB1695&amp; ":" &amp; AO1695 &amp; "]",(IF(AND(V1695="Y", AB1695&gt;0),"OTP[" &amp; AO1695 &amp; "]","")))</f>
        <v/>
      </c>
      <c r="AQ1695" s="11"/>
      <c r="AR1695" s="11">
        <f t="shared" si="876"/>
        <v>0</v>
      </c>
      <c r="AS1695" s="11"/>
      <c r="AT1695" s="9"/>
      <c r="AU1695" t="str">
        <f t="shared" si="891"/>
        <v>RW</v>
      </c>
      <c r="AV1695" s="7">
        <f>SUM(Z$7:Z1695)/2</f>
        <v>1048</v>
      </c>
      <c r="AW1695" s="7">
        <f>SUM(AC$7:AC1695)/2</f>
        <v>889</v>
      </c>
      <c r="BA1695" s="7">
        <f>16-SUM(BA1696:BA1706)</f>
        <v>2</v>
      </c>
      <c r="BB1695" s="7">
        <f t="shared" ref="BB1695:BB1701" si="1002">BB1696+BA1696</f>
        <v>14</v>
      </c>
      <c r="BF1695" s="2" t="s">
        <v>51</v>
      </c>
      <c r="BG1695" s="2" t="s">
        <v>51</v>
      </c>
      <c r="BH1695" s="2" t="s">
        <v>51</v>
      </c>
      <c r="BI1695" s="2" t="s">
        <v>51</v>
      </c>
      <c r="BJ1695" s="2" t="s">
        <v>51</v>
      </c>
      <c r="BK1695" s="2" t="s">
        <v>51</v>
      </c>
      <c r="BL1695" s="2" t="s">
        <v>51</v>
      </c>
      <c r="BM1695" s="2" t="s">
        <v>51</v>
      </c>
      <c r="BN1695" s="2" t="s">
        <v>51</v>
      </c>
      <c r="BO1695" s="2" t="s">
        <v>51</v>
      </c>
    </row>
    <row r="1696" spans="2:67" ht="28.9" outlineLevel="1">
      <c r="B1696" s="36"/>
      <c r="C1696" s="13" t="s">
        <v>1999</v>
      </c>
      <c r="D1696" s="10" t="s">
        <v>2083</v>
      </c>
      <c r="E1696" s="10" t="s">
        <v>2084</v>
      </c>
      <c r="F1696" s="11" t="s">
        <v>2085</v>
      </c>
      <c r="G1696" s="11" t="str">
        <f t="shared" si="989"/>
        <v>MFR_SPECIFIC_E2[13]</v>
      </c>
      <c r="H1696" s="11" t="s">
        <v>2089</v>
      </c>
      <c r="I1696" s="11"/>
      <c r="J1696" s="11"/>
      <c r="K1696" s="11"/>
      <c r="L1696" s="11"/>
      <c r="M1696" s="11"/>
      <c r="N1696" s="10" t="s">
        <v>2090</v>
      </c>
      <c r="O1696" s="10"/>
      <c r="P1696" s="10"/>
      <c r="Q1696" s="10"/>
      <c r="R1696" s="10"/>
      <c r="S1696" s="10" t="s">
        <v>53</v>
      </c>
      <c r="T1696" s="10"/>
      <c r="U1696" s="10" t="s">
        <v>49</v>
      </c>
      <c r="V1696" s="10" t="s">
        <v>50</v>
      </c>
      <c r="W1696" s="10" t="s">
        <v>50</v>
      </c>
      <c r="X1696" s="11" t="str">
        <f t="shared" si="943"/>
        <v>N</v>
      </c>
      <c r="Y1696" s="11"/>
      <c r="Z1696" s="11">
        <f t="shared" si="990"/>
        <v>0</v>
      </c>
      <c r="AA1696" s="11" t="str">
        <f t="shared" si="874"/>
        <v>Y</v>
      </c>
      <c r="AB1696" s="11">
        <v>1</v>
      </c>
      <c r="AC1696" s="11">
        <f t="shared" si="875"/>
        <v>1</v>
      </c>
      <c r="AD1696" s="10" t="str">
        <f t="shared" si="993"/>
        <v>0</v>
      </c>
      <c r="AE1696" s="10" t="str">
        <f t="shared" si="994"/>
        <v>0</v>
      </c>
      <c r="AF1696" s="11"/>
      <c r="AG1696" s="10"/>
      <c r="AH1696" s="10"/>
      <c r="AI1696" s="11">
        <f t="shared" si="995"/>
        <v>1047</v>
      </c>
      <c r="AJ1696" s="11" t="str">
        <f t="shared" si="996"/>
        <v/>
      </c>
      <c r="AK1696" s="11">
        <f t="shared" si="997"/>
        <v>1047</v>
      </c>
      <c r="AL1696" s="11" t="str">
        <f t="shared" si="998"/>
        <v/>
      </c>
      <c r="AM1696" s="11">
        <f t="shared" si="999"/>
        <v>893</v>
      </c>
      <c r="AN1696" s="11" t="str">
        <f t="shared" si="1000"/>
        <v>OTP[893]</v>
      </c>
      <c r="AO1696" s="11">
        <f t="shared" si="992"/>
        <v>896</v>
      </c>
      <c r="AP1696" s="11" t="str">
        <f t="shared" si="1001"/>
        <v/>
      </c>
      <c r="AQ1696" s="11"/>
      <c r="AR1696" s="11">
        <f t="shared" si="876"/>
        <v>0</v>
      </c>
      <c r="AS1696" s="11"/>
      <c r="AT1696" s="9"/>
      <c r="AU1696" t="str">
        <f t="shared" si="891"/>
        <v>RW</v>
      </c>
      <c r="AV1696" s="7">
        <f>SUM(Z$7:Z1696)/2</f>
        <v>1048</v>
      </c>
      <c r="AW1696" s="7">
        <f>SUM(AC$7:AC1696)/2</f>
        <v>889.5</v>
      </c>
      <c r="BA1696" s="7">
        <v>1</v>
      </c>
      <c r="BB1696" s="7">
        <f t="shared" si="1002"/>
        <v>13</v>
      </c>
      <c r="BF1696" s="2" t="s">
        <v>1304</v>
      </c>
      <c r="BG1696" s="2" t="s">
        <v>1304</v>
      </c>
      <c r="BH1696" s="2" t="s">
        <v>1304</v>
      </c>
      <c r="BI1696" s="2" t="s">
        <v>1304</v>
      </c>
      <c r="BJ1696" s="2" t="s">
        <v>1304</v>
      </c>
      <c r="BK1696" s="2" t="s">
        <v>1304</v>
      </c>
      <c r="BL1696" s="2" t="s">
        <v>1304</v>
      </c>
      <c r="BM1696" s="2" t="s">
        <v>1304</v>
      </c>
      <c r="BN1696" s="2" t="s">
        <v>1304</v>
      </c>
      <c r="BO1696" s="2" t="s">
        <v>1304</v>
      </c>
    </row>
    <row r="1697" spans="2:67" ht="28.9" outlineLevel="1">
      <c r="B1697" s="36"/>
      <c r="C1697" s="13" t="s">
        <v>1999</v>
      </c>
      <c r="D1697" s="10" t="s">
        <v>2083</v>
      </c>
      <c r="E1697" s="10" t="s">
        <v>2084</v>
      </c>
      <c r="F1697" s="11" t="s">
        <v>2085</v>
      </c>
      <c r="G1697" s="11" t="str">
        <f t="shared" si="989"/>
        <v>MFR_SPECIFIC_E2[12]</v>
      </c>
      <c r="H1697" s="11" t="s">
        <v>2091</v>
      </c>
      <c r="I1697" s="11"/>
      <c r="J1697" s="11"/>
      <c r="K1697" s="11"/>
      <c r="L1697" s="11"/>
      <c r="M1697" s="11"/>
      <c r="N1697" s="10" t="s">
        <v>2092</v>
      </c>
      <c r="O1697" s="10"/>
      <c r="P1697" s="10"/>
      <c r="Q1697" s="10"/>
      <c r="R1697" s="10"/>
      <c r="S1697" s="10" t="s">
        <v>53</v>
      </c>
      <c r="T1697" s="10"/>
      <c r="U1697" s="10" t="s">
        <v>49</v>
      </c>
      <c r="V1697" s="10" t="s">
        <v>50</v>
      </c>
      <c r="W1697" s="10" t="s">
        <v>50</v>
      </c>
      <c r="X1697" s="11" t="str">
        <f t="shared" si="943"/>
        <v>N</v>
      </c>
      <c r="Y1697" s="11"/>
      <c r="Z1697" s="11">
        <f t="shared" si="990"/>
        <v>0</v>
      </c>
      <c r="AA1697" s="11" t="str">
        <f t="shared" si="874"/>
        <v>Y</v>
      </c>
      <c r="AB1697" s="11">
        <v>1</v>
      </c>
      <c r="AC1697" s="11">
        <f t="shared" si="875"/>
        <v>1</v>
      </c>
      <c r="AD1697" s="10" t="str">
        <f t="shared" si="993"/>
        <v>0</v>
      </c>
      <c r="AE1697" s="10" t="str">
        <f t="shared" si="994"/>
        <v>0</v>
      </c>
      <c r="AF1697" s="11"/>
      <c r="AG1697" s="10"/>
      <c r="AH1697" s="10"/>
      <c r="AI1697" s="11">
        <f>AI1702+Y1702</f>
        <v>1047</v>
      </c>
      <c r="AJ1697" s="11" t="str">
        <f t="shared" si="996"/>
        <v/>
      </c>
      <c r="AK1697" s="11">
        <f>AK1702+Y1702</f>
        <v>1047</v>
      </c>
      <c r="AL1697" s="11" t="str">
        <f t="shared" si="998"/>
        <v/>
      </c>
      <c r="AM1697" s="11">
        <f t="shared" si="999"/>
        <v>892</v>
      </c>
      <c r="AN1697" s="11" t="str">
        <f t="shared" si="1000"/>
        <v>OTP[892]</v>
      </c>
      <c r="AO1697" s="11">
        <f t="shared" si="992"/>
        <v>896</v>
      </c>
      <c r="AP1697" s="11" t="str">
        <f t="shared" si="1001"/>
        <v/>
      </c>
      <c r="AQ1697" s="11"/>
      <c r="AR1697" s="11">
        <f t="shared" si="876"/>
        <v>0</v>
      </c>
      <c r="AS1697" s="11"/>
      <c r="AT1697" s="9"/>
      <c r="AU1697" t="str">
        <f t="shared" si="891"/>
        <v>RW</v>
      </c>
      <c r="AV1697" s="7">
        <f>SUM(Z$7:Z1697)/2</f>
        <v>1048</v>
      </c>
      <c r="AW1697" s="7">
        <f>SUM(AC$7:AC1697)/2</f>
        <v>890</v>
      </c>
      <c r="BA1697" s="11">
        <v>1</v>
      </c>
      <c r="BB1697" s="7">
        <f t="shared" si="1002"/>
        <v>12</v>
      </c>
      <c r="BF1697" s="2" t="s">
        <v>1304</v>
      </c>
      <c r="BG1697" s="2" t="s">
        <v>1304</v>
      </c>
      <c r="BH1697" s="2" t="s">
        <v>1304</v>
      </c>
      <c r="BI1697" s="2" t="s">
        <v>1304</v>
      </c>
      <c r="BJ1697" s="2" t="s">
        <v>1304</v>
      </c>
      <c r="BK1697" s="2" t="s">
        <v>1304</v>
      </c>
      <c r="BL1697" s="2" t="s">
        <v>1304</v>
      </c>
      <c r="BM1697" s="2" t="s">
        <v>1304</v>
      </c>
      <c r="BN1697" s="2" t="s">
        <v>1304</v>
      </c>
      <c r="BO1697" s="2" t="s">
        <v>1304</v>
      </c>
    </row>
    <row r="1698" spans="2:67" ht="28.9" customHeight="1">
      <c r="B1698" s="36"/>
      <c r="C1698" s="13" t="s">
        <v>1999</v>
      </c>
      <c r="D1698" s="10" t="s">
        <v>2083</v>
      </c>
      <c r="E1698" s="10" t="s">
        <v>2084</v>
      </c>
      <c r="F1698" s="11" t="s">
        <v>2085</v>
      </c>
      <c r="G1698" s="11" t="str">
        <f t="shared" si="989"/>
        <v>MFR_SPECIFIC_E2[11:8]</v>
      </c>
      <c r="H1698" s="11"/>
      <c r="I1698" s="11"/>
      <c r="J1698" s="11"/>
      <c r="K1698" s="11"/>
      <c r="L1698" s="11"/>
      <c r="M1698" s="11"/>
      <c r="N1698" s="10"/>
      <c r="O1698" s="10"/>
      <c r="P1698" s="10"/>
      <c r="Q1698" s="10"/>
      <c r="R1698" s="10"/>
      <c r="S1698" s="10" t="s">
        <v>53</v>
      </c>
      <c r="T1698" s="10"/>
      <c r="U1698" s="10" t="s">
        <v>49</v>
      </c>
      <c r="V1698" s="10" t="s">
        <v>50</v>
      </c>
      <c r="W1698" s="10" t="s">
        <v>50</v>
      </c>
      <c r="X1698" s="11" t="str">
        <f t="shared" ref="X1698:X1701" si="1003">IF(Y1698&gt;0,"Y","N")</f>
        <v>N</v>
      </c>
      <c r="Y1698" s="11"/>
      <c r="Z1698" s="11">
        <f t="shared" ref="Z1698:Z1701" si="1004">IF(V1698="N",Y1698,Y1698*$T$1)</f>
        <v>0</v>
      </c>
      <c r="AA1698" s="11" t="str">
        <f t="shared" ref="AA1698:AA1701" si="1005">IF(AB1698&gt;0,"Y","N")</f>
        <v>Y</v>
      </c>
      <c r="AB1698" s="11">
        <v>4</v>
      </c>
      <c r="AC1698" s="11">
        <f t="shared" ref="AC1698:AC1701" si="1006">IF(V1698="N",AB1698,AB1698*$T$1)</f>
        <v>4</v>
      </c>
      <c r="AD1698" s="20" t="s">
        <v>1349</v>
      </c>
      <c r="AE1698" s="20" t="s">
        <v>1349</v>
      </c>
      <c r="AF1698" s="11"/>
      <c r="AG1698" s="10"/>
      <c r="AH1698" s="10"/>
      <c r="AI1698" s="11">
        <f>AK1673+Y1698</f>
        <v>1048</v>
      </c>
      <c r="AJ1698" s="11"/>
      <c r="AK1698" s="11">
        <f t="shared" ref="AK1698" si="1007">IF(V1698="N",AI1698,AI1698+Y1698)</f>
        <v>1048</v>
      </c>
      <c r="AL1698" s="11"/>
      <c r="AM1698" s="11">
        <f t="shared" si="999"/>
        <v>888</v>
      </c>
      <c r="AN1698" s="11" t="str">
        <f t="shared" ref="AN1698:AN1701" si="1008">IF(AB1698&gt;1,"OTP[" &amp; AM1698-1+AB1698&amp; ":" &amp; AM1698 &amp; "]",(IF(AB1698&gt;0,"OTP[" &amp; AM1698 &amp; "]","")))</f>
        <v>OTP[891:888]</v>
      </c>
      <c r="AO1698" s="11">
        <f t="shared" si="992"/>
        <v>896</v>
      </c>
      <c r="AP1698" s="11"/>
      <c r="AQ1698" s="11">
        <f t="shared" ref="AQ1698" si="1009">IF(AND(U1698="Y",S1698="RW"),T1698*8,"")</f>
        <v>0</v>
      </c>
      <c r="AR1698" s="11">
        <f t="shared" ref="AR1698:AR1701" si="1010">IF(V1698="N",AQ1698,AQ1698*$T$1)</f>
        <v>0</v>
      </c>
      <c r="AS1698" s="11"/>
      <c r="AT1698" s="9" t="s">
        <v>20</v>
      </c>
      <c r="AU1698" t="str">
        <f t="shared" ref="AU1698:AU1701" si="1011">S1698</f>
        <v>RW</v>
      </c>
      <c r="AV1698" s="7">
        <f>SUM(Z$7:Z1698)/2</f>
        <v>1048</v>
      </c>
      <c r="AW1698" s="7">
        <f>SUM(AC$7:AC1698)/2</f>
        <v>892</v>
      </c>
      <c r="BA1698" s="7">
        <v>4</v>
      </c>
      <c r="BB1698" s="7">
        <f t="shared" si="1002"/>
        <v>8</v>
      </c>
      <c r="BF1698" s="2" t="s">
        <v>1349</v>
      </c>
      <c r="BG1698" s="2" t="s">
        <v>1349</v>
      </c>
      <c r="BH1698" s="2" t="s">
        <v>1349</v>
      </c>
      <c r="BI1698" s="2" t="s">
        <v>1349</v>
      </c>
      <c r="BJ1698" s="2" t="s">
        <v>1349</v>
      </c>
      <c r="BK1698" s="2" t="s">
        <v>1349</v>
      </c>
      <c r="BL1698" s="2" t="s">
        <v>1349</v>
      </c>
      <c r="BM1698" s="2" t="s">
        <v>1349</v>
      </c>
      <c r="BN1698" s="2" t="s">
        <v>1349</v>
      </c>
      <c r="BO1698" s="2" t="s">
        <v>1349</v>
      </c>
    </row>
    <row r="1699" spans="2:67" ht="28.9" outlineLevel="1">
      <c r="B1699" s="36"/>
      <c r="C1699" s="13" t="s">
        <v>1999</v>
      </c>
      <c r="D1699" s="10" t="s">
        <v>2083</v>
      </c>
      <c r="E1699" s="10" t="s">
        <v>2084</v>
      </c>
      <c r="F1699" s="11" t="s">
        <v>2085</v>
      </c>
      <c r="G1699" s="11" t="str">
        <f t="shared" si="989"/>
        <v>MFR_SPECIFIC_E2[7]</v>
      </c>
      <c r="H1699" s="11" t="s">
        <v>2093</v>
      </c>
      <c r="I1699" s="11"/>
      <c r="J1699" s="11"/>
      <c r="K1699" s="11"/>
      <c r="L1699" s="11"/>
      <c r="M1699" s="11"/>
      <c r="N1699" s="10" t="s">
        <v>2094</v>
      </c>
      <c r="O1699" s="10"/>
      <c r="P1699" s="10"/>
      <c r="Q1699" s="10"/>
      <c r="R1699" s="10"/>
      <c r="S1699" s="10" t="s">
        <v>53</v>
      </c>
      <c r="T1699" s="10"/>
      <c r="U1699" s="10" t="s">
        <v>49</v>
      </c>
      <c r="V1699" s="10" t="s">
        <v>50</v>
      </c>
      <c r="W1699" s="10" t="s">
        <v>50</v>
      </c>
      <c r="X1699" s="11" t="str">
        <f t="shared" si="1003"/>
        <v>N</v>
      </c>
      <c r="Y1699" s="11"/>
      <c r="Z1699" s="11">
        <f t="shared" si="1004"/>
        <v>0</v>
      </c>
      <c r="AA1699" s="11" t="str">
        <f t="shared" si="1005"/>
        <v>Y</v>
      </c>
      <c r="AB1699" s="11">
        <v>1</v>
      </c>
      <c r="AC1699" s="11">
        <f t="shared" si="1006"/>
        <v>1</v>
      </c>
      <c r="AD1699" s="10">
        <v>1</v>
      </c>
      <c r="AE1699" s="10">
        <v>1</v>
      </c>
      <c r="AF1699" s="11"/>
      <c r="AG1699" s="10"/>
      <c r="AH1699" s="10"/>
      <c r="AI1699" s="11">
        <f t="shared" ref="AI1699:AI1700" si="1012">AI1700+Y1700</f>
        <v>1047</v>
      </c>
      <c r="AJ1699" s="11" t="str">
        <f t="shared" ref="AJ1699:AJ1701" si="1013">IF(Y1699&gt;1,"MTP[" &amp; AI1699-1+Y1699&amp; ":" &amp; AI1699 &amp; "]",(IF(Y1699&gt;0,"MTP[" &amp; AI1699 &amp; "]","")))</f>
        <v/>
      </c>
      <c r="AK1699" s="11">
        <f t="shared" ref="AK1699:AK1700" si="1014">AK1700+Y1700</f>
        <v>1047</v>
      </c>
      <c r="AL1699" s="11" t="str">
        <f t="shared" ref="AL1699:AL1701" si="1015">IF(AND(V1699="Y", Y1699&gt;1),"MTP[" &amp; AK1699-1+Y1699&amp; ":" &amp; AK1699 &amp; "]",(IF(AND(V1699="Y", Y1699&gt;0),"MTP[" &amp; AK1699 &amp; "]","")))</f>
        <v/>
      </c>
      <c r="AM1699" s="11">
        <f t="shared" si="999"/>
        <v>887</v>
      </c>
      <c r="AN1699" s="11" t="str">
        <f t="shared" si="1008"/>
        <v>OTP[887]</v>
      </c>
      <c r="AO1699" s="11">
        <f t="shared" si="992"/>
        <v>896</v>
      </c>
      <c r="AP1699" s="11" t="str">
        <f t="shared" ref="AP1699:AP1701" si="1016">IF(AND(V1699="Y", AB1699&gt;1),"OTP[" &amp; AO1699-1+AB1699&amp; ":" &amp; AO1699 &amp; "]",(IF(AND(V1699="Y", AB1699&gt;0),"OTP[" &amp; AO1699 &amp; "]","")))</f>
        <v/>
      </c>
      <c r="AQ1699" s="11"/>
      <c r="AR1699" s="11">
        <f t="shared" si="1010"/>
        <v>0</v>
      </c>
      <c r="AS1699" s="11"/>
      <c r="AT1699" s="9"/>
      <c r="AU1699" t="str">
        <f t="shared" si="1011"/>
        <v>RW</v>
      </c>
      <c r="AV1699" s="7">
        <f>SUM(Z$7:Z1699)/2</f>
        <v>1048</v>
      </c>
      <c r="AW1699" s="7">
        <f>SUM(AC$7:AC1699)/2</f>
        <v>892.5</v>
      </c>
      <c r="BA1699" s="7">
        <v>1</v>
      </c>
      <c r="BB1699" s="7">
        <f t="shared" si="1002"/>
        <v>7</v>
      </c>
      <c r="BF1699" s="2">
        <v>1</v>
      </c>
      <c r="BG1699" s="2">
        <v>1</v>
      </c>
      <c r="BH1699" s="2">
        <v>1</v>
      </c>
      <c r="BI1699" s="2">
        <v>1</v>
      </c>
      <c r="BJ1699" s="2">
        <v>1</v>
      </c>
      <c r="BK1699" s="2">
        <v>1</v>
      </c>
      <c r="BL1699" s="2">
        <v>1</v>
      </c>
      <c r="BM1699" s="2">
        <v>1</v>
      </c>
      <c r="BN1699" s="2">
        <v>1</v>
      </c>
      <c r="BO1699" s="2">
        <v>1</v>
      </c>
    </row>
    <row r="1700" spans="2:67" ht="28.9" outlineLevel="1">
      <c r="B1700" s="36"/>
      <c r="C1700" s="13" t="s">
        <v>1999</v>
      </c>
      <c r="D1700" s="10" t="s">
        <v>2083</v>
      </c>
      <c r="E1700" s="10" t="s">
        <v>2084</v>
      </c>
      <c r="F1700" s="11" t="s">
        <v>2085</v>
      </c>
      <c r="G1700" s="11" t="str">
        <f t="shared" si="989"/>
        <v>MFR_SPECIFIC_E2[6]</v>
      </c>
      <c r="H1700" s="11" t="s">
        <v>2095</v>
      </c>
      <c r="I1700" s="11"/>
      <c r="J1700" s="11"/>
      <c r="K1700" s="11"/>
      <c r="L1700" s="11"/>
      <c r="M1700" s="11"/>
      <c r="N1700" s="10"/>
      <c r="O1700" s="10"/>
      <c r="P1700" s="10"/>
      <c r="Q1700" s="10"/>
      <c r="R1700" s="10"/>
      <c r="S1700" s="10" t="s">
        <v>53</v>
      </c>
      <c r="T1700" s="10"/>
      <c r="U1700" s="10" t="s">
        <v>49</v>
      </c>
      <c r="V1700" s="10" t="s">
        <v>50</v>
      </c>
      <c r="W1700" s="10" t="s">
        <v>50</v>
      </c>
      <c r="X1700" s="11" t="str">
        <f t="shared" si="1003"/>
        <v>N</v>
      </c>
      <c r="Y1700" s="11"/>
      <c r="Z1700" s="11">
        <f t="shared" si="1004"/>
        <v>0</v>
      </c>
      <c r="AA1700" s="11" t="str">
        <f t="shared" si="1005"/>
        <v>Y</v>
      </c>
      <c r="AB1700" s="11">
        <v>1</v>
      </c>
      <c r="AC1700" s="11">
        <f t="shared" si="1006"/>
        <v>1</v>
      </c>
      <c r="AD1700" s="10">
        <v>1</v>
      </c>
      <c r="AE1700" s="10">
        <v>1</v>
      </c>
      <c r="AF1700" s="11"/>
      <c r="AG1700" s="10"/>
      <c r="AH1700" s="10"/>
      <c r="AI1700" s="11">
        <f t="shared" si="1012"/>
        <v>1047</v>
      </c>
      <c r="AJ1700" s="11" t="str">
        <f t="shared" si="1013"/>
        <v/>
      </c>
      <c r="AK1700" s="11">
        <f t="shared" si="1014"/>
        <v>1047</v>
      </c>
      <c r="AL1700" s="11" t="str">
        <f t="shared" si="1015"/>
        <v/>
      </c>
      <c r="AM1700" s="11">
        <f t="shared" si="999"/>
        <v>886</v>
      </c>
      <c r="AN1700" s="11" t="str">
        <f t="shared" si="1008"/>
        <v>OTP[886]</v>
      </c>
      <c r="AO1700" s="11">
        <f t="shared" si="992"/>
        <v>896</v>
      </c>
      <c r="AP1700" s="11" t="str">
        <f t="shared" si="1016"/>
        <v/>
      </c>
      <c r="AQ1700" s="11"/>
      <c r="AR1700" s="11">
        <f t="shared" si="1010"/>
        <v>0</v>
      </c>
      <c r="AS1700" s="11"/>
      <c r="AT1700" s="9"/>
      <c r="AU1700" t="str">
        <f t="shared" si="1011"/>
        <v>RW</v>
      </c>
      <c r="AV1700" s="7">
        <f>SUM(Z$7:Z1700)/2</f>
        <v>1048</v>
      </c>
      <c r="AW1700" s="7">
        <f>SUM(AC$7:AC1700)/2</f>
        <v>893</v>
      </c>
      <c r="BA1700" s="7">
        <v>1</v>
      </c>
      <c r="BB1700" s="7">
        <f t="shared" si="1002"/>
        <v>6</v>
      </c>
      <c r="BF1700" s="2">
        <v>1</v>
      </c>
      <c r="BG1700" s="2">
        <v>1</v>
      </c>
      <c r="BH1700" s="2">
        <v>1</v>
      </c>
      <c r="BI1700" s="2">
        <v>1</v>
      </c>
      <c r="BJ1700" s="2">
        <v>1</v>
      </c>
      <c r="BK1700" s="2">
        <v>1</v>
      </c>
      <c r="BL1700" s="2">
        <v>1</v>
      </c>
      <c r="BM1700" s="2">
        <v>1</v>
      </c>
      <c r="BN1700" s="2">
        <v>1</v>
      </c>
      <c r="BO1700" s="2">
        <v>1</v>
      </c>
    </row>
    <row r="1701" spans="2:67" ht="28.9" outlineLevel="1">
      <c r="B1701" s="36"/>
      <c r="C1701" s="13" t="s">
        <v>1999</v>
      </c>
      <c r="D1701" s="10" t="s">
        <v>2083</v>
      </c>
      <c r="E1701" s="10" t="s">
        <v>2084</v>
      </c>
      <c r="F1701" s="11" t="s">
        <v>2085</v>
      </c>
      <c r="G1701" s="11" t="str">
        <f t="shared" si="989"/>
        <v>MFR_SPECIFIC_E2[5]</v>
      </c>
      <c r="H1701" s="11" t="s">
        <v>2096</v>
      </c>
      <c r="I1701" s="11"/>
      <c r="J1701" s="11"/>
      <c r="K1701" s="11"/>
      <c r="L1701" s="11"/>
      <c r="M1701" s="11"/>
      <c r="N1701" s="10"/>
      <c r="O1701" s="10"/>
      <c r="P1701" s="10"/>
      <c r="Q1701" s="10"/>
      <c r="R1701" s="10"/>
      <c r="S1701" s="10" t="s">
        <v>53</v>
      </c>
      <c r="T1701" s="10"/>
      <c r="U1701" s="10" t="s">
        <v>49</v>
      </c>
      <c r="V1701" s="10" t="s">
        <v>50</v>
      </c>
      <c r="W1701" s="10" t="s">
        <v>50</v>
      </c>
      <c r="X1701" s="11" t="str">
        <f t="shared" si="1003"/>
        <v>N</v>
      </c>
      <c r="Y1701" s="11"/>
      <c r="Z1701" s="11">
        <f t="shared" si="1004"/>
        <v>0</v>
      </c>
      <c r="AA1701" s="11" t="str">
        <f t="shared" si="1005"/>
        <v>Y</v>
      </c>
      <c r="AB1701" s="11">
        <v>1</v>
      </c>
      <c r="AC1701" s="11">
        <f t="shared" si="1006"/>
        <v>1</v>
      </c>
      <c r="AD1701" s="10">
        <v>1</v>
      </c>
      <c r="AE1701" s="10">
        <v>1</v>
      </c>
      <c r="AF1701" s="11"/>
      <c r="AG1701" s="10"/>
      <c r="AH1701" s="10"/>
      <c r="AI1701" s="11">
        <f>AI1706+Y1706</f>
        <v>1047</v>
      </c>
      <c r="AJ1701" s="11" t="str">
        <f t="shared" si="1013"/>
        <v/>
      </c>
      <c r="AK1701" s="11">
        <f>AK1706+Y1706</f>
        <v>1047</v>
      </c>
      <c r="AL1701" s="11" t="str">
        <f t="shared" si="1015"/>
        <v/>
      </c>
      <c r="AM1701" s="11">
        <f t="shared" si="999"/>
        <v>885</v>
      </c>
      <c r="AN1701" s="11" t="str">
        <f t="shared" si="1008"/>
        <v>OTP[885]</v>
      </c>
      <c r="AO1701" s="11">
        <f t="shared" si="992"/>
        <v>896</v>
      </c>
      <c r="AP1701" s="11" t="str">
        <f t="shared" si="1016"/>
        <v/>
      </c>
      <c r="AQ1701" s="11"/>
      <c r="AR1701" s="11">
        <f t="shared" si="1010"/>
        <v>0</v>
      </c>
      <c r="AS1701" s="11"/>
      <c r="AT1701" s="9"/>
      <c r="AU1701" t="str">
        <f t="shared" si="1011"/>
        <v>RW</v>
      </c>
      <c r="AV1701" s="7">
        <f>SUM(Z$7:Z1701)/2</f>
        <v>1048</v>
      </c>
      <c r="AW1701" s="7">
        <f>SUM(AC$7:AC1701)/2</f>
        <v>893.5</v>
      </c>
      <c r="BA1701" s="11">
        <v>1</v>
      </c>
      <c r="BB1701" s="7">
        <f t="shared" si="1002"/>
        <v>5</v>
      </c>
      <c r="BF1701" s="2">
        <v>1</v>
      </c>
      <c r="BG1701" s="2">
        <v>1</v>
      </c>
      <c r="BH1701" s="2">
        <v>1</v>
      </c>
      <c r="BI1701" s="2">
        <v>1</v>
      </c>
      <c r="BJ1701" s="2">
        <v>1</v>
      </c>
      <c r="BK1701" s="2">
        <v>1</v>
      </c>
      <c r="BL1701" s="2">
        <v>1</v>
      </c>
      <c r="BM1701" s="2">
        <v>1</v>
      </c>
      <c r="BN1701" s="2">
        <v>1</v>
      </c>
      <c r="BO1701" s="2">
        <v>1</v>
      </c>
    </row>
    <row r="1702" spans="2:67" ht="28.9" outlineLevel="1">
      <c r="B1702" s="36"/>
      <c r="C1702" s="13" t="s">
        <v>1999</v>
      </c>
      <c r="D1702" s="10" t="s">
        <v>2083</v>
      </c>
      <c r="E1702" s="10" t="s">
        <v>2084</v>
      </c>
      <c r="F1702" s="11" t="s">
        <v>2085</v>
      </c>
      <c r="G1702" s="11" t="str">
        <f t="shared" si="989"/>
        <v>MFR_SPECIFIC_E2[4]</v>
      </c>
      <c r="H1702" s="11" t="s">
        <v>2097</v>
      </c>
      <c r="I1702" s="11"/>
      <c r="J1702" s="11"/>
      <c r="K1702" s="11"/>
      <c r="L1702" s="11"/>
      <c r="M1702" s="11"/>
      <c r="N1702" s="10" t="s">
        <v>2098</v>
      </c>
      <c r="O1702" s="10"/>
      <c r="P1702" s="10"/>
      <c r="Q1702" s="10"/>
      <c r="R1702" s="10"/>
      <c r="S1702" s="10" t="s">
        <v>53</v>
      </c>
      <c r="T1702" s="10"/>
      <c r="U1702" s="10" t="s">
        <v>49</v>
      </c>
      <c r="V1702" s="10" t="s">
        <v>50</v>
      </c>
      <c r="W1702" s="10" t="s">
        <v>50</v>
      </c>
      <c r="X1702" s="11" t="str">
        <f t="shared" si="943"/>
        <v>N</v>
      </c>
      <c r="Y1702" s="11"/>
      <c r="Z1702" s="11">
        <f t="shared" si="990"/>
        <v>0</v>
      </c>
      <c r="AA1702" s="11" t="str">
        <f t="shared" si="874"/>
        <v>Y</v>
      </c>
      <c r="AB1702" s="11">
        <v>1</v>
      </c>
      <c r="AC1702" s="11">
        <f t="shared" si="875"/>
        <v>1</v>
      </c>
      <c r="AD1702" s="10" t="str">
        <f t="shared" si="993"/>
        <v>0</v>
      </c>
      <c r="AE1702" s="10" t="str">
        <f t="shared" si="994"/>
        <v>0</v>
      </c>
      <c r="AF1702" s="11"/>
      <c r="AG1702" s="10"/>
      <c r="AH1702" s="10"/>
      <c r="AI1702" s="11">
        <f t="shared" si="995"/>
        <v>1047</v>
      </c>
      <c r="AJ1702" s="11" t="str">
        <f t="shared" si="996"/>
        <v/>
      </c>
      <c r="AK1702" s="11">
        <f t="shared" si="997"/>
        <v>1047</v>
      </c>
      <c r="AL1702" s="11" t="str">
        <f t="shared" si="998"/>
        <v/>
      </c>
      <c r="AM1702" s="11">
        <f t="shared" si="999"/>
        <v>884</v>
      </c>
      <c r="AN1702" s="11" t="str">
        <f t="shared" si="1000"/>
        <v>OTP[884]</v>
      </c>
      <c r="AO1702" s="11">
        <f t="shared" si="992"/>
        <v>896</v>
      </c>
      <c r="AP1702" s="11" t="str">
        <f t="shared" si="1001"/>
        <v/>
      </c>
      <c r="AQ1702" s="11"/>
      <c r="AR1702" s="11">
        <f t="shared" si="876"/>
        <v>0</v>
      </c>
      <c r="AS1702" s="11"/>
      <c r="AT1702" s="9"/>
      <c r="AU1702" t="str">
        <f t="shared" si="891"/>
        <v>RW</v>
      </c>
      <c r="AV1702" s="7">
        <f>SUM(Z$7:Z1702)/2</f>
        <v>1048</v>
      </c>
      <c r="AW1702" s="7">
        <f>SUM(AC$7:AC1702)/2</f>
        <v>894</v>
      </c>
      <c r="BA1702" s="11">
        <v>1</v>
      </c>
      <c r="BB1702" s="7">
        <f t="shared" ref="BB1702:BB1706" si="1017">BB1703+BA1703</f>
        <v>4</v>
      </c>
      <c r="BF1702" s="2" t="s">
        <v>1304</v>
      </c>
      <c r="BG1702" s="2" t="s">
        <v>1304</v>
      </c>
      <c r="BH1702" s="2" t="s">
        <v>1304</v>
      </c>
      <c r="BI1702" s="2" t="s">
        <v>1304</v>
      </c>
      <c r="BJ1702" s="2" t="s">
        <v>1304</v>
      </c>
      <c r="BK1702" s="2" t="s">
        <v>1304</v>
      </c>
      <c r="BL1702" s="2" t="s">
        <v>1304</v>
      </c>
      <c r="BM1702" s="2" t="s">
        <v>1304</v>
      </c>
      <c r="BN1702" s="2" t="s">
        <v>1304</v>
      </c>
      <c r="BO1702" s="2" t="s">
        <v>1304</v>
      </c>
    </row>
    <row r="1703" spans="2:67" ht="28.9" outlineLevel="1">
      <c r="B1703" s="36"/>
      <c r="C1703" s="13" t="s">
        <v>1999</v>
      </c>
      <c r="D1703" s="10" t="s">
        <v>2083</v>
      </c>
      <c r="E1703" s="10" t="s">
        <v>2084</v>
      </c>
      <c r="F1703" s="11" t="s">
        <v>2085</v>
      </c>
      <c r="G1703" s="11" t="str">
        <f t="shared" si="989"/>
        <v>MFR_SPECIFIC_E2[3]</v>
      </c>
      <c r="H1703" s="11" t="s">
        <v>2099</v>
      </c>
      <c r="I1703" s="11"/>
      <c r="J1703" s="11"/>
      <c r="K1703" s="11"/>
      <c r="L1703" s="11"/>
      <c r="M1703" s="11"/>
      <c r="N1703" s="10" t="s">
        <v>2100</v>
      </c>
      <c r="O1703" s="10"/>
      <c r="P1703" s="10"/>
      <c r="Q1703" s="10"/>
      <c r="R1703" s="10"/>
      <c r="S1703" s="10" t="s">
        <v>53</v>
      </c>
      <c r="T1703" s="10"/>
      <c r="U1703" s="10" t="s">
        <v>49</v>
      </c>
      <c r="V1703" s="10" t="s">
        <v>50</v>
      </c>
      <c r="W1703" s="10" t="s">
        <v>50</v>
      </c>
      <c r="X1703" s="11" t="str">
        <f t="shared" si="943"/>
        <v>N</v>
      </c>
      <c r="Y1703" s="11"/>
      <c r="Z1703" s="11">
        <f t="shared" si="990"/>
        <v>0</v>
      </c>
      <c r="AA1703" s="11" t="str">
        <f t="shared" si="874"/>
        <v>Y</v>
      </c>
      <c r="AB1703" s="11">
        <v>1</v>
      </c>
      <c r="AC1703" s="11">
        <f t="shared" si="875"/>
        <v>1</v>
      </c>
      <c r="AD1703" s="10">
        <v>1</v>
      </c>
      <c r="AE1703" s="10">
        <v>1</v>
      </c>
      <c r="AF1703" s="11"/>
      <c r="AG1703" s="10"/>
      <c r="AH1703" s="10"/>
      <c r="AI1703" s="11">
        <f t="shared" si="995"/>
        <v>1047</v>
      </c>
      <c r="AJ1703" s="11" t="str">
        <f t="shared" si="996"/>
        <v/>
      </c>
      <c r="AK1703" s="11">
        <f t="shared" si="997"/>
        <v>1047</v>
      </c>
      <c r="AL1703" s="11" t="str">
        <f t="shared" si="998"/>
        <v/>
      </c>
      <c r="AM1703" s="11">
        <f t="shared" si="999"/>
        <v>883</v>
      </c>
      <c r="AN1703" s="11" t="str">
        <f t="shared" si="1000"/>
        <v>OTP[883]</v>
      </c>
      <c r="AO1703" s="11">
        <f t="shared" si="992"/>
        <v>896</v>
      </c>
      <c r="AP1703" s="11" t="str">
        <f t="shared" si="1001"/>
        <v/>
      </c>
      <c r="AQ1703" s="11"/>
      <c r="AR1703" s="11">
        <f t="shared" si="876"/>
        <v>0</v>
      </c>
      <c r="AS1703" s="11"/>
      <c r="AT1703" s="9"/>
      <c r="AU1703" t="str">
        <f t="shared" si="891"/>
        <v>RW</v>
      </c>
      <c r="AV1703" s="7">
        <f>SUM(Z$7:Z1703)/2</f>
        <v>1048</v>
      </c>
      <c r="AW1703" s="7">
        <f>SUM(AC$7:AC1703)/2</f>
        <v>894.5</v>
      </c>
      <c r="BA1703" s="10">
        <v>1</v>
      </c>
      <c r="BB1703" s="7">
        <f t="shared" si="1017"/>
        <v>3</v>
      </c>
      <c r="BF1703" s="2">
        <v>1</v>
      </c>
      <c r="BG1703" s="2">
        <v>1</v>
      </c>
      <c r="BH1703" s="2">
        <v>1</v>
      </c>
      <c r="BI1703" s="2">
        <v>1</v>
      </c>
      <c r="BJ1703" s="2">
        <v>1</v>
      </c>
      <c r="BK1703" s="2">
        <v>1</v>
      </c>
      <c r="BL1703" s="2">
        <v>1</v>
      </c>
      <c r="BM1703" s="2">
        <v>1</v>
      </c>
      <c r="BN1703" s="2">
        <v>1</v>
      </c>
      <c r="BO1703" s="2">
        <v>1</v>
      </c>
    </row>
    <row r="1704" spans="2:67" ht="28.9" outlineLevel="1">
      <c r="B1704" s="36"/>
      <c r="C1704" s="13" t="s">
        <v>1999</v>
      </c>
      <c r="D1704" s="10" t="s">
        <v>2083</v>
      </c>
      <c r="E1704" s="10" t="s">
        <v>2084</v>
      </c>
      <c r="F1704" s="11" t="s">
        <v>2085</v>
      </c>
      <c r="G1704" s="11" t="str">
        <f t="shared" si="989"/>
        <v>MFR_SPECIFIC_E2[2]</v>
      </c>
      <c r="H1704" s="11" t="s">
        <v>2101</v>
      </c>
      <c r="I1704" s="11"/>
      <c r="J1704" s="11"/>
      <c r="K1704" s="11"/>
      <c r="L1704" s="11"/>
      <c r="M1704" s="11"/>
      <c r="N1704" s="10" t="s">
        <v>2102</v>
      </c>
      <c r="O1704" s="10"/>
      <c r="P1704" s="10"/>
      <c r="Q1704" s="10"/>
      <c r="R1704" s="10"/>
      <c r="S1704" s="10" t="s">
        <v>53</v>
      </c>
      <c r="T1704" s="10"/>
      <c r="U1704" s="10" t="s">
        <v>49</v>
      </c>
      <c r="V1704" s="10" t="s">
        <v>50</v>
      </c>
      <c r="W1704" s="10" t="s">
        <v>50</v>
      </c>
      <c r="X1704" s="11" t="str">
        <f t="shared" si="943"/>
        <v>N</v>
      </c>
      <c r="Y1704" s="11"/>
      <c r="Z1704" s="11">
        <f t="shared" si="990"/>
        <v>0</v>
      </c>
      <c r="AA1704" s="11" t="str">
        <f t="shared" si="874"/>
        <v>Y</v>
      </c>
      <c r="AB1704" s="11">
        <v>1</v>
      </c>
      <c r="AC1704" s="11">
        <f t="shared" si="875"/>
        <v>1</v>
      </c>
      <c r="AD1704" s="10" t="str">
        <f t="shared" si="993"/>
        <v>0</v>
      </c>
      <c r="AE1704" s="10" t="str">
        <f t="shared" si="994"/>
        <v>0</v>
      </c>
      <c r="AF1704" s="11"/>
      <c r="AG1704" s="10"/>
      <c r="AH1704" s="10"/>
      <c r="AI1704" s="11">
        <f t="shared" si="995"/>
        <v>1047</v>
      </c>
      <c r="AJ1704" s="11" t="str">
        <f t="shared" si="996"/>
        <v/>
      </c>
      <c r="AK1704" s="11">
        <f t="shared" si="997"/>
        <v>1047</v>
      </c>
      <c r="AL1704" s="11" t="str">
        <f t="shared" si="998"/>
        <v/>
      </c>
      <c r="AM1704" s="11">
        <f t="shared" si="999"/>
        <v>882</v>
      </c>
      <c r="AN1704" s="11" t="str">
        <f t="shared" si="1000"/>
        <v>OTP[882]</v>
      </c>
      <c r="AO1704" s="11">
        <f t="shared" si="992"/>
        <v>896</v>
      </c>
      <c r="AP1704" s="11" t="str">
        <f t="shared" si="1001"/>
        <v/>
      </c>
      <c r="AQ1704" s="11"/>
      <c r="AR1704" s="11">
        <f t="shared" si="876"/>
        <v>0</v>
      </c>
      <c r="AS1704" s="11"/>
      <c r="AT1704" s="9"/>
      <c r="AU1704" t="str">
        <f t="shared" si="891"/>
        <v>RW</v>
      </c>
      <c r="AV1704" s="7">
        <f>SUM(Z$7:Z1704)/2</f>
        <v>1048</v>
      </c>
      <c r="AW1704" s="7">
        <f>SUM(AC$7:AC1704)/2</f>
        <v>895</v>
      </c>
      <c r="BA1704" s="10">
        <v>1</v>
      </c>
      <c r="BB1704" s="7">
        <f t="shared" si="1017"/>
        <v>2</v>
      </c>
      <c r="BF1704" s="2" t="s">
        <v>1304</v>
      </c>
      <c r="BG1704" s="2" t="s">
        <v>1304</v>
      </c>
      <c r="BH1704" s="2" t="s">
        <v>1304</v>
      </c>
      <c r="BI1704" s="2" t="s">
        <v>1304</v>
      </c>
      <c r="BJ1704" s="2" t="s">
        <v>1304</v>
      </c>
      <c r="BK1704" s="2" t="s">
        <v>1304</v>
      </c>
      <c r="BL1704" s="2" t="s">
        <v>1304</v>
      </c>
      <c r="BM1704" s="2" t="s">
        <v>1304</v>
      </c>
      <c r="BN1704" s="2" t="s">
        <v>1304</v>
      </c>
      <c r="BO1704" s="2" t="s">
        <v>1304</v>
      </c>
    </row>
    <row r="1705" spans="2:67" ht="28.9" outlineLevel="1">
      <c r="B1705" s="36" t="s">
        <v>2103</v>
      </c>
      <c r="C1705" s="13" t="s">
        <v>1999</v>
      </c>
      <c r="D1705" s="10" t="s">
        <v>2083</v>
      </c>
      <c r="E1705" s="10" t="s">
        <v>2084</v>
      </c>
      <c r="F1705" s="11" t="s">
        <v>2085</v>
      </c>
      <c r="G1705" s="11" t="str">
        <f t="shared" si="989"/>
        <v>MFR_SPECIFIC_E2[1]</v>
      </c>
      <c r="H1705" s="11" t="s">
        <v>2104</v>
      </c>
      <c r="I1705" s="11"/>
      <c r="J1705" s="11"/>
      <c r="K1705" s="11"/>
      <c r="L1705" s="11"/>
      <c r="M1705" s="11"/>
      <c r="N1705" s="10" t="s">
        <v>2105</v>
      </c>
      <c r="O1705" s="10"/>
      <c r="P1705" s="10"/>
      <c r="Q1705" s="10"/>
      <c r="R1705" s="10"/>
      <c r="S1705" s="10" t="s">
        <v>53</v>
      </c>
      <c r="T1705" s="10"/>
      <c r="U1705" s="10" t="s">
        <v>49</v>
      </c>
      <c r="V1705" s="10" t="s">
        <v>50</v>
      </c>
      <c r="W1705" s="10" t="s">
        <v>50</v>
      </c>
      <c r="X1705" s="11" t="str">
        <f t="shared" si="943"/>
        <v>N</v>
      </c>
      <c r="Y1705" s="11"/>
      <c r="Z1705" s="11">
        <f t="shared" si="990"/>
        <v>0</v>
      </c>
      <c r="AA1705" s="11" t="str">
        <f t="shared" si="874"/>
        <v>Y</v>
      </c>
      <c r="AB1705" s="11">
        <v>1</v>
      </c>
      <c r="AC1705" s="11">
        <f t="shared" si="875"/>
        <v>1</v>
      </c>
      <c r="AD1705" s="10">
        <v>0</v>
      </c>
      <c r="AE1705" s="10">
        <v>0</v>
      </c>
      <c r="AF1705" s="11"/>
      <c r="AG1705" s="10"/>
      <c r="AH1705" s="10"/>
      <c r="AI1705" s="11">
        <f t="shared" si="995"/>
        <v>1047</v>
      </c>
      <c r="AJ1705" s="11" t="str">
        <f t="shared" si="996"/>
        <v/>
      </c>
      <c r="AK1705" s="11">
        <f t="shared" si="997"/>
        <v>1047</v>
      </c>
      <c r="AL1705" s="11" t="str">
        <f t="shared" si="998"/>
        <v/>
      </c>
      <c r="AM1705" s="11">
        <f t="shared" si="999"/>
        <v>881</v>
      </c>
      <c r="AN1705" s="11" t="str">
        <f t="shared" si="1000"/>
        <v>OTP[881]</v>
      </c>
      <c r="AO1705" s="11">
        <f>IF(AND(V1705="Y", AB1705&gt;0),AO1706+AB1706,AO1706)</f>
        <v>896</v>
      </c>
      <c r="AP1705" s="11" t="str">
        <f t="shared" si="1001"/>
        <v/>
      </c>
      <c r="AQ1705" s="11"/>
      <c r="AR1705" s="11">
        <f t="shared" si="876"/>
        <v>0</v>
      </c>
      <c r="AS1705" s="11"/>
      <c r="AT1705" s="9"/>
      <c r="AU1705" t="str">
        <f t="shared" si="891"/>
        <v>RW</v>
      </c>
      <c r="AV1705" s="7">
        <f>SUM(Z$7:Z1705)/2</f>
        <v>1048</v>
      </c>
      <c r="AW1705" s="7">
        <f>SUM(AC$7:AC1705)/2</f>
        <v>895.5</v>
      </c>
      <c r="BA1705" s="10">
        <v>1</v>
      </c>
      <c r="BB1705" s="7">
        <f t="shared" si="1017"/>
        <v>1</v>
      </c>
      <c r="BF1705" s="10">
        <v>0</v>
      </c>
      <c r="BG1705" s="10">
        <v>0</v>
      </c>
      <c r="BH1705" s="10">
        <v>0</v>
      </c>
      <c r="BI1705" s="10">
        <v>0</v>
      </c>
      <c r="BJ1705" s="10">
        <v>0</v>
      </c>
      <c r="BK1705" s="10">
        <v>0</v>
      </c>
      <c r="BL1705" s="10">
        <v>0</v>
      </c>
      <c r="BM1705" s="10">
        <v>0</v>
      </c>
      <c r="BN1705" s="10">
        <v>0</v>
      </c>
      <c r="BO1705" s="10">
        <v>0</v>
      </c>
    </row>
    <row r="1706" spans="2:67" ht="72" outlineLevel="1">
      <c r="B1706" s="36"/>
      <c r="C1706" s="13" t="s">
        <v>1999</v>
      </c>
      <c r="D1706" s="10" t="s">
        <v>2083</v>
      </c>
      <c r="E1706" s="10" t="s">
        <v>2084</v>
      </c>
      <c r="F1706" s="11" t="s">
        <v>2085</v>
      </c>
      <c r="G1706" s="11" t="str">
        <f t="shared" si="989"/>
        <v>MFR_SPECIFIC_E2[0]</v>
      </c>
      <c r="H1706" s="11" t="s">
        <v>2106</v>
      </c>
      <c r="I1706" s="11"/>
      <c r="J1706" s="11"/>
      <c r="K1706" s="11"/>
      <c r="L1706" s="11"/>
      <c r="M1706" s="11"/>
      <c r="N1706" s="10" t="s">
        <v>2107</v>
      </c>
      <c r="O1706" s="10"/>
      <c r="P1706" s="10"/>
      <c r="Q1706" s="10"/>
      <c r="R1706" s="10"/>
      <c r="S1706" s="10" t="s">
        <v>53</v>
      </c>
      <c r="T1706" s="10"/>
      <c r="U1706" s="10" t="s">
        <v>49</v>
      </c>
      <c r="V1706" s="10" t="s">
        <v>50</v>
      </c>
      <c r="W1706" s="10" t="s">
        <v>50</v>
      </c>
      <c r="X1706" s="11" t="str">
        <f t="shared" si="943"/>
        <v>N</v>
      </c>
      <c r="Y1706" s="11"/>
      <c r="Z1706" s="11">
        <f t="shared" si="990"/>
        <v>0</v>
      </c>
      <c r="AA1706" s="11" t="str">
        <f t="shared" si="874"/>
        <v>Y</v>
      </c>
      <c r="AB1706" s="11">
        <v>1</v>
      </c>
      <c r="AC1706" s="11">
        <f t="shared" si="875"/>
        <v>1</v>
      </c>
      <c r="AD1706" s="10">
        <v>1</v>
      </c>
      <c r="AE1706" s="10">
        <v>1</v>
      </c>
      <c r="AF1706" s="11"/>
      <c r="AG1706" s="10"/>
      <c r="AH1706" s="10"/>
      <c r="AI1706" s="11">
        <f>IF(Y1706&gt;0,AK1669,AK1669- 1)</f>
        <v>1047</v>
      </c>
      <c r="AJ1706" s="11" t="str">
        <f t="shared" si="996"/>
        <v/>
      </c>
      <c r="AK1706" s="11">
        <f>IF(AND(V1706="Y", Y1706&gt;0),AI1694,AI1694- 1)</f>
        <v>1047</v>
      </c>
      <c r="AL1706" s="11" t="str">
        <f t="shared" si="998"/>
        <v/>
      </c>
      <c r="AM1706" s="11">
        <f>IF(AB1706&gt;0,AO1669,AO1669- 1)</f>
        <v>880</v>
      </c>
      <c r="AN1706" s="11" t="str">
        <f t="shared" si="1000"/>
        <v>OTP[880]</v>
      </c>
      <c r="AO1706" s="11">
        <f>IF(AND(V1706="Y", AB1706&gt;0),AM1694,AM1694)</f>
        <v>896</v>
      </c>
      <c r="AP1706" s="11" t="str">
        <f t="shared" si="1001"/>
        <v/>
      </c>
      <c r="AQ1706" s="11"/>
      <c r="AR1706" s="11">
        <f t="shared" si="876"/>
        <v>0</v>
      </c>
      <c r="AS1706" s="11"/>
      <c r="AT1706" s="9"/>
      <c r="AU1706" t="str">
        <f t="shared" si="891"/>
        <v>RW</v>
      </c>
      <c r="AV1706" s="7">
        <f>SUM(Z$7:Z1706)/2</f>
        <v>1048</v>
      </c>
      <c r="AW1706" s="7">
        <f>SUM(AC$7:AC1706)/2</f>
        <v>896</v>
      </c>
      <c r="BA1706" s="10">
        <v>1</v>
      </c>
      <c r="BB1706" s="7">
        <f t="shared" si="1017"/>
        <v>0</v>
      </c>
      <c r="BF1706" s="2">
        <v>1</v>
      </c>
      <c r="BG1706" s="2">
        <v>1</v>
      </c>
      <c r="BH1706" s="2">
        <v>1</v>
      </c>
      <c r="BI1706" s="2">
        <v>1</v>
      </c>
      <c r="BJ1706" s="2">
        <v>1</v>
      </c>
      <c r="BK1706" s="2">
        <v>1</v>
      </c>
      <c r="BL1706" s="2">
        <v>1</v>
      </c>
      <c r="BM1706" s="2">
        <v>1</v>
      </c>
      <c r="BN1706" s="2">
        <v>1</v>
      </c>
      <c r="BO1706" s="2">
        <v>0</v>
      </c>
    </row>
    <row r="1707" spans="2:67" ht="28.9" hidden="1">
      <c r="B1707" s="36"/>
      <c r="C1707" s="13" t="s">
        <v>1999</v>
      </c>
      <c r="D1707" s="10" t="s">
        <v>2108</v>
      </c>
      <c r="E1707" s="10" t="s">
        <v>2109</v>
      </c>
      <c r="F1707" s="11" t="s">
        <v>2110</v>
      </c>
      <c r="G1707" s="11"/>
      <c r="H1707" s="11"/>
      <c r="I1707" s="11"/>
      <c r="J1707" s="11"/>
      <c r="K1707" s="11"/>
      <c r="L1707" s="11"/>
      <c r="M1707" s="11"/>
      <c r="N1707" s="10"/>
      <c r="O1707" s="10"/>
      <c r="P1707" s="10"/>
      <c r="Q1707" s="10" t="str">
        <f>IF(T1707&gt;2,"Block Write",IF(T1707=1,"Write Byte","Write Word"))</f>
        <v>Write Word</v>
      </c>
      <c r="R1707" s="10" t="str">
        <f>IF(T1707&gt;2,"Block Read",IF(T1707=1,"Read Byte","Read Word"))</f>
        <v>Read Word</v>
      </c>
      <c r="S1707" s="10" t="str">
        <f t="shared" si="591"/>
        <v>RW</v>
      </c>
      <c r="T1707" s="10">
        <v>2</v>
      </c>
      <c r="U1707" s="10" t="s">
        <v>50</v>
      </c>
      <c r="V1707" s="10" t="s">
        <v>50</v>
      </c>
      <c r="W1707" s="10" t="s">
        <v>50</v>
      </c>
      <c r="X1707" s="11" t="str">
        <f t="shared" si="943"/>
        <v>N</v>
      </c>
      <c r="Y1707" s="11"/>
      <c r="Z1707" s="11">
        <f t="shared" si="990"/>
        <v>0</v>
      </c>
      <c r="AA1707" s="11" t="str">
        <f t="shared" si="874"/>
        <v>N</v>
      </c>
      <c r="AB1707" s="11"/>
      <c r="AC1707" s="11">
        <f t="shared" si="875"/>
        <v>0</v>
      </c>
      <c r="AD1707" s="10"/>
      <c r="AE1707" s="10"/>
      <c r="AF1707" s="11"/>
      <c r="AG1707" s="10"/>
      <c r="AH1707" s="10"/>
      <c r="AI1707" s="11">
        <f>AK1694+Y1707</f>
        <v>1048</v>
      </c>
      <c r="AJ1707" s="11"/>
      <c r="AK1707" s="11">
        <f t="shared" si="592"/>
        <v>1048</v>
      </c>
      <c r="AL1707" s="11"/>
      <c r="AM1707" s="11">
        <f>AO1694+AB1707</f>
        <v>896</v>
      </c>
      <c r="AN1707" s="11"/>
      <c r="AO1707" s="11">
        <f t="shared" si="593"/>
        <v>896</v>
      </c>
      <c r="AP1707" s="11"/>
      <c r="AQ1707" s="11" t="str">
        <f t="shared" si="581"/>
        <v/>
      </c>
      <c r="AR1707" s="11" t="str">
        <f t="shared" si="876"/>
        <v/>
      </c>
      <c r="AS1707" s="11"/>
      <c r="AT1707" s="9" t="s">
        <v>18</v>
      </c>
      <c r="AU1707" t="str">
        <f t="shared" si="891"/>
        <v>RW</v>
      </c>
      <c r="AV1707" s="7">
        <f>SUM(Z$7:Z1707)/2</f>
        <v>1048</v>
      </c>
      <c r="AW1707" s="7">
        <f>SUM(AC$7:AC1707)/2</f>
        <v>896</v>
      </c>
    </row>
    <row r="1708" spans="2:67" ht="28.9">
      <c r="B1708" s="36"/>
      <c r="C1708" s="13" t="s">
        <v>1999</v>
      </c>
      <c r="D1708" s="10" t="s">
        <v>2111</v>
      </c>
      <c r="E1708" s="10" t="s">
        <v>2112</v>
      </c>
      <c r="F1708" s="11" t="s">
        <v>2113</v>
      </c>
      <c r="G1708" s="11"/>
      <c r="H1708" s="11"/>
      <c r="I1708" s="11"/>
      <c r="J1708" s="11"/>
      <c r="K1708" s="11"/>
      <c r="L1708" s="11"/>
      <c r="M1708" s="11"/>
      <c r="N1708" s="10"/>
      <c r="O1708" s="10"/>
      <c r="P1708" s="10"/>
      <c r="Q1708" s="10" t="str">
        <f>IF(T1708&gt;2,"Block Write",IF(T1708=1,"Write Byte","Write Word"))</f>
        <v>Write Word</v>
      </c>
      <c r="R1708" s="10" t="str">
        <f>IF(T1708&gt;2,"Block Read",IF(T1708=1,"Read Byte","Read Word"))</f>
        <v>Read Word</v>
      </c>
      <c r="S1708" s="10" t="str">
        <f t="shared" si="591"/>
        <v>RW</v>
      </c>
      <c r="T1708" s="10">
        <v>2</v>
      </c>
      <c r="U1708" s="10" t="s">
        <v>49</v>
      </c>
      <c r="V1708" s="10" t="s">
        <v>50</v>
      </c>
      <c r="W1708" s="10" t="s">
        <v>50</v>
      </c>
      <c r="X1708" s="11" t="str">
        <f t="shared" si="943"/>
        <v>Y</v>
      </c>
      <c r="Y1708" s="11">
        <f>SUM(Y1711:Y1724)</f>
        <v>16</v>
      </c>
      <c r="Z1708" s="11">
        <f t="shared" si="990"/>
        <v>16</v>
      </c>
      <c r="AA1708" s="11" t="str">
        <f t="shared" ref="AA1708:AA1962" si="1018">IF(AB1708&gt;0,"Y","N")</f>
        <v>N</v>
      </c>
      <c r="AB1708" s="11">
        <f>SUM(AB1712:AB1724)</f>
        <v>0</v>
      </c>
      <c r="AC1708" s="11">
        <f t="shared" ref="AC1708:AC1962" si="1019">IF(V1708="N",AB1708,AB1708*$T$1)</f>
        <v>0</v>
      </c>
      <c r="AD1708" s="10" t="str">
        <f>(AD1709 &amp; AD1710 &amp; AD1711 &amp; AD1712 &amp; AD1713 &amp; AD1714 &amp; AD1715 &amp; AD1716) &amp; (AD1717 &amp; AD1718 &amp; AD1719 &amp; AD1720 &amp; AD1721 &amp; AD1722 &amp; AD1723 &amp; AD1724)</f>
        <v>1011001000000000</v>
      </c>
      <c r="AE1708" s="10" t="str">
        <f>(AE1709 &amp; AE1710 &amp; AE1711 &amp; AE1712 &amp; AE1713 &amp; AE1714 &amp; AE1715 &amp; AE1716) &amp; (AE1717 &amp; AE1718 &amp; AE1719 &amp; AE1720 &amp; AE1721 &amp; AE1722 &amp; AE1723 &amp; AE1724)</f>
        <v>1011001000000000</v>
      </c>
      <c r="AF1708" s="11"/>
      <c r="AG1708" s="10"/>
      <c r="AH1708" s="10"/>
      <c r="AI1708" s="11">
        <f t="shared" si="595"/>
        <v>1064</v>
      </c>
      <c r="AJ1708" s="11"/>
      <c r="AK1708" s="11">
        <f t="shared" si="592"/>
        <v>1064</v>
      </c>
      <c r="AL1708" s="11"/>
      <c r="AM1708" s="11">
        <f t="shared" si="594"/>
        <v>896</v>
      </c>
      <c r="AN1708" s="11"/>
      <c r="AO1708" s="11">
        <f t="shared" si="593"/>
        <v>896</v>
      </c>
      <c r="AP1708" s="11"/>
      <c r="AQ1708" s="11">
        <f t="shared" si="581"/>
        <v>16</v>
      </c>
      <c r="AR1708" s="11">
        <f t="shared" ref="AR1708:AR1962" si="1020">IF(V1708="N",AQ1708,AQ1708*$T$1)</f>
        <v>16</v>
      </c>
      <c r="AS1708" s="11"/>
      <c r="AT1708" s="9" t="s">
        <v>1519</v>
      </c>
      <c r="AU1708" t="str">
        <f t="shared" si="891"/>
        <v>RW</v>
      </c>
      <c r="AV1708" s="7">
        <f>SUM(Z$7:Z1708)/2</f>
        <v>1056</v>
      </c>
      <c r="AW1708" s="7">
        <f>SUM(AC$7:AC1708)/2</f>
        <v>896</v>
      </c>
      <c r="BF1708" s="2" t="s">
        <v>2114</v>
      </c>
      <c r="BG1708" s="2" t="s">
        <v>2114</v>
      </c>
      <c r="BH1708" s="2" t="s">
        <v>2114</v>
      </c>
      <c r="BI1708" s="2" t="s">
        <v>2114</v>
      </c>
      <c r="BJ1708" s="2" t="s">
        <v>2114</v>
      </c>
      <c r="BK1708" s="2" t="s">
        <v>2114</v>
      </c>
      <c r="BL1708" s="2" t="s">
        <v>2114</v>
      </c>
      <c r="BM1708" s="2" t="s">
        <v>2114</v>
      </c>
      <c r="BN1708" s="2" t="s">
        <v>2114</v>
      </c>
      <c r="BO1708" s="2" t="s">
        <v>2114</v>
      </c>
    </row>
    <row r="1709" spans="2:67" ht="28.9" outlineLevel="1">
      <c r="B1709" s="36"/>
      <c r="C1709" s="13" t="s">
        <v>1999</v>
      </c>
      <c r="D1709" s="10" t="s">
        <v>2111</v>
      </c>
      <c r="E1709" s="10" t="s">
        <v>2112</v>
      </c>
      <c r="F1709" s="11" t="s">
        <v>2113</v>
      </c>
      <c r="G1709" s="11"/>
      <c r="H1709" s="11"/>
      <c r="I1709" s="11"/>
      <c r="J1709" s="11"/>
      <c r="K1709" s="11"/>
      <c r="L1709" s="11"/>
      <c r="M1709" s="11"/>
      <c r="N1709" s="10"/>
      <c r="O1709" s="10"/>
      <c r="P1709" s="10"/>
      <c r="Q1709" s="10"/>
      <c r="R1709" s="10"/>
      <c r="S1709" s="10" t="s">
        <v>53</v>
      </c>
      <c r="T1709" s="10"/>
      <c r="U1709" s="10" t="s">
        <v>49</v>
      </c>
      <c r="V1709" s="10" t="s">
        <v>50</v>
      </c>
      <c r="W1709" s="10" t="s">
        <v>50</v>
      </c>
      <c r="X1709" s="11" t="str">
        <f t="shared" si="943"/>
        <v>N</v>
      </c>
      <c r="Y1709" s="11"/>
      <c r="Z1709" s="11">
        <f t="shared" si="990"/>
        <v>0</v>
      </c>
      <c r="AA1709" s="11" t="str">
        <f t="shared" si="1018"/>
        <v>N</v>
      </c>
      <c r="AB1709" s="11"/>
      <c r="AC1709" s="11">
        <f t="shared" si="1019"/>
        <v>0</v>
      </c>
      <c r="AD1709" s="10" t="str">
        <f t="shared" ref="AD1709:AD1724" si="1021">REPT(0,BA1709)</f>
        <v/>
      </c>
      <c r="AE1709" s="10" t="str">
        <f t="shared" ref="AE1709:AE1724" si="1022">REPT(0,BA1709)</f>
        <v/>
      </c>
      <c r="AF1709" s="11"/>
      <c r="AG1709" s="10"/>
      <c r="AH1709" s="10"/>
      <c r="AI1709" s="11">
        <f t="shared" ref="AI1709:AI1723" si="1023">AI1710+Y1710</f>
        <v>1064</v>
      </c>
      <c r="AJ1709" s="11" t="str">
        <f t="shared" ref="AJ1709:AJ1724" si="1024">IF(Y1709&gt;1,"MTP[" &amp; AI1709-1+Y1709&amp; ":" &amp; AI1709 &amp; "]",(IF(Y1709&gt;0,"MTP[" &amp; AI1709 &amp; "]","")))</f>
        <v/>
      </c>
      <c r="AK1709" s="11">
        <f t="shared" ref="AK1709:AK1723" si="1025">AK1710+Y1710</f>
        <v>1079</v>
      </c>
      <c r="AL1709" s="11" t="str">
        <f t="shared" ref="AL1709:AL1724" si="1026">IF(AND(V1709="Y", Y1709&gt;1),"MTP[" &amp; AK1709-1+Y1709&amp; ":" &amp; AK1709 &amp; "]",(IF(AND(V1709="Y", Y1709&gt;0),"MTP[" &amp; AK1709 &amp; "]","")))</f>
        <v/>
      </c>
      <c r="AM1709" s="11">
        <f t="shared" ref="AM1709:AM1723" si="1027">AM1710+AB1710</f>
        <v>895</v>
      </c>
      <c r="AN1709" s="11" t="str">
        <f t="shared" ref="AN1709:AN1724" si="1028">IF(AB1709&gt;1,"OTP[" &amp; AM1709-1+AB1709&amp; ":" &amp; AM1709 &amp; "]",(IF(AB1709&gt;0,"OTP[" &amp; AM1709 &amp; "]","")))</f>
        <v/>
      </c>
      <c r="AO1709" s="11">
        <f t="shared" ref="AO1709:AO1723" si="1029">AO1710+AB1710</f>
        <v>895</v>
      </c>
      <c r="AP1709" s="11" t="str">
        <f t="shared" ref="AP1709:AP1724" si="1030">IF(AND(V1709="Y", AB1709&gt;1),"OTP[" &amp; AO1709-1+AB1709&amp; ":" &amp; AO1709 &amp; "]",(IF(AND(V1709="Y", AB1709&gt;0),"OTP[" &amp; AO1709 &amp; "]","")))</f>
        <v/>
      </c>
      <c r="AQ1709" s="11"/>
      <c r="AR1709" s="11">
        <f t="shared" si="1020"/>
        <v>0</v>
      </c>
      <c r="AS1709" s="11"/>
      <c r="AT1709" s="9"/>
      <c r="AU1709" t="str">
        <f t="shared" si="891"/>
        <v>RW</v>
      </c>
      <c r="AV1709" s="7">
        <f>SUM(Z$7:Z1709)/2</f>
        <v>1056</v>
      </c>
      <c r="AW1709" s="7">
        <f>SUM(AC$7:AC1709)/2</f>
        <v>896</v>
      </c>
      <c r="BB1709" s="7">
        <f>BB1710+BA1710</f>
        <v>16</v>
      </c>
      <c r="BF1709" s="2" t="s">
        <v>1299</v>
      </c>
      <c r="BG1709" s="2" t="s">
        <v>1299</v>
      </c>
      <c r="BH1709" s="2" t="s">
        <v>1299</v>
      </c>
      <c r="BI1709" s="2" t="s">
        <v>1299</v>
      </c>
      <c r="BJ1709" s="2" t="s">
        <v>1299</v>
      </c>
      <c r="BK1709" s="2" t="s">
        <v>1299</v>
      </c>
      <c r="BL1709" s="2" t="s">
        <v>1299</v>
      </c>
      <c r="BM1709" s="2" t="s">
        <v>1299</v>
      </c>
      <c r="BN1709" s="2" t="s">
        <v>1299</v>
      </c>
      <c r="BO1709" s="2" t="s">
        <v>1299</v>
      </c>
    </row>
    <row r="1710" spans="2:67" ht="28.9" outlineLevel="1">
      <c r="B1710" s="36"/>
      <c r="C1710" s="13" t="s">
        <v>1999</v>
      </c>
      <c r="D1710" s="10" t="s">
        <v>2111</v>
      </c>
      <c r="E1710" s="10" t="s">
        <v>2112</v>
      </c>
      <c r="F1710" s="11" t="s">
        <v>2113</v>
      </c>
      <c r="G1710" s="11" t="str">
        <f>IF(BA1710&gt;1, F1710 &amp; "[" &amp; BB1710-1+BA1710&amp; ":" &amp; BB1710 &amp; "]",(IF(BA1710&gt;0,F1710 &amp; "[" &amp; BB1710 &amp; "]","")))</f>
        <v/>
      </c>
      <c r="H1710" s="11"/>
      <c r="I1710" s="11"/>
      <c r="J1710" s="11"/>
      <c r="K1710" s="11"/>
      <c r="L1710" s="11"/>
      <c r="M1710" s="11"/>
      <c r="N1710" s="10"/>
      <c r="O1710" s="10"/>
      <c r="P1710" s="10"/>
      <c r="Q1710" s="10"/>
      <c r="R1710" s="10"/>
      <c r="S1710" s="10" t="s">
        <v>53</v>
      </c>
      <c r="T1710" s="10"/>
      <c r="U1710" s="10" t="s">
        <v>49</v>
      </c>
      <c r="V1710" s="10" t="s">
        <v>50</v>
      </c>
      <c r="W1710" s="10" t="s">
        <v>50</v>
      </c>
      <c r="X1710" s="11" t="str">
        <f t="shared" si="943"/>
        <v>N</v>
      </c>
      <c r="Y1710" s="11"/>
      <c r="Z1710" s="11">
        <f t="shared" si="990"/>
        <v>0</v>
      </c>
      <c r="AA1710" s="11" t="str">
        <f t="shared" si="1018"/>
        <v>N</v>
      </c>
      <c r="AB1710" s="11"/>
      <c r="AC1710" s="11">
        <f t="shared" si="1019"/>
        <v>0</v>
      </c>
      <c r="AD1710" s="10" t="str">
        <f t="shared" si="1021"/>
        <v/>
      </c>
      <c r="AE1710" s="10" t="str">
        <f t="shared" si="1022"/>
        <v/>
      </c>
      <c r="AF1710" s="11"/>
      <c r="AG1710" s="10"/>
      <c r="AH1710" s="10"/>
      <c r="AI1710" s="11">
        <f t="shared" si="1023"/>
        <v>1064</v>
      </c>
      <c r="AJ1710" s="11" t="str">
        <f t="shared" si="1024"/>
        <v/>
      </c>
      <c r="AK1710" s="11">
        <f t="shared" si="1025"/>
        <v>1079</v>
      </c>
      <c r="AL1710" s="11" t="str">
        <f t="shared" si="1026"/>
        <v/>
      </c>
      <c r="AM1710" s="11">
        <f t="shared" si="1027"/>
        <v>895</v>
      </c>
      <c r="AN1710" s="11" t="str">
        <f t="shared" si="1028"/>
        <v/>
      </c>
      <c r="AO1710" s="11">
        <f t="shared" si="1029"/>
        <v>895</v>
      </c>
      <c r="AP1710" s="11" t="str">
        <f t="shared" si="1030"/>
        <v/>
      </c>
      <c r="AQ1710" s="11"/>
      <c r="AR1710" s="11">
        <f t="shared" si="1020"/>
        <v>0</v>
      </c>
      <c r="AS1710" s="11"/>
      <c r="AT1710" s="9"/>
      <c r="AU1710" t="str">
        <f t="shared" si="891"/>
        <v>RW</v>
      </c>
      <c r="AV1710" s="7">
        <f>SUM(Z$7:Z1710)/2</f>
        <v>1056</v>
      </c>
      <c r="AW1710" s="7">
        <f>SUM(AC$7:AC1710)/2</f>
        <v>896</v>
      </c>
      <c r="BB1710" s="7">
        <f>BB1711+BA1711</f>
        <v>16</v>
      </c>
      <c r="BF1710" s="2" t="s">
        <v>1299</v>
      </c>
      <c r="BG1710" s="2" t="s">
        <v>1299</v>
      </c>
      <c r="BH1710" s="2" t="s">
        <v>1299</v>
      </c>
      <c r="BI1710" s="2" t="s">
        <v>1299</v>
      </c>
      <c r="BJ1710" s="2" t="s">
        <v>1299</v>
      </c>
      <c r="BK1710" s="2" t="s">
        <v>1299</v>
      </c>
      <c r="BL1710" s="2" t="s">
        <v>1299</v>
      </c>
      <c r="BM1710" s="2" t="s">
        <v>1299</v>
      </c>
      <c r="BN1710" s="2" t="s">
        <v>1299</v>
      </c>
      <c r="BO1710" s="2" t="s">
        <v>1299</v>
      </c>
    </row>
    <row r="1711" spans="2:67" ht="28.9" outlineLevel="1">
      <c r="B1711" s="36"/>
      <c r="C1711" s="13" t="s">
        <v>1999</v>
      </c>
      <c r="D1711" s="10" t="s">
        <v>2111</v>
      </c>
      <c r="E1711" s="10" t="s">
        <v>2112</v>
      </c>
      <c r="F1711" s="11" t="s">
        <v>2113</v>
      </c>
      <c r="G1711" s="11" t="str">
        <f>IF(BA1711&gt;1, F1711 &amp; "[" &amp; BB1711-1+BA1711&amp; ":" &amp; BB1711 &amp; "]",(IF(BA1711&gt;0,F1711 &amp; "[" &amp; BB1711 &amp; "]","")))</f>
        <v>MFR_SPECIFIC_E4[15]</v>
      </c>
      <c r="H1711" s="11" t="s">
        <v>2115</v>
      </c>
      <c r="I1711" s="11"/>
      <c r="J1711" s="11"/>
      <c r="K1711" s="11"/>
      <c r="L1711" s="11"/>
      <c r="M1711" s="11"/>
      <c r="N1711" s="10" t="s">
        <v>2116</v>
      </c>
      <c r="O1711" s="10"/>
      <c r="P1711" s="10"/>
      <c r="Q1711" s="10"/>
      <c r="R1711" s="10"/>
      <c r="S1711" s="10" t="s">
        <v>53</v>
      </c>
      <c r="T1711" s="10"/>
      <c r="U1711" s="10" t="s">
        <v>49</v>
      </c>
      <c r="V1711" s="10" t="s">
        <v>50</v>
      </c>
      <c r="W1711" s="10" t="s">
        <v>50</v>
      </c>
      <c r="X1711" s="11" t="str">
        <f t="shared" si="943"/>
        <v>Y</v>
      </c>
      <c r="Y1711" s="11">
        <v>1</v>
      </c>
      <c r="Z1711" s="11">
        <f t="shared" si="990"/>
        <v>1</v>
      </c>
      <c r="AA1711" s="11" t="str">
        <f t="shared" si="1018"/>
        <v>N</v>
      </c>
      <c r="AB1711" s="11"/>
      <c r="AC1711" s="11">
        <f t="shared" si="1019"/>
        <v>0</v>
      </c>
      <c r="AD1711" s="10">
        <v>1</v>
      </c>
      <c r="AE1711" s="10">
        <v>1</v>
      </c>
      <c r="AF1711" s="11"/>
      <c r="AG1711" s="10"/>
      <c r="AH1711" s="10"/>
      <c r="AI1711" s="11">
        <f t="shared" si="1023"/>
        <v>1063</v>
      </c>
      <c r="AJ1711" s="11" t="str">
        <f t="shared" si="1024"/>
        <v>MTP[1063]</v>
      </c>
      <c r="AK1711" s="11">
        <f t="shared" si="1025"/>
        <v>1078</v>
      </c>
      <c r="AL1711" s="11" t="str">
        <f t="shared" si="1026"/>
        <v/>
      </c>
      <c r="AM1711" s="11">
        <f t="shared" si="1027"/>
        <v>895</v>
      </c>
      <c r="AN1711" s="11" t="str">
        <f t="shared" si="1028"/>
        <v/>
      </c>
      <c r="AO1711" s="11">
        <f t="shared" si="1029"/>
        <v>895</v>
      </c>
      <c r="AP1711" s="11" t="str">
        <f t="shared" si="1030"/>
        <v/>
      </c>
      <c r="AQ1711" s="11"/>
      <c r="AR1711" s="11">
        <f t="shared" si="1020"/>
        <v>0</v>
      </c>
      <c r="AS1711" s="11"/>
      <c r="AT1711" s="9"/>
      <c r="AU1711" t="str">
        <f t="shared" si="891"/>
        <v>RW</v>
      </c>
      <c r="AV1711" s="7">
        <f>SUM(Z$7:Z1711)/2</f>
        <v>1056.5</v>
      </c>
      <c r="AW1711" s="7">
        <f>SUM(AC$7:AC1711)/2</f>
        <v>896</v>
      </c>
      <c r="BA1711" s="7">
        <v>1</v>
      </c>
      <c r="BB1711" s="7">
        <f>BB1712+BA1712</f>
        <v>15</v>
      </c>
      <c r="BF1711" s="10">
        <v>1</v>
      </c>
      <c r="BG1711" s="10">
        <v>1</v>
      </c>
      <c r="BH1711" s="10">
        <v>1</v>
      </c>
      <c r="BI1711" s="10">
        <v>1</v>
      </c>
      <c r="BJ1711" s="10">
        <v>1</v>
      </c>
      <c r="BK1711" s="10">
        <v>1</v>
      </c>
      <c r="BL1711" s="10">
        <v>1</v>
      </c>
      <c r="BM1711" s="10">
        <v>1</v>
      </c>
      <c r="BN1711" s="10">
        <v>1</v>
      </c>
      <c r="BO1711" s="10">
        <v>1</v>
      </c>
    </row>
    <row r="1712" spans="2:67" ht="28.9" outlineLevel="1">
      <c r="B1712" s="36"/>
      <c r="C1712" s="13" t="s">
        <v>1999</v>
      </c>
      <c r="D1712" s="10" t="s">
        <v>2111</v>
      </c>
      <c r="E1712" s="10" t="s">
        <v>2112</v>
      </c>
      <c r="F1712" s="11" t="s">
        <v>2113</v>
      </c>
      <c r="G1712" s="11" t="str">
        <f>IF(BA1712&gt;1, F1712 &amp; "[" &amp; BB1712-1+BA1712&amp; ":" &amp; BB1712 &amp; "]",(IF(BA1712&gt;0,F1712 &amp; "[" &amp; BB1712 &amp; "]","")))</f>
        <v>MFR_SPECIFIC_E4[14]</v>
      </c>
      <c r="H1712" s="11" t="s">
        <v>2117</v>
      </c>
      <c r="I1712" s="11"/>
      <c r="J1712" s="11"/>
      <c r="K1712" s="11"/>
      <c r="L1712" s="11"/>
      <c r="M1712" s="11"/>
      <c r="N1712" s="10" t="s">
        <v>2118</v>
      </c>
      <c r="O1712" s="10"/>
      <c r="P1712" s="10"/>
      <c r="Q1712" s="10"/>
      <c r="R1712" s="10"/>
      <c r="S1712" s="10" t="s">
        <v>53</v>
      </c>
      <c r="T1712" s="10"/>
      <c r="U1712" s="10" t="s">
        <v>49</v>
      </c>
      <c r="V1712" s="10" t="s">
        <v>50</v>
      </c>
      <c r="W1712" s="10" t="s">
        <v>50</v>
      </c>
      <c r="X1712" s="11" t="str">
        <f t="shared" si="943"/>
        <v>Y</v>
      </c>
      <c r="Y1712" s="11">
        <v>1</v>
      </c>
      <c r="Z1712" s="11">
        <f t="shared" si="990"/>
        <v>1</v>
      </c>
      <c r="AA1712" s="11" t="str">
        <f t="shared" si="1018"/>
        <v>N</v>
      </c>
      <c r="AB1712" s="11"/>
      <c r="AC1712" s="11">
        <f t="shared" si="1019"/>
        <v>0</v>
      </c>
      <c r="AD1712" s="10" t="str">
        <f t="shared" si="1021"/>
        <v>0</v>
      </c>
      <c r="AE1712" s="10" t="str">
        <f t="shared" si="1022"/>
        <v>0</v>
      </c>
      <c r="AF1712" s="11"/>
      <c r="AG1712" s="10"/>
      <c r="AH1712" s="10"/>
      <c r="AI1712" s="11">
        <f t="shared" si="1023"/>
        <v>1062</v>
      </c>
      <c r="AJ1712" s="11" t="str">
        <f t="shared" si="1024"/>
        <v>MTP[1062]</v>
      </c>
      <c r="AK1712" s="11">
        <f t="shared" si="1025"/>
        <v>1077</v>
      </c>
      <c r="AL1712" s="11" t="str">
        <f t="shared" si="1026"/>
        <v/>
      </c>
      <c r="AM1712" s="11">
        <f t="shared" si="1027"/>
        <v>895</v>
      </c>
      <c r="AN1712" s="11" t="str">
        <f t="shared" si="1028"/>
        <v/>
      </c>
      <c r="AO1712" s="11">
        <f t="shared" si="1029"/>
        <v>895</v>
      </c>
      <c r="AP1712" s="11" t="str">
        <f t="shared" si="1030"/>
        <v/>
      </c>
      <c r="AQ1712" s="11"/>
      <c r="AR1712" s="11">
        <f t="shared" si="1020"/>
        <v>0</v>
      </c>
      <c r="AS1712" s="11"/>
      <c r="AT1712" s="9"/>
      <c r="AU1712" t="str">
        <f t="shared" ref="AU1712:AU1775" si="1031">S1712</f>
        <v>RW</v>
      </c>
      <c r="AV1712" s="7">
        <f>SUM(Z$7:Z1712)/2</f>
        <v>1057</v>
      </c>
      <c r="AW1712" s="7">
        <f>SUM(AC$7:AC1712)/2</f>
        <v>896</v>
      </c>
      <c r="BA1712" s="7">
        <v>1</v>
      </c>
      <c r="BB1712" s="7">
        <f>BB1713+BA1713</f>
        <v>14</v>
      </c>
      <c r="BF1712" s="10" t="s">
        <v>1304</v>
      </c>
      <c r="BG1712" s="10" t="s">
        <v>1304</v>
      </c>
      <c r="BH1712" s="10" t="s">
        <v>1304</v>
      </c>
      <c r="BI1712" s="10" t="s">
        <v>1304</v>
      </c>
      <c r="BJ1712" s="10" t="s">
        <v>1304</v>
      </c>
      <c r="BK1712" s="10" t="s">
        <v>1304</v>
      </c>
      <c r="BL1712" s="10" t="s">
        <v>1304</v>
      </c>
      <c r="BM1712" s="10" t="s">
        <v>1304</v>
      </c>
      <c r="BN1712" s="10" t="s">
        <v>1304</v>
      </c>
      <c r="BO1712" s="10" t="s">
        <v>1304</v>
      </c>
    </row>
    <row r="1713" spans="2:67" ht="28.9" outlineLevel="1">
      <c r="B1713" s="36"/>
      <c r="C1713" s="13" t="s">
        <v>1999</v>
      </c>
      <c r="D1713" s="10" t="s">
        <v>2111</v>
      </c>
      <c r="E1713" s="10" t="s">
        <v>2112</v>
      </c>
      <c r="F1713" s="11" t="s">
        <v>2113</v>
      </c>
      <c r="G1713" s="11" t="str">
        <f>IF(BA1713&gt;1, F1713 &amp; "[" &amp; BB1713-1+BA1713&amp; ":" &amp; BB1713 &amp; "]",(IF(BA1713&gt;0,F1713 &amp; "[" &amp; BB1713 &amp; "]","")))</f>
        <v>MFR_SPECIFIC_E4[13]</v>
      </c>
      <c r="H1713" s="11" t="s">
        <v>2119</v>
      </c>
      <c r="I1713" s="11"/>
      <c r="J1713" s="11"/>
      <c r="K1713" s="11"/>
      <c r="L1713" s="11"/>
      <c r="M1713" s="11"/>
      <c r="N1713" s="10" t="s">
        <v>2120</v>
      </c>
      <c r="O1713" s="10"/>
      <c r="P1713" s="10"/>
      <c r="Q1713" s="10"/>
      <c r="R1713" s="10"/>
      <c r="S1713" s="10" t="s">
        <v>53</v>
      </c>
      <c r="T1713" s="10"/>
      <c r="U1713" s="10" t="s">
        <v>49</v>
      </c>
      <c r="V1713" s="10" t="s">
        <v>50</v>
      </c>
      <c r="W1713" s="10" t="s">
        <v>50</v>
      </c>
      <c r="X1713" s="11" t="str">
        <f t="shared" si="943"/>
        <v>Y</v>
      </c>
      <c r="Y1713" s="11">
        <v>1</v>
      </c>
      <c r="Z1713" s="11">
        <f t="shared" si="990"/>
        <v>1</v>
      </c>
      <c r="AA1713" s="11" t="str">
        <f t="shared" si="1018"/>
        <v>N</v>
      </c>
      <c r="AB1713" s="11"/>
      <c r="AC1713" s="11">
        <f t="shared" si="1019"/>
        <v>0</v>
      </c>
      <c r="AD1713" s="10">
        <v>1</v>
      </c>
      <c r="AE1713" s="10">
        <v>1</v>
      </c>
      <c r="AF1713" s="11"/>
      <c r="AG1713" s="10"/>
      <c r="AH1713" s="10"/>
      <c r="AI1713" s="11">
        <f t="shared" si="1023"/>
        <v>1061</v>
      </c>
      <c r="AJ1713" s="11" t="str">
        <f t="shared" si="1024"/>
        <v>MTP[1061]</v>
      </c>
      <c r="AK1713" s="11">
        <f t="shared" si="1025"/>
        <v>1076</v>
      </c>
      <c r="AL1713" s="11" t="str">
        <f t="shared" si="1026"/>
        <v/>
      </c>
      <c r="AM1713" s="11">
        <f t="shared" si="1027"/>
        <v>895</v>
      </c>
      <c r="AN1713" s="11" t="str">
        <f t="shared" si="1028"/>
        <v/>
      </c>
      <c r="AO1713" s="11">
        <f t="shared" si="1029"/>
        <v>895</v>
      </c>
      <c r="AP1713" s="11" t="str">
        <f t="shared" si="1030"/>
        <v/>
      </c>
      <c r="AQ1713" s="11"/>
      <c r="AR1713" s="11">
        <f t="shared" si="1020"/>
        <v>0</v>
      </c>
      <c r="AS1713" s="11"/>
      <c r="AT1713" s="9"/>
      <c r="AU1713" t="str">
        <f t="shared" si="1031"/>
        <v>RW</v>
      </c>
      <c r="AV1713" s="7">
        <f>SUM(Z$7:Z1713)/2</f>
        <v>1057.5</v>
      </c>
      <c r="AW1713" s="7">
        <f>SUM(AC$7:AC1713)/2</f>
        <v>896</v>
      </c>
      <c r="BA1713" s="7">
        <v>1</v>
      </c>
      <c r="BB1713" s="7">
        <f>BB1714+BA1714</f>
        <v>13</v>
      </c>
      <c r="BF1713" s="10">
        <v>1</v>
      </c>
      <c r="BG1713" s="10">
        <v>1</v>
      </c>
      <c r="BH1713" s="10">
        <v>1</v>
      </c>
      <c r="BI1713" s="10">
        <v>1</v>
      </c>
      <c r="BJ1713" s="10">
        <v>1</v>
      </c>
      <c r="BK1713" s="10">
        <v>1</v>
      </c>
      <c r="BL1713" s="10">
        <v>1</v>
      </c>
      <c r="BM1713" s="10">
        <v>1</v>
      </c>
      <c r="BN1713" s="10">
        <v>1</v>
      </c>
      <c r="BO1713" s="10">
        <v>1</v>
      </c>
    </row>
    <row r="1714" spans="2:67" ht="28.9" outlineLevel="1">
      <c r="B1714" s="36"/>
      <c r="C1714" s="13" t="s">
        <v>1999</v>
      </c>
      <c r="D1714" s="10" t="s">
        <v>2111</v>
      </c>
      <c r="E1714" s="10" t="s">
        <v>2112</v>
      </c>
      <c r="F1714" s="11" t="s">
        <v>2113</v>
      </c>
      <c r="G1714" s="11" t="str">
        <f t="shared" ref="G1714:G1724" si="1032">IF(BA1714&gt;1, F1714 &amp; "[" &amp; BB1714-1+BA1714&amp; ":" &amp; BB1714 &amp; "]",(IF(BA1714&gt;0,F1714 &amp; "[" &amp; BB1714 &amp; "]","")))</f>
        <v>MFR_SPECIFIC_E4[12]</v>
      </c>
      <c r="H1714" s="11" t="s">
        <v>2121</v>
      </c>
      <c r="I1714" s="11"/>
      <c r="J1714" s="11"/>
      <c r="K1714" s="11"/>
      <c r="L1714" s="11"/>
      <c r="M1714" s="11"/>
      <c r="N1714" s="10" t="s">
        <v>2122</v>
      </c>
      <c r="O1714" s="10"/>
      <c r="P1714" s="10"/>
      <c r="Q1714" s="10"/>
      <c r="R1714" s="10"/>
      <c r="S1714" s="10" t="s">
        <v>53</v>
      </c>
      <c r="T1714" s="10"/>
      <c r="U1714" s="10" t="s">
        <v>49</v>
      </c>
      <c r="V1714" s="10" t="s">
        <v>50</v>
      </c>
      <c r="W1714" s="10" t="s">
        <v>50</v>
      </c>
      <c r="X1714" s="11" t="str">
        <f t="shared" si="943"/>
        <v>Y</v>
      </c>
      <c r="Y1714" s="11">
        <v>1</v>
      </c>
      <c r="Z1714" s="11">
        <f t="shared" si="990"/>
        <v>1</v>
      </c>
      <c r="AA1714" s="11" t="str">
        <f t="shared" si="1018"/>
        <v>N</v>
      </c>
      <c r="AB1714" s="11"/>
      <c r="AC1714" s="11">
        <f t="shared" si="1019"/>
        <v>0</v>
      </c>
      <c r="AD1714" s="10">
        <v>1</v>
      </c>
      <c r="AE1714" s="10">
        <v>1</v>
      </c>
      <c r="AF1714" s="11"/>
      <c r="AG1714" s="10"/>
      <c r="AH1714" s="10"/>
      <c r="AI1714" s="11">
        <f t="shared" si="1023"/>
        <v>1060</v>
      </c>
      <c r="AJ1714" s="11" t="str">
        <f t="shared" si="1024"/>
        <v>MTP[1060]</v>
      </c>
      <c r="AK1714" s="11">
        <f t="shared" si="1025"/>
        <v>1075</v>
      </c>
      <c r="AL1714" s="11" t="str">
        <f t="shared" si="1026"/>
        <v/>
      </c>
      <c r="AM1714" s="11">
        <f t="shared" si="1027"/>
        <v>895</v>
      </c>
      <c r="AN1714" s="11" t="str">
        <f t="shared" si="1028"/>
        <v/>
      </c>
      <c r="AO1714" s="11">
        <f t="shared" si="1029"/>
        <v>895</v>
      </c>
      <c r="AP1714" s="11" t="str">
        <f t="shared" si="1030"/>
        <v/>
      </c>
      <c r="AQ1714" s="11"/>
      <c r="AR1714" s="11">
        <f t="shared" si="1020"/>
        <v>0</v>
      </c>
      <c r="AS1714" s="11"/>
      <c r="AT1714" s="9"/>
      <c r="AU1714" t="str">
        <f t="shared" si="1031"/>
        <v>RW</v>
      </c>
      <c r="AV1714" s="7">
        <f>SUM(Z$7:Z1714)/2</f>
        <v>1058</v>
      </c>
      <c r="AW1714" s="7">
        <f>SUM(AC$7:AC1714)/2</f>
        <v>896</v>
      </c>
      <c r="BA1714" s="7">
        <v>1</v>
      </c>
      <c r="BB1714" s="7">
        <f t="shared" ref="BB1714:BB1724" si="1033">BB1715+BA1715</f>
        <v>12</v>
      </c>
      <c r="BF1714" s="10">
        <v>1</v>
      </c>
      <c r="BG1714" s="10">
        <v>1</v>
      </c>
      <c r="BH1714" s="10">
        <v>1</v>
      </c>
      <c r="BI1714" s="10">
        <v>1</v>
      </c>
      <c r="BJ1714" s="10">
        <v>1</v>
      </c>
      <c r="BK1714" s="10">
        <v>1</v>
      </c>
      <c r="BL1714" s="10">
        <v>1</v>
      </c>
      <c r="BM1714" s="10">
        <v>1</v>
      </c>
      <c r="BN1714" s="10">
        <v>1</v>
      </c>
      <c r="BO1714" s="10">
        <v>1</v>
      </c>
    </row>
    <row r="1715" spans="2:67" ht="28.9" outlineLevel="1">
      <c r="B1715" s="36"/>
      <c r="C1715" s="13" t="s">
        <v>1999</v>
      </c>
      <c r="D1715" s="10" t="s">
        <v>2111</v>
      </c>
      <c r="E1715" s="10" t="s">
        <v>2112</v>
      </c>
      <c r="F1715" s="11" t="s">
        <v>2113</v>
      </c>
      <c r="G1715" s="11" t="str">
        <f t="shared" si="1032"/>
        <v>MFR_SPECIFIC_E4[11]</v>
      </c>
      <c r="H1715" s="11" t="s">
        <v>2123</v>
      </c>
      <c r="I1715" s="11"/>
      <c r="J1715" s="11"/>
      <c r="K1715" s="11"/>
      <c r="L1715" s="11"/>
      <c r="M1715" s="11"/>
      <c r="N1715" s="10" t="s">
        <v>2124</v>
      </c>
      <c r="O1715" s="10"/>
      <c r="P1715" s="10"/>
      <c r="Q1715" s="10"/>
      <c r="R1715" s="10"/>
      <c r="S1715" s="10" t="s">
        <v>53</v>
      </c>
      <c r="T1715" s="10"/>
      <c r="U1715" s="10" t="s">
        <v>49</v>
      </c>
      <c r="V1715" s="10" t="s">
        <v>50</v>
      </c>
      <c r="W1715" s="10" t="s">
        <v>50</v>
      </c>
      <c r="X1715" s="11" t="str">
        <f t="shared" si="943"/>
        <v>Y</v>
      </c>
      <c r="Y1715" s="11">
        <v>1</v>
      </c>
      <c r="Z1715" s="11">
        <f t="shared" si="990"/>
        <v>1</v>
      </c>
      <c r="AA1715" s="11" t="str">
        <f t="shared" si="1018"/>
        <v>N</v>
      </c>
      <c r="AB1715" s="11"/>
      <c r="AC1715" s="11">
        <f t="shared" si="1019"/>
        <v>0</v>
      </c>
      <c r="AD1715" s="10" t="str">
        <f t="shared" si="1021"/>
        <v>0</v>
      </c>
      <c r="AE1715" s="10" t="str">
        <f t="shared" si="1022"/>
        <v>0</v>
      </c>
      <c r="AF1715" s="11"/>
      <c r="AG1715" s="10"/>
      <c r="AH1715" s="10"/>
      <c r="AI1715" s="11">
        <f t="shared" si="1023"/>
        <v>1059</v>
      </c>
      <c r="AJ1715" s="11" t="str">
        <f t="shared" si="1024"/>
        <v>MTP[1059]</v>
      </c>
      <c r="AK1715" s="11">
        <f t="shared" si="1025"/>
        <v>1074</v>
      </c>
      <c r="AL1715" s="11" t="str">
        <f t="shared" si="1026"/>
        <v/>
      </c>
      <c r="AM1715" s="11">
        <f t="shared" si="1027"/>
        <v>895</v>
      </c>
      <c r="AN1715" s="11" t="str">
        <f t="shared" si="1028"/>
        <v/>
      </c>
      <c r="AO1715" s="11">
        <f t="shared" si="1029"/>
        <v>895</v>
      </c>
      <c r="AP1715" s="11" t="str">
        <f t="shared" si="1030"/>
        <v/>
      </c>
      <c r="AQ1715" s="11"/>
      <c r="AR1715" s="11">
        <f t="shared" si="1020"/>
        <v>0</v>
      </c>
      <c r="AS1715" s="11"/>
      <c r="AT1715" s="9"/>
      <c r="AU1715" t="str">
        <f t="shared" si="1031"/>
        <v>RW</v>
      </c>
      <c r="AV1715" s="7">
        <f>SUM(Z$7:Z1715)/2</f>
        <v>1058.5</v>
      </c>
      <c r="AW1715" s="7">
        <f>SUM(AC$7:AC1715)/2</f>
        <v>896</v>
      </c>
      <c r="BA1715" s="10">
        <v>1</v>
      </c>
      <c r="BB1715" s="7">
        <f t="shared" si="1033"/>
        <v>11</v>
      </c>
      <c r="BF1715" s="2" t="s">
        <v>1304</v>
      </c>
      <c r="BG1715" s="2" t="s">
        <v>1304</v>
      </c>
      <c r="BH1715" s="2" t="s">
        <v>1304</v>
      </c>
      <c r="BI1715" s="2" t="s">
        <v>1304</v>
      </c>
      <c r="BJ1715" s="2" t="s">
        <v>1304</v>
      </c>
      <c r="BK1715" s="2" t="s">
        <v>1304</v>
      </c>
      <c r="BL1715" s="2" t="s">
        <v>1304</v>
      </c>
      <c r="BM1715" s="2" t="s">
        <v>1304</v>
      </c>
      <c r="BN1715" s="2" t="s">
        <v>1304</v>
      </c>
      <c r="BO1715" s="2" t="s">
        <v>1304</v>
      </c>
    </row>
    <row r="1716" spans="2:67" ht="43.15" outlineLevel="1">
      <c r="B1716" s="36"/>
      <c r="C1716" s="13" t="s">
        <v>1999</v>
      </c>
      <c r="D1716" s="10" t="s">
        <v>2111</v>
      </c>
      <c r="E1716" s="10" t="s">
        <v>2112</v>
      </c>
      <c r="F1716" s="11" t="s">
        <v>2113</v>
      </c>
      <c r="G1716" s="11" t="str">
        <f t="shared" si="1032"/>
        <v>MFR_SPECIFIC_E4[10]</v>
      </c>
      <c r="H1716" s="11" t="s">
        <v>2125</v>
      </c>
      <c r="I1716" s="11"/>
      <c r="J1716" s="11"/>
      <c r="K1716" s="11"/>
      <c r="L1716" s="11"/>
      <c r="M1716" s="11"/>
      <c r="N1716" s="10" t="s">
        <v>2126</v>
      </c>
      <c r="O1716" s="10"/>
      <c r="P1716" s="10"/>
      <c r="Q1716" s="10"/>
      <c r="R1716" s="10"/>
      <c r="S1716" s="10" t="s">
        <v>53</v>
      </c>
      <c r="T1716" s="10"/>
      <c r="U1716" s="10" t="s">
        <v>49</v>
      </c>
      <c r="V1716" s="10" t="s">
        <v>50</v>
      </c>
      <c r="W1716" s="10" t="s">
        <v>50</v>
      </c>
      <c r="X1716" s="11" t="str">
        <f t="shared" si="943"/>
        <v>Y</v>
      </c>
      <c r="Y1716" s="11">
        <v>1</v>
      </c>
      <c r="Z1716" s="11">
        <f t="shared" si="990"/>
        <v>1</v>
      </c>
      <c r="AA1716" s="11" t="str">
        <f t="shared" si="1018"/>
        <v>N</v>
      </c>
      <c r="AB1716" s="11"/>
      <c r="AC1716" s="11">
        <f t="shared" si="1019"/>
        <v>0</v>
      </c>
      <c r="AD1716" s="10" t="str">
        <f t="shared" si="1021"/>
        <v>0</v>
      </c>
      <c r="AE1716" s="10" t="str">
        <f t="shared" si="1022"/>
        <v>0</v>
      </c>
      <c r="AF1716" s="11"/>
      <c r="AG1716" s="10"/>
      <c r="AH1716" s="10"/>
      <c r="AI1716" s="11">
        <f t="shared" si="1023"/>
        <v>1058</v>
      </c>
      <c r="AJ1716" s="11" t="str">
        <f t="shared" si="1024"/>
        <v>MTP[1058]</v>
      </c>
      <c r="AK1716" s="11">
        <f t="shared" si="1025"/>
        <v>1073</v>
      </c>
      <c r="AL1716" s="11" t="str">
        <f t="shared" si="1026"/>
        <v/>
      </c>
      <c r="AM1716" s="11">
        <f t="shared" si="1027"/>
        <v>895</v>
      </c>
      <c r="AN1716" s="11" t="str">
        <f t="shared" si="1028"/>
        <v/>
      </c>
      <c r="AO1716" s="11">
        <f t="shared" si="1029"/>
        <v>895</v>
      </c>
      <c r="AP1716" s="11" t="str">
        <f t="shared" si="1030"/>
        <v/>
      </c>
      <c r="AQ1716" s="11"/>
      <c r="AR1716" s="11">
        <f t="shared" si="1020"/>
        <v>0</v>
      </c>
      <c r="AS1716" s="11"/>
      <c r="AT1716" s="9"/>
      <c r="AU1716" t="str">
        <f t="shared" si="1031"/>
        <v>RW</v>
      </c>
      <c r="AV1716" s="7">
        <f>SUM(Z$7:Z1716)/2</f>
        <v>1059</v>
      </c>
      <c r="AW1716" s="7">
        <f>SUM(AC$7:AC1716)/2</f>
        <v>896</v>
      </c>
      <c r="BA1716" s="10">
        <v>1</v>
      </c>
      <c r="BB1716" s="7">
        <f t="shared" si="1033"/>
        <v>10</v>
      </c>
      <c r="BF1716" s="2" t="s">
        <v>1304</v>
      </c>
      <c r="BG1716" s="2" t="s">
        <v>1304</v>
      </c>
      <c r="BH1716" s="2" t="s">
        <v>1304</v>
      </c>
      <c r="BI1716" s="2" t="s">
        <v>1304</v>
      </c>
      <c r="BJ1716" s="2" t="s">
        <v>1304</v>
      </c>
      <c r="BK1716" s="2" t="s">
        <v>1304</v>
      </c>
      <c r="BL1716" s="2" t="s">
        <v>1304</v>
      </c>
      <c r="BM1716" s="2" t="s">
        <v>1304</v>
      </c>
      <c r="BN1716" s="2" t="s">
        <v>1304</v>
      </c>
      <c r="BO1716" s="2" t="s">
        <v>1304</v>
      </c>
    </row>
    <row r="1717" spans="2:67" ht="28.9" outlineLevel="1">
      <c r="B1717" s="36"/>
      <c r="C1717" s="13" t="s">
        <v>1999</v>
      </c>
      <c r="D1717" s="10" t="s">
        <v>2111</v>
      </c>
      <c r="E1717" s="10" t="s">
        <v>2112</v>
      </c>
      <c r="F1717" s="11" t="s">
        <v>2113</v>
      </c>
      <c r="G1717" s="11" t="str">
        <f t="shared" si="1032"/>
        <v>MFR_SPECIFIC_E4[9]</v>
      </c>
      <c r="H1717" s="11" t="s">
        <v>2127</v>
      </c>
      <c r="I1717" s="11"/>
      <c r="J1717" s="11"/>
      <c r="K1717" s="11"/>
      <c r="L1717" s="11"/>
      <c r="M1717" s="11"/>
      <c r="N1717" s="10" t="s">
        <v>2100</v>
      </c>
      <c r="O1717" s="10"/>
      <c r="P1717" s="10"/>
      <c r="Q1717" s="10"/>
      <c r="R1717" s="10"/>
      <c r="S1717" s="10" t="s">
        <v>53</v>
      </c>
      <c r="T1717" s="10"/>
      <c r="U1717" s="10" t="s">
        <v>49</v>
      </c>
      <c r="V1717" s="10" t="s">
        <v>50</v>
      </c>
      <c r="W1717" s="10" t="s">
        <v>50</v>
      </c>
      <c r="X1717" s="11" t="str">
        <f t="shared" si="943"/>
        <v>Y</v>
      </c>
      <c r="Y1717" s="11">
        <v>1</v>
      </c>
      <c r="Z1717" s="11">
        <f t="shared" si="990"/>
        <v>1</v>
      </c>
      <c r="AA1717" s="11" t="str">
        <f t="shared" si="1018"/>
        <v>N</v>
      </c>
      <c r="AB1717" s="11"/>
      <c r="AC1717" s="11">
        <f t="shared" si="1019"/>
        <v>0</v>
      </c>
      <c r="AD1717" s="10">
        <v>1</v>
      </c>
      <c r="AE1717" s="10">
        <v>1</v>
      </c>
      <c r="AF1717" s="11"/>
      <c r="AG1717" s="10"/>
      <c r="AH1717" s="10"/>
      <c r="AI1717" s="11">
        <f t="shared" si="1023"/>
        <v>1057</v>
      </c>
      <c r="AJ1717" s="11" t="str">
        <f t="shared" si="1024"/>
        <v>MTP[1057]</v>
      </c>
      <c r="AK1717" s="11">
        <f t="shared" si="1025"/>
        <v>1072</v>
      </c>
      <c r="AL1717" s="11" t="str">
        <f t="shared" si="1026"/>
        <v/>
      </c>
      <c r="AM1717" s="11">
        <f t="shared" si="1027"/>
        <v>895</v>
      </c>
      <c r="AN1717" s="11" t="str">
        <f t="shared" si="1028"/>
        <v/>
      </c>
      <c r="AO1717" s="11">
        <f t="shared" si="1029"/>
        <v>895</v>
      </c>
      <c r="AP1717" s="11" t="str">
        <f t="shared" si="1030"/>
        <v/>
      </c>
      <c r="AQ1717" s="11"/>
      <c r="AR1717" s="11">
        <f t="shared" si="1020"/>
        <v>0</v>
      </c>
      <c r="AS1717" s="11"/>
      <c r="AT1717" s="9"/>
      <c r="AU1717" t="str">
        <f t="shared" si="1031"/>
        <v>RW</v>
      </c>
      <c r="AV1717" s="7">
        <f>SUM(Z$7:Z1717)/2</f>
        <v>1059.5</v>
      </c>
      <c r="AW1717" s="7">
        <f>SUM(AC$7:AC1717)/2</f>
        <v>896</v>
      </c>
      <c r="BA1717" s="10">
        <v>1</v>
      </c>
      <c r="BB1717" s="7">
        <f t="shared" si="1033"/>
        <v>9</v>
      </c>
      <c r="BF1717" s="2">
        <v>1</v>
      </c>
      <c r="BG1717" s="2">
        <v>1</v>
      </c>
      <c r="BH1717" s="2">
        <v>1</v>
      </c>
      <c r="BI1717" s="2">
        <v>1</v>
      </c>
      <c r="BJ1717" s="2">
        <v>1</v>
      </c>
      <c r="BK1717" s="2">
        <v>1</v>
      </c>
      <c r="BL1717" s="2">
        <v>1</v>
      </c>
      <c r="BM1717" s="2">
        <v>1</v>
      </c>
      <c r="BN1717" s="2">
        <v>1</v>
      </c>
      <c r="BO1717" s="2">
        <v>1</v>
      </c>
    </row>
    <row r="1718" spans="2:67" ht="28.9" outlineLevel="1">
      <c r="B1718" s="36"/>
      <c r="C1718" s="13" t="s">
        <v>1999</v>
      </c>
      <c r="D1718" s="10" t="s">
        <v>2111</v>
      </c>
      <c r="E1718" s="10" t="s">
        <v>2112</v>
      </c>
      <c r="F1718" s="11" t="s">
        <v>2113</v>
      </c>
      <c r="G1718" s="11" t="str">
        <f t="shared" si="1032"/>
        <v>MFR_SPECIFIC_E4[8]</v>
      </c>
      <c r="H1718" s="11" t="s">
        <v>2128</v>
      </c>
      <c r="I1718" s="11"/>
      <c r="J1718" s="11"/>
      <c r="K1718" s="11"/>
      <c r="L1718" s="11"/>
      <c r="M1718" s="11"/>
      <c r="N1718" s="10" t="s">
        <v>2129</v>
      </c>
      <c r="O1718" s="10"/>
      <c r="P1718" s="10"/>
      <c r="Q1718" s="10"/>
      <c r="R1718" s="10"/>
      <c r="S1718" s="10" t="s">
        <v>53</v>
      </c>
      <c r="T1718" s="10"/>
      <c r="U1718" s="10" t="s">
        <v>49</v>
      </c>
      <c r="V1718" s="10" t="s">
        <v>50</v>
      </c>
      <c r="W1718" s="10" t="s">
        <v>50</v>
      </c>
      <c r="X1718" s="11" t="str">
        <f t="shared" si="943"/>
        <v>Y</v>
      </c>
      <c r="Y1718" s="11">
        <v>1</v>
      </c>
      <c r="Z1718" s="11">
        <f t="shared" si="990"/>
        <v>1</v>
      </c>
      <c r="AA1718" s="11" t="str">
        <f t="shared" si="1018"/>
        <v>N</v>
      </c>
      <c r="AB1718" s="11"/>
      <c r="AC1718" s="11">
        <f t="shared" si="1019"/>
        <v>0</v>
      </c>
      <c r="AD1718" s="10" t="str">
        <f t="shared" si="1021"/>
        <v>0</v>
      </c>
      <c r="AE1718" s="10" t="str">
        <f t="shared" si="1022"/>
        <v>0</v>
      </c>
      <c r="AF1718" s="11"/>
      <c r="AG1718" s="10"/>
      <c r="AH1718" s="10"/>
      <c r="AI1718" s="11">
        <f t="shared" si="1023"/>
        <v>1056</v>
      </c>
      <c r="AJ1718" s="11" t="str">
        <f t="shared" si="1024"/>
        <v>MTP[1056]</v>
      </c>
      <c r="AK1718" s="11">
        <f t="shared" si="1025"/>
        <v>1071</v>
      </c>
      <c r="AL1718" s="11" t="str">
        <f t="shared" si="1026"/>
        <v/>
      </c>
      <c r="AM1718" s="11">
        <f t="shared" si="1027"/>
        <v>895</v>
      </c>
      <c r="AN1718" s="11" t="str">
        <f t="shared" si="1028"/>
        <v/>
      </c>
      <c r="AO1718" s="11">
        <f t="shared" si="1029"/>
        <v>895</v>
      </c>
      <c r="AP1718" s="11" t="str">
        <f t="shared" si="1030"/>
        <v/>
      </c>
      <c r="AQ1718" s="11"/>
      <c r="AR1718" s="11">
        <f t="shared" si="1020"/>
        <v>0</v>
      </c>
      <c r="AS1718" s="11"/>
      <c r="AT1718" s="9"/>
      <c r="AU1718" t="str">
        <f t="shared" si="1031"/>
        <v>RW</v>
      </c>
      <c r="AV1718" s="7">
        <f>SUM(Z$7:Z1718)/2</f>
        <v>1060</v>
      </c>
      <c r="AW1718" s="7">
        <f>SUM(AC$7:AC1718)/2</f>
        <v>896</v>
      </c>
      <c r="BA1718" s="10">
        <v>1</v>
      </c>
      <c r="BB1718" s="7">
        <f t="shared" si="1033"/>
        <v>8</v>
      </c>
      <c r="BF1718" s="2" t="s">
        <v>1304</v>
      </c>
      <c r="BG1718" s="2" t="s">
        <v>1304</v>
      </c>
      <c r="BH1718" s="2" t="s">
        <v>1304</v>
      </c>
      <c r="BI1718" s="2" t="s">
        <v>1304</v>
      </c>
      <c r="BJ1718" s="2" t="s">
        <v>1304</v>
      </c>
      <c r="BK1718" s="2" t="s">
        <v>1304</v>
      </c>
      <c r="BL1718" s="2" t="s">
        <v>1304</v>
      </c>
      <c r="BM1718" s="2" t="s">
        <v>1304</v>
      </c>
      <c r="BN1718" s="2" t="s">
        <v>1304</v>
      </c>
      <c r="BO1718" s="2" t="s">
        <v>1304</v>
      </c>
    </row>
    <row r="1719" spans="2:67" ht="72" outlineLevel="1">
      <c r="B1719" s="36"/>
      <c r="C1719" s="13" t="s">
        <v>1999</v>
      </c>
      <c r="D1719" s="10" t="s">
        <v>2111</v>
      </c>
      <c r="E1719" s="10" t="s">
        <v>2112</v>
      </c>
      <c r="F1719" s="11" t="s">
        <v>2113</v>
      </c>
      <c r="G1719" s="11" t="str">
        <f t="shared" si="1032"/>
        <v>MFR_SPECIFIC_E4[7]</v>
      </c>
      <c r="H1719" s="11" t="s">
        <v>2130</v>
      </c>
      <c r="I1719" s="11"/>
      <c r="J1719" s="11"/>
      <c r="K1719" s="11"/>
      <c r="L1719" s="11"/>
      <c r="M1719" s="11"/>
      <c r="N1719" s="10" t="s">
        <v>2131</v>
      </c>
      <c r="O1719" s="10"/>
      <c r="P1719" s="10"/>
      <c r="Q1719" s="10"/>
      <c r="R1719" s="10"/>
      <c r="S1719" s="10" t="s">
        <v>53</v>
      </c>
      <c r="T1719" s="10"/>
      <c r="U1719" s="10" t="s">
        <v>49</v>
      </c>
      <c r="V1719" s="10" t="s">
        <v>50</v>
      </c>
      <c r="W1719" s="10" t="s">
        <v>50</v>
      </c>
      <c r="X1719" s="11" t="str">
        <f t="shared" si="943"/>
        <v>Y</v>
      </c>
      <c r="Y1719" s="11">
        <v>1</v>
      </c>
      <c r="Z1719" s="11">
        <f t="shared" si="990"/>
        <v>1</v>
      </c>
      <c r="AA1719" s="11" t="str">
        <f t="shared" si="1018"/>
        <v>N</v>
      </c>
      <c r="AB1719" s="11"/>
      <c r="AC1719" s="11">
        <f t="shared" si="1019"/>
        <v>0</v>
      </c>
      <c r="AD1719" s="10" t="str">
        <f t="shared" si="1021"/>
        <v>0</v>
      </c>
      <c r="AE1719" s="10" t="str">
        <f t="shared" si="1022"/>
        <v>0</v>
      </c>
      <c r="AF1719" s="11"/>
      <c r="AG1719" s="10"/>
      <c r="AH1719" s="10"/>
      <c r="AI1719" s="11">
        <f t="shared" si="1023"/>
        <v>1055</v>
      </c>
      <c r="AJ1719" s="11" t="str">
        <f t="shared" si="1024"/>
        <v>MTP[1055]</v>
      </c>
      <c r="AK1719" s="11">
        <f t="shared" si="1025"/>
        <v>1070</v>
      </c>
      <c r="AL1719" s="11" t="str">
        <f t="shared" si="1026"/>
        <v/>
      </c>
      <c r="AM1719" s="11">
        <f t="shared" si="1027"/>
        <v>895</v>
      </c>
      <c r="AN1719" s="11" t="str">
        <f t="shared" si="1028"/>
        <v/>
      </c>
      <c r="AO1719" s="11">
        <f t="shared" si="1029"/>
        <v>895</v>
      </c>
      <c r="AP1719" s="11" t="str">
        <f t="shared" si="1030"/>
        <v/>
      </c>
      <c r="AQ1719" s="11"/>
      <c r="AR1719" s="11">
        <f t="shared" si="1020"/>
        <v>0</v>
      </c>
      <c r="AS1719" s="11"/>
      <c r="AT1719" s="9"/>
      <c r="AU1719" t="str">
        <f t="shared" si="1031"/>
        <v>RW</v>
      </c>
      <c r="AV1719" s="7">
        <f>SUM(Z$7:Z1719)/2</f>
        <v>1060.5</v>
      </c>
      <c r="AW1719" s="7">
        <f>SUM(AC$7:AC1719)/2</f>
        <v>896</v>
      </c>
      <c r="BA1719" s="10">
        <v>1</v>
      </c>
      <c r="BB1719" s="7">
        <f t="shared" si="1033"/>
        <v>7</v>
      </c>
      <c r="BF1719" s="2" t="s">
        <v>1304</v>
      </c>
      <c r="BG1719" s="2" t="s">
        <v>1304</v>
      </c>
      <c r="BH1719" s="2" t="s">
        <v>1304</v>
      </c>
      <c r="BI1719" s="2" t="s">
        <v>1304</v>
      </c>
      <c r="BJ1719" s="2" t="s">
        <v>1304</v>
      </c>
      <c r="BK1719" s="2" t="s">
        <v>1304</v>
      </c>
      <c r="BL1719" s="2" t="s">
        <v>1304</v>
      </c>
      <c r="BM1719" s="2" t="s">
        <v>1304</v>
      </c>
      <c r="BN1719" s="2" t="s">
        <v>1304</v>
      </c>
      <c r="BO1719" s="2" t="s">
        <v>1304</v>
      </c>
    </row>
    <row r="1720" spans="2:67" ht="57.6" outlineLevel="1">
      <c r="B1720" s="36"/>
      <c r="C1720" s="13" t="s">
        <v>1999</v>
      </c>
      <c r="D1720" s="10" t="s">
        <v>2111</v>
      </c>
      <c r="E1720" s="10" t="s">
        <v>2112</v>
      </c>
      <c r="F1720" s="11" t="s">
        <v>2113</v>
      </c>
      <c r="G1720" s="11" t="str">
        <f t="shared" si="1032"/>
        <v>MFR_SPECIFIC_E4[6:5]</v>
      </c>
      <c r="H1720" s="11" t="s">
        <v>2132</v>
      </c>
      <c r="I1720" s="11"/>
      <c r="J1720" s="11"/>
      <c r="K1720" s="11"/>
      <c r="L1720" s="11"/>
      <c r="M1720" s="11"/>
      <c r="N1720" s="16" t="s">
        <v>2133</v>
      </c>
      <c r="O1720" s="10"/>
      <c r="P1720" s="10"/>
      <c r="Q1720" s="10"/>
      <c r="R1720" s="10"/>
      <c r="S1720" s="10" t="s">
        <v>53</v>
      </c>
      <c r="T1720" s="10"/>
      <c r="U1720" s="10" t="s">
        <v>49</v>
      </c>
      <c r="V1720" s="10" t="s">
        <v>50</v>
      </c>
      <c r="W1720" s="10" t="s">
        <v>50</v>
      </c>
      <c r="X1720" s="11" t="str">
        <f t="shared" si="943"/>
        <v>Y</v>
      </c>
      <c r="Y1720" s="11">
        <v>2</v>
      </c>
      <c r="Z1720" s="11">
        <f t="shared" si="990"/>
        <v>2</v>
      </c>
      <c r="AA1720" s="11" t="str">
        <f t="shared" si="1018"/>
        <v>N</v>
      </c>
      <c r="AB1720" s="11"/>
      <c r="AC1720" s="11">
        <f t="shared" si="1019"/>
        <v>0</v>
      </c>
      <c r="AD1720" s="10" t="str">
        <f t="shared" si="1021"/>
        <v>00</v>
      </c>
      <c r="AE1720" s="10" t="str">
        <f t="shared" si="1022"/>
        <v>00</v>
      </c>
      <c r="AF1720" s="11"/>
      <c r="AG1720" s="10"/>
      <c r="AH1720" s="10"/>
      <c r="AI1720" s="11">
        <f t="shared" si="1023"/>
        <v>1053</v>
      </c>
      <c r="AJ1720" s="11" t="str">
        <f t="shared" si="1024"/>
        <v>MTP[1054:1053]</v>
      </c>
      <c r="AK1720" s="11">
        <f t="shared" si="1025"/>
        <v>1068</v>
      </c>
      <c r="AL1720" s="11" t="str">
        <f t="shared" si="1026"/>
        <v/>
      </c>
      <c r="AM1720" s="11">
        <f t="shared" si="1027"/>
        <v>895</v>
      </c>
      <c r="AN1720" s="11" t="str">
        <f t="shared" si="1028"/>
        <v/>
      </c>
      <c r="AO1720" s="11">
        <f t="shared" si="1029"/>
        <v>895</v>
      </c>
      <c r="AP1720" s="11" t="str">
        <f t="shared" si="1030"/>
        <v/>
      </c>
      <c r="AQ1720" s="11"/>
      <c r="AR1720" s="11">
        <f t="shared" si="1020"/>
        <v>0</v>
      </c>
      <c r="AS1720" s="11"/>
      <c r="AT1720" s="9"/>
      <c r="AU1720" t="str">
        <f t="shared" si="1031"/>
        <v>RW</v>
      </c>
      <c r="AV1720" s="7">
        <f>SUM(Z$7:Z1720)/2</f>
        <v>1061.5</v>
      </c>
      <c r="AW1720" s="7">
        <f>SUM(AC$7:AC1720)/2</f>
        <v>896</v>
      </c>
      <c r="BA1720" s="10">
        <v>2</v>
      </c>
      <c r="BB1720" s="7">
        <f t="shared" si="1033"/>
        <v>5</v>
      </c>
      <c r="BF1720" s="2" t="s">
        <v>51</v>
      </c>
      <c r="BG1720" s="2" t="s">
        <v>51</v>
      </c>
      <c r="BH1720" s="2" t="s">
        <v>51</v>
      </c>
      <c r="BI1720" s="2" t="s">
        <v>51</v>
      </c>
      <c r="BJ1720" s="2" t="s">
        <v>51</v>
      </c>
      <c r="BK1720" s="2" t="s">
        <v>51</v>
      </c>
      <c r="BL1720" s="2" t="s">
        <v>51</v>
      </c>
      <c r="BM1720" s="2" t="s">
        <v>51</v>
      </c>
      <c r="BN1720" s="2" t="s">
        <v>51</v>
      </c>
      <c r="BO1720" s="2" t="s">
        <v>51</v>
      </c>
    </row>
    <row r="1721" spans="2:67" ht="28.9" outlineLevel="1">
      <c r="B1721" s="36"/>
      <c r="C1721" s="13" t="s">
        <v>1999</v>
      </c>
      <c r="D1721" s="10" t="s">
        <v>2111</v>
      </c>
      <c r="E1721" s="10" t="s">
        <v>2112</v>
      </c>
      <c r="F1721" s="11" t="s">
        <v>2113</v>
      </c>
      <c r="G1721" s="11" t="str">
        <f t="shared" si="1032"/>
        <v>MFR_SPECIFIC_E4[4]</v>
      </c>
      <c r="H1721" s="11" t="s">
        <v>2134</v>
      </c>
      <c r="I1721" s="11"/>
      <c r="J1721" s="11"/>
      <c r="K1721" s="11"/>
      <c r="L1721" s="11"/>
      <c r="M1721" s="11"/>
      <c r="N1721" s="10" t="s">
        <v>2135</v>
      </c>
      <c r="O1721" s="10"/>
      <c r="P1721" s="10"/>
      <c r="Q1721" s="10"/>
      <c r="R1721" s="10"/>
      <c r="S1721" s="10" t="s">
        <v>53</v>
      </c>
      <c r="T1721" s="10"/>
      <c r="U1721" s="10" t="s">
        <v>49</v>
      </c>
      <c r="V1721" s="10" t="s">
        <v>50</v>
      </c>
      <c r="W1721" s="10" t="s">
        <v>50</v>
      </c>
      <c r="X1721" s="11" t="str">
        <f t="shared" si="943"/>
        <v>Y</v>
      </c>
      <c r="Y1721" s="11">
        <v>1</v>
      </c>
      <c r="Z1721" s="11">
        <f t="shared" si="990"/>
        <v>1</v>
      </c>
      <c r="AA1721" s="11" t="str">
        <f t="shared" si="1018"/>
        <v>N</v>
      </c>
      <c r="AB1721" s="11"/>
      <c r="AC1721" s="11">
        <f t="shared" si="1019"/>
        <v>0</v>
      </c>
      <c r="AD1721" s="10" t="str">
        <f t="shared" si="1021"/>
        <v>0</v>
      </c>
      <c r="AE1721" s="10" t="str">
        <f t="shared" si="1022"/>
        <v>0</v>
      </c>
      <c r="AF1721" s="11"/>
      <c r="AG1721" s="10"/>
      <c r="AH1721" s="10"/>
      <c r="AI1721" s="11">
        <f t="shared" si="1023"/>
        <v>1052</v>
      </c>
      <c r="AJ1721" s="11" t="str">
        <f t="shared" si="1024"/>
        <v>MTP[1052]</v>
      </c>
      <c r="AK1721" s="11">
        <f t="shared" si="1025"/>
        <v>1067</v>
      </c>
      <c r="AL1721" s="11" t="str">
        <f t="shared" si="1026"/>
        <v/>
      </c>
      <c r="AM1721" s="11">
        <f t="shared" si="1027"/>
        <v>895</v>
      </c>
      <c r="AN1721" s="11" t="str">
        <f t="shared" si="1028"/>
        <v/>
      </c>
      <c r="AO1721" s="11">
        <f t="shared" si="1029"/>
        <v>895</v>
      </c>
      <c r="AP1721" s="11" t="str">
        <f t="shared" si="1030"/>
        <v/>
      </c>
      <c r="AQ1721" s="11"/>
      <c r="AR1721" s="11">
        <f t="shared" si="1020"/>
        <v>0</v>
      </c>
      <c r="AS1721" s="11"/>
      <c r="AT1721" s="9"/>
      <c r="AU1721" t="str">
        <f t="shared" si="1031"/>
        <v>RW</v>
      </c>
      <c r="AV1721" s="7">
        <f>SUM(Z$7:Z1721)/2</f>
        <v>1062</v>
      </c>
      <c r="AW1721" s="7">
        <f>SUM(AC$7:AC1721)/2</f>
        <v>896</v>
      </c>
      <c r="BA1721" s="10">
        <v>1</v>
      </c>
      <c r="BB1721" s="7">
        <f t="shared" si="1033"/>
        <v>4</v>
      </c>
      <c r="BF1721" s="2" t="s">
        <v>1304</v>
      </c>
      <c r="BG1721" s="2" t="s">
        <v>1304</v>
      </c>
      <c r="BH1721" s="2" t="s">
        <v>1304</v>
      </c>
      <c r="BI1721" s="2" t="s">
        <v>1304</v>
      </c>
      <c r="BJ1721" s="2" t="s">
        <v>1304</v>
      </c>
      <c r="BK1721" s="2" t="s">
        <v>1304</v>
      </c>
      <c r="BL1721" s="2" t="s">
        <v>1304</v>
      </c>
      <c r="BM1721" s="2" t="s">
        <v>1304</v>
      </c>
      <c r="BN1721" s="2" t="s">
        <v>1304</v>
      </c>
      <c r="BO1721" s="2" t="s">
        <v>1304</v>
      </c>
    </row>
    <row r="1722" spans="2:67" ht="72" outlineLevel="1">
      <c r="B1722" s="36" t="s">
        <v>2136</v>
      </c>
      <c r="C1722" s="13" t="s">
        <v>1999</v>
      </c>
      <c r="D1722" s="10" t="s">
        <v>2111</v>
      </c>
      <c r="E1722" s="10" t="s">
        <v>2112</v>
      </c>
      <c r="F1722" s="11" t="s">
        <v>2113</v>
      </c>
      <c r="G1722" s="11" t="str">
        <f t="shared" si="1032"/>
        <v>MFR_SPECIFIC_E4[3]</v>
      </c>
      <c r="H1722" s="11" t="s">
        <v>2137</v>
      </c>
      <c r="I1722" s="11"/>
      <c r="J1722" s="11"/>
      <c r="K1722" s="11"/>
      <c r="L1722" s="11"/>
      <c r="M1722" s="11"/>
      <c r="N1722" s="16" t="s">
        <v>2138</v>
      </c>
      <c r="O1722" s="10"/>
      <c r="P1722" s="10"/>
      <c r="Q1722" s="10"/>
      <c r="R1722" s="10"/>
      <c r="S1722" s="10" t="s">
        <v>53</v>
      </c>
      <c r="T1722" s="10"/>
      <c r="U1722" s="10" t="s">
        <v>49</v>
      </c>
      <c r="V1722" s="10" t="s">
        <v>50</v>
      </c>
      <c r="W1722" s="10" t="s">
        <v>50</v>
      </c>
      <c r="X1722" s="11" t="str">
        <f t="shared" si="943"/>
        <v>Y</v>
      </c>
      <c r="Y1722" s="11">
        <v>1</v>
      </c>
      <c r="Z1722" s="11">
        <f t="shared" si="990"/>
        <v>1</v>
      </c>
      <c r="AA1722" s="11" t="str">
        <f t="shared" si="1018"/>
        <v>N</v>
      </c>
      <c r="AB1722" s="11"/>
      <c r="AC1722" s="11">
        <f t="shared" si="1019"/>
        <v>0</v>
      </c>
      <c r="AD1722" s="10" t="str">
        <f t="shared" si="1021"/>
        <v>0</v>
      </c>
      <c r="AE1722" s="10" t="str">
        <f t="shared" si="1022"/>
        <v>0</v>
      </c>
      <c r="AF1722" s="11"/>
      <c r="AG1722" s="10"/>
      <c r="AH1722" s="10"/>
      <c r="AI1722" s="11">
        <f t="shared" si="1023"/>
        <v>1051</v>
      </c>
      <c r="AJ1722" s="11" t="str">
        <f t="shared" si="1024"/>
        <v>MTP[1051]</v>
      </c>
      <c r="AK1722" s="11">
        <f t="shared" si="1025"/>
        <v>1066</v>
      </c>
      <c r="AL1722" s="11" t="str">
        <f t="shared" si="1026"/>
        <v/>
      </c>
      <c r="AM1722" s="11">
        <f t="shared" si="1027"/>
        <v>895</v>
      </c>
      <c r="AN1722" s="11" t="str">
        <f t="shared" si="1028"/>
        <v/>
      </c>
      <c r="AO1722" s="11">
        <f t="shared" si="1029"/>
        <v>895</v>
      </c>
      <c r="AP1722" s="11" t="str">
        <f t="shared" si="1030"/>
        <v/>
      </c>
      <c r="AQ1722" s="11"/>
      <c r="AR1722" s="11">
        <f t="shared" si="1020"/>
        <v>0</v>
      </c>
      <c r="AS1722" s="11"/>
      <c r="AT1722" s="9"/>
      <c r="AU1722" t="str">
        <f t="shared" si="1031"/>
        <v>RW</v>
      </c>
      <c r="AV1722" s="7">
        <f>SUM(Z$7:Z1722)/2</f>
        <v>1062.5</v>
      </c>
      <c r="AW1722" s="7">
        <f>SUM(AC$7:AC1722)/2</f>
        <v>896</v>
      </c>
      <c r="BA1722" s="10">
        <v>1</v>
      </c>
      <c r="BB1722" s="7">
        <f t="shared" si="1033"/>
        <v>3</v>
      </c>
      <c r="BF1722" s="2" t="s">
        <v>1304</v>
      </c>
      <c r="BG1722" s="2" t="s">
        <v>1304</v>
      </c>
      <c r="BH1722" s="2" t="s">
        <v>1304</v>
      </c>
      <c r="BI1722" s="2" t="s">
        <v>1304</v>
      </c>
      <c r="BJ1722" s="2" t="s">
        <v>1304</v>
      </c>
      <c r="BK1722" s="2" t="s">
        <v>1304</v>
      </c>
      <c r="BL1722" s="2" t="s">
        <v>1304</v>
      </c>
      <c r="BM1722" s="2" t="s">
        <v>1304</v>
      </c>
      <c r="BN1722" s="2" t="s">
        <v>1304</v>
      </c>
      <c r="BO1722" s="2" t="s">
        <v>1304</v>
      </c>
    </row>
    <row r="1723" spans="2:67" ht="57.6" outlineLevel="1">
      <c r="B1723" s="36"/>
      <c r="C1723" s="13" t="s">
        <v>1999</v>
      </c>
      <c r="D1723" s="10" t="s">
        <v>2111</v>
      </c>
      <c r="E1723" s="10" t="s">
        <v>2112</v>
      </c>
      <c r="F1723" s="11" t="s">
        <v>2113</v>
      </c>
      <c r="G1723" s="11" t="str">
        <f t="shared" si="1032"/>
        <v>MFR_SPECIFIC_E4[2:1]</v>
      </c>
      <c r="H1723" s="11" t="s">
        <v>2139</v>
      </c>
      <c r="I1723" s="11"/>
      <c r="J1723" s="11"/>
      <c r="K1723" s="11"/>
      <c r="L1723" s="11"/>
      <c r="M1723" s="11"/>
      <c r="N1723" s="10" t="s">
        <v>2140</v>
      </c>
      <c r="O1723" s="10"/>
      <c r="P1723" s="10"/>
      <c r="Q1723" s="10"/>
      <c r="R1723" s="10"/>
      <c r="S1723" s="10" t="s">
        <v>53</v>
      </c>
      <c r="T1723" s="10"/>
      <c r="U1723" s="10" t="s">
        <v>49</v>
      </c>
      <c r="V1723" s="10" t="s">
        <v>50</v>
      </c>
      <c r="W1723" s="10" t="s">
        <v>50</v>
      </c>
      <c r="X1723" s="11" t="str">
        <f t="shared" si="943"/>
        <v>Y</v>
      </c>
      <c r="Y1723" s="11">
        <v>2</v>
      </c>
      <c r="Z1723" s="11">
        <f t="shared" si="990"/>
        <v>2</v>
      </c>
      <c r="AA1723" s="11" t="str">
        <f t="shared" si="1018"/>
        <v>N</v>
      </c>
      <c r="AB1723" s="11"/>
      <c r="AC1723" s="11">
        <f t="shared" si="1019"/>
        <v>0</v>
      </c>
      <c r="AD1723" s="10" t="str">
        <f t="shared" si="1021"/>
        <v>00</v>
      </c>
      <c r="AE1723" s="10" t="str">
        <f t="shared" si="1022"/>
        <v>00</v>
      </c>
      <c r="AF1723" s="11"/>
      <c r="AG1723" s="10"/>
      <c r="AH1723" s="10"/>
      <c r="AI1723" s="11">
        <f t="shared" si="1023"/>
        <v>1049</v>
      </c>
      <c r="AJ1723" s="11" t="str">
        <f t="shared" si="1024"/>
        <v>MTP[1050:1049]</v>
      </c>
      <c r="AK1723" s="11">
        <f t="shared" si="1025"/>
        <v>1064</v>
      </c>
      <c r="AL1723" s="11" t="str">
        <f t="shared" si="1026"/>
        <v/>
      </c>
      <c r="AM1723" s="11">
        <f t="shared" si="1027"/>
        <v>895</v>
      </c>
      <c r="AN1723" s="11" t="str">
        <f t="shared" si="1028"/>
        <v/>
      </c>
      <c r="AO1723" s="11">
        <f t="shared" si="1029"/>
        <v>895</v>
      </c>
      <c r="AP1723" s="11" t="str">
        <f t="shared" si="1030"/>
        <v/>
      </c>
      <c r="AQ1723" s="11"/>
      <c r="AR1723" s="11">
        <f t="shared" si="1020"/>
        <v>0</v>
      </c>
      <c r="AS1723" s="11"/>
      <c r="AT1723" s="9"/>
      <c r="AU1723" t="str">
        <f t="shared" si="1031"/>
        <v>RW</v>
      </c>
      <c r="AV1723" s="7">
        <f>SUM(Z$7:Z1723)/2</f>
        <v>1063.5</v>
      </c>
      <c r="AW1723" s="7">
        <f>SUM(AC$7:AC1723)/2</f>
        <v>896</v>
      </c>
      <c r="BA1723" s="10">
        <v>2</v>
      </c>
      <c r="BB1723" s="7">
        <f t="shared" si="1033"/>
        <v>1</v>
      </c>
      <c r="BF1723" s="2" t="s">
        <v>51</v>
      </c>
      <c r="BG1723" s="2" t="s">
        <v>51</v>
      </c>
      <c r="BH1723" s="2" t="s">
        <v>51</v>
      </c>
      <c r="BI1723" s="2" t="s">
        <v>51</v>
      </c>
      <c r="BJ1723" s="2" t="s">
        <v>51</v>
      </c>
      <c r="BK1723" s="2" t="s">
        <v>51</v>
      </c>
      <c r="BL1723" s="2" t="s">
        <v>51</v>
      </c>
      <c r="BM1723" s="2" t="s">
        <v>51</v>
      </c>
      <c r="BN1723" s="2" t="s">
        <v>51</v>
      </c>
      <c r="BO1723" s="2" t="s">
        <v>51</v>
      </c>
    </row>
    <row r="1724" spans="2:67" ht="72" outlineLevel="1">
      <c r="B1724" s="36"/>
      <c r="C1724" s="13" t="s">
        <v>1999</v>
      </c>
      <c r="D1724" s="10" t="s">
        <v>2111</v>
      </c>
      <c r="E1724" s="10" t="s">
        <v>2112</v>
      </c>
      <c r="F1724" s="11" t="s">
        <v>2113</v>
      </c>
      <c r="G1724" s="11" t="str">
        <f t="shared" si="1032"/>
        <v>MFR_SPECIFIC_E4[0]</v>
      </c>
      <c r="H1724" s="11" t="s">
        <v>2141</v>
      </c>
      <c r="I1724" s="11"/>
      <c r="J1724" s="11"/>
      <c r="K1724" s="11"/>
      <c r="L1724" s="11"/>
      <c r="M1724" s="11"/>
      <c r="N1724" s="10" t="s">
        <v>2142</v>
      </c>
      <c r="O1724" s="10"/>
      <c r="P1724" s="10"/>
      <c r="Q1724" s="10"/>
      <c r="R1724" s="10"/>
      <c r="S1724" s="10" t="s">
        <v>53</v>
      </c>
      <c r="T1724" s="10"/>
      <c r="U1724" s="10" t="s">
        <v>49</v>
      </c>
      <c r="V1724" s="10" t="s">
        <v>50</v>
      </c>
      <c r="W1724" s="10" t="s">
        <v>50</v>
      </c>
      <c r="X1724" s="11" t="str">
        <f t="shared" si="943"/>
        <v>Y</v>
      </c>
      <c r="Y1724" s="11">
        <v>1</v>
      </c>
      <c r="Z1724" s="11">
        <f t="shared" si="990"/>
        <v>1</v>
      </c>
      <c r="AA1724" s="11" t="str">
        <f t="shared" si="1018"/>
        <v>N</v>
      </c>
      <c r="AB1724" s="11"/>
      <c r="AC1724" s="11">
        <f t="shared" si="1019"/>
        <v>0</v>
      </c>
      <c r="AD1724" s="10" t="str">
        <f t="shared" si="1021"/>
        <v>0</v>
      </c>
      <c r="AE1724" s="10" t="str">
        <f t="shared" si="1022"/>
        <v>0</v>
      </c>
      <c r="AF1724" s="11"/>
      <c r="AG1724" s="10"/>
      <c r="AH1724" s="10"/>
      <c r="AI1724" s="11">
        <f>IF(Y1724&gt;0,AK1694,AK1694- 1)</f>
        <v>1048</v>
      </c>
      <c r="AJ1724" s="11" t="str">
        <f t="shared" si="1024"/>
        <v>MTP[1048]</v>
      </c>
      <c r="AK1724" s="11">
        <f>IF(AND(V1724="Y", Y1724&gt;0),AI1708,AI1708- 1)</f>
        <v>1063</v>
      </c>
      <c r="AL1724" s="11" t="str">
        <f t="shared" si="1026"/>
        <v/>
      </c>
      <c r="AM1724" s="11">
        <f>IF(AB1724&gt;0,AO1694,AO1694- 1)</f>
        <v>895</v>
      </c>
      <c r="AN1724" s="11" t="str">
        <f t="shared" si="1028"/>
        <v/>
      </c>
      <c r="AO1724" s="11">
        <f>IF(AND(V1724="Y", AB1724&gt;0),AM1708,AM1708- 1)</f>
        <v>895</v>
      </c>
      <c r="AP1724" s="11" t="str">
        <f t="shared" si="1030"/>
        <v/>
      </c>
      <c r="AQ1724" s="11"/>
      <c r="AR1724" s="11">
        <f t="shared" si="1020"/>
        <v>0</v>
      </c>
      <c r="AS1724" s="11"/>
      <c r="AT1724" s="9"/>
      <c r="AU1724" t="str">
        <f t="shared" si="1031"/>
        <v>RW</v>
      </c>
      <c r="AV1724" s="7">
        <f>SUM(Z$7:Z1724)/2</f>
        <v>1064</v>
      </c>
      <c r="AW1724" s="7">
        <f>SUM(AC$7:AC1724)/2</f>
        <v>896</v>
      </c>
      <c r="BA1724" s="10">
        <v>1</v>
      </c>
      <c r="BB1724" s="7">
        <f t="shared" si="1033"/>
        <v>0</v>
      </c>
      <c r="BF1724" s="2" t="s">
        <v>1304</v>
      </c>
      <c r="BG1724" s="2" t="s">
        <v>1304</v>
      </c>
      <c r="BH1724" s="2" t="s">
        <v>1304</v>
      </c>
      <c r="BI1724" s="2" t="s">
        <v>1304</v>
      </c>
      <c r="BJ1724" s="2" t="s">
        <v>1304</v>
      </c>
      <c r="BK1724" s="2" t="s">
        <v>1304</v>
      </c>
      <c r="BL1724" s="2" t="s">
        <v>1304</v>
      </c>
      <c r="BM1724" s="2" t="s">
        <v>1304</v>
      </c>
      <c r="BN1724" s="2" t="s">
        <v>1304</v>
      </c>
      <c r="BO1724" s="2" t="s">
        <v>1304</v>
      </c>
    </row>
    <row r="1725" spans="2:67" ht="57.6">
      <c r="B1725" s="36"/>
      <c r="C1725" s="13" t="s">
        <v>1999</v>
      </c>
      <c r="D1725" s="10" t="s">
        <v>2143</v>
      </c>
      <c r="E1725" s="10" t="s">
        <v>2144</v>
      </c>
      <c r="F1725" s="11" t="s">
        <v>2145</v>
      </c>
      <c r="G1725" s="11"/>
      <c r="H1725" s="11"/>
      <c r="I1725" s="11"/>
      <c r="J1725" s="11"/>
      <c r="K1725" s="11"/>
      <c r="L1725" s="11"/>
      <c r="M1725" s="11"/>
      <c r="N1725" s="10"/>
      <c r="O1725" s="10"/>
      <c r="P1725" s="10"/>
      <c r="Q1725" s="10" t="str">
        <f>IF(T1725&gt;2,"Block Write",IF(T1725=1,"Write Byte","Write Word"))</f>
        <v>Block Write</v>
      </c>
      <c r="R1725" s="10" t="str">
        <f>IF(T1725&gt;2,"Block Read",IF(T1725=1,"Read Byte","Read Word"))</f>
        <v>Block Read</v>
      </c>
      <c r="S1725" s="10" t="str">
        <f t="shared" si="591"/>
        <v>RW</v>
      </c>
      <c r="T1725" s="10">
        <v>5</v>
      </c>
      <c r="U1725" s="10" t="s">
        <v>49</v>
      </c>
      <c r="V1725" s="10" t="s">
        <v>50</v>
      </c>
      <c r="W1725" s="10" t="s">
        <v>50</v>
      </c>
      <c r="X1725" s="11" t="str">
        <f t="shared" si="943"/>
        <v>N</v>
      </c>
      <c r="Y1725" s="11"/>
      <c r="Z1725" s="11">
        <f t="shared" si="990"/>
        <v>0</v>
      </c>
      <c r="AA1725" s="11" t="str">
        <f t="shared" si="1018"/>
        <v>Y</v>
      </c>
      <c r="AB1725" s="11">
        <f>SUM(AB1736:AB1765)</f>
        <v>40</v>
      </c>
      <c r="AC1725" s="11">
        <f t="shared" si="1019"/>
        <v>40</v>
      </c>
      <c r="AD1725" s="10" t="str">
        <f>(AD1726 &amp; AD1727 &amp; AD1728 &amp; AD1729 &amp; AD1730 &amp; AD1731 &amp; AD1732 &amp; AD1733) &amp; (AD1734 &amp; AD1735 &amp; AD1736 &amp; AD1737 &amp; AD1738 &amp; AD1739 &amp; AD1740 &amp; AD1741) &amp; (AD1742 &amp; AD1743 &amp; AD1744 &amp; AD1745 &amp; AD1746 &amp; AD1747 &amp; AD1748 &amp; AD1749) &amp; (AD1750 &amp; AD1751 &amp; AD1752 &amp; AD1753 &amp; AD1754 &amp; AD1755 &amp; AD1756 &amp; AD1757) &amp; (AD1758 &amp; AD1759 &amp; AD1760 &amp; AD1761 &amp; AD1762 &amp; AD1763 &amp; AD1764 &amp; AD1765)</f>
        <v>1010000000000000000000000000000000000011</v>
      </c>
      <c r="AE1725" s="10" t="str">
        <f>(AE1726 &amp; AE1727 &amp; AE1728 &amp; AE1729 &amp; AE1730 &amp; AE1731 &amp; AE1732 &amp; AE1733) &amp; (AE1734 &amp; AE1735 &amp; AE1736 &amp; AE1737 &amp; AE1738 &amp; AE1739 &amp; AE1740 &amp; AE1741) &amp; (AE1742 &amp; AE1743 &amp; AE1744 &amp; AE1745 &amp; AE1746 &amp; AE1747 &amp; AE1748 &amp; AE1749) &amp; (AE1750 &amp; AE1751 &amp; AE1752 &amp; AE1753 &amp; AE1754 &amp; AE1755 &amp; AE1756 &amp; AE1757) &amp; (AE1758 &amp; AE1759 &amp; AE1760 &amp; AE1761 &amp; AE1762 &amp; AE1763 &amp; AE1764 &amp; AE1765)</f>
        <v>1010000000000000000000000000000000000011</v>
      </c>
      <c r="AF1725" s="11"/>
      <c r="AG1725" s="10"/>
      <c r="AH1725" s="10"/>
      <c r="AI1725" s="11">
        <f>AK1708+Y1725</f>
        <v>1064</v>
      </c>
      <c r="AJ1725" s="11"/>
      <c r="AK1725" s="11">
        <f t="shared" si="592"/>
        <v>1064</v>
      </c>
      <c r="AL1725" s="11"/>
      <c r="AM1725" s="11">
        <f>AO1708+AB1725</f>
        <v>936</v>
      </c>
      <c r="AN1725" s="11"/>
      <c r="AO1725" s="11">
        <f t="shared" si="593"/>
        <v>936</v>
      </c>
      <c r="AP1725" s="11"/>
      <c r="AQ1725" s="11">
        <f t="shared" si="581"/>
        <v>40</v>
      </c>
      <c r="AR1725" s="11">
        <f t="shared" si="1020"/>
        <v>40</v>
      </c>
      <c r="AS1725" s="11"/>
      <c r="AT1725" s="9" t="s">
        <v>20</v>
      </c>
      <c r="AU1725" t="str">
        <f t="shared" si="1031"/>
        <v>RW</v>
      </c>
      <c r="AV1725" s="7">
        <f>SUM(Z$7:Z1725)/2</f>
        <v>1064</v>
      </c>
      <c r="AW1725" s="7">
        <f>SUM(AC$7:AC1725)/2</f>
        <v>916</v>
      </c>
      <c r="BF1725" s="2" t="s">
        <v>2146</v>
      </c>
      <c r="BG1725" s="2" t="s">
        <v>2146</v>
      </c>
      <c r="BH1725" s="2" t="s">
        <v>2146</v>
      </c>
      <c r="BI1725" s="2" t="s">
        <v>2146</v>
      </c>
      <c r="BJ1725" s="2" t="s">
        <v>2146</v>
      </c>
      <c r="BK1725" s="2" t="s">
        <v>2146</v>
      </c>
      <c r="BL1725" s="2" t="s">
        <v>2146</v>
      </c>
      <c r="BM1725" s="2" t="s">
        <v>2146</v>
      </c>
      <c r="BN1725" s="2" t="s">
        <v>2146</v>
      </c>
      <c r="BO1725" s="2" t="s">
        <v>2146</v>
      </c>
    </row>
    <row r="1726" spans="2:67" ht="43.15" outlineLevel="1">
      <c r="B1726" s="36"/>
      <c r="C1726" s="13" t="s">
        <v>1999</v>
      </c>
      <c r="D1726" s="10" t="s">
        <v>2143</v>
      </c>
      <c r="E1726" s="10" t="s">
        <v>2144</v>
      </c>
      <c r="F1726" s="11" t="s">
        <v>2145</v>
      </c>
      <c r="G1726" s="11"/>
      <c r="H1726" s="11"/>
      <c r="I1726" s="11"/>
      <c r="J1726" s="11"/>
      <c r="K1726" s="11"/>
      <c r="L1726" s="11"/>
      <c r="M1726" s="11"/>
      <c r="N1726" s="10"/>
      <c r="O1726" s="10"/>
      <c r="P1726" s="10"/>
      <c r="Q1726" s="10"/>
      <c r="R1726" s="10"/>
      <c r="S1726" s="10" t="s">
        <v>53</v>
      </c>
      <c r="T1726" s="10"/>
      <c r="U1726" s="10" t="s">
        <v>49</v>
      </c>
      <c r="V1726" s="10" t="s">
        <v>50</v>
      </c>
      <c r="W1726" s="10" t="s">
        <v>50</v>
      </c>
      <c r="X1726" s="11" t="str">
        <f t="shared" si="943"/>
        <v>N</v>
      </c>
      <c r="Y1726" s="11"/>
      <c r="Z1726" s="11">
        <f t="shared" si="990"/>
        <v>0</v>
      </c>
      <c r="AA1726" s="11" t="str">
        <f t="shared" si="1018"/>
        <v>N</v>
      </c>
      <c r="AB1726" s="11"/>
      <c r="AC1726" s="11">
        <f t="shared" si="1019"/>
        <v>0</v>
      </c>
      <c r="AD1726" s="10" t="str">
        <f t="shared" ref="AD1726:AD1763" si="1034">REPT(0,BA1726)</f>
        <v/>
      </c>
      <c r="AE1726" s="10" t="str">
        <f t="shared" ref="AE1726:AE1763" si="1035">REPT(0,BA1726)</f>
        <v/>
      </c>
      <c r="AF1726" s="11"/>
      <c r="AG1726" s="10"/>
      <c r="AH1726" s="10"/>
      <c r="AI1726" s="11">
        <f t="shared" ref="AI1726:AI1764" si="1036">AI1727+Y1727</f>
        <v>1063</v>
      </c>
      <c r="AJ1726" s="11" t="str">
        <f t="shared" ref="AJ1726:AJ1765" si="1037">IF(Y1726&gt;1,"MTP[" &amp; AI1726-1+Y1726&amp; ":" &amp; AI1726 &amp; "]",(IF(Y1726&gt;0,"MTP[" &amp; AI1726 &amp; "]","")))</f>
        <v/>
      </c>
      <c r="AK1726" s="11">
        <f t="shared" ref="AK1726:AK1764" si="1038">AK1727+Y1727</f>
        <v>1063</v>
      </c>
      <c r="AL1726" s="11" t="str">
        <f t="shared" ref="AL1726:AL1765" si="1039">IF(AND(V1726="Y", Y1726&gt;1),"MTP[" &amp; AK1726-1+Y1726&amp; ":" &amp; AK1726 &amp; "]",(IF(AND(V1726="Y", Y1726&gt;0),"MTP[" &amp; AK1726 &amp; "]","")))</f>
        <v/>
      </c>
      <c r="AM1726" s="11">
        <f t="shared" ref="AM1726:AM1764" si="1040">AM1727+AB1727</f>
        <v>936</v>
      </c>
      <c r="AN1726" s="11" t="str">
        <f t="shared" ref="AN1726:AN1765" si="1041">IF(AB1726&gt;1,"OTP[" &amp; AM1726-1+AB1726&amp; ":" &amp; AM1726 &amp; "]",(IF(AB1726&gt;0,"OTP[" &amp; AM1726 &amp; "]","")))</f>
        <v/>
      </c>
      <c r="AO1726" s="11">
        <f t="shared" ref="AO1726:AO1764" si="1042">AO1727+AB1727</f>
        <v>975</v>
      </c>
      <c r="AP1726" s="11" t="str">
        <f t="shared" ref="AP1726:AP1765" si="1043">IF(AND(V1726="Y", AB1726&gt;1),"OTP[" &amp; AO1726-1+AB1726&amp; ":" &amp; AO1726 &amp; "]",(IF(AND(V1726="Y", AB1726&gt;0),"OTP[" &amp; AO1726 &amp; "]","")))</f>
        <v/>
      </c>
      <c r="AQ1726" s="11"/>
      <c r="AR1726" s="11">
        <f t="shared" si="1020"/>
        <v>0</v>
      </c>
      <c r="AS1726" s="11"/>
      <c r="AT1726" s="9"/>
      <c r="AU1726" t="str">
        <f t="shared" si="1031"/>
        <v>RW</v>
      </c>
      <c r="AV1726" s="7">
        <f>SUM(Z$7:Z1726)/2</f>
        <v>1064</v>
      </c>
      <c r="AW1726" s="7">
        <f>SUM(AC$7:AC1726)/2</f>
        <v>916</v>
      </c>
      <c r="BF1726" s="2" t="s">
        <v>1299</v>
      </c>
      <c r="BG1726" s="2" t="s">
        <v>1299</v>
      </c>
      <c r="BH1726" s="2" t="s">
        <v>1299</v>
      </c>
      <c r="BI1726" s="2" t="s">
        <v>1299</v>
      </c>
      <c r="BJ1726" s="2" t="s">
        <v>1299</v>
      </c>
      <c r="BK1726" s="2" t="s">
        <v>1299</v>
      </c>
      <c r="BL1726" s="2" t="s">
        <v>1299</v>
      </c>
      <c r="BM1726" s="2" t="s">
        <v>1299</v>
      </c>
      <c r="BN1726" s="2" t="s">
        <v>1299</v>
      </c>
      <c r="BO1726" s="2" t="s">
        <v>1299</v>
      </c>
    </row>
    <row r="1727" spans="2:67" ht="43.15" outlineLevel="1">
      <c r="B1727" s="36"/>
      <c r="C1727" s="13" t="s">
        <v>1999</v>
      </c>
      <c r="D1727" s="10" t="s">
        <v>2143</v>
      </c>
      <c r="E1727" s="10" t="s">
        <v>2144</v>
      </c>
      <c r="F1727" s="11" t="s">
        <v>2145</v>
      </c>
      <c r="G1727" s="11"/>
      <c r="H1727" s="11"/>
      <c r="I1727" s="11"/>
      <c r="J1727" s="11"/>
      <c r="K1727" s="11"/>
      <c r="L1727" s="11"/>
      <c r="M1727" s="11"/>
      <c r="N1727" s="10"/>
      <c r="O1727" s="10"/>
      <c r="P1727" s="10"/>
      <c r="Q1727" s="10"/>
      <c r="R1727" s="10"/>
      <c r="S1727" s="10" t="s">
        <v>53</v>
      </c>
      <c r="T1727" s="10"/>
      <c r="U1727" s="10" t="s">
        <v>49</v>
      </c>
      <c r="V1727" s="10" t="s">
        <v>50</v>
      </c>
      <c r="W1727" s="10" t="s">
        <v>50</v>
      </c>
      <c r="X1727" s="11" t="str">
        <f t="shared" si="943"/>
        <v>N</v>
      </c>
      <c r="Y1727" s="11"/>
      <c r="Z1727" s="11">
        <f t="shared" si="990"/>
        <v>0</v>
      </c>
      <c r="AA1727" s="11" t="str">
        <f t="shared" si="1018"/>
        <v>N</v>
      </c>
      <c r="AB1727" s="11"/>
      <c r="AC1727" s="11">
        <f t="shared" si="1019"/>
        <v>0</v>
      </c>
      <c r="AD1727" s="10" t="str">
        <f t="shared" si="1034"/>
        <v/>
      </c>
      <c r="AE1727" s="10" t="str">
        <f t="shared" si="1035"/>
        <v/>
      </c>
      <c r="AF1727" s="11"/>
      <c r="AG1727" s="10"/>
      <c r="AH1727" s="10"/>
      <c r="AI1727" s="11">
        <f t="shared" si="1036"/>
        <v>1063</v>
      </c>
      <c r="AJ1727" s="11" t="str">
        <f t="shared" si="1037"/>
        <v/>
      </c>
      <c r="AK1727" s="11">
        <f t="shared" si="1038"/>
        <v>1063</v>
      </c>
      <c r="AL1727" s="11" t="str">
        <f t="shared" si="1039"/>
        <v/>
      </c>
      <c r="AM1727" s="11">
        <f t="shared" si="1040"/>
        <v>936</v>
      </c>
      <c r="AN1727" s="11" t="str">
        <f t="shared" si="1041"/>
        <v/>
      </c>
      <c r="AO1727" s="11">
        <f t="shared" si="1042"/>
        <v>975</v>
      </c>
      <c r="AP1727" s="11" t="str">
        <f t="shared" si="1043"/>
        <v/>
      </c>
      <c r="AQ1727" s="11"/>
      <c r="AR1727" s="11">
        <f t="shared" si="1020"/>
        <v>0</v>
      </c>
      <c r="AS1727" s="11"/>
      <c r="AT1727" s="9"/>
      <c r="AU1727" t="str">
        <f t="shared" si="1031"/>
        <v>RW</v>
      </c>
      <c r="AV1727" s="7">
        <f>SUM(Z$7:Z1727)/2</f>
        <v>1064</v>
      </c>
      <c r="AW1727" s="7">
        <f>SUM(AC$7:AC1727)/2</f>
        <v>916</v>
      </c>
      <c r="BF1727" s="2" t="s">
        <v>1299</v>
      </c>
      <c r="BG1727" s="2" t="s">
        <v>1299</v>
      </c>
      <c r="BH1727" s="2" t="s">
        <v>1299</v>
      </c>
      <c r="BI1727" s="2" t="s">
        <v>1299</v>
      </c>
      <c r="BJ1727" s="2" t="s">
        <v>1299</v>
      </c>
      <c r="BK1727" s="2" t="s">
        <v>1299</v>
      </c>
      <c r="BL1727" s="2" t="s">
        <v>1299</v>
      </c>
      <c r="BM1727" s="2" t="s">
        <v>1299</v>
      </c>
      <c r="BN1727" s="2" t="s">
        <v>1299</v>
      </c>
      <c r="BO1727" s="2" t="s">
        <v>1299</v>
      </c>
    </row>
    <row r="1728" spans="2:67" ht="43.15" outlineLevel="1">
      <c r="B1728" s="36"/>
      <c r="C1728" s="13" t="s">
        <v>1999</v>
      </c>
      <c r="D1728" s="10" t="s">
        <v>2143</v>
      </c>
      <c r="E1728" s="10" t="s">
        <v>2144</v>
      </c>
      <c r="F1728" s="11" t="s">
        <v>2145</v>
      </c>
      <c r="G1728" s="11"/>
      <c r="H1728" s="11"/>
      <c r="I1728" s="11"/>
      <c r="J1728" s="11"/>
      <c r="K1728" s="11"/>
      <c r="L1728" s="11"/>
      <c r="M1728" s="11"/>
      <c r="N1728" s="10"/>
      <c r="O1728" s="10"/>
      <c r="P1728" s="10"/>
      <c r="Q1728" s="10"/>
      <c r="R1728" s="10"/>
      <c r="S1728" s="10" t="s">
        <v>53</v>
      </c>
      <c r="T1728" s="10"/>
      <c r="U1728" s="10" t="s">
        <v>49</v>
      </c>
      <c r="V1728" s="10" t="s">
        <v>50</v>
      </c>
      <c r="W1728" s="10" t="s">
        <v>50</v>
      </c>
      <c r="X1728" s="11" t="str">
        <f t="shared" si="943"/>
        <v>N</v>
      </c>
      <c r="Y1728" s="11"/>
      <c r="Z1728" s="11">
        <f t="shared" si="990"/>
        <v>0</v>
      </c>
      <c r="AA1728" s="11" t="str">
        <f t="shared" si="1018"/>
        <v>N</v>
      </c>
      <c r="AB1728" s="11"/>
      <c r="AC1728" s="11">
        <f t="shared" si="1019"/>
        <v>0</v>
      </c>
      <c r="AD1728" s="10" t="str">
        <f t="shared" si="1034"/>
        <v/>
      </c>
      <c r="AE1728" s="10" t="str">
        <f t="shared" si="1035"/>
        <v/>
      </c>
      <c r="AF1728" s="11"/>
      <c r="AG1728" s="10"/>
      <c r="AH1728" s="10"/>
      <c r="AI1728" s="11">
        <f t="shared" si="1036"/>
        <v>1063</v>
      </c>
      <c r="AJ1728" s="11" t="str">
        <f t="shared" si="1037"/>
        <v/>
      </c>
      <c r="AK1728" s="11">
        <f t="shared" si="1038"/>
        <v>1063</v>
      </c>
      <c r="AL1728" s="11" t="str">
        <f t="shared" si="1039"/>
        <v/>
      </c>
      <c r="AM1728" s="11">
        <f t="shared" si="1040"/>
        <v>936</v>
      </c>
      <c r="AN1728" s="11" t="str">
        <f t="shared" si="1041"/>
        <v/>
      </c>
      <c r="AO1728" s="11">
        <f t="shared" si="1042"/>
        <v>975</v>
      </c>
      <c r="AP1728" s="11" t="str">
        <f t="shared" si="1043"/>
        <v/>
      </c>
      <c r="AQ1728" s="11"/>
      <c r="AR1728" s="11">
        <f t="shared" si="1020"/>
        <v>0</v>
      </c>
      <c r="AS1728" s="11"/>
      <c r="AT1728" s="9"/>
      <c r="AU1728" t="str">
        <f t="shared" si="1031"/>
        <v>RW</v>
      </c>
      <c r="AV1728" s="7">
        <f>SUM(Z$7:Z1728)/2</f>
        <v>1064</v>
      </c>
      <c r="AW1728" s="7">
        <f>SUM(AC$7:AC1728)/2</f>
        <v>916</v>
      </c>
      <c r="BF1728" s="2" t="s">
        <v>1299</v>
      </c>
      <c r="BG1728" s="2" t="s">
        <v>1299</v>
      </c>
      <c r="BH1728" s="2" t="s">
        <v>1299</v>
      </c>
      <c r="BI1728" s="2" t="s">
        <v>1299</v>
      </c>
      <c r="BJ1728" s="2" t="s">
        <v>1299</v>
      </c>
      <c r="BK1728" s="2" t="s">
        <v>1299</v>
      </c>
      <c r="BL1728" s="2" t="s">
        <v>1299</v>
      </c>
      <c r="BM1728" s="2" t="s">
        <v>1299</v>
      </c>
      <c r="BN1728" s="2" t="s">
        <v>1299</v>
      </c>
      <c r="BO1728" s="2" t="s">
        <v>1299</v>
      </c>
    </row>
    <row r="1729" spans="2:67" ht="43.15" outlineLevel="1">
      <c r="B1729" s="36"/>
      <c r="C1729" s="13" t="s">
        <v>1999</v>
      </c>
      <c r="D1729" s="10" t="s">
        <v>2143</v>
      </c>
      <c r="E1729" s="10" t="s">
        <v>2144</v>
      </c>
      <c r="F1729" s="11" t="s">
        <v>2145</v>
      </c>
      <c r="G1729" s="11"/>
      <c r="H1729" s="11"/>
      <c r="I1729" s="11"/>
      <c r="J1729" s="11"/>
      <c r="K1729" s="11"/>
      <c r="L1729" s="11"/>
      <c r="M1729" s="11"/>
      <c r="N1729" s="10"/>
      <c r="O1729" s="10"/>
      <c r="P1729" s="10"/>
      <c r="Q1729" s="10"/>
      <c r="R1729" s="10"/>
      <c r="S1729" s="10" t="s">
        <v>53</v>
      </c>
      <c r="T1729" s="10"/>
      <c r="U1729" s="10" t="s">
        <v>49</v>
      </c>
      <c r="V1729" s="10" t="s">
        <v>50</v>
      </c>
      <c r="W1729" s="10" t="s">
        <v>50</v>
      </c>
      <c r="X1729" s="11" t="str">
        <f t="shared" si="943"/>
        <v>N</v>
      </c>
      <c r="Y1729" s="11"/>
      <c r="Z1729" s="11">
        <f t="shared" si="990"/>
        <v>0</v>
      </c>
      <c r="AA1729" s="11" t="str">
        <f t="shared" si="1018"/>
        <v>N</v>
      </c>
      <c r="AB1729" s="11"/>
      <c r="AC1729" s="11">
        <f t="shared" si="1019"/>
        <v>0</v>
      </c>
      <c r="AD1729" s="10" t="str">
        <f t="shared" si="1034"/>
        <v/>
      </c>
      <c r="AE1729" s="10" t="str">
        <f t="shared" si="1035"/>
        <v/>
      </c>
      <c r="AF1729" s="11"/>
      <c r="AG1729" s="10"/>
      <c r="AH1729" s="10"/>
      <c r="AI1729" s="11">
        <f t="shared" si="1036"/>
        <v>1063</v>
      </c>
      <c r="AJ1729" s="11" t="str">
        <f t="shared" si="1037"/>
        <v/>
      </c>
      <c r="AK1729" s="11">
        <f t="shared" si="1038"/>
        <v>1063</v>
      </c>
      <c r="AL1729" s="11" t="str">
        <f t="shared" si="1039"/>
        <v/>
      </c>
      <c r="AM1729" s="11">
        <f t="shared" si="1040"/>
        <v>936</v>
      </c>
      <c r="AN1729" s="11" t="str">
        <f t="shared" si="1041"/>
        <v/>
      </c>
      <c r="AO1729" s="11">
        <f t="shared" si="1042"/>
        <v>975</v>
      </c>
      <c r="AP1729" s="11" t="str">
        <f t="shared" si="1043"/>
        <v/>
      </c>
      <c r="AQ1729" s="11"/>
      <c r="AR1729" s="11">
        <f t="shared" si="1020"/>
        <v>0</v>
      </c>
      <c r="AS1729" s="11"/>
      <c r="AT1729" s="9"/>
      <c r="AU1729" t="str">
        <f t="shared" si="1031"/>
        <v>RW</v>
      </c>
      <c r="AV1729" s="7">
        <f>SUM(Z$7:Z1729)/2</f>
        <v>1064</v>
      </c>
      <c r="AW1729" s="7">
        <f>SUM(AC$7:AC1729)/2</f>
        <v>916</v>
      </c>
      <c r="BF1729" s="2" t="s">
        <v>1299</v>
      </c>
      <c r="BG1729" s="2" t="s">
        <v>1299</v>
      </c>
      <c r="BH1729" s="2" t="s">
        <v>1299</v>
      </c>
      <c r="BI1729" s="2" t="s">
        <v>1299</v>
      </c>
      <c r="BJ1729" s="2" t="s">
        <v>1299</v>
      </c>
      <c r="BK1729" s="2" t="s">
        <v>1299</v>
      </c>
      <c r="BL1729" s="2" t="s">
        <v>1299</v>
      </c>
      <c r="BM1729" s="2" t="s">
        <v>1299</v>
      </c>
      <c r="BN1729" s="2" t="s">
        <v>1299</v>
      </c>
      <c r="BO1729" s="2" t="s">
        <v>1299</v>
      </c>
    </row>
    <row r="1730" spans="2:67" ht="43.15" outlineLevel="1">
      <c r="B1730" s="36"/>
      <c r="C1730" s="13" t="s">
        <v>1999</v>
      </c>
      <c r="D1730" s="10" t="s">
        <v>2143</v>
      </c>
      <c r="E1730" s="10" t="s">
        <v>2144</v>
      </c>
      <c r="F1730" s="11" t="s">
        <v>2145</v>
      </c>
      <c r="G1730" s="11"/>
      <c r="H1730" s="11"/>
      <c r="I1730" s="11"/>
      <c r="J1730" s="11"/>
      <c r="K1730" s="11"/>
      <c r="L1730" s="11"/>
      <c r="M1730" s="11"/>
      <c r="N1730" s="10"/>
      <c r="O1730" s="10"/>
      <c r="P1730" s="10"/>
      <c r="Q1730" s="10"/>
      <c r="R1730" s="10"/>
      <c r="S1730" s="10" t="s">
        <v>53</v>
      </c>
      <c r="T1730" s="10"/>
      <c r="U1730" s="10" t="s">
        <v>49</v>
      </c>
      <c r="V1730" s="10" t="s">
        <v>50</v>
      </c>
      <c r="W1730" s="10" t="s">
        <v>50</v>
      </c>
      <c r="X1730" s="11" t="str">
        <f t="shared" si="943"/>
        <v>N</v>
      </c>
      <c r="Y1730" s="11"/>
      <c r="Z1730" s="11">
        <f t="shared" si="990"/>
        <v>0</v>
      </c>
      <c r="AA1730" s="11" t="str">
        <f t="shared" si="1018"/>
        <v>N</v>
      </c>
      <c r="AB1730" s="11"/>
      <c r="AC1730" s="11">
        <f t="shared" si="1019"/>
        <v>0</v>
      </c>
      <c r="AD1730" s="10" t="str">
        <f t="shared" si="1034"/>
        <v/>
      </c>
      <c r="AE1730" s="10" t="str">
        <f t="shared" si="1035"/>
        <v/>
      </c>
      <c r="AF1730" s="11"/>
      <c r="AG1730" s="10"/>
      <c r="AH1730" s="10"/>
      <c r="AI1730" s="11">
        <f t="shared" si="1036"/>
        <v>1063</v>
      </c>
      <c r="AJ1730" s="11" t="str">
        <f t="shared" si="1037"/>
        <v/>
      </c>
      <c r="AK1730" s="11">
        <f t="shared" si="1038"/>
        <v>1063</v>
      </c>
      <c r="AL1730" s="11" t="str">
        <f t="shared" si="1039"/>
        <v/>
      </c>
      <c r="AM1730" s="11">
        <f t="shared" si="1040"/>
        <v>936</v>
      </c>
      <c r="AN1730" s="11" t="str">
        <f t="shared" si="1041"/>
        <v/>
      </c>
      <c r="AO1730" s="11">
        <f t="shared" si="1042"/>
        <v>975</v>
      </c>
      <c r="AP1730" s="11" t="str">
        <f t="shared" si="1043"/>
        <v/>
      </c>
      <c r="AQ1730" s="11"/>
      <c r="AR1730" s="11">
        <f t="shared" si="1020"/>
        <v>0</v>
      </c>
      <c r="AS1730" s="11"/>
      <c r="AT1730" s="9"/>
      <c r="AU1730" t="str">
        <f t="shared" si="1031"/>
        <v>RW</v>
      </c>
      <c r="AV1730" s="7">
        <f>SUM(Z$7:Z1730)/2</f>
        <v>1064</v>
      </c>
      <c r="AW1730" s="7">
        <f>SUM(AC$7:AC1730)/2</f>
        <v>916</v>
      </c>
      <c r="BF1730" s="2" t="s">
        <v>1299</v>
      </c>
      <c r="BG1730" s="2" t="s">
        <v>1299</v>
      </c>
      <c r="BH1730" s="2" t="s">
        <v>1299</v>
      </c>
      <c r="BI1730" s="2" t="s">
        <v>1299</v>
      </c>
      <c r="BJ1730" s="2" t="s">
        <v>1299</v>
      </c>
      <c r="BK1730" s="2" t="s">
        <v>1299</v>
      </c>
      <c r="BL1730" s="2" t="s">
        <v>1299</v>
      </c>
      <c r="BM1730" s="2" t="s">
        <v>1299</v>
      </c>
      <c r="BN1730" s="2" t="s">
        <v>1299</v>
      </c>
      <c r="BO1730" s="2" t="s">
        <v>1299</v>
      </c>
    </row>
    <row r="1731" spans="2:67" ht="43.15" outlineLevel="1">
      <c r="B1731" s="36"/>
      <c r="C1731" s="13" t="s">
        <v>1999</v>
      </c>
      <c r="D1731" s="10" t="s">
        <v>2143</v>
      </c>
      <c r="E1731" s="10" t="s">
        <v>2144</v>
      </c>
      <c r="F1731" s="11" t="s">
        <v>2145</v>
      </c>
      <c r="G1731" s="11"/>
      <c r="H1731" s="11"/>
      <c r="I1731" s="11"/>
      <c r="J1731" s="11"/>
      <c r="K1731" s="11"/>
      <c r="L1731" s="11"/>
      <c r="M1731" s="11"/>
      <c r="N1731" s="10"/>
      <c r="O1731" s="10"/>
      <c r="P1731" s="10"/>
      <c r="Q1731" s="10"/>
      <c r="R1731" s="10"/>
      <c r="S1731" s="10" t="s">
        <v>53</v>
      </c>
      <c r="T1731" s="10"/>
      <c r="U1731" s="10" t="s">
        <v>49</v>
      </c>
      <c r="V1731" s="10" t="s">
        <v>50</v>
      </c>
      <c r="W1731" s="10" t="s">
        <v>50</v>
      </c>
      <c r="X1731" s="11" t="str">
        <f t="shared" si="943"/>
        <v>N</v>
      </c>
      <c r="Y1731" s="11"/>
      <c r="Z1731" s="11">
        <f t="shared" si="990"/>
        <v>0</v>
      </c>
      <c r="AA1731" s="11" t="str">
        <f t="shared" si="1018"/>
        <v>N</v>
      </c>
      <c r="AB1731" s="11"/>
      <c r="AC1731" s="11">
        <f t="shared" si="1019"/>
        <v>0</v>
      </c>
      <c r="AD1731" s="10" t="str">
        <f t="shared" si="1034"/>
        <v/>
      </c>
      <c r="AE1731" s="10" t="str">
        <f t="shared" si="1035"/>
        <v/>
      </c>
      <c r="AF1731" s="11"/>
      <c r="AG1731" s="10"/>
      <c r="AH1731" s="10"/>
      <c r="AI1731" s="11">
        <f t="shared" si="1036"/>
        <v>1063</v>
      </c>
      <c r="AJ1731" s="11" t="str">
        <f t="shared" si="1037"/>
        <v/>
      </c>
      <c r="AK1731" s="11">
        <f t="shared" si="1038"/>
        <v>1063</v>
      </c>
      <c r="AL1731" s="11" t="str">
        <f t="shared" si="1039"/>
        <v/>
      </c>
      <c r="AM1731" s="11">
        <f t="shared" si="1040"/>
        <v>936</v>
      </c>
      <c r="AN1731" s="11" t="str">
        <f t="shared" si="1041"/>
        <v/>
      </c>
      <c r="AO1731" s="11">
        <f t="shared" si="1042"/>
        <v>975</v>
      </c>
      <c r="AP1731" s="11" t="str">
        <f t="shared" si="1043"/>
        <v/>
      </c>
      <c r="AQ1731" s="11"/>
      <c r="AR1731" s="11">
        <f t="shared" si="1020"/>
        <v>0</v>
      </c>
      <c r="AS1731" s="11"/>
      <c r="AT1731" s="9"/>
      <c r="AU1731" t="str">
        <f t="shared" si="1031"/>
        <v>RW</v>
      </c>
      <c r="AV1731" s="7">
        <f>SUM(Z$7:Z1731)/2</f>
        <v>1064</v>
      </c>
      <c r="AW1731" s="7">
        <f>SUM(AC$7:AC1731)/2</f>
        <v>916</v>
      </c>
      <c r="BF1731" s="2" t="s">
        <v>1299</v>
      </c>
      <c r="BG1731" s="2" t="s">
        <v>1299</v>
      </c>
      <c r="BH1731" s="2" t="s">
        <v>1299</v>
      </c>
      <c r="BI1731" s="2" t="s">
        <v>1299</v>
      </c>
      <c r="BJ1731" s="2" t="s">
        <v>1299</v>
      </c>
      <c r="BK1731" s="2" t="s">
        <v>1299</v>
      </c>
      <c r="BL1731" s="2" t="s">
        <v>1299</v>
      </c>
      <c r="BM1731" s="2" t="s">
        <v>1299</v>
      </c>
      <c r="BN1731" s="2" t="s">
        <v>1299</v>
      </c>
      <c r="BO1731" s="2" t="s">
        <v>1299</v>
      </c>
    </row>
    <row r="1732" spans="2:67" ht="43.15" outlineLevel="1">
      <c r="B1732" s="36"/>
      <c r="C1732" s="13" t="s">
        <v>1999</v>
      </c>
      <c r="D1732" s="10" t="s">
        <v>2143</v>
      </c>
      <c r="E1732" s="10" t="s">
        <v>2144</v>
      </c>
      <c r="F1732" s="11" t="s">
        <v>2145</v>
      </c>
      <c r="G1732" s="11"/>
      <c r="H1732" s="11"/>
      <c r="I1732" s="11"/>
      <c r="J1732" s="11"/>
      <c r="K1732" s="11"/>
      <c r="L1732" s="11"/>
      <c r="M1732" s="11"/>
      <c r="N1732" s="10"/>
      <c r="O1732" s="10"/>
      <c r="P1732" s="10"/>
      <c r="Q1732" s="10"/>
      <c r="R1732" s="10"/>
      <c r="S1732" s="10" t="s">
        <v>53</v>
      </c>
      <c r="T1732" s="10"/>
      <c r="U1732" s="10" t="s">
        <v>49</v>
      </c>
      <c r="V1732" s="10" t="s">
        <v>50</v>
      </c>
      <c r="W1732" s="10" t="s">
        <v>50</v>
      </c>
      <c r="X1732" s="11" t="str">
        <f t="shared" si="943"/>
        <v>N</v>
      </c>
      <c r="Y1732" s="11"/>
      <c r="Z1732" s="11">
        <f t="shared" si="990"/>
        <v>0</v>
      </c>
      <c r="AA1732" s="11" t="str">
        <f t="shared" si="1018"/>
        <v>N</v>
      </c>
      <c r="AB1732" s="11"/>
      <c r="AC1732" s="11">
        <f t="shared" si="1019"/>
        <v>0</v>
      </c>
      <c r="AD1732" s="10" t="str">
        <f t="shared" si="1034"/>
        <v/>
      </c>
      <c r="AE1732" s="10" t="str">
        <f t="shared" si="1035"/>
        <v/>
      </c>
      <c r="AF1732" s="11"/>
      <c r="AG1732" s="10"/>
      <c r="AH1732" s="10"/>
      <c r="AI1732" s="11">
        <f t="shared" si="1036"/>
        <v>1063</v>
      </c>
      <c r="AJ1732" s="11" t="str">
        <f t="shared" si="1037"/>
        <v/>
      </c>
      <c r="AK1732" s="11">
        <f t="shared" si="1038"/>
        <v>1063</v>
      </c>
      <c r="AL1732" s="11" t="str">
        <f t="shared" si="1039"/>
        <v/>
      </c>
      <c r="AM1732" s="11">
        <f t="shared" si="1040"/>
        <v>936</v>
      </c>
      <c r="AN1732" s="11" t="str">
        <f t="shared" si="1041"/>
        <v/>
      </c>
      <c r="AO1732" s="11">
        <f t="shared" si="1042"/>
        <v>975</v>
      </c>
      <c r="AP1732" s="11" t="str">
        <f t="shared" si="1043"/>
        <v/>
      </c>
      <c r="AQ1732" s="11"/>
      <c r="AR1732" s="11">
        <f t="shared" si="1020"/>
        <v>0</v>
      </c>
      <c r="AS1732" s="11"/>
      <c r="AT1732" s="9"/>
      <c r="AU1732" t="str">
        <f t="shared" si="1031"/>
        <v>RW</v>
      </c>
      <c r="AV1732" s="7">
        <f>SUM(Z$7:Z1732)/2</f>
        <v>1064</v>
      </c>
      <c r="AW1732" s="7">
        <f>SUM(AC$7:AC1732)/2</f>
        <v>916</v>
      </c>
      <c r="BF1732" s="2" t="s">
        <v>1299</v>
      </c>
      <c r="BG1732" s="2" t="s">
        <v>1299</v>
      </c>
      <c r="BH1732" s="2" t="s">
        <v>1299</v>
      </c>
      <c r="BI1732" s="2" t="s">
        <v>1299</v>
      </c>
      <c r="BJ1732" s="2" t="s">
        <v>1299</v>
      </c>
      <c r="BK1732" s="2" t="s">
        <v>1299</v>
      </c>
      <c r="BL1732" s="2" t="s">
        <v>1299</v>
      </c>
      <c r="BM1732" s="2" t="s">
        <v>1299</v>
      </c>
      <c r="BN1732" s="2" t="s">
        <v>1299</v>
      </c>
      <c r="BO1732" s="2" t="s">
        <v>1299</v>
      </c>
    </row>
    <row r="1733" spans="2:67" ht="43.15" outlineLevel="1">
      <c r="B1733" s="36"/>
      <c r="C1733" s="13" t="s">
        <v>1999</v>
      </c>
      <c r="D1733" s="10" t="s">
        <v>2143</v>
      </c>
      <c r="E1733" s="10" t="s">
        <v>2144</v>
      </c>
      <c r="F1733" s="11" t="s">
        <v>2145</v>
      </c>
      <c r="G1733" s="11"/>
      <c r="H1733" s="11"/>
      <c r="I1733" s="11"/>
      <c r="J1733" s="11"/>
      <c r="K1733" s="11"/>
      <c r="L1733" s="11"/>
      <c r="M1733" s="11"/>
      <c r="N1733" s="10"/>
      <c r="O1733" s="10"/>
      <c r="P1733" s="10"/>
      <c r="Q1733" s="10"/>
      <c r="R1733" s="10"/>
      <c r="S1733" s="10" t="s">
        <v>53</v>
      </c>
      <c r="T1733" s="10"/>
      <c r="U1733" s="10" t="s">
        <v>49</v>
      </c>
      <c r="V1733" s="10" t="s">
        <v>50</v>
      </c>
      <c r="W1733" s="10" t="s">
        <v>50</v>
      </c>
      <c r="X1733" s="11" t="str">
        <f t="shared" si="943"/>
        <v>N</v>
      </c>
      <c r="Y1733" s="11"/>
      <c r="Z1733" s="11">
        <f t="shared" si="990"/>
        <v>0</v>
      </c>
      <c r="AA1733" s="11" t="str">
        <f t="shared" si="1018"/>
        <v>N</v>
      </c>
      <c r="AB1733" s="11"/>
      <c r="AC1733" s="11">
        <f t="shared" si="1019"/>
        <v>0</v>
      </c>
      <c r="AD1733" s="10" t="str">
        <f t="shared" si="1034"/>
        <v/>
      </c>
      <c r="AE1733" s="10" t="str">
        <f t="shared" si="1035"/>
        <v/>
      </c>
      <c r="AF1733" s="11"/>
      <c r="AG1733" s="10"/>
      <c r="AH1733" s="10"/>
      <c r="AI1733" s="11">
        <f t="shared" si="1036"/>
        <v>1063</v>
      </c>
      <c r="AJ1733" s="11" t="str">
        <f t="shared" si="1037"/>
        <v/>
      </c>
      <c r="AK1733" s="11">
        <f t="shared" si="1038"/>
        <v>1063</v>
      </c>
      <c r="AL1733" s="11" t="str">
        <f t="shared" si="1039"/>
        <v/>
      </c>
      <c r="AM1733" s="11">
        <f t="shared" si="1040"/>
        <v>936</v>
      </c>
      <c r="AN1733" s="11" t="str">
        <f t="shared" si="1041"/>
        <v/>
      </c>
      <c r="AO1733" s="11">
        <f t="shared" si="1042"/>
        <v>975</v>
      </c>
      <c r="AP1733" s="11" t="str">
        <f t="shared" si="1043"/>
        <v/>
      </c>
      <c r="AQ1733" s="11"/>
      <c r="AR1733" s="11">
        <f t="shared" si="1020"/>
        <v>0</v>
      </c>
      <c r="AS1733" s="11"/>
      <c r="AT1733" s="9"/>
      <c r="AU1733" t="str">
        <f t="shared" si="1031"/>
        <v>RW</v>
      </c>
      <c r="AV1733" s="7">
        <f>SUM(Z$7:Z1733)/2</f>
        <v>1064</v>
      </c>
      <c r="AW1733" s="7">
        <f>SUM(AC$7:AC1733)/2</f>
        <v>916</v>
      </c>
      <c r="BF1733" s="2" t="s">
        <v>1299</v>
      </c>
      <c r="BG1733" s="2" t="s">
        <v>1299</v>
      </c>
      <c r="BH1733" s="2" t="s">
        <v>1299</v>
      </c>
      <c r="BI1733" s="2" t="s">
        <v>1299</v>
      </c>
      <c r="BJ1733" s="2" t="s">
        <v>1299</v>
      </c>
      <c r="BK1733" s="2" t="s">
        <v>1299</v>
      </c>
      <c r="BL1733" s="2" t="s">
        <v>1299</v>
      </c>
      <c r="BM1733" s="2" t="s">
        <v>1299</v>
      </c>
      <c r="BN1733" s="2" t="s">
        <v>1299</v>
      </c>
      <c r="BO1733" s="2" t="s">
        <v>1299</v>
      </c>
    </row>
    <row r="1734" spans="2:67" ht="43.15" outlineLevel="1">
      <c r="B1734" s="36"/>
      <c r="C1734" s="13" t="s">
        <v>1999</v>
      </c>
      <c r="D1734" s="10" t="s">
        <v>2143</v>
      </c>
      <c r="E1734" s="10" t="s">
        <v>2144</v>
      </c>
      <c r="F1734" s="11" t="s">
        <v>2145</v>
      </c>
      <c r="G1734" s="11"/>
      <c r="H1734" s="11"/>
      <c r="I1734" s="11"/>
      <c r="J1734" s="11"/>
      <c r="K1734" s="11"/>
      <c r="L1734" s="11"/>
      <c r="M1734" s="11"/>
      <c r="N1734" s="10"/>
      <c r="O1734" s="10"/>
      <c r="P1734" s="10"/>
      <c r="Q1734" s="10"/>
      <c r="R1734" s="10"/>
      <c r="S1734" s="10" t="s">
        <v>53</v>
      </c>
      <c r="T1734" s="10"/>
      <c r="U1734" s="10" t="s">
        <v>49</v>
      </c>
      <c r="V1734" s="10" t="s">
        <v>50</v>
      </c>
      <c r="W1734" s="10" t="s">
        <v>50</v>
      </c>
      <c r="X1734" s="11" t="str">
        <f t="shared" si="943"/>
        <v>N</v>
      </c>
      <c r="Y1734" s="11"/>
      <c r="Z1734" s="11">
        <f t="shared" si="990"/>
        <v>0</v>
      </c>
      <c r="AA1734" s="11" t="str">
        <f t="shared" si="1018"/>
        <v>N</v>
      </c>
      <c r="AB1734" s="11"/>
      <c r="AC1734" s="11">
        <f t="shared" si="1019"/>
        <v>0</v>
      </c>
      <c r="AD1734" s="10" t="str">
        <f t="shared" si="1034"/>
        <v/>
      </c>
      <c r="AE1734" s="10" t="str">
        <f t="shared" si="1035"/>
        <v/>
      </c>
      <c r="AF1734" s="11"/>
      <c r="AG1734" s="10"/>
      <c r="AH1734" s="10"/>
      <c r="AI1734" s="11">
        <f t="shared" si="1036"/>
        <v>1063</v>
      </c>
      <c r="AJ1734" s="11" t="str">
        <f t="shared" si="1037"/>
        <v/>
      </c>
      <c r="AK1734" s="11">
        <f t="shared" si="1038"/>
        <v>1063</v>
      </c>
      <c r="AL1734" s="11" t="str">
        <f t="shared" si="1039"/>
        <v/>
      </c>
      <c r="AM1734" s="11">
        <f t="shared" si="1040"/>
        <v>936</v>
      </c>
      <c r="AN1734" s="11" t="str">
        <f t="shared" si="1041"/>
        <v/>
      </c>
      <c r="AO1734" s="11">
        <f t="shared" si="1042"/>
        <v>975</v>
      </c>
      <c r="AP1734" s="11" t="str">
        <f t="shared" si="1043"/>
        <v/>
      </c>
      <c r="AQ1734" s="11"/>
      <c r="AR1734" s="11">
        <f t="shared" si="1020"/>
        <v>0</v>
      </c>
      <c r="AS1734" s="11"/>
      <c r="AT1734" s="9"/>
      <c r="AU1734" t="str">
        <f t="shared" si="1031"/>
        <v>RW</v>
      </c>
      <c r="AV1734" s="7">
        <f>SUM(Z$7:Z1734)/2</f>
        <v>1064</v>
      </c>
      <c r="AW1734" s="7">
        <f>SUM(AC$7:AC1734)/2</f>
        <v>916</v>
      </c>
      <c r="BF1734" s="2" t="s">
        <v>1299</v>
      </c>
      <c r="BG1734" s="2" t="s">
        <v>1299</v>
      </c>
      <c r="BH1734" s="2" t="s">
        <v>1299</v>
      </c>
      <c r="BI1734" s="2" t="s">
        <v>1299</v>
      </c>
      <c r="BJ1734" s="2" t="s">
        <v>1299</v>
      </c>
      <c r="BK1734" s="2" t="s">
        <v>1299</v>
      </c>
      <c r="BL1734" s="2" t="s">
        <v>1299</v>
      </c>
      <c r="BM1734" s="2" t="s">
        <v>1299</v>
      </c>
      <c r="BN1734" s="2" t="s">
        <v>1299</v>
      </c>
      <c r="BO1734" s="2" t="s">
        <v>1299</v>
      </c>
    </row>
    <row r="1735" spans="2:67" ht="43.15" outlineLevel="1">
      <c r="B1735" s="36"/>
      <c r="C1735" s="13" t="s">
        <v>1999</v>
      </c>
      <c r="D1735" s="10" t="s">
        <v>2143</v>
      </c>
      <c r="E1735" s="10" t="s">
        <v>2144</v>
      </c>
      <c r="F1735" s="11" t="s">
        <v>2145</v>
      </c>
      <c r="G1735" s="11"/>
      <c r="H1735" s="11"/>
      <c r="I1735" s="11"/>
      <c r="J1735" s="11"/>
      <c r="K1735" s="11"/>
      <c r="L1735" s="11"/>
      <c r="M1735" s="11"/>
      <c r="N1735" s="10"/>
      <c r="O1735" s="10"/>
      <c r="P1735" s="10"/>
      <c r="Q1735" s="10"/>
      <c r="R1735" s="10"/>
      <c r="S1735" s="10" t="s">
        <v>53</v>
      </c>
      <c r="T1735" s="10"/>
      <c r="U1735" s="10" t="s">
        <v>49</v>
      </c>
      <c r="V1735" s="10" t="s">
        <v>50</v>
      </c>
      <c r="W1735" s="10" t="s">
        <v>50</v>
      </c>
      <c r="X1735" s="11" t="str">
        <f t="shared" si="943"/>
        <v>N</v>
      </c>
      <c r="Y1735" s="11"/>
      <c r="Z1735" s="11">
        <f t="shared" si="990"/>
        <v>0</v>
      </c>
      <c r="AA1735" s="11" t="str">
        <f t="shared" si="1018"/>
        <v>N</v>
      </c>
      <c r="AB1735" s="11"/>
      <c r="AC1735" s="11">
        <f t="shared" si="1019"/>
        <v>0</v>
      </c>
      <c r="AD1735" s="10" t="str">
        <f t="shared" si="1034"/>
        <v/>
      </c>
      <c r="AE1735" s="10" t="str">
        <f t="shared" si="1035"/>
        <v/>
      </c>
      <c r="AF1735" s="11"/>
      <c r="AG1735" s="10"/>
      <c r="AH1735" s="10"/>
      <c r="AI1735" s="11">
        <f t="shared" si="1036"/>
        <v>1063</v>
      </c>
      <c r="AJ1735" s="11" t="str">
        <f t="shared" si="1037"/>
        <v/>
      </c>
      <c r="AK1735" s="11">
        <f t="shared" si="1038"/>
        <v>1063</v>
      </c>
      <c r="AL1735" s="11" t="str">
        <f t="shared" si="1039"/>
        <v/>
      </c>
      <c r="AM1735" s="11">
        <f t="shared" si="1040"/>
        <v>936</v>
      </c>
      <c r="AN1735" s="11" t="str">
        <f t="shared" si="1041"/>
        <v/>
      </c>
      <c r="AO1735" s="11">
        <f t="shared" si="1042"/>
        <v>975</v>
      </c>
      <c r="AP1735" s="11" t="str">
        <f t="shared" si="1043"/>
        <v/>
      </c>
      <c r="AQ1735" s="11"/>
      <c r="AR1735" s="11">
        <f t="shared" si="1020"/>
        <v>0</v>
      </c>
      <c r="AS1735" s="11"/>
      <c r="AT1735" s="9"/>
      <c r="AU1735" t="str">
        <f t="shared" si="1031"/>
        <v>RW</v>
      </c>
      <c r="AV1735" s="7">
        <f>SUM(Z$7:Z1735)/2</f>
        <v>1064</v>
      </c>
      <c r="AW1735" s="7">
        <f>SUM(AC$7:AC1735)/2</f>
        <v>916</v>
      </c>
      <c r="BF1735" s="2" t="s">
        <v>1299</v>
      </c>
      <c r="BG1735" s="2" t="s">
        <v>1299</v>
      </c>
      <c r="BH1735" s="2" t="s">
        <v>1299</v>
      </c>
      <c r="BI1735" s="2" t="s">
        <v>1299</v>
      </c>
      <c r="BJ1735" s="2" t="s">
        <v>1299</v>
      </c>
      <c r="BK1735" s="2" t="s">
        <v>1299</v>
      </c>
      <c r="BL1735" s="2" t="s">
        <v>1299</v>
      </c>
      <c r="BM1735" s="2" t="s">
        <v>1299</v>
      </c>
      <c r="BN1735" s="2" t="s">
        <v>1299</v>
      </c>
      <c r="BO1735" s="2" t="s">
        <v>1299</v>
      </c>
    </row>
    <row r="1736" spans="2:67" ht="43.15" outlineLevel="1">
      <c r="B1736" s="36"/>
      <c r="C1736" s="13" t="s">
        <v>1999</v>
      </c>
      <c r="D1736" s="10" t="s">
        <v>2143</v>
      </c>
      <c r="E1736" s="10" t="s">
        <v>2144</v>
      </c>
      <c r="F1736" s="11" t="s">
        <v>2145</v>
      </c>
      <c r="G1736" s="11"/>
      <c r="H1736" s="11"/>
      <c r="I1736" s="11"/>
      <c r="J1736" s="11"/>
      <c r="K1736" s="11"/>
      <c r="L1736" s="11"/>
      <c r="M1736" s="11"/>
      <c r="N1736" s="10"/>
      <c r="O1736" s="10"/>
      <c r="P1736" s="10"/>
      <c r="Q1736" s="10"/>
      <c r="R1736" s="10"/>
      <c r="S1736" s="10" t="s">
        <v>53</v>
      </c>
      <c r="T1736" s="10"/>
      <c r="U1736" s="10" t="s">
        <v>49</v>
      </c>
      <c r="V1736" s="10" t="s">
        <v>50</v>
      </c>
      <c r="W1736" s="10" t="s">
        <v>50</v>
      </c>
      <c r="X1736" s="11" t="str">
        <f t="shared" si="943"/>
        <v>N</v>
      </c>
      <c r="Y1736" s="11"/>
      <c r="Z1736" s="11">
        <f t="shared" si="990"/>
        <v>0</v>
      </c>
      <c r="AA1736" s="11" t="str">
        <f t="shared" si="1018"/>
        <v>N</v>
      </c>
      <c r="AB1736" s="11"/>
      <c r="AC1736" s="11">
        <f t="shared" si="1019"/>
        <v>0</v>
      </c>
      <c r="AD1736" s="10" t="str">
        <f t="shared" si="1034"/>
        <v/>
      </c>
      <c r="AE1736" s="10" t="str">
        <f t="shared" si="1035"/>
        <v/>
      </c>
      <c r="AF1736" s="11"/>
      <c r="AG1736" s="10"/>
      <c r="AH1736" s="10"/>
      <c r="AI1736" s="11">
        <f t="shared" si="1036"/>
        <v>1063</v>
      </c>
      <c r="AJ1736" s="11" t="str">
        <f t="shared" si="1037"/>
        <v/>
      </c>
      <c r="AK1736" s="11">
        <f t="shared" si="1038"/>
        <v>1063</v>
      </c>
      <c r="AL1736" s="11" t="str">
        <f t="shared" si="1039"/>
        <v/>
      </c>
      <c r="AM1736" s="11">
        <f t="shared" si="1040"/>
        <v>936</v>
      </c>
      <c r="AN1736" s="11" t="str">
        <f t="shared" si="1041"/>
        <v/>
      </c>
      <c r="AO1736" s="11">
        <f t="shared" si="1042"/>
        <v>975</v>
      </c>
      <c r="AP1736" s="11" t="str">
        <f t="shared" si="1043"/>
        <v/>
      </c>
      <c r="AQ1736" s="11"/>
      <c r="AR1736" s="11">
        <f t="shared" si="1020"/>
        <v>0</v>
      </c>
      <c r="AS1736" s="11"/>
      <c r="AT1736" s="9"/>
      <c r="AU1736" t="str">
        <f t="shared" si="1031"/>
        <v>RW</v>
      </c>
      <c r="AV1736" s="7">
        <f>SUM(Z$7:Z1736)/2</f>
        <v>1064</v>
      </c>
      <c r="AW1736" s="7">
        <f>SUM(AC$7:AC1736)/2</f>
        <v>916</v>
      </c>
      <c r="BF1736" s="2" t="s">
        <v>1299</v>
      </c>
      <c r="BG1736" s="2" t="s">
        <v>1299</v>
      </c>
      <c r="BH1736" s="2" t="s">
        <v>1299</v>
      </c>
      <c r="BI1736" s="2" t="s">
        <v>1299</v>
      </c>
      <c r="BJ1736" s="2" t="s">
        <v>1299</v>
      </c>
      <c r="BK1736" s="2" t="s">
        <v>1299</v>
      </c>
      <c r="BL1736" s="2" t="s">
        <v>1299</v>
      </c>
      <c r="BM1736" s="2" t="s">
        <v>1299</v>
      </c>
      <c r="BN1736" s="2" t="s">
        <v>1299</v>
      </c>
      <c r="BO1736" s="2" t="s">
        <v>1299</v>
      </c>
    </row>
    <row r="1737" spans="2:67" ht="43.15" outlineLevel="1">
      <c r="B1737" s="36"/>
      <c r="C1737" s="13" t="s">
        <v>1999</v>
      </c>
      <c r="D1737" s="10" t="s">
        <v>2143</v>
      </c>
      <c r="E1737" s="10" t="s">
        <v>2144</v>
      </c>
      <c r="F1737" s="11" t="s">
        <v>2145</v>
      </c>
      <c r="G1737" s="11"/>
      <c r="H1737" s="11"/>
      <c r="I1737" s="11"/>
      <c r="J1737" s="11"/>
      <c r="K1737" s="11"/>
      <c r="L1737" s="11"/>
      <c r="M1737" s="11"/>
      <c r="N1737" s="10"/>
      <c r="O1737" s="10"/>
      <c r="P1737" s="10"/>
      <c r="Q1737" s="10"/>
      <c r="R1737" s="10"/>
      <c r="S1737" s="10" t="s">
        <v>53</v>
      </c>
      <c r="T1737" s="10"/>
      <c r="U1737" s="10" t="s">
        <v>49</v>
      </c>
      <c r="V1737" s="10" t="s">
        <v>50</v>
      </c>
      <c r="W1737" s="10" t="s">
        <v>50</v>
      </c>
      <c r="X1737" s="11" t="str">
        <f t="shared" si="943"/>
        <v>N</v>
      </c>
      <c r="Y1737" s="11"/>
      <c r="Z1737" s="11">
        <f t="shared" si="990"/>
        <v>0</v>
      </c>
      <c r="AA1737" s="11" t="str">
        <f t="shared" si="1018"/>
        <v>N</v>
      </c>
      <c r="AB1737" s="11"/>
      <c r="AC1737" s="11">
        <f t="shared" si="1019"/>
        <v>0</v>
      </c>
      <c r="AD1737" s="10" t="str">
        <f t="shared" si="1034"/>
        <v/>
      </c>
      <c r="AE1737" s="10" t="str">
        <f t="shared" si="1035"/>
        <v/>
      </c>
      <c r="AF1737" s="11"/>
      <c r="AG1737" s="10"/>
      <c r="AH1737" s="10"/>
      <c r="AI1737" s="11">
        <f t="shared" si="1036"/>
        <v>1063</v>
      </c>
      <c r="AJ1737" s="11" t="str">
        <f t="shared" si="1037"/>
        <v/>
      </c>
      <c r="AK1737" s="11">
        <f t="shared" si="1038"/>
        <v>1063</v>
      </c>
      <c r="AL1737" s="11" t="str">
        <f t="shared" si="1039"/>
        <v/>
      </c>
      <c r="AM1737" s="11">
        <f t="shared" si="1040"/>
        <v>936</v>
      </c>
      <c r="AN1737" s="11" t="str">
        <f t="shared" si="1041"/>
        <v/>
      </c>
      <c r="AO1737" s="11">
        <f t="shared" si="1042"/>
        <v>975</v>
      </c>
      <c r="AP1737" s="11" t="str">
        <f t="shared" si="1043"/>
        <v/>
      </c>
      <c r="AQ1737" s="11"/>
      <c r="AR1737" s="11">
        <f t="shared" si="1020"/>
        <v>0</v>
      </c>
      <c r="AS1737" s="11"/>
      <c r="AT1737" s="9"/>
      <c r="AU1737" t="str">
        <f t="shared" si="1031"/>
        <v>RW</v>
      </c>
      <c r="AV1737" s="7">
        <f>SUM(Z$7:Z1737)/2</f>
        <v>1064</v>
      </c>
      <c r="AW1737" s="7">
        <f>SUM(AC$7:AC1737)/2</f>
        <v>916</v>
      </c>
      <c r="BF1737" s="2" t="s">
        <v>1299</v>
      </c>
      <c r="BG1737" s="2" t="s">
        <v>1299</v>
      </c>
      <c r="BH1737" s="2" t="s">
        <v>1299</v>
      </c>
      <c r="BI1737" s="2" t="s">
        <v>1299</v>
      </c>
      <c r="BJ1737" s="2" t="s">
        <v>1299</v>
      </c>
      <c r="BK1737" s="2" t="s">
        <v>1299</v>
      </c>
      <c r="BL1737" s="2" t="s">
        <v>1299</v>
      </c>
      <c r="BM1737" s="2" t="s">
        <v>1299</v>
      </c>
      <c r="BN1737" s="2" t="s">
        <v>1299</v>
      </c>
      <c r="BO1737" s="2" t="s">
        <v>1299</v>
      </c>
    </row>
    <row r="1738" spans="2:67" ht="43.15" outlineLevel="1">
      <c r="B1738" s="36"/>
      <c r="C1738" s="13" t="s">
        <v>1999</v>
      </c>
      <c r="D1738" s="10" t="s">
        <v>2143</v>
      </c>
      <c r="E1738" s="10" t="s">
        <v>2144</v>
      </c>
      <c r="F1738" s="11" t="s">
        <v>2145</v>
      </c>
      <c r="G1738" s="11"/>
      <c r="H1738" s="11"/>
      <c r="I1738" s="11"/>
      <c r="J1738" s="11"/>
      <c r="K1738" s="11"/>
      <c r="L1738" s="11"/>
      <c r="M1738" s="11"/>
      <c r="N1738" s="10"/>
      <c r="O1738" s="10"/>
      <c r="P1738" s="10"/>
      <c r="Q1738" s="10"/>
      <c r="R1738" s="10"/>
      <c r="S1738" s="10" t="s">
        <v>53</v>
      </c>
      <c r="T1738" s="10"/>
      <c r="U1738" s="10" t="s">
        <v>49</v>
      </c>
      <c r="V1738" s="10" t="s">
        <v>50</v>
      </c>
      <c r="W1738" s="10" t="s">
        <v>50</v>
      </c>
      <c r="X1738" s="11" t="str">
        <f t="shared" si="943"/>
        <v>N</v>
      </c>
      <c r="Y1738" s="11"/>
      <c r="Z1738" s="11">
        <f t="shared" si="990"/>
        <v>0</v>
      </c>
      <c r="AA1738" s="11" t="str">
        <f t="shared" si="1018"/>
        <v>N</v>
      </c>
      <c r="AB1738" s="11"/>
      <c r="AC1738" s="11">
        <f t="shared" si="1019"/>
        <v>0</v>
      </c>
      <c r="AD1738" s="10" t="str">
        <f t="shared" si="1034"/>
        <v/>
      </c>
      <c r="AE1738" s="10" t="str">
        <f t="shared" si="1035"/>
        <v/>
      </c>
      <c r="AF1738" s="11"/>
      <c r="AG1738" s="10"/>
      <c r="AH1738" s="10"/>
      <c r="AI1738" s="11">
        <f t="shared" si="1036"/>
        <v>1063</v>
      </c>
      <c r="AJ1738" s="11" t="str">
        <f t="shared" si="1037"/>
        <v/>
      </c>
      <c r="AK1738" s="11">
        <f t="shared" si="1038"/>
        <v>1063</v>
      </c>
      <c r="AL1738" s="11" t="str">
        <f t="shared" si="1039"/>
        <v/>
      </c>
      <c r="AM1738" s="11">
        <f t="shared" si="1040"/>
        <v>936</v>
      </c>
      <c r="AN1738" s="11" t="str">
        <f t="shared" si="1041"/>
        <v/>
      </c>
      <c r="AO1738" s="11">
        <f t="shared" si="1042"/>
        <v>975</v>
      </c>
      <c r="AP1738" s="11" t="str">
        <f t="shared" si="1043"/>
        <v/>
      </c>
      <c r="AQ1738" s="11"/>
      <c r="AR1738" s="11">
        <f t="shared" si="1020"/>
        <v>0</v>
      </c>
      <c r="AS1738" s="11"/>
      <c r="AT1738" s="9"/>
      <c r="AU1738" t="str">
        <f t="shared" si="1031"/>
        <v>RW</v>
      </c>
      <c r="AV1738" s="7">
        <f>SUM(Z$7:Z1738)/2</f>
        <v>1064</v>
      </c>
      <c r="AW1738" s="7">
        <f>SUM(AC$7:AC1738)/2</f>
        <v>916</v>
      </c>
      <c r="BF1738" s="2" t="s">
        <v>1299</v>
      </c>
      <c r="BG1738" s="2" t="s">
        <v>1299</v>
      </c>
      <c r="BH1738" s="2" t="s">
        <v>1299</v>
      </c>
      <c r="BI1738" s="2" t="s">
        <v>1299</v>
      </c>
      <c r="BJ1738" s="2" t="s">
        <v>1299</v>
      </c>
      <c r="BK1738" s="2" t="s">
        <v>1299</v>
      </c>
      <c r="BL1738" s="2" t="s">
        <v>1299</v>
      </c>
      <c r="BM1738" s="2" t="s">
        <v>1299</v>
      </c>
      <c r="BN1738" s="2" t="s">
        <v>1299</v>
      </c>
      <c r="BO1738" s="2" t="s">
        <v>1299</v>
      </c>
    </row>
    <row r="1739" spans="2:67" ht="43.15" outlineLevel="1">
      <c r="B1739" s="36"/>
      <c r="C1739" s="13" t="s">
        <v>1999</v>
      </c>
      <c r="D1739" s="10" t="s">
        <v>2143</v>
      </c>
      <c r="E1739" s="10" t="s">
        <v>2144</v>
      </c>
      <c r="F1739" s="11" t="s">
        <v>2145</v>
      </c>
      <c r="G1739" s="11"/>
      <c r="H1739" s="11"/>
      <c r="I1739" s="11"/>
      <c r="J1739" s="11"/>
      <c r="K1739" s="11"/>
      <c r="L1739" s="11"/>
      <c r="M1739" s="11"/>
      <c r="N1739" s="10"/>
      <c r="O1739" s="10"/>
      <c r="P1739" s="10"/>
      <c r="Q1739" s="10"/>
      <c r="R1739" s="10"/>
      <c r="S1739" s="10" t="s">
        <v>53</v>
      </c>
      <c r="T1739" s="10"/>
      <c r="U1739" s="10" t="s">
        <v>49</v>
      </c>
      <c r="V1739" s="10" t="s">
        <v>50</v>
      </c>
      <c r="W1739" s="10" t="s">
        <v>50</v>
      </c>
      <c r="X1739" s="11" t="str">
        <f t="shared" si="943"/>
        <v>N</v>
      </c>
      <c r="Y1739" s="11"/>
      <c r="Z1739" s="11">
        <f t="shared" si="990"/>
        <v>0</v>
      </c>
      <c r="AA1739" s="11" t="str">
        <f t="shared" si="1018"/>
        <v>N</v>
      </c>
      <c r="AB1739" s="11"/>
      <c r="AC1739" s="11">
        <f t="shared" si="1019"/>
        <v>0</v>
      </c>
      <c r="AD1739" s="10" t="str">
        <f t="shared" si="1034"/>
        <v/>
      </c>
      <c r="AE1739" s="10" t="str">
        <f t="shared" si="1035"/>
        <v/>
      </c>
      <c r="AF1739" s="11"/>
      <c r="AG1739" s="10"/>
      <c r="AH1739" s="10"/>
      <c r="AI1739" s="11">
        <f t="shared" si="1036"/>
        <v>1063</v>
      </c>
      <c r="AJ1739" s="11" t="str">
        <f t="shared" si="1037"/>
        <v/>
      </c>
      <c r="AK1739" s="11">
        <f t="shared" si="1038"/>
        <v>1063</v>
      </c>
      <c r="AL1739" s="11" t="str">
        <f t="shared" si="1039"/>
        <v/>
      </c>
      <c r="AM1739" s="11">
        <f t="shared" si="1040"/>
        <v>936</v>
      </c>
      <c r="AN1739" s="11" t="str">
        <f t="shared" si="1041"/>
        <v/>
      </c>
      <c r="AO1739" s="11">
        <f t="shared" si="1042"/>
        <v>975</v>
      </c>
      <c r="AP1739" s="11" t="str">
        <f t="shared" si="1043"/>
        <v/>
      </c>
      <c r="AQ1739" s="11"/>
      <c r="AR1739" s="11">
        <f t="shared" si="1020"/>
        <v>0</v>
      </c>
      <c r="AS1739" s="11"/>
      <c r="AT1739" s="9"/>
      <c r="AU1739" t="str">
        <f t="shared" si="1031"/>
        <v>RW</v>
      </c>
      <c r="AV1739" s="7">
        <f>SUM(Z$7:Z1739)/2</f>
        <v>1064</v>
      </c>
      <c r="AW1739" s="7">
        <f>SUM(AC$7:AC1739)/2</f>
        <v>916</v>
      </c>
      <c r="BF1739" s="2" t="s">
        <v>1299</v>
      </c>
      <c r="BG1739" s="2" t="s">
        <v>1299</v>
      </c>
      <c r="BH1739" s="2" t="s">
        <v>1299</v>
      </c>
      <c r="BI1739" s="2" t="s">
        <v>1299</v>
      </c>
      <c r="BJ1739" s="2" t="s">
        <v>1299</v>
      </c>
      <c r="BK1739" s="2" t="s">
        <v>1299</v>
      </c>
      <c r="BL1739" s="2" t="s">
        <v>1299</v>
      </c>
      <c r="BM1739" s="2" t="s">
        <v>1299</v>
      </c>
      <c r="BN1739" s="2" t="s">
        <v>1299</v>
      </c>
      <c r="BO1739" s="2" t="s">
        <v>1299</v>
      </c>
    </row>
    <row r="1740" spans="2:67" ht="43.15" outlineLevel="1">
      <c r="B1740" s="36"/>
      <c r="C1740" s="13" t="s">
        <v>1999</v>
      </c>
      <c r="D1740" s="10" t="s">
        <v>2143</v>
      </c>
      <c r="E1740" s="10" t="s">
        <v>2144</v>
      </c>
      <c r="F1740" s="11" t="s">
        <v>2145</v>
      </c>
      <c r="G1740" s="11"/>
      <c r="H1740" s="11"/>
      <c r="I1740" s="11"/>
      <c r="J1740" s="11"/>
      <c r="K1740" s="11"/>
      <c r="L1740" s="11"/>
      <c r="M1740" s="11"/>
      <c r="N1740" s="10"/>
      <c r="O1740" s="10"/>
      <c r="P1740" s="10"/>
      <c r="Q1740" s="10"/>
      <c r="R1740" s="10"/>
      <c r="S1740" s="10" t="s">
        <v>53</v>
      </c>
      <c r="T1740" s="10"/>
      <c r="U1740" s="10" t="s">
        <v>49</v>
      </c>
      <c r="V1740" s="10" t="s">
        <v>50</v>
      </c>
      <c r="W1740" s="10" t="s">
        <v>50</v>
      </c>
      <c r="X1740" s="11" t="str">
        <f t="shared" si="943"/>
        <v>N</v>
      </c>
      <c r="Y1740" s="11"/>
      <c r="Z1740" s="11">
        <f t="shared" si="990"/>
        <v>0</v>
      </c>
      <c r="AA1740" s="11" t="str">
        <f t="shared" si="1018"/>
        <v>N</v>
      </c>
      <c r="AB1740" s="11"/>
      <c r="AC1740" s="11">
        <f t="shared" si="1019"/>
        <v>0</v>
      </c>
      <c r="AD1740" s="10" t="str">
        <f t="shared" si="1034"/>
        <v/>
      </c>
      <c r="AE1740" s="10" t="str">
        <f t="shared" si="1035"/>
        <v/>
      </c>
      <c r="AF1740" s="11"/>
      <c r="AG1740" s="10"/>
      <c r="AH1740" s="10"/>
      <c r="AI1740" s="11">
        <f t="shared" si="1036"/>
        <v>1063</v>
      </c>
      <c r="AJ1740" s="11" t="str">
        <f t="shared" si="1037"/>
        <v/>
      </c>
      <c r="AK1740" s="11">
        <f t="shared" si="1038"/>
        <v>1063</v>
      </c>
      <c r="AL1740" s="11" t="str">
        <f t="shared" si="1039"/>
        <v/>
      </c>
      <c r="AM1740" s="11">
        <f t="shared" si="1040"/>
        <v>936</v>
      </c>
      <c r="AN1740" s="11" t="str">
        <f t="shared" si="1041"/>
        <v/>
      </c>
      <c r="AO1740" s="11">
        <f t="shared" si="1042"/>
        <v>975</v>
      </c>
      <c r="AP1740" s="11" t="str">
        <f t="shared" si="1043"/>
        <v/>
      </c>
      <c r="AQ1740" s="11"/>
      <c r="AR1740" s="11">
        <f t="shared" si="1020"/>
        <v>0</v>
      </c>
      <c r="AS1740" s="11"/>
      <c r="AT1740" s="9"/>
      <c r="AU1740" t="str">
        <f t="shared" si="1031"/>
        <v>RW</v>
      </c>
      <c r="AV1740" s="7">
        <f>SUM(Z$7:Z1740)/2</f>
        <v>1064</v>
      </c>
      <c r="AW1740" s="7">
        <f>SUM(AC$7:AC1740)/2</f>
        <v>916</v>
      </c>
      <c r="BF1740" s="2" t="s">
        <v>1299</v>
      </c>
      <c r="BG1740" s="2" t="s">
        <v>1299</v>
      </c>
      <c r="BH1740" s="2" t="s">
        <v>1299</v>
      </c>
      <c r="BI1740" s="2" t="s">
        <v>1299</v>
      </c>
      <c r="BJ1740" s="2" t="s">
        <v>1299</v>
      </c>
      <c r="BK1740" s="2" t="s">
        <v>1299</v>
      </c>
      <c r="BL1740" s="2" t="s">
        <v>1299</v>
      </c>
      <c r="BM1740" s="2" t="s">
        <v>1299</v>
      </c>
      <c r="BN1740" s="2" t="s">
        <v>1299</v>
      </c>
      <c r="BO1740" s="2" t="s">
        <v>1299</v>
      </c>
    </row>
    <row r="1741" spans="2:67" ht="43.15" outlineLevel="1">
      <c r="B1741" s="36"/>
      <c r="C1741" s="13" t="s">
        <v>1999</v>
      </c>
      <c r="D1741" s="10" t="s">
        <v>2143</v>
      </c>
      <c r="E1741" s="10" t="s">
        <v>2144</v>
      </c>
      <c r="F1741" s="11" t="s">
        <v>2145</v>
      </c>
      <c r="G1741" s="11"/>
      <c r="H1741" s="11"/>
      <c r="I1741" s="11"/>
      <c r="J1741" s="11"/>
      <c r="K1741" s="11"/>
      <c r="L1741" s="11"/>
      <c r="M1741" s="11"/>
      <c r="N1741" s="10"/>
      <c r="O1741" s="10"/>
      <c r="P1741" s="10"/>
      <c r="Q1741" s="10"/>
      <c r="R1741" s="10"/>
      <c r="S1741" s="10" t="s">
        <v>53</v>
      </c>
      <c r="T1741" s="10"/>
      <c r="U1741" s="10" t="s">
        <v>49</v>
      </c>
      <c r="V1741" s="10" t="s">
        <v>50</v>
      </c>
      <c r="W1741" s="10" t="s">
        <v>50</v>
      </c>
      <c r="X1741" s="11" t="str">
        <f t="shared" si="943"/>
        <v>N</v>
      </c>
      <c r="Y1741" s="11"/>
      <c r="Z1741" s="11">
        <f t="shared" si="990"/>
        <v>0</v>
      </c>
      <c r="AA1741" s="11" t="str">
        <f t="shared" si="1018"/>
        <v>N</v>
      </c>
      <c r="AB1741" s="11"/>
      <c r="AC1741" s="11">
        <f t="shared" si="1019"/>
        <v>0</v>
      </c>
      <c r="AD1741" s="10" t="str">
        <f t="shared" si="1034"/>
        <v/>
      </c>
      <c r="AE1741" s="10" t="str">
        <f t="shared" si="1035"/>
        <v/>
      </c>
      <c r="AF1741" s="11"/>
      <c r="AG1741" s="10"/>
      <c r="AH1741" s="10"/>
      <c r="AI1741" s="11">
        <f t="shared" si="1036"/>
        <v>1063</v>
      </c>
      <c r="AJ1741" s="11" t="str">
        <f t="shared" si="1037"/>
        <v/>
      </c>
      <c r="AK1741" s="11">
        <f t="shared" si="1038"/>
        <v>1063</v>
      </c>
      <c r="AL1741" s="11" t="str">
        <f t="shared" si="1039"/>
        <v/>
      </c>
      <c r="AM1741" s="11">
        <f t="shared" si="1040"/>
        <v>936</v>
      </c>
      <c r="AN1741" s="11" t="str">
        <f t="shared" si="1041"/>
        <v/>
      </c>
      <c r="AO1741" s="11">
        <f t="shared" si="1042"/>
        <v>975</v>
      </c>
      <c r="AP1741" s="11" t="str">
        <f t="shared" si="1043"/>
        <v/>
      </c>
      <c r="AQ1741" s="11"/>
      <c r="AR1741" s="11">
        <f t="shared" si="1020"/>
        <v>0</v>
      </c>
      <c r="AS1741" s="11"/>
      <c r="AT1741" s="9"/>
      <c r="AU1741" t="str">
        <f t="shared" si="1031"/>
        <v>RW</v>
      </c>
      <c r="AV1741" s="7">
        <f>SUM(Z$7:Z1741)/2</f>
        <v>1064</v>
      </c>
      <c r="AW1741" s="7">
        <f>SUM(AC$7:AC1741)/2</f>
        <v>916</v>
      </c>
      <c r="BF1741" s="2" t="s">
        <v>1299</v>
      </c>
      <c r="BG1741" s="2" t="s">
        <v>1299</v>
      </c>
      <c r="BH1741" s="2" t="s">
        <v>1299</v>
      </c>
      <c r="BI1741" s="2" t="s">
        <v>1299</v>
      </c>
      <c r="BJ1741" s="2" t="s">
        <v>1299</v>
      </c>
      <c r="BK1741" s="2" t="s">
        <v>1299</v>
      </c>
      <c r="BL1741" s="2" t="s">
        <v>1299</v>
      </c>
      <c r="BM1741" s="2" t="s">
        <v>1299</v>
      </c>
      <c r="BN1741" s="2" t="s">
        <v>1299</v>
      </c>
      <c r="BO1741" s="2" t="s">
        <v>1299</v>
      </c>
    </row>
    <row r="1742" spans="2:67" ht="43.15" outlineLevel="1">
      <c r="B1742" s="36"/>
      <c r="C1742" s="13" t="s">
        <v>1999</v>
      </c>
      <c r="D1742" s="10" t="s">
        <v>2143</v>
      </c>
      <c r="E1742" s="10" t="s">
        <v>2144</v>
      </c>
      <c r="F1742" s="11" t="s">
        <v>2145</v>
      </c>
      <c r="G1742" s="11"/>
      <c r="H1742" s="11"/>
      <c r="I1742" s="11"/>
      <c r="J1742" s="11"/>
      <c r="K1742" s="11"/>
      <c r="L1742" s="11"/>
      <c r="M1742" s="11"/>
      <c r="N1742" s="10"/>
      <c r="O1742" s="10"/>
      <c r="P1742" s="10"/>
      <c r="Q1742" s="10"/>
      <c r="R1742" s="10"/>
      <c r="S1742" s="10" t="s">
        <v>53</v>
      </c>
      <c r="T1742" s="10"/>
      <c r="U1742" s="10" t="s">
        <v>49</v>
      </c>
      <c r="V1742" s="10" t="s">
        <v>50</v>
      </c>
      <c r="W1742" s="10" t="s">
        <v>50</v>
      </c>
      <c r="X1742" s="11" t="str">
        <f t="shared" si="943"/>
        <v>N</v>
      </c>
      <c r="Y1742" s="11"/>
      <c r="Z1742" s="11">
        <f t="shared" si="990"/>
        <v>0</v>
      </c>
      <c r="AA1742" s="11" t="str">
        <f t="shared" si="1018"/>
        <v>N</v>
      </c>
      <c r="AB1742" s="11"/>
      <c r="AC1742" s="11">
        <f t="shared" si="1019"/>
        <v>0</v>
      </c>
      <c r="AD1742" s="10" t="str">
        <f t="shared" si="1034"/>
        <v/>
      </c>
      <c r="AE1742" s="10" t="str">
        <f t="shared" si="1035"/>
        <v/>
      </c>
      <c r="AF1742" s="11"/>
      <c r="AG1742" s="10"/>
      <c r="AH1742" s="10"/>
      <c r="AI1742" s="11">
        <f t="shared" si="1036"/>
        <v>1063</v>
      </c>
      <c r="AJ1742" s="11" t="str">
        <f t="shared" si="1037"/>
        <v/>
      </c>
      <c r="AK1742" s="11">
        <f t="shared" si="1038"/>
        <v>1063</v>
      </c>
      <c r="AL1742" s="11" t="str">
        <f t="shared" si="1039"/>
        <v/>
      </c>
      <c r="AM1742" s="11">
        <f t="shared" si="1040"/>
        <v>936</v>
      </c>
      <c r="AN1742" s="11" t="str">
        <f t="shared" si="1041"/>
        <v/>
      </c>
      <c r="AO1742" s="11">
        <f t="shared" si="1042"/>
        <v>975</v>
      </c>
      <c r="AP1742" s="11" t="str">
        <f t="shared" si="1043"/>
        <v/>
      </c>
      <c r="AQ1742" s="11"/>
      <c r="AR1742" s="11">
        <f t="shared" si="1020"/>
        <v>0</v>
      </c>
      <c r="AS1742" s="11"/>
      <c r="AT1742" s="9"/>
      <c r="AU1742" t="str">
        <f t="shared" si="1031"/>
        <v>RW</v>
      </c>
      <c r="AV1742" s="7">
        <f>SUM(Z$7:Z1742)/2</f>
        <v>1064</v>
      </c>
      <c r="AW1742" s="7">
        <f>SUM(AC$7:AC1742)/2</f>
        <v>916</v>
      </c>
      <c r="BF1742" s="2" t="s">
        <v>1299</v>
      </c>
      <c r="BG1742" s="2" t="s">
        <v>1299</v>
      </c>
      <c r="BH1742" s="2" t="s">
        <v>1299</v>
      </c>
      <c r="BI1742" s="2" t="s">
        <v>1299</v>
      </c>
      <c r="BJ1742" s="2" t="s">
        <v>1299</v>
      </c>
      <c r="BK1742" s="2" t="s">
        <v>1299</v>
      </c>
      <c r="BL1742" s="2" t="s">
        <v>1299</v>
      </c>
      <c r="BM1742" s="2" t="s">
        <v>1299</v>
      </c>
      <c r="BN1742" s="2" t="s">
        <v>1299</v>
      </c>
      <c r="BO1742" s="2" t="s">
        <v>1299</v>
      </c>
    </row>
    <row r="1743" spans="2:67" ht="43.15" outlineLevel="1">
      <c r="B1743" s="36"/>
      <c r="C1743" s="13" t="s">
        <v>1999</v>
      </c>
      <c r="D1743" s="10" t="s">
        <v>2143</v>
      </c>
      <c r="E1743" s="10" t="s">
        <v>2144</v>
      </c>
      <c r="F1743" s="11" t="s">
        <v>2145</v>
      </c>
      <c r="G1743" s="11"/>
      <c r="H1743" s="11"/>
      <c r="I1743" s="11"/>
      <c r="J1743" s="11"/>
      <c r="K1743" s="11"/>
      <c r="L1743" s="11"/>
      <c r="M1743" s="11"/>
      <c r="N1743" s="10"/>
      <c r="O1743" s="10"/>
      <c r="P1743" s="10"/>
      <c r="Q1743" s="10"/>
      <c r="R1743" s="10"/>
      <c r="S1743" s="10" t="s">
        <v>53</v>
      </c>
      <c r="T1743" s="10"/>
      <c r="U1743" s="10" t="s">
        <v>49</v>
      </c>
      <c r="V1743" s="10" t="s">
        <v>50</v>
      </c>
      <c r="W1743" s="10" t="s">
        <v>50</v>
      </c>
      <c r="X1743" s="11" t="str">
        <f t="shared" si="943"/>
        <v>N</v>
      </c>
      <c r="Y1743" s="11"/>
      <c r="Z1743" s="11">
        <f t="shared" si="990"/>
        <v>0</v>
      </c>
      <c r="AA1743" s="11" t="str">
        <f t="shared" si="1018"/>
        <v>N</v>
      </c>
      <c r="AB1743" s="11"/>
      <c r="AC1743" s="11">
        <f t="shared" si="1019"/>
        <v>0</v>
      </c>
      <c r="AD1743" s="10" t="str">
        <f t="shared" si="1034"/>
        <v/>
      </c>
      <c r="AE1743" s="10" t="str">
        <f t="shared" si="1035"/>
        <v/>
      </c>
      <c r="AF1743" s="11"/>
      <c r="AG1743" s="10"/>
      <c r="AH1743" s="10"/>
      <c r="AI1743" s="11">
        <f t="shared" si="1036"/>
        <v>1063</v>
      </c>
      <c r="AJ1743" s="11" t="str">
        <f t="shared" si="1037"/>
        <v/>
      </c>
      <c r="AK1743" s="11">
        <f t="shared" si="1038"/>
        <v>1063</v>
      </c>
      <c r="AL1743" s="11" t="str">
        <f t="shared" si="1039"/>
        <v/>
      </c>
      <c r="AM1743" s="11">
        <f t="shared" si="1040"/>
        <v>936</v>
      </c>
      <c r="AN1743" s="11" t="str">
        <f t="shared" si="1041"/>
        <v/>
      </c>
      <c r="AO1743" s="11">
        <f t="shared" si="1042"/>
        <v>975</v>
      </c>
      <c r="AP1743" s="11" t="str">
        <f t="shared" si="1043"/>
        <v/>
      </c>
      <c r="AQ1743" s="11"/>
      <c r="AR1743" s="11">
        <f t="shared" si="1020"/>
        <v>0</v>
      </c>
      <c r="AS1743" s="11"/>
      <c r="AT1743" s="9"/>
      <c r="AU1743" t="str">
        <f t="shared" si="1031"/>
        <v>RW</v>
      </c>
      <c r="AV1743" s="7">
        <f>SUM(Z$7:Z1743)/2</f>
        <v>1064</v>
      </c>
      <c r="AW1743" s="7">
        <f>SUM(AC$7:AC1743)/2</f>
        <v>916</v>
      </c>
      <c r="BF1743" s="2" t="s">
        <v>1299</v>
      </c>
      <c r="BG1743" s="2" t="s">
        <v>1299</v>
      </c>
      <c r="BH1743" s="2" t="s">
        <v>1299</v>
      </c>
      <c r="BI1743" s="2" t="s">
        <v>1299</v>
      </c>
      <c r="BJ1743" s="2" t="s">
        <v>1299</v>
      </c>
      <c r="BK1743" s="2" t="s">
        <v>1299</v>
      </c>
      <c r="BL1743" s="2" t="s">
        <v>1299</v>
      </c>
      <c r="BM1743" s="2" t="s">
        <v>1299</v>
      </c>
      <c r="BN1743" s="2" t="s">
        <v>1299</v>
      </c>
      <c r="BO1743" s="2" t="s">
        <v>1299</v>
      </c>
    </row>
    <row r="1744" spans="2:67" ht="43.15" outlineLevel="1">
      <c r="B1744" s="36"/>
      <c r="C1744" s="13" t="s">
        <v>1999</v>
      </c>
      <c r="D1744" s="10" t="s">
        <v>2143</v>
      </c>
      <c r="E1744" s="10" t="s">
        <v>2144</v>
      </c>
      <c r="F1744" s="11" t="s">
        <v>2145</v>
      </c>
      <c r="G1744" s="11"/>
      <c r="H1744" s="11"/>
      <c r="I1744" s="11"/>
      <c r="J1744" s="11"/>
      <c r="K1744" s="11"/>
      <c r="L1744" s="11"/>
      <c r="M1744" s="11"/>
      <c r="N1744" s="10"/>
      <c r="O1744" s="10"/>
      <c r="P1744" s="10"/>
      <c r="Q1744" s="10"/>
      <c r="R1744" s="10"/>
      <c r="S1744" s="10" t="s">
        <v>53</v>
      </c>
      <c r="T1744" s="10"/>
      <c r="U1744" s="10" t="s">
        <v>49</v>
      </c>
      <c r="V1744" s="10" t="s">
        <v>50</v>
      </c>
      <c r="W1744" s="10" t="s">
        <v>50</v>
      </c>
      <c r="X1744" s="11" t="str">
        <f t="shared" si="943"/>
        <v>N</v>
      </c>
      <c r="Y1744" s="11"/>
      <c r="Z1744" s="11">
        <f t="shared" si="990"/>
        <v>0</v>
      </c>
      <c r="AA1744" s="11" t="str">
        <f t="shared" si="1018"/>
        <v>N</v>
      </c>
      <c r="AB1744" s="11"/>
      <c r="AC1744" s="11">
        <f t="shared" si="1019"/>
        <v>0</v>
      </c>
      <c r="AD1744" s="10" t="str">
        <f t="shared" si="1034"/>
        <v/>
      </c>
      <c r="AE1744" s="10" t="str">
        <f t="shared" si="1035"/>
        <v/>
      </c>
      <c r="AF1744" s="11"/>
      <c r="AG1744" s="10"/>
      <c r="AH1744" s="10"/>
      <c r="AI1744" s="11">
        <f t="shared" si="1036"/>
        <v>1063</v>
      </c>
      <c r="AJ1744" s="11" t="str">
        <f t="shared" si="1037"/>
        <v/>
      </c>
      <c r="AK1744" s="11">
        <f t="shared" si="1038"/>
        <v>1063</v>
      </c>
      <c r="AL1744" s="11" t="str">
        <f t="shared" si="1039"/>
        <v/>
      </c>
      <c r="AM1744" s="11">
        <f t="shared" si="1040"/>
        <v>936</v>
      </c>
      <c r="AN1744" s="11" t="str">
        <f t="shared" si="1041"/>
        <v/>
      </c>
      <c r="AO1744" s="11">
        <f t="shared" si="1042"/>
        <v>975</v>
      </c>
      <c r="AP1744" s="11" t="str">
        <f t="shared" si="1043"/>
        <v/>
      </c>
      <c r="AQ1744" s="11"/>
      <c r="AR1744" s="11">
        <f t="shared" si="1020"/>
        <v>0</v>
      </c>
      <c r="AS1744" s="11"/>
      <c r="AT1744" s="9"/>
      <c r="AU1744" t="str">
        <f t="shared" si="1031"/>
        <v>RW</v>
      </c>
      <c r="AV1744" s="7">
        <f>SUM(Z$7:Z1744)/2</f>
        <v>1064</v>
      </c>
      <c r="AW1744" s="7">
        <f>SUM(AC$7:AC1744)/2</f>
        <v>916</v>
      </c>
      <c r="BF1744" s="2" t="s">
        <v>1299</v>
      </c>
      <c r="BG1744" s="2" t="s">
        <v>1299</v>
      </c>
      <c r="BH1744" s="2" t="s">
        <v>1299</v>
      </c>
      <c r="BI1744" s="2" t="s">
        <v>1299</v>
      </c>
      <c r="BJ1744" s="2" t="s">
        <v>1299</v>
      </c>
      <c r="BK1744" s="2" t="s">
        <v>1299</v>
      </c>
      <c r="BL1744" s="2" t="s">
        <v>1299</v>
      </c>
      <c r="BM1744" s="2" t="s">
        <v>1299</v>
      </c>
      <c r="BN1744" s="2" t="s">
        <v>1299</v>
      </c>
      <c r="BO1744" s="2" t="s">
        <v>1299</v>
      </c>
    </row>
    <row r="1745" spans="2:67" ht="43.15" outlineLevel="1">
      <c r="B1745" s="36"/>
      <c r="C1745" s="13" t="s">
        <v>1999</v>
      </c>
      <c r="D1745" s="10" t="s">
        <v>2143</v>
      </c>
      <c r="E1745" s="10" t="s">
        <v>2144</v>
      </c>
      <c r="F1745" s="11" t="s">
        <v>2145</v>
      </c>
      <c r="G1745" s="11"/>
      <c r="H1745" s="11"/>
      <c r="I1745" s="11"/>
      <c r="J1745" s="11"/>
      <c r="K1745" s="11"/>
      <c r="L1745" s="11"/>
      <c r="M1745" s="11"/>
      <c r="N1745" s="10"/>
      <c r="O1745" s="10"/>
      <c r="P1745" s="10"/>
      <c r="Q1745" s="10"/>
      <c r="R1745" s="10"/>
      <c r="S1745" s="10" t="s">
        <v>53</v>
      </c>
      <c r="T1745" s="10"/>
      <c r="U1745" s="10" t="s">
        <v>49</v>
      </c>
      <c r="V1745" s="10" t="s">
        <v>50</v>
      </c>
      <c r="W1745" s="10" t="s">
        <v>50</v>
      </c>
      <c r="X1745" s="11" t="str">
        <f t="shared" si="943"/>
        <v>N</v>
      </c>
      <c r="Y1745" s="11"/>
      <c r="Z1745" s="11">
        <f t="shared" si="990"/>
        <v>0</v>
      </c>
      <c r="AA1745" s="11" t="str">
        <f t="shared" si="1018"/>
        <v>N</v>
      </c>
      <c r="AB1745" s="11"/>
      <c r="AC1745" s="11">
        <f t="shared" si="1019"/>
        <v>0</v>
      </c>
      <c r="AD1745" s="10" t="str">
        <f t="shared" si="1034"/>
        <v/>
      </c>
      <c r="AE1745" s="10" t="str">
        <f t="shared" si="1035"/>
        <v/>
      </c>
      <c r="AF1745" s="11"/>
      <c r="AG1745" s="10"/>
      <c r="AH1745" s="10"/>
      <c r="AI1745" s="11">
        <f t="shared" si="1036"/>
        <v>1063</v>
      </c>
      <c r="AJ1745" s="11" t="str">
        <f t="shared" si="1037"/>
        <v/>
      </c>
      <c r="AK1745" s="11">
        <f t="shared" si="1038"/>
        <v>1063</v>
      </c>
      <c r="AL1745" s="11" t="str">
        <f t="shared" si="1039"/>
        <v/>
      </c>
      <c r="AM1745" s="11">
        <f t="shared" si="1040"/>
        <v>936</v>
      </c>
      <c r="AN1745" s="11" t="str">
        <f t="shared" si="1041"/>
        <v/>
      </c>
      <c r="AO1745" s="11">
        <f t="shared" si="1042"/>
        <v>975</v>
      </c>
      <c r="AP1745" s="11" t="str">
        <f t="shared" si="1043"/>
        <v/>
      </c>
      <c r="AQ1745" s="11"/>
      <c r="AR1745" s="11">
        <f t="shared" si="1020"/>
        <v>0</v>
      </c>
      <c r="AS1745" s="11"/>
      <c r="AT1745" s="9"/>
      <c r="AU1745" t="str">
        <f t="shared" si="1031"/>
        <v>RW</v>
      </c>
      <c r="AV1745" s="7">
        <f>SUM(Z$7:Z1745)/2</f>
        <v>1064</v>
      </c>
      <c r="AW1745" s="7">
        <f>SUM(AC$7:AC1745)/2</f>
        <v>916</v>
      </c>
      <c r="BF1745" s="2" t="s">
        <v>1299</v>
      </c>
      <c r="BG1745" s="2" t="s">
        <v>1299</v>
      </c>
      <c r="BH1745" s="2" t="s">
        <v>1299</v>
      </c>
      <c r="BI1745" s="2" t="s">
        <v>1299</v>
      </c>
      <c r="BJ1745" s="2" t="s">
        <v>1299</v>
      </c>
      <c r="BK1745" s="2" t="s">
        <v>1299</v>
      </c>
      <c r="BL1745" s="2" t="s">
        <v>1299</v>
      </c>
      <c r="BM1745" s="2" t="s">
        <v>1299</v>
      </c>
      <c r="BN1745" s="2" t="s">
        <v>1299</v>
      </c>
      <c r="BO1745" s="2" t="s">
        <v>1299</v>
      </c>
    </row>
    <row r="1746" spans="2:67" ht="43.15" outlineLevel="1">
      <c r="B1746" s="36"/>
      <c r="C1746" s="13" t="s">
        <v>1999</v>
      </c>
      <c r="D1746" s="10" t="s">
        <v>2143</v>
      </c>
      <c r="E1746" s="10" t="s">
        <v>2144</v>
      </c>
      <c r="F1746" s="11" t="s">
        <v>2145</v>
      </c>
      <c r="G1746" s="11"/>
      <c r="H1746" s="11"/>
      <c r="I1746" s="11"/>
      <c r="J1746" s="11"/>
      <c r="K1746" s="11"/>
      <c r="L1746" s="11"/>
      <c r="M1746" s="11"/>
      <c r="N1746" s="10"/>
      <c r="O1746" s="10"/>
      <c r="P1746" s="10"/>
      <c r="Q1746" s="10"/>
      <c r="R1746" s="10"/>
      <c r="S1746" s="10" t="s">
        <v>53</v>
      </c>
      <c r="T1746" s="10"/>
      <c r="U1746" s="10" t="s">
        <v>49</v>
      </c>
      <c r="V1746" s="10" t="s">
        <v>50</v>
      </c>
      <c r="W1746" s="10" t="s">
        <v>50</v>
      </c>
      <c r="X1746" s="11" t="str">
        <f t="shared" si="943"/>
        <v>N</v>
      </c>
      <c r="Y1746" s="11"/>
      <c r="Z1746" s="11">
        <f t="shared" si="990"/>
        <v>0</v>
      </c>
      <c r="AA1746" s="11" t="str">
        <f t="shared" si="1018"/>
        <v>N</v>
      </c>
      <c r="AB1746" s="11"/>
      <c r="AC1746" s="11">
        <f t="shared" si="1019"/>
        <v>0</v>
      </c>
      <c r="AD1746" s="10" t="str">
        <f t="shared" si="1034"/>
        <v/>
      </c>
      <c r="AE1746" s="10" t="str">
        <f t="shared" si="1035"/>
        <v/>
      </c>
      <c r="AF1746" s="11"/>
      <c r="AG1746" s="10"/>
      <c r="AH1746" s="10"/>
      <c r="AI1746" s="11">
        <f t="shared" si="1036"/>
        <v>1063</v>
      </c>
      <c r="AJ1746" s="11" t="str">
        <f t="shared" si="1037"/>
        <v/>
      </c>
      <c r="AK1746" s="11">
        <f t="shared" si="1038"/>
        <v>1063</v>
      </c>
      <c r="AL1746" s="11" t="str">
        <f t="shared" si="1039"/>
        <v/>
      </c>
      <c r="AM1746" s="11">
        <f t="shared" si="1040"/>
        <v>936</v>
      </c>
      <c r="AN1746" s="11" t="str">
        <f t="shared" si="1041"/>
        <v/>
      </c>
      <c r="AO1746" s="11">
        <f t="shared" si="1042"/>
        <v>975</v>
      </c>
      <c r="AP1746" s="11" t="str">
        <f t="shared" si="1043"/>
        <v/>
      </c>
      <c r="AQ1746" s="11"/>
      <c r="AR1746" s="11">
        <f t="shared" si="1020"/>
        <v>0</v>
      </c>
      <c r="AS1746" s="11"/>
      <c r="AT1746" s="9"/>
      <c r="AU1746" t="str">
        <f t="shared" si="1031"/>
        <v>RW</v>
      </c>
      <c r="AV1746" s="7">
        <f>SUM(Z$7:Z1746)/2</f>
        <v>1064</v>
      </c>
      <c r="AW1746" s="7">
        <f>SUM(AC$7:AC1746)/2</f>
        <v>916</v>
      </c>
      <c r="BF1746" s="2" t="s">
        <v>1299</v>
      </c>
      <c r="BG1746" s="2" t="s">
        <v>1299</v>
      </c>
      <c r="BH1746" s="2" t="s">
        <v>1299</v>
      </c>
      <c r="BI1746" s="2" t="s">
        <v>1299</v>
      </c>
      <c r="BJ1746" s="2" t="s">
        <v>1299</v>
      </c>
      <c r="BK1746" s="2" t="s">
        <v>1299</v>
      </c>
      <c r="BL1746" s="2" t="s">
        <v>1299</v>
      </c>
      <c r="BM1746" s="2" t="s">
        <v>1299</v>
      </c>
      <c r="BN1746" s="2" t="s">
        <v>1299</v>
      </c>
      <c r="BO1746" s="2" t="s">
        <v>1299</v>
      </c>
    </row>
    <row r="1747" spans="2:67" ht="43.15" outlineLevel="1">
      <c r="B1747" s="36"/>
      <c r="C1747" s="13" t="s">
        <v>1999</v>
      </c>
      <c r="D1747" s="10" t="s">
        <v>2143</v>
      </c>
      <c r="E1747" s="10" t="s">
        <v>2144</v>
      </c>
      <c r="F1747" s="11" t="s">
        <v>2145</v>
      </c>
      <c r="G1747" s="11"/>
      <c r="H1747" s="11"/>
      <c r="I1747" s="11"/>
      <c r="J1747" s="11"/>
      <c r="K1747" s="11"/>
      <c r="L1747" s="11"/>
      <c r="M1747" s="11"/>
      <c r="N1747" s="10"/>
      <c r="O1747" s="10"/>
      <c r="P1747" s="10"/>
      <c r="Q1747" s="10"/>
      <c r="R1747" s="10"/>
      <c r="S1747" s="10" t="s">
        <v>53</v>
      </c>
      <c r="T1747" s="10"/>
      <c r="U1747" s="10" t="s">
        <v>49</v>
      </c>
      <c r="V1747" s="10" t="s">
        <v>50</v>
      </c>
      <c r="W1747" s="10" t="s">
        <v>50</v>
      </c>
      <c r="X1747" s="11" t="str">
        <f t="shared" si="943"/>
        <v>N</v>
      </c>
      <c r="Y1747" s="11"/>
      <c r="Z1747" s="11">
        <f t="shared" si="990"/>
        <v>0</v>
      </c>
      <c r="AA1747" s="11" t="str">
        <f t="shared" si="1018"/>
        <v>N</v>
      </c>
      <c r="AB1747" s="11"/>
      <c r="AC1747" s="11">
        <f t="shared" si="1019"/>
        <v>0</v>
      </c>
      <c r="AD1747" s="10" t="str">
        <f t="shared" si="1034"/>
        <v/>
      </c>
      <c r="AE1747" s="10" t="str">
        <f t="shared" si="1035"/>
        <v/>
      </c>
      <c r="AF1747" s="11"/>
      <c r="AG1747" s="10"/>
      <c r="AH1747" s="10"/>
      <c r="AI1747" s="11">
        <f t="shared" si="1036"/>
        <v>1063</v>
      </c>
      <c r="AJ1747" s="11" t="str">
        <f t="shared" si="1037"/>
        <v/>
      </c>
      <c r="AK1747" s="11">
        <f t="shared" si="1038"/>
        <v>1063</v>
      </c>
      <c r="AL1747" s="11" t="str">
        <f t="shared" si="1039"/>
        <v/>
      </c>
      <c r="AM1747" s="11">
        <f t="shared" si="1040"/>
        <v>936</v>
      </c>
      <c r="AN1747" s="11" t="str">
        <f t="shared" si="1041"/>
        <v/>
      </c>
      <c r="AO1747" s="11">
        <f t="shared" si="1042"/>
        <v>975</v>
      </c>
      <c r="AP1747" s="11" t="str">
        <f t="shared" si="1043"/>
        <v/>
      </c>
      <c r="AQ1747" s="11"/>
      <c r="AR1747" s="11">
        <f t="shared" si="1020"/>
        <v>0</v>
      </c>
      <c r="AS1747" s="11"/>
      <c r="AT1747" s="9"/>
      <c r="AU1747" t="str">
        <f t="shared" si="1031"/>
        <v>RW</v>
      </c>
      <c r="AV1747" s="7">
        <f>SUM(Z$7:Z1747)/2</f>
        <v>1064</v>
      </c>
      <c r="AW1747" s="7">
        <f>SUM(AC$7:AC1747)/2</f>
        <v>916</v>
      </c>
      <c r="BF1747" s="2" t="s">
        <v>1299</v>
      </c>
      <c r="BG1747" s="2" t="s">
        <v>1299</v>
      </c>
      <c r="BH1747" s="2" t="s">
        <v>1299</v>
      </c>
      <c r="BI1747" s="2" t="s">
        <v>1299</v>
      </c>
      <c r="BJ1747" s="2" t="s">
        <v>1299</v>
      </c>
      <c r="BK1747" s="2" t="s">
        <v>1299</v>
      </c>
      <c r="BL1747" s="2" t="s">
        <v>1299</v>
      </c>
      <c r="BM1747" s="2" t="s">
        <v>1299</v>
      </c>
      <c r="BN1747" s="2" t="s">
        <v>1299</v>
      </c>
      <c r="BO1747" s="2" t="s">
        <v>1299</v>
      </c>
    </row>
    <row r="1748" spans="2:67" ht="43.15" outlineLevel="1">
      <c r="B1748" s="36"/>
      <c r="C1748" s="13" t="s">
        <v>1999</v>
      </c>
      <c r="D1748" s="10" t="s">
        <v>2143</v>
      </c>
      <c r="E1748" s="10" t="s">
        <v>2144</v>
      </c>
      <c r="F1748" s="11" t="s">
        <v>2145</v>
      </c>
      <c r="G1748" s="11"/>
      <c r="H1748" s="11"/>
      <c r="I1748" s="11"/>
      <c r="J1748" s="11"/>
      <c r="K1748" s="11"/>
      <c r="L1748" s="11"/>
      <c r="M1748" s="11"/>
      <c r="N1748" s="10"/>
      <c r="O1748" s="10"/>
      <c r="P1748" s="10"/>
      <c r="Q1748" s="10"/>
      <c r="R1748" s="10"/>
      <c r="S1748" s="10" t="s">
        <v>53</v>
      </c>
      <c r="T1748" s="10"/>
      <c r="U1748" s="10" t="s">
        <v>49</v>
      </c>
      <c r="V1748" s="10" t="s">
        <v>50</v>
      </c>
      <c r="W1748" s="10" t="s">
        <v>50</v>
      </c>
      <c r="X1748" s="11" t="str">
        <f t="shared" si="943"/>
        <v>N</v>
      </c>
      <c r="Y1748" s="11"/>
      <c r="Z1748" s="11">
        <f t="shared" si="990"/>
        <v>0</v>
      </c>
      <c r="AA1748" s="11" t="str">
        <f t="shared" si="1018"/>
        <v>N</v>
      </c>
      <c r="AB1748" s="11"/>
      <c r="AC1748" s="11">
        <f t="shared" si="1019"/>
        <v>0</v>
      </c>
      <c r="AD1748" s="10" t="str">
        <f t="shared" si="1034"/>
        <v/>
      </c>
      <c r="AE1748" s="10" t="str">
        <f t="shared" si="1035"/>
        <v/>
      </c>
      <c r="AF1748" s="11"/>
      <c r="AG1748" s="10"/>
      <c r="AH1748" s="10"/>
      <c r="AI1748" s="11">
        <f t="shared" si="1036"/>
        <v>1063</v>
      </c>
      <c r="AJ1748" s="11" t="str">
        <f t="shared" si="1037"/>
        <v/>
      </c>
      <c r="AK1748" s="11">
        <f t="shared" si="1038"/>
        <v>1063</v>
      </c>
      <c r="AL1748" s="11" t="str">
        <f t="shared" si="1039"/>
        <v/>
      </c>
      <c r="AM1748" s="11">
        <f t="shared" si="1040"/>
        <v>936</v>
      </c>
      <c r="AN1748" s="11" t="str">
        <f t="shared" si="1041"/>
        <v/>
      </c>
      <c r="AO1748" s="11">
        <f t="shared" si="1042"/>
        <v>975</v>
      </c>
      <c r="AP1748" s="11" t="str">
        <f t="shared" si="1043"/>
        <v/>
      </c>
      <c r="AQ1748" s="11"/>
      <c r="AR1748" s="11">
        <f t="shared" si="1020"/>
        <v>0</v>
      </c>
      <c r="AS1748" s="11"/>
      <c r="AT1748" s="9"/>
      <c r="AU1748" t="str">
        <f t="shared" si="1031"/>
        <v>RW</v>
      </c>
      <c r="AV1748" s="7">
        <f>SUM(Z$7:Z1748)/2</f>
        <v>1064</v>
      </c>
      <c r="AW1748" s="7">
        <f>SUM(AC$7:AC1748)/2</f>
        <v>916</v>
      </c>
      <c r="BF1748" s="2" t="s">
        <v>1299</v>
      </c>
      <c r="BG1748" s="2" t="s">
        <v>1299</v>
      </c>
      <c r="BH1748" s="2" t="s">
        <v>1299</v>
      </c>
      <c r="BI1748" s="2" t="s">
        <v>1299</v>
      </c>
      <c r="BJ1748" s="2" t="s">
        <v>1299</v>
      </c>
      <c r="BK1748" s="2" t="s">
        <v>1299</v>
      </c>
      <c r="BL1748" s="2" t="s">
        <v>1299</v>
      </c>
      <c r="BM1748" s="2" t="s">
        <v>1299</v>
      </c>
      <c r="BN1748" s="2" t="s">
        <v>1299</v>
      </c>
      <c r="BO1748" s="2" t="s">
        <v>1299</v>
      </c>
    </row>
    <row r="1749" spans="2:67" ht="43.15" outlineLevel="1">
      <c r="B1749" s="36"/>
      <c r="C1749" s="13" t="s">
        <v>1999</v>
      </c>
      <c r="D1749" s="10" t="s">
        <v>2143</v>
      </c>
      <c r="E1749" s="10" t="s">
        <v>2144</v>
      </c>
      <c r="F1749" s="11" t="s">
        <v>2145</v>
      </c>
      <c r="G1749" s="11"/>
      <c r="H1749" s="11"/>
      <c r="I1749" s="11"/>
      <c r="J1749" s="11"/>
      <c r="K1749" s="11"/>
      <c r="L1749" s="11"/>
      <c r="M1749" s="11"/>
      <c r="N1749" s="10"/>
      <c r="O1749" s="10"/>
      <c r="P1749" s="10"/>
      <c r="Q1749" s="10"/>
      <c r="R1749" s="10"/>
      <c r="S1749" s="10" t="s">
        <v>53</v>
      </c>
      <c r="T1749" s="10"/>
      <c r="U1749" s="10" t="s">
        <v>49</v>
      </c>
      <c r="V1749" s="10" t="s">
        <v>50</v>
      </c>
      <c r="W1749" s="10" t="s">
        <v>50</v>
      </c>
      <c r="X1749" s="11" t="str">
        <f t="shared" si="943"/>
        <v>N</v>
      </c>
      <c r="Y1749" s="11"/>
      <c r="Z1749" s="11">
        <f t="shared" si="990"/>
        <v>0</v>
      </c>
      <c r="AA1749" s="11" t="str">
        <f t="shared" si="1018"/>
        <v>N</v>
      </c>
      <c r="AB1749" s="11"/>
      <c r="AC1749" s="11">
        <f t="shared" si="1019"/>
        <v>0</v>
      </c>
      <c r="AD1749" s="10" t="str">
        <f t="shared" si="1034"/>
        <v/>
      </c>
      <c r="AE1749" s="10" t="str">
        <f t="shared" si="1035"/>
        <v/>
      </c>
      <c r="AF1749" s="11"/>
      <c r="AG1749" s="10"/>
      <c r="AH1749" s="10"/>
      <c r="AI1749" s="11">
        <f t="shared" si="1036"/>
        <v>1063</v>
      </c>
      <c r="AJ1749" s="11" t="str">
        <f t="shared" si="1037"/>
        <v/>
      </c>
      <c r="AK1749" s="11">
        <f t="shared" si="1038"/>
        <v>1063</v>
      </c>
      <c r="AL1749" s="11" t="str">
        <f t="shared" si="1039"/>
        <v/>
      </c>
      <c r="AM1749" s="11">
        <f t="shared" si="1040"/>
        <v>936</v>
      </c>
      <c r="AN1749" s="11" t="str">
        <f t="shared" si="1041"/>
        <v/>
      </c>
      <c r="AO1749" s="11">
        <f t="shared" si="1042"/>
        <v>975</v>
      </c>
      <c r="AP1749" s="11" t="str">
        <f t="shared" si="1043"/>
        <v/>
      </c>
      <c r="AQ1749" s="11"/>
      <c r="AR1749" s="11">
        <f t="shared" si="1020"/>
        <v>0</v>
      </c>
      <c r="AS1749" s="11"/>
      <c r="AT1749" s="9"/>
      <c r="AU1749" t="str">
        <f t="shared" si="1031"/>
        <v>RW</v>
      </c>
      <c r="AV1749" s="7">
        <f>SUM(Z$7:Z1749)/2</f>
        <v>1064</v>
      </c>
      <c r="AW1749" s="7">
        <f>SUM(AC$7:AC1749)/2</f>
        <v>916</v>
      </c>
      <c r="BF1749" s="2" t="s">
        <v>1299</v>
      </c>
      <c r="BG1749" s="2" t="s">
        <v>1299</v>
      </c>
      <c r="BH1749" s="2" t="s">
        <v>1299</v>
      </c>
      <c r="BI1749" s="2" t="s">
        <v>1299</v>
      </c>
      <c r="BJ1749" s="2" t="s">
        <v>1299</v>
      </c>
      <c r="BK1749" s="2" t="s">
        <v>1299</v>
      </c>
      <c r="BL1749" s="2" t="s">
        <v>1299</v>
      </c>
      <c r="BM1749" s="2" t="s">
        <v>1299</v>
      </c>
      <c r="BN1749" s="2" t="s">
        <v>1299</v>
      </c>
      <c r="BO1749" s="2" t="s">
        <v>1299</v>
      </c>
    </row>
    <row r="1750" spans="2:67" ht="43.15" outlineLevel="1">
      <c r="B1750" s="36"/>
      <c r="C1750" s="13" t="s">
        <v>1999</v>
      </c>
      <c r="D1750" s="10" t="s">
        <v>2143</v>
      </c>
      <c r="E1750" s="10" t="s">
        <v>2144</v>
      </c>
      <c r="F1750" s="11" t="s">
        <v>2145</v>
      </c>
      <c r="G1750" s="11"/>
      <c r="H1750" s="11"/>
      <c r="I1750" s="11"/>
      <c r="J1750" s="11"/>
      <c r="K1750" s="11"/>
      <c r="L1750" s="11"/>
      <c r="M1750" s="11"/>
      <c r="N1750" s="10"/>
      <c r="O1750" s="10"/>
      <c r="P1750" s="10"/>
      <c r="Q1750" s="10"/>
      <c r="R1750" s="10"/>
      <c r="S1750" s="10" t="s">
        <v>53</v>
      </c>
      <c r="T1750" s="10"/>
      <c r="U1750" s="10" t="s">
        <v>49</v>
      </c>
      <c r="V1750" s="10" t="s">
        <v>50</v>
      </c>
      <c r="W1750" s="10" t="s">
        <v>50</v>
      </c>
      <c r="X1750" s="11" t="str">
        <f t="shared" si="943"/>
        <v>N</v>
      </c>
      <c r="Y1750" s="11"/>
      <c r="Z1750" s="11">
        <f t="shared" si="990"/>
        <v>0</v>
      </c>
      <c r="AA1750" s="11" t="str">
        <f t="shared" si="1018"/>
        <v>N</v>
      </c>
      <c r="AB1750" s="11"/>
      <c r="AC1750" s="11">
        <f t="shared" si="1019"/>
        <v>0</v>
      </c>
      <c r="AD1750" s="10" t="str">
        <f t="shared" si="1034"/>
        <v/>
      </c>
      <c r="AE1750" s="10" t="str">
        <f t="shared" si="1035"/>
        <v/>
      </c>
      <c r="AF1750" s="11"/>
      <c r="AG1750" s="10"/>
      <c r="AH1750" s="10"/>
      <c r="AI1750" s="11">
        <f t="shared" si="1036"/>
        <v>1063</v>
      </c>
      <c r="AJ1750" s="11" t="str">
        <f t="shared" si="1037"/>
        <v/>
      </c>
      <c r="AK1750" s="11">
        <f t="shared" si="1038"/>
        <v>1063</v>
      </c>
      <c r="AL1750" s="11" t="str">
        <f t="shared" si="1039"/>
        <v/>
      </c>
      <c r="AM1750" s="11">
        <f t="shared" si="1040"/>
        <v>936</v>
      </c>
      <c r="AN1750" s="11" t="str">
        <f t="shared" si="1041"/>
        <v/>
      </c>
      <c r="AO1750" s="11">
        <f t="shared" si="1042"/>
        <v>975</v>
      </c>
      <c r="AP1750" s="11" t="str">
        <f t="shared" si="1043"/>
        <v/>
      </c>
      <c r="AQ1750" s="11"/>
      <c r="AR1750" s="11">
        <f t="shared" si="1020"/>
        <v>0</v>
      </c>
      <c r="AS1750" s="11"/>
      <c r="AT1750" s="9"/>
      <c r="AU1750" t="str">
        <f t="shared" si="1031"/>
        <v>RW</v>
      </c>
      <c r="AV1750" s="7">
        <f>SUM(Z$7:Z1750)/2</f>
        <v>1064</v>
      </c>
      <c r="AW1750" s="7">
        <f>SUM(AC$7:AC1750)/2</f>
        <v>916</v>
      </c>
      <c r="BF1750" s="2" t="s">
        <v>1299</v>
      </c>
      <c r="BG1750" s="2" t="s">
        <v>1299</v>
      </c>
      <c r="BH1750" s="2" t="s">
        <v>1299</v>
      </c>
      <c r="BI1750" s="2" t="s">
        <v>1299</v>
      </c>
      <c r="BJ1750" s="2" t="s">
        <v>1299</v>
      </c>
      <c r="BK1750" s="2" t="s">
        <v>1299</v>
      </c>
      <c r="BL1750" s="2" t="s">
        <v>1299</v>
      </c>
      <c r="BM1750" s="2" t="s">
        <v>1299</v>
      </c>
      <c r="BN1750" s="2" t="s">
        <v>1299</v>
      </c>
      <c r="BO1750" s="2" t="s">
        <v>1299</v>
      </c>
    </row>
    <row r="1751" spans="2:67" ht="43.15" outlineLevel="1">
      <c r="B1751" s="36"/>
      <c r="C1751" s="13" t="s">
        <v>1999</v>
      </c>
      <c r="D1751" s="10" t="s">
        <v>2143</v>
      </c>
      <c r="E1751" s="10" t="s">
        <v>2144</v>
      </c>
      <c r="F1751" s="11" t="s">
        <v>2145</v>
      </c>
      <c r="G1751" s="11"/>
      <c r="H1751" s="11"/>
      <c r="I1751" s="11"/>
      <c r="J1751" s="11"/>
      <c r="K1751" s="11"/>
      <c r="L1751" s="11"/>
      <c r="M1751" s="11"/>
      <c r="N1751" s="10"/>
      <c r="O1751" s="10"/>
      <c r="P1751" s="10"/>
      <c r="Q1751" s="10"/>
      <c r="R1751" s="10"/>
      <c r="S1751" s="10" t="s">
        <v>53</v>
      </c>
      <c r="T1751" s="10"/>
      <c r="U1751" s="10" t="s">
        <v>49</v>
      </c>
      <c r="V1751" s="10" t="s">
        <v>50</v>
      </c>
      <c r="W1751" s="10" t="s">
        <v>50</v>
      </c>
      <c r="X1751" s="11" t="str">
        <f t="shared" si="943"/>
        <v>N</v>
      </c>
      <c r="Y1751" s="11"/>
      <c r="Z1751" s="11">
        <f t="shared" si="990"/>
        <v>0</v>
      </c>
      <c r="AA1751" s="11" t="str">
        <f t="shared" si="1018"/>
        <v>N</v>
      </c>
      <c r="AB1751" s="11"/>
      <c r="AC1751" s="11">
        <f t="shared" si="1019"/>
        <v>0</v>
      </c>
      <c r="AD1751" s="10" t="str">
        <f t="shared" si="1034"/>
        <v/>
      </c>
      <c r="AE1751" s="10" t="str">
        <f t="shared" si="1035"/>
        <v/>
      </c>
      <c r="AF1751" s="11"/>
      <c r="AG1751" s="10"/>
      <c r="AH1751" s="10"/>
      <c r="AI1751" s="11">
        <f t="shared" si="1036"/>
        <v>1063</v>
      </c>
      <c r="AJ1751" s="11" t="str">
        <f t="shared" si="1037"/>
        <v/>
      </c>
      <c r="AK1751" s="11">
        <f t="shared" si="1038"/>
        <v>1063</v>
      </c>
      <c r="AL1751" s="11" t="str">
        <f t="shared" si="1039"/>
        <v/>
      </c>
      <c r="AM1751" s="11">
        <f t="shared" si="1040"/>
        <v>936</v>
      </c>
      <c r="AN1751" s="11" t="str">
        <f t="shared" si="1041"/>
        <v/>
      </c>
      <c r="AO1751" s="11">
        <f t="shared" si="1042"/>
        <v>975</v>
      </c>
      <c r="AP1751" s="11" t="str">
        <f t="shared" si="1043"/>
        <v/>
      </c>
      <c r="AQ1751" s="11"/>
      <c r="AR1751" s="11">
        <f t="shared" si="1020"/>
        <v>0</v>
      </c>
      <c r="AS1751" s="11"/>
      <c r="AT1751" s="9"/>
      <c r="AU1751" t="str">
        <f t="shared" si="1031"/>
        <v>RW</v>
      </c>
      <c r="AV1751" s="7">
        <f>SUM(Z$7:Z1751)/2</f>
        <v>1064</v>
      </c>
      <c r="AW1751" s="7">
        <f>SUM(AC$7:AC1751)/2</f>
        <v>916</v>
      </c>
      <c r="BF1751" s="2" t="s">
        <v>1299</v>
      </c>
      <c r="BG1751" s="2" t="s">
        <v>1299</v>
      </c>
      <c r="BH1751" s="2" t="s">
        <v>1299</v>
      </c>
      <c r="BI1751" s="2" t="s">
        <v>1299</v>
      </c>
      <c r="BJ1751" s="2" t="s">
        <v>1299</v>
      </c>
      <c r="BK1751" s="2" t="s">
        <v>1299</v>
      </c>
      <c r="BL1751" s="2" t="s">
        <v>1299</v>
      </c>
      <c r="BM1751" s="2" t="s">
        <v>1299</v>
      </c>
      <c r="BN1751" s="2" t="s">
        <v>1299</v>
      </c>
      <c r="BO1751" s="2" t="s">
        <v>1299</v>
      </c>
    </row>
    <row r="1752" spans="2:67" ht="43.15" outlineLevel="1">
      <c r="B1752" s="36"/>
      <c r="C1752" s="13" t="s">
        <v>1999</v>
      </c>
      <c r="D1752" s="10" t="s">
        <v>2143</v>
      </c>
      <c r="E1752" s="10" t="s">
        <v>2144</v>
      </c>
      <c r="F1752" s="11" t="s">
        <v>2145</v>
      </c>
      <c r="G1752" s="11"/>
      <c r="H1752" s="11"/>
      <c r="I1752" s="11"/>
      <c r="J1752" s="11"/>
      <c r="K1752" s="11"/>
      <c r="L1752" s="11"/>
      <c r="M1752" s="11"/>
      <c r="N1752" s="10"/>
      <c r="O1752" s="10"/>
      <c r="P1752" s="10"/>
      <c r="Q1752" s="10"/>
      <c r="R1752" s="10"/>
      <c r="S1752" s="10" t="s">
        <v>53</v>
      </c>
      <c r="T1752" s="10"/>
      <c r="U1752" s="10" t="s">
        <v>49</v>
      </c>
      <c r="V1752" s="10" t="s">
        <v>50</v>
      </c>
      <c r="W1752" s="10" t="s">
        <v>50</v>
      </c>
      <c r="X1752" s="11" t="str">
        <f t="shared" si="943"/>
        <v>N</v>
      </c>
      <c r="Y1752" s="11"/>
      <c r="Z1752" s="11">
        <f t="shared" si="990"/>
        <v>0</v>
      </c>
      <c r="AA1752" s="11" t="str">
        <f t="shared" si="1018"/>
        <v>N</v>
      </c>
      <c r="AB1752" s="11"/>
      <c r="AC1752" s="11">
        <f t="shared" si="1019"/>
        <v>0</v>
      </c>
      <c r="AD1752" s="10" t="str">
        <f t="shared" si="1034"/>
        <v/>
      </c>
      <c r="AE1752" s="10" t="str">
        <f t="shared" si="1035"/>
        <v/>
      </c>
      <c r="AF1752" s="11"/>
      <c r="AG1752" s="10"/>
      <c r="AH1752" s="10"/>
      <c r="AI1752" s="11">
        <f t="shared" si="1036"/>
        <v>1063</v>
      </c>
      <c r="AJ1752" s="11" t="str">
        <f t="shared" si="1037"/>
        <v/>
      </c>
      <c r="AK1752" s="11">
        <f t="shared" si="1038"/>
        <v>1063</v>
      </c>
      <c r="AL1752" s="11" t="str">
        <f t="shared" si="1039"/>
        <v/>
      </c>
      <c r="AM1752" s="11">
        <f t="shared" si="1040"/>
        <v>936</v>
      </c>
      <c r="AN1752" s="11" t="str">
        <f t="shared" si="1041"/>
        <v/>
      </c>
      <c r="AO1752" s="11">
        <f t="shared" si="1042"/>
        <v>975</v>
      </c>
      <c r="AP1752" s="11" t="str">
        <f t="shared" si="1043"/>
        <v/>
      </c>
      <c r="AQ1752" s="11"/>
      <c r="AR1752" s="11">
        <f t="shared" si="1020"/>
        <v>0</v>
      </c>
      <c r="AS1752" s="11"/>
      <c r="AT1752" s="9"/>
      <c r="AU1752" t="str">
        <f t="shared" si="1031"/>
        <v>RW</v>
      </c>
      <c r="AV1752" s="7">
        <f>SUM(Z$7:Z1752)/2</f>
        <v>1064</v>
      </c>
      <c r="AW1752" s="7">
        <f>SUM(AC$7:AC1752)/2</f>
        <v>916</v>
      </c>
      <c r="BF1752" s="2" t="s">
        <v>1299</v>
      </c>
      <c r="BG1752" s="2" t="s">
        <v>1299</v>
      </c>
      <c r="BH1752" s="2" t="s">
        <v>1299</v>
      </c>
      <c r="BI1752" s="2" t="s">
        <v>1299</v>
      </c>
      <c r="BJ1752" s="2" t="s">
        <v>1299</v>
      </c>
      <c r="BK1752" s="2" t="s">
        <v>1299</v>
      </c>
      <c r="BL1752" s="2" t="s">
        <v>1299</v>
      </c>
      <c r="BM1752" s="2" t="s">
        <v>1299</v>
      </c>
      <c r="BN1752" s="2" t="s">
        <v>1299</v>
      </c>
      <c r="BO1752" s="2" t="s">
        <v>1299</v>
      </c>
    </row>
    <row r="1753" spans="2:67" ht="43.15" outlineLevel="1">
      <c r="B1753" s="36"/>
      <c r="C1753" s="13" t="s">
        <v>1999</v>
      </c>
      <c r="D1753" s="10" t="s">
        <v>2143</v>
      </c>
      <c r="E1753" s="10" t="s">
        <v>2144</v>
      </c>
      <c r="F1753" s="11" t="s">
        <v>2145</v>
      </c>
      <c r="G1753" s="11"/>
      <c r="H1753" s="11"/>
      <c r="I1753" s="11"/>
      <c r="J1753" s="11"/>
      <c r="K1753" s="11"/>
      <c r="L1753" s="11"/>
      <c r="M1753" s="11"/>
      <c r="N1753" s="10"/>
      <c r="O1753" s="10"/>
      <c r="P1753" s="10"/>
      <c r="Q1753" s="10"/>
      <c r="R1753" s="10"/>
      <c r="S1753" s="10" t="s">
        <v>53</v>
      </c>
      <c r="T1753" s="10"/>
      <c r="U1753" s="10" t="s">
        <v>49</v>
      </c>
      <c r="V1753" s="10" t="s">
        <v>50</v>
      </c>
      <c r="W1753" s="10" t="s">
        <v>50</v>
      </c>
      <c r="X1753" s="11" t="str">
        <f t="shared" si="943"/>
        <v>N</v>
      </c>
      <c r="Y1753" s="11"/>
      <c r="Z1753" s="11">
        <f t="shared" si="990"/>
        <v>0</v>
      </c>
      <c r="AA1753" s="11" t="str">
        <f t="shared" si="1018"/>
        <v>N</v>
      </c>
      <c r="AB1753" s="11"/>
      <c r="AC1753" s="11">
        <f t="shared" si="1019"/>
        <v>0</v>
      </c>
      <c r="AD1753" s="10" t="str">
        <f t="shared" si="1034"/>
        <v/>
      </c>
      <c r="AE1753" s="10" t="str">
        <f t="shared" si="1035"/>
        <v/>
      </c>
      <c r="AF1753" s="11"/>
      <c r="AG1753" s="10"/>
      <c r="AH1753" s="10"/>
      <c r="AI1753" s="11">
        <f t="shared" si="1036"/>
        <v>1063</v>
      </c>
      <c r="AJ1753" s="11" t="str">
        <f t="shared" si="1037"/>
        <v/>
      </c>
      <c r="AK1753" s="11">
        <f t="shared" si="1038"/>
        <v>1063</v>
      </c>
      <c r="AL1753" s="11" t="str">
        <f t="shared" si="1039"/>
        <v/>
      </c>
      <c r="AM1753" s="11">
        <f t="shared" si="1040"/>
        <v>936</v>
      </c>
      <c r="AN1753" s="11" t="str">
        <f t="shared" si="1041"/>
        <v/>
      </c>
      <c r="AO1753" s="11">
        <f t="shared" si="1042"/>
        <v>975</v>
      </c>
      <c r="AP1753" s="11" t="str">
        <f t="shared" si="1043"/>
        <v/>
      </c>
      <c r="AQ1753" s="11"/>
      <c r="AR1753" s="11">
        <f t="shared" si="1020"/>
        <v>0</v>
      </c>
      <c r="AS1753" s="11"/>
      <c r="AT1753" s="9"/>
      <c r="AU1753" t="str">
        <f t="shared" si="1031"/>
        <v>RW</v>
      </c>
      <c r="AV1753" s="7">
        <f>SUM(Z$7:Z1753)/2</f>
        <v>1064</v>
      </c>
      <c r="AW1753" s="7">
        <f>SUM(AC$7:AC1753)/2</f>
        <v>916</v>
      </c>
      <c r="BF1753" s="2" t="s">
        <v>1299</v>
      </c>
      <c r="BG1753" s="2" t="s">
        <v>1299</v>
      </c>
      <c r="BH1753" s="2" t="s">
        <v>1299</v>
      </c>
      <c r="BI1753" s="2" t="s">
        <v>1299</v>
      </c>
      <c r="BJ1753" s="2" t="s">
        <v>1299</v>
      </c>
      <c r="BK1753" s="2" t="s">
        <v>1299</v>
      </c>
      <c r="BL1753" s="2" t="s">
        <v>1299</v>
      </c>
      <c r="BM1753" s="2" t="s">
        <v>1299</v>
      </c>
      <c r="BN1753" s="2" t="s">
        <v>1299</v>
      </c>
      <c r="BO1753" s="2" t="s">
        <v>1299</v>
      </c>
    </row>
    <row r="1754" spans="2:67" ht="43.15" outlineLevel="1">
      <c r="B1754" s="36"/>
      <c r="C1754" s="13" t="s">
        <v>1999</v>
      </c>
      <c r="D1754" s="10" t="s">
        <v>2143</v>
      </c>
      <c r="E1754" s="10" t="s">
        <v>2144</v>
      </c>
      <c r="F1754" s="11" t="s">
        <v>2145</v>
      </c>
      <c r="G1754" s="11"/>
      <c r="H1754" s="11"/>
      <c r="I1754" s="11"/>
      <c r="J1754" s="11"/>
      <c r="K1754" s="11"/>
      <c r="L1754" s="11"/>
      <c r="M1754" s="11"/>
      <c r="N1754" s="10"/>
      <c r="O1754" s="10"/>
      <c r="P1754" s="10"/>
      <c r="Q1754" s="10"/>
      <c r="R1754" s="10"/>
      <c r="S1754" s="10" t="s">
        <v>53</v>
      </c>
      <c r="T1754" s="10"/>
      <c r="U1754" s="10" t="s">
        <v>49</v>
      </c>
      <c r="V1754" s="10" t="s">
        <v>50</v>
      </c>
      <c r="W1754" s="10" t="s">
        <v>50</v>
      </c>
      <c r="X1754" s="11" t="str">
        <f t="shared" si="943"/>
        <v>N</v>
      </c>
      <c r="Y1754" s="11"/>
      <c r="Z1754" s="11">
        <f t="shared" si="990"/>
        <v>0</v>
      </c>
      <c r="AA1754" s="11" t="str">
        <f t="shared" si="1018"/>
        <v>N</v>
      </c>
      <c r="AB1754" s="11"/>
      <c r="AC1754" s="11">
        <f t="shared" si="1019"/>
        <v>0</v>
      </c>
      <c r="AD1754" s="10" t="str">
        <f t="shared" si="1034"/>
        <v/>
      </c>
      <c r="AE1754" s="10" t="str">
        <f t="shared" si="1035"/>
        <v/>
      </c>
      <c r="AF1754" s="11"/>
      <c r="AG1754" s="10"/>
      <c r="AH1754" s="10"/>
      <c r="AI1754" s="11">
        <f t="shared" si="1036"/>
        <v>1063</v>
      </c>
      <c r="AJ1754" s="11" t="str">
        <f t="shared" si="1037"/>
        <v/>
      </c>
      <c r="AK1754" s="11">
        <f t="shared" si="1038"/>
        <v>1063</v>
      </c>
      <c r="AL1754" s="11" t="str">
        <f t="shared" si="1039"/>
        <v/>
      </c>
      <c r="AM1754" s="11">
        <f t="shared" si="1040"/>
        <v>936</v>
      </c>
      <c r="AN1754" s="11" t="str">
        <f t="shared" si="1041"/>
        <v/>
      </c>
      <c r="AO1754" s="11">
        <f t="shared" si="1042"/>
        <v>975</v>
      </c>
      <c r="AP1754" s="11" t="str">
        <f t="shared" si="1043"/>
        <v/>
      </c>
      <c r="AQ1754" s="11"/>
      <c r="AR1754" s="11">
        <f t="shared" si="1020"/>
        <v>0</v>
      </c>
      <c r="AS1754" s="11"/>
      <c r="AT1754" s="9"/>
      <c r="AU1754" t="str">
        <f t="shared" si="1031"/>
        <v>RW</v>
      </c>
      <c r="AV1754" s="7">
        <f>SUM(Z$7:Z1754)/2</f>
        <v>1064</v>
      </c>
      <c r="AW1754" s="7">
        <f>SUM(AC$7:AC1754)/2</f>
        <v>916</v>
      </c>
      <c r="BF1754" s="2" t="s">
        <v>1299</v>
      </c>
      <c r="BG1754" s="2" t="s">
        <v>1299</v>
      </c>
      <c r="BH1754" s="2" t="s">
        <v>1299</v>
      </c>
      <c r="BI1754" s="2" t="s">
        <v>1299</v>
      </c>
      <c r="BJ1754" s="2" t="s">
        <v>1299</v>
      </c>
      <c r="BK1754" s="2" t="s">
        <v>1299</v>
      </c>
      <c r="BL1754" s="2" t="s">
        <v>1299</v>
      </c>
      <c r="BM1754" s="2" t="s">
        <v>1299</v>
      </c>
      <c r="BN1754" s="2" t="s">
        <v>1299</v>
      </c>
      <c r="BO1754" s="2" t="s">
        <v>1299</v>
      </c>
    </row>
    <row r="1755" spans="2:67" ht="43.15" outlineLevel="1">
      <c r="B1755" s="36"/>
      <c r="C1755" s="13" t="s">
        <v>1999</v>
      </c>
      <c r="D1755" s="10" t="s">
        <v>2143</v>
      </c>
      <c r="E1755" s="10" t="s">
        <v>2144</v>
      </c>
      <c r="F1755" s="11" t="s">
        <v>2145</v>
      </c>
      <c r="G1755" s="11"/>
      <c r="H1755" s="11"/>
      <c r="I1755" s="11"/>
      <c r="J1755" s="11"/>
      <c r="K1755" s="11"/>
      <c r="L1755" s="11"/>
      <c r="M1755" s="11"/>
      <c r="N1755" s="10"/>
      <c r="O1755" s="10"/>
      <c r="P1755" s="10"/>
      <c r="Q1755" s="10"/>
      <c r="R1755" s="10"/>
      <c r="S1755" s="10" t="s">
        <v>53</v>
      </c>
      <c r="T1755" s="10"/>
      <c r="U1755" s="10" t="s">
        <v>49</v>
      </c>
      <c r="V1755" s="10" t="s">
        <v>50</v>
      </c>
      <c r="W1755" s="10" t="s">
        <v>50</v>
      </c>
      <c r="X1755" s="11" t="str">
        <f t="shared" si="943"/>
        <v>N</v>
      </c>
      <c r="Y1755" s="11"/>
      <c r="Z1755" s="11">
        <f t="shared" si="990"/>
        <v>0</v>
      </c>
      <c r="AA1755" s="11" t="str">
        <f t="shared" si="1018"/>
        <v>N</v>
      </c>
      <c r="AB1755" s="11"/>
      <c r="AC1755" s="11">
        <f t="shared" si="1019"/>
        <v>0</v>
      </c>
      <c r="AD1755" s="10" t="str">
        <f t="shared" si="1034"/>
        <v/>
      </c>
      <c r="AE1755" s="10" t="str">
        <f t="shared" si="1035"/>
        <v/>
      </c>
      <c r="AF1755" s="11"/>
      <c r="AG1755" s="10"/>
      <c r="AH1755" s="10"/>
      <c r="AI1755" s="11">
        <f t="shared" si="1036"/>
        <v>1063</v>
      </c>
      <c r="AJ1755" s="11" t="str">
        <f t="shared" si="1037"/>
        <v/>
      </c>
      <c r="AK1755" s="11">
        <f t="shared" si="1038"/>
        <v>1063</v>
      </c>
      <c r="AL1755" s="11" t="str">
        <f t="shared" si="1039"/>
        <v/>
      </c>
      <c r="AM1755" s="11">
        <f t="shared" si="1040"/>
        <v>936</v>
      </c>
      <c r="AN1755" s="11" t="str">
        <f t="shared" si="1041"/>
        <v/>
      </c>
      <c r="AO1755" s="11">
        <f t="shared" si="1042"/>
        <v>975</v>
      </c>
      <c r="AP1755" s="11" t="str">
        <f t="shared" si="1043"/>
        <v/>
      </c>
      <c r="AQ1755" s="11"/>
      <c r="AR1755" s="11">
        <f t="shared" si="1020"/>
        <v>0</v>
      </c>
      <c r="AS1755" s="11"/>
      <c r="AT1755" s="9"/>
      <c r="AU1755" t="str">
        <f t="shared" si="1031"/>
        <v>RW</v>
      </c>
      <c r="AV1755" s="7">
        <f>SUM(Z$7:Z1755)/2</f>
        <v>1064</v>
      </c>
      <c r="AW1755" s="7">
        <f>SUM(AC$7:AC1755)/2</f>
        <v>916</v>
      </c>
      <c r="BF1755" s="2" t="s">
        <v>1299</v>
      </c>
      <c r="BG1755" s="2" t="s">
        <v>1299</v>
      </c>
      <c r="BH1755" s="2" t="s">
        <v>1299</v>
      </c>
      <c r="BI1755" s="2" t="s">
        <v>1299</v>
      </c>
      <c r="BJ1755" s="2" t="s">
        <v>1299</v>
      </c>
      <c r="BK1755" s="2" t="s">
        <v>1299</v>
      </c>
      <c r="BL1755" s="2" t="s">
        <v>1299</v>
      </c>
      <c r="BM1755" s="2" t="s">
        <v>1299</v>
      </c>
      <c r="BN1755" s="2" t="s">
        <v>1299</v>
      </c>
      <c r="BO1755" s="2" t="s">
        <v>1299</v>
      </c>
    </row>
    <row r="1756" spans="2:67" ht="43.15" outlineLevel="1">
      <c r="B1756" s="36"/>
      <c r="C1756" s="13" t="s">
        <v>1999</v>
      </c>
      <c r="D1756" s="10" t="s">
        <v>2143</v>
      </c>
      <c r="E1756" s="10" t="s">
        <v>2144</v>
      </c>
      <c r="F1756" s="11" t="s">
        <v>2145</v>
      </c>
      <c r="G1756" s="11"/>
      <c r="H1756" s="11"/>
      <c r="I1756" s="11"/>
      <c r="J1756" s="11"/>
      <c r="K1756" s="11"/>
      <c r="L1756" s="11"/>
      <c r="M1756" s="11"/>
      <c r="N1756" s="10"/>
      <c r="O1756" s="10"/>
      <c r="P1756" s="10"/>
      <c r="Q1756" s="10"/>
      <c r="R1756" s="10"/>
      <c r="S1756" s="10" t="s">
        <v>53</v>
      </c>
      <c r="T1756" s="10"/>
      <c r="U1756" s="10" t="s">
        <v>49</v>
      </c>
      <c r="V1756" s="10" t="s">
        <v>50</v>
      </c>
      <c r="W1756" s="10" t="s">
        <v>50</v>
      </c>
      <c r="X1756" s="11" t="str">
        <f t="shared" si="943"/>
        <v>N</v>
      </c>
      <c r="Y1756" s="11"/>
      <c r="Z1756" s="11">
        <f t="shared" si="990"/>
        <v>0</v>
      </c>
      <c r="AA1756" s="11" t="str">
        <f t="shared" si="1018"/>
        <v>N</v>
      </c>
      <c r="AB1756" s="11"/>
      <c r="AC1756" s="11">
        <f t="shared" si="1019"/>
        <v>0</v>
      </c>
      <c r="AD1756" s="10" t="str">
        <f t="shared" si="1034"/>
        <v/>
      </c>
      <c r="AE1756" s="10" t="str">
        <f t="shared" si="1035"/>
        <v/>
      </c>
      <c r="AF1756" s="11"/>
      <c r="AG1756" s="10"/>
      <c r="AH1756" s="10"/>
      <c r="AI1756" s="11">
        <f t="shared" si="1036"/>
        <v>1063</v>
      </c>
      <c r="AJ1756" s="11" t="str">
        <f t="shared" si="1037"/>
        <v/>
      </c>
      <c r="AK1756" s="11">
        <f t="shared" si="1038"/>
        <v>1063</v>
      </c>
      <c r="AL1756" s="11" t="str">
        <f t="shared" si="1039"/>
        <v/>
      </c>
      <c r="AM1756" s="11">
        <f t="shared" si="1040"/>
        <v>936</v>
      </c>
      <c r="AN1756" s="11" t="str">
        <f t="shared" si="1041"/>
        <v/>
      </c>
      <c r="AO1756" s="11">
        <f t="shared" si="1042"/>
        <v>975</v>
      </c>
      <c r="AP1756" s="11" t="str">
        <f t="shared" si="1043"/>
        <v/>
      </c>
      <c r="AQ1756" s="11"/>
      <c r="AR1756" s="11">
        <f t="shared" si="1020"/>
        <v>0</v>
      </c>
      <c r="AS1756" s="11"/>
      <c r="AT1756" s="9"/>
      <c r="AU1756" t="str">
        <f t="shared" si="1031"/>
        <v>RW</v>
      </c>
      <c r="AV1756" s="7">
        <f>SUM(Z$7:Z1756)/2</f>
        <v>1064</v>
      </c>
      <c r="AW1756" s="7">
        <f>SUM(AC$7:AC1756)/2</f>
        <v>916</v>
      </c>
      <c r="BF1756" s="2" t="s">
        <v>1299</v>
      </c>
      <c r="BG1756" s="2" t="s">
        <v>1299</v>
      </c>
      <c r="BH1756" s="2" t="s">
        <v>1299</v>
      </c>
      <c r="BI1756" s="2" t="s">
        <v>1299</v>
      </c>
      <c r="BJ1756" s="2" t="s">
        <v>1299</v>
      </c>
      <c r="BK1756" s="2" t="s">
        <v>1299</v>
      </c>
      <c r="BL1756" s="2" t="s">
        <v>1299</v>
      </c>
      <c r="BM1756" s="2" t="s">
        <v>1299</v>
      </c>
      <c r="BN1756" s="2" t="s">
        <v>1299</v>
      </c>
      <c r="BO1756" s="2" t="s">
        <v>1299</v>
      </c>
    </row>
    <row r="1757" spans="2:67" ht="43.15" outlineLevel="1">
      <c r="B1757" s="36"/>
      <c r="C1757" s="13" t="s">
        <v>1999</v>
      </c>
      <c r="D1757" s="10" t="s">
        <v>2143</v>
      </c>
      <c r="E1757" s="10" t="s">
        <v>2144</v>
      </c>
      <c r="F1757" s="11" t="s">
        <v>2145</v>
      </c>
      <c r="G1757" s="11"/>
      <c r="H1757" s="11"/>
      <c r="I1757" s="11"/>
      <c r="J1757" s="11"/>
      <c r="K1757" s="11"/>
      <c r="L1757" s="11"/>
      <c r="M1757" s="11"/>
      <c r="N1757" s="10"/>
      <c r="O1757" s="10"/>
      <c r="P1757" s="10"/>
      <c r="Q1757" s="10"/>
      <c r="R1757" s="10"/>
      <c r="S1757" s="10" t="s">
        <v>53</v>
      </c>
      <c r="T1757" s="10"/>
      <c r="U1757" s="10" t="s">
        <v>49</v>
      </c>
      <c r="V1757" s="10" t="s">
        <v>50</v>
      </c>
      <c r="W1757" s="10" t="s">
        <v>50</v>
      </c>
      <c r="X1757" s="11" t="str">
        <f t="shared" si="943"/>
        <v>N</v>
      </c>
      <c r="Y1757" s="11"/>
      <c r="Z1757" s="11">
        <f t="shared" ref="Z1757:Z1820" si="1044">IF(V1757="N",Y1757,Y1757*$T$1)</f>
        <v>0</v>
      </c>
      <c r="AA1757" s="11" t="str">
        <f t="shared" si="1018"/>
        <v>N</v>
      </c>
      <c r="AB1757" s="11"/>
      <c r="AC1757" s="11">
        <f t="shared" si="1019"/>
        <v>0</v>
      </c>
      <c r="AD1757" s="10" t="str">
        <f t="shared" si="1034"/>
        <v/>
      </c>
      <c r="AE1757" s="10" t="str">
        <f t="shared" si="1035"/>
        <v/>
      </c>
      <c r="AF1757" s="11"/>
      <c r="AG1757" s="10"/>
      <c r="AH1757" s="10"/>
      <c r="AI1757" s="11">
        <f t="shared" si="1036"/>
        <v>1063</v>
      </c>
      <c r="AJ1757" s="11" t="str">
        <f t="shared" si="1037"/>
        <v/>
      </c>
      <c r="AK1757" s="11">
        <f t="shared" si="1038"/>
        <v>1063</v>
      </c>
      <c r="AL1757" s="11" t="str">
        <f t="shared" si="1039"/>
        <v/>
      </c>
      <c r="AM1757" s="11">
        <f t="shared" si="1040"/>
        <v>936</v>
      </c>
      <c r="AN1757" s="11" t="str">
        <f t="shared" si="1041"/>
        <v/>
      </c>
      <c r="AO1757" s="11">
        <f t="shared" si="1042"/>
        <v>975</v>
      </c>
      <c r="AP1757" s="11" t="str">
        <f t="shared" si="1043"/>
        <v/>
      </c>
      <c r="AQ1757" s="11"/>
      <c r="AR1757" s="11">
        <f t="shared" si="1020"/>
        <v>0</v>
      </c>
      <c r="AS1757" s="11"/>
      <c r="AT1757" s="9"/>
      <c r="AU1757" t="str">
        <f t="shared" si="1031"/>
        <v>RW</v>
      </c>
      <c r="AV1757" s="7">
        <f>SUM(Z$7:Z1757)/2</f>
        <v>1064</v>
      </c>
      <c r="AW1757" s="7">
        <f>SUM(AC$7:AC1757)/2</f>
        <v>916</v>
      </c>
      <c r="BF1757" s="2" t="s">
        <v>1299</v>
      </c>
      <c r="BG1757" s="2" t="s">
        <v>1299</v>
      </c>
      <c r="BH1757" s="2" t="s">
        <v>1299</v>
      </c>
      <c r="BI1757" s="2" t="s">
        <v>1299</v>
      </c>
      <c r="BJ1757" s="2" t="s">
        <v>1299</v>
      </c>
      <c r="BK1757" s="2" t="s">
        <v>1299</v>
      </c>
      <c r="BL1757" s="2" t="s">
        <v>1299</v>
      </c>
      <c r="BM1757" s="2" t="s">
        <v>1299</v>
      </c>
      <c r="BN1757" s="2" t="s">
        <v>1299</v>
      </c>
      <c r="BO1757" s="2" t="s">
        <v>1299</v>
      </c>
    </row>
    <row r="1758" spans="2:67" ht="43.15" outlineLevel="1">
      <c r="B1758" s="36"/>
      <c r="C1758" s="13" t="s">
        <v>1999</v>
      </c>
      <c r="D1758" s="10" t="s">
        <v>2143</v>
      </c>
      <c r="E1758" s="10" t="s">
        <v>2144</v>
      </c>
      <c r="F1758" s="11" t="s">
        <v>2145</v>
      </c>
      <c r="G1758" s="11"/>
      <c r="H1758" s="11"/>
      <c r="I1758" s="11"/>
      <c r="J1758" s="11"/>
      <c r="K1758" s="11"/>
      <c r="L1758" s="11"/>
      <c r="M1758" s="11"/>
      <c r="N1758" s="10"/>
      <c r="O1758" s="10"/>
      <c r="P1758" s="10"/>
      <c r="Q1758" s="10"/>
      <c r="R1758" s="10"/>
      <c r="S1758" s="10" t="s">
        <v>53</v>
      </c>
      <c r="T1758" s="10"/>
      <c r="U1758" s="10" t="s">
        <v>49</v>
      </c>
      <c r="V1758" s="10" t="s">
        <v>50</v>
      </c>
      <c r="W1758" s="10" t="s">
        <v>50</v>
      </c>
      <c r="X1758" s="11" t="str">
        <f t="shared" si="943"/>
        <v>N</v>
      </c>
      <c r="Y1758" s="11"/>
      <c r="Z1758" s="11">
        <f t="shared" si="1044"/>
        <v>0</v>
      </c>
      <c r="AA1758" s="11" t="str">
        <f t="shared" si="1018"/>
        <v>N</v>
      </c>
      <c r="AB1758" s="11"/>
      <c r="AC1758" s="11">
        <f t="shared" si="1019"/>
        <v>0</v>
      </c>
      <c r="AD1758" s="10" t="str">
        <f t="shared" si="1034"/>
        <v/>
      </c>
      <c r="AE1758" s="10" t="str">
        <f t="shared" si="1035"/>
        <v/>
      </c>
      <c r="AF1758" s="11"/>
      <c r="AG1758" s="10"/>
      <c r="AH1758" s="10"/>
      <c r="AI1758" s="11">
        <f t="shared" si="1036"/>
        <v>1063</v>
      </c>
      <c r="AJ1758" s="11" t="str">
        <f t="shared" si="1037"/>
        <v/>
      </c>
      <c r="AK1758" s="11">
        <f t="shared" si="1038"/>
        <v>1063</v>
      </c>
      <c r="AL1758" s="11" t="str">
        <f t="shared" si="1039"/>
        <v/>
      </c>
      <c r="AM1758" s="11">
        <f t="shared" si="1040"/>
        <v>936</v>
      </c>
      <c r="AN1758" s="11" t="str">
        <f t="shared" si="1041"/>
        <v/>
      </c>
      <c r="AO1758" s="11">
        <f t="shared" si="1042"/>
        <v>975</v>
      </c>
      <c r="AP1758" s="11" t="str">
        <f t="shared" si="1043"/>
        <v/>
      </c>
      <c r="AQ1758" s="11"/>
      <c r="AR1758" s="11">
        <f t="shared" si="1020"/>
        <v>0</v>
      </c>
      <c r="AS1758" s="11"/>
      <c r="AT1758" s="9"/>
      <c r="AU1758" t="str">
        <f t="shared" si="1031"/>
        <v>RW</v>
      </c>
      <c r="AV1758" s="7">
        <f>SUM(Z$7:Z1758)/2</f>
        <v>1064</v>
      </c>
      <c r="AW1758" s="7">
        <f>SUM(AC$7:AC1758)/2</f>
        <v>916</v>
      </c>
      <c r="BF1758" s="2" t="s">
        <v>1299</v>
      </c>
      <c r="BG1758" s="2" t="s">
        <v>1299</v>
      </c>
      <c r="BH1758" s="2" t="s">
        <v>1299</v>
      </c>
      <c r="BI1758" s="2" t="s">
        <v>1299</v>
      </c>
      <c r="BJ1758" s="2" t="s">
        <v>1299</v>
      </c>
      <c r="BK1758" s="2" t="s">
        <v>1299</v>
      </c>
      <c r="BL1758" s="2" t="s">
        <v>1299</v>
      </c>
      <c r="BM1758" s="2" t="s">
        <v>1299</v>
      </c>
      <c r="BN1758" s="2" t="s">
        <v>1299</v>
      </c>
      <c r="BO1758" s="2" t="s">
        <v>1299</v>
      </c>
    </row>
    <row r="1759" spans="2:67" ht="43.15" outlineLevel="1">
      <c r="B1759" s="31" t="s">
        <v>2069</v>
      </c>
      <c r="C1759" s="13" t="s">
        <v>1999</v>
      </c>
      <c r="D1759" s="10" t="s">
        <v>2143</v>
      </c>
      <c r="E1759" s="10" t="s">
        <v>2144</v>
      </c>
      <c r="F1759" s="11" t="s">
        <v>2145</v>
      </c>
      <c r="G1759" s="11" t="str">
        <f t="shared" ref="G1759:G1760" si="1045">IF(BA1759&gt;1, F1759 &amp; "[" &amp; BB1759-1+BA1759&amp; ":" &amp; BB1759 &amp; "]",(IF(BA1759&gt;0,F1759 &amp; "[" &amp; BB1759 &amp; "]","")))</f>
        <v>MFR_SPECIFIC_E5[39]</v>
      </c>
      <c r="H1759" s="11" t="s">
        <v>2147</v>
      </c>
      <c r="I1759" s="11"/>
      <c r="J1759" s="11"/>
      <c r="K1759" s="11"/>
      <c r="L1759" s="11"/>
      <c r="M1759" s="11"/>
      <c r="N1759" s="10"/>
      <c r="O1759" s="10"/>
      <c r="P1759" s="10"/>
      <c r="Q1759" s="10"/>
      <c r="R1759" s="10"/>
      <c r="S1759" s="10" t="s">
        <v>53</v>
      </c>
      <c r="T1759" s="10"/>
      <c r="U1759" s="10" t="s">
        <v>49</v>
      </c>
      <c r="V1759" s="10" t="s">
        <v>50</v>
      </c>
      <c r="W1759" s="10" t="s">
        <v>50</v>
      </c>
      <c r="X1759" s="11" t="str">
        <f t="shared" si="943"/>
        <v>N</v>
      </c>
      <c r="Y1759" s="11"/>
      <c r="Z1759" s="11">
        <f t="shared" si="1044"/>
        <v>0</v>
      </c>
      <c r="AA1759" s="11" t="str">
        <f t="shared" si="1018"/>
        <v>Y</v>
      </c>
      <c r="AB1759" s="11">
        <v>1</v>
      </c>
      <c r="AC1759" s="11">
        <f t="shared" si="1019"/>
        <v>1</v>
      </c>
      <c r="AD1759" s="10">
        <v>1</v>
      </c>
      <c r="AE1759" s="10">
        <v>1</v>
      </c>
      <c r="AF1759" s="11"/>
      <c r="AG1759" s="10"/>
      <c r="AH1759" s="10"/>
      <c r="AI1759" s="11">
        <f t="shared" si="1036"/>
        <v>1063</v>
      </c>
      <c r="AJ1759" s="11" t="str">
        <f t="shared" si="1037"/>
        <v/>
      </c>
      <c r="AK1759" s="11">
        <f t="shared" si="1038"/>
        <v>1063</v>
      </c>
      <c r="AL1759" s="11" t="str">
        <f t="shared" si="1039"/>
        <v/>
      </c>
      <c r="AM1759" s="11">
        <f t="shared" si="1040"/>
        <v>935</v>
      </c>
      <c r="AN1759" s="11" t="str">
        <f t="shared" si="1041"/>
        <v>OTP[935]</v>
      </c>
      <c r="AO1759" s="11">
        <f t="shared" si="1042"/>
        <v>974</v>
      </c>
      <c r="AP1759" s="11" t="str">
        <f t="shared" si="1043"/>
        <v/>
      </c>
      <c r="AQ1759" s="11"/>
      <c r="AR1759" s="11">
        <f t="shared" si="1020"/>
        <v>0</v>
      </c>
      <c r="AS1759" s="11"/>
      <c r="AT1759" s="9"/>
      <c r="AU1759" t="str">
        <f t="shared" si="1031"/>
        <v>RW</v>
      </c>
      <c r="AV1759" s="7">
        <f>SUM(Z$7:Z1759)/2</f>
        <v>1064</v>
      </c>
      <c r="AW1759" s="7">
        <f>SUM(AC$7:AC1759)/2</f>
        <v>916.5</v>
      </c>
      <c r="BA1759" s="7">
        <v>1</v>
      </c>
      <c r="BB1759" s="7">
        <f t="shared" ref="BB1759:BB1765" si="1046">BB1760+BA1760</f>
        <v>39</v>
      </c>
      <c r="BF1759" s="2">
        <v>1</v>
      </c>
      <c r="BG1759" s="2">
        <v>1</v>
      </c>
      <c r="BH1759" s="2">
        <v>1</v>
      </c>
      <c r="BI1759" s="2">
        <v>1</v>
      </c>
      <c r="BJ1759" s="2">
        <v>1</v>
      </c>
      <c r="BK1759" s="2">
        <v>1</v>
      </c>
      <c r="BL1759" s="2">
        <v>1</v>
      </c>
      <c r="BM1759" s="2">
        <v>1</v>
      </c>
      <c r="BN1759" s="2">
        <v>1</v>
      </c>
      <c r="BO1759" s="2">
        <v>1</v>
      </c>
    </row>
    <row r="1760" spans="2:67" ht="43.15" outlineLevel="1">
      <c r="B1760" s="31" t="s">
        <v>2069</v>
      </c>
      <c r="C1760" s="13" t="s">
        <v>1999</v>
      </c>
      <c r="D1760" s="10" t="s">
        <v>2143</v>
      </c>
      <c r="E1760" s="10" t="s">
        <v>2144</v>
      </c>
      <c r="F1760" s="11" t="s">
        <v>2145</v>
      </c>
      <c r="G1760" s="11" t="str">
        <f t="shared" si="1045"/>
        <v>MFR_SPECIFIC_E5[38]</v>
      </c>
      <c r="H1760" s="11" t="s">
        <v>2148</v>
      </c>
      <c r="I1760" s="11"/>
      <c r="J1760" s="11"/>
      <c r="K1760" s="11"/>
      <c r="L1760" s="11"/>
      <c r="M1760" s="11"/>
      <c r="N1760" s="10"/>
      <c r="O1760" s="10"/>
      <c r="P1760" s="10"/>
      <c r="Q1760" s="10"/>
      <c r="R1760" s="10"/>
      <c r="S1760" s="10" t="s">
        <v>53</v>
      </c>
      <c r="T1760" s="10"/>
      <c r="U1760" s="10" t="s">
        <v>49</v>
      </c>
      <c r="V1760" s="10" t="s">
        <v>50</v>
      </c>
      <c r="W1760" s="10" t="s">
        <v>50</v>
      </c>
      <c r="X1760" s="11" t="str">
        <f t="shared" si="943"/>
        <v>N</v>
      </c>
      <c r="Y1760" s="11"/>
      <c r="Z1760" s="11">
        <f t="shared" si="1044"/>
        <v>0</v>
      </c>
      <c r="AA1760" s="11" t="str">
        <f t="shared" si="1018"/>
        <v>Y</v>
      </c>
      <c r="AB1760" s="11">
        <v>1</v>
      </c>
      <c r="AC1760" s="11">
        <f t="shared" si="1019"/>
        <v>1</v>
      </c>
      <c r="AD1760" s="10" t="str">
        <f t="shared" si="1034"/>
        <v>0</v>
      </c>
      <c r="AE1760" s="10" t="str">
        <f t="shared" si="1035"/>
        <v>0</v>
      </c>
      <c r="AF1760" s="11"/>
      <c r="AG1760" s="10"/>
      <c r="AH1760" s="10"/>
      <c r="AI1760" s="11">
        <f t="shared" si="1036"/>
        <v>1063</v>
      </c>
      <c r="AJ1760" s="11" t="str">
        <f t="shared" si="1037"/>
        <v/>
      </c>
      <c r="AK1760" s="11">
        <f t="shared" si="1038"/>
        <v>1063</v>
      </c>
      <c r="AL1760" s="11" t="str">
        <f t="shared" si="1039"/>
        <v/>
      </c>
      <c r="AM1760" s="11">
        <f t="shared" si="1040"/>
        <v>934</v>
      </c>
      <c r="AN1760" s="11" t="str">
        <f t="shared" si="1041"/>
        <v>OTP[934]</v>
      </c>
      <c r="AO1760" s="11">
        <f t="shared" si="1042"/>
        <v>973</v>
      </c>
      <c r="AP1760" s="11" t="str">
        <f t="shared" si="1043"/>
        <v/>
      </c>
      <c r="AQ1760" s="11"/>
      <c r="AR1760" s="11">
        <f t="shared" si="1020"/>
        <v>0</v>
      </c>
      <c r="AS1760" s="11"/>
      <c r="AT1760" s="9"/>
      <c r="AU1760" t="str">
        <f t="shared" si="1031"/>
        <v>RW</v>
      </c>
      <c r="AV1760" s="7">
        <f>SUM(Z$7:Z1760)/2</f>
        <v>1064</v>
      </c>
      <c r="AW1760" s="7">
        <f>SUM(AC$7:AC1760)/2</f>
        <v>917</v>
      </c>
      <c r="BA1760" s="7">
        <v>1</v>
      </c>
      <c r="BB1760" s="7">
        <f t="shared" si="1046"/>
        <v>38</v>
      </c>
      <c r="BF1760" s="2" t="s">
        <v>1304</v>
      </c>
      <c r="BG1760" s="2" t="s">
        <v>1304</v>
      </c>
      <c r="BH1760" s="2" t="s">
        <v>1304</v>
      </c>
      <c r="BI1760" s="2" t="s">
        <v>1304</v>
      </c>
      <c r="BJ1760" s="2" t="s">
        <v>1304</v>
      </c>
      <c r="BK1760" s="2" t="s">
        <v>1304</v>
      </c>
      <c r="BL1760" s="2" t="s">
        <v>1304</v>
      </c>
      <c r="BM1760" s="2" t="s">
        <v>1304</v>
      </c>
      <c r="BN1760" s="2" t="s">
        <v>1304</v>
      </c>
      <c r="BO1760" s="2" t="s">
        <v>1304</v>
      </c>
    </row>
    <row r="1761" spans="2:67" ht="43.15" outlineLevel="1">
      <c r="B1761" s="36"/>
      <c r="C1761" s="13" t="s">
        <v>1999</v>
      </c>
      <c r="D1761" s="10" t="s">
        <v>2143</v>
      </c>
      <c r="E1761" s="10" t="s">
        <v>2144</v>
      </c>
      <c r="F1761" s="11" t="s">
        <v>2145</v>
      </c>
      <c r="G1761" s="11" t="str">
        <f>IF(BA1761&gt;1, F1761 &amp; "[" &amp; BB1761-1+BA1761&amp; ":" &amp; BB1761 &amp; "]",(IF(BA1761&gt;0,F1761 &amp; "[" &amp; BB1761 &amp; "]","")))</f>
        <v>MFR_SPECIFIC_E5[37]</v>
      </c>
      <c r="H1761" s="11" t="s">
        <v>2149</v>
      </c>
      <c r="I1761" s="11"/>
      <c r="J1761" s="11"/>
      <c r="K1761" s="11"/>
      <c r="L1761" s="11"/>
      <c r="M1761" s="11"/>
      <c r="N1761" s="10" t="s">
        <v>2150</v>
      </c>
      <c r="O1761" s="10"/>
      <c r="P1761" s="10"/>
      <c r="Q1761" s="10"/>
      <c r="R1761" s="10"/>
      <c r="S1761" s="10" t="s">
        <v>53</v>
      </c>
      <c r="T1761" s="10"/>
      <c r="U1761" s="10" t="s">
        <v>49</v>
      </c>
      <c r="V1761" s="10" t="s">
        <v>50</v>
      </c>
      <c r="W1761" s="10" t="s">
        <v>50</v>
      </c>
      <c r="X1761" s="11" t="str">
        <f t="shared" si="943"/>
        <v>N</v>
      </c>
      <c r="Y1761" s="11"/>
      <c r="Z1761" s="11">
        <f t="shared" si="1044"/>
        <v>0</v>
      </c>
      <c r="AA1761" s="11" t="str">
        <f t="shared" si="1018"/>
        <v>Y</v>
      </c>
      <c r="AB1761" s="11">
        <v>1</v>
      </c>
      <c r="AC1761" s="11">
        <f t="shared" si="1019"/>
        <v>1</v>
      </c>
      <c r="AD1761" s="10">
        <v>1</v>
      </c>
      <c r="AE1761" s="10">
        <v>1</v>
      </c>
      <c r="AF1761" s="11"/>
      <c r="AG1761" s="10"/>
      <c r="AH1761" s="10"/>
      <c r="AI1761" s="11">
        <f t="shared" si="1036"/>
        <v>1063</v>
      </c>
      <c r="AJ1761" s="11" t="str">
        <f t="shared" si="1037"/>
        <v/>
      </c>
      <c r="AK1761" s="11">
        <f t="shared" si="1038"/>
        <v>1063</v>
      </c>
      <c r="AL1761" s="11" t="str">
        <f t="shared" si="1039"/>
        <v/>
      </c>
      <c r="AM1761" s="11">
        <f t="shared" si="1040"/>
        <v>933</v>
      </c>
      <c r="AN1761" s="11" t="str">
        <f t="shared" si="1041"/>
        <v>OTP[933]</v>
      </c>
      <c r="AO1761" s="11">
        <f t="shared" si="1042"/>
        <v>972</v>
      </c>
      <c r="AP1761" s="11" t="str">
        <f t="shared" si="1043"/>
        <v/>
      </c>
      <c r="AQ1761" s="11"/>
      <c r="AR1761" s="11">
        <f t="shared" si="1020"/>
        <v>0</v>
      </c>
      <c r="AS1761" s="11"/>
      <c r="AT1761" s="9"/>
      <c r="AU1761" t="str">
        <f t="shared" si="1031"/>
        <v>RW</v>
      </c>
      <c r="AV1761" s="7">
        <f>SUM(Z$7:Z1761)/2</f>
        <v>1064</v>
      </c>
      <c r="AW1761" s="7">
        <f>SUM(AC$7:AC1761)/2</f>
        <v>917.5</v>
      </c>
      <c r="BA1761" s="7">
        <v>1</v>
      </c>
      <c r="BB1761" s="7">
        <f t="shared" si="1046"/>
        <v>37</v>
      </c>
      <c r="BF1761" s="2">
        <v>1</v>
      </c>
      <c r="BG1761" s="2">
        <v>1</v>
      </c>
      <c r="BH1761" s="2">
        <v>1</v>
      </c>
      <c r="BI1761" s="2">
        <v>1</v>
      </c>
      <c r="BJ1761" s="2">
        <v>1</v>
      </c>
      <c r="BK1761" s="2">
        <v>1</v>
      </c>
      <c r="BL1761" s="2">
        <v>1</v>
      </c>
      <c r="BM1761" s="2">
        <v>1</v>
      </c>
      <c r="BN1761" s="2">
        <v>1</v>
      </c>
      <c r="BO1761" s="2">
        <v>1</v>
      </c>
    </row>
    <row r="1762" spans="2:67" ht="115.15" outlineLevel="1">
      <c r="B1762" s="36"/>
      <c r="C1762" s="13" t="s">
        <v>1999</v>
      </c>
      <c r="D1762" s="10" t="s">
        <v>2143</v>
      </c>
      <c r="E1762" s="10" t="s">
        <v>2144</v>
      </c>
      <c r="F1762" s="11" t="s">
        <v>2145</v>
      </c>
      <c r="G1762" s="11" t="str">
        <f>IF(BA1762&gt;1, F1762 &amp; "[" &amp; BB1762-1+BA1762&amp; ":" &amp; BB1762 &amp; "]",(IF(BA1762&gt;0,F1762 &amp; "[" &amp; BB1762 &amp; "]","")))</f>
        <v>MFR_SPECIFIC_E5[36:34]</v>
      </c>
      <c r="H1762" s="11" t="s">
        <v>2151</v>
      </c>
      <c r="I1762" s="11"/>
      <c r="J1762" s="11"/>
      <c r="K1762" s="11"/>
      <c r="L1762" s="11"/>
      <c r="M1762" s="11"/>
      <c r="N1762" s="10" t="s">
        <v>2152</v>
      </c>
      <c r="O1762" s="10"/>
      <c r="P1762" s="10"/>
      <c r="Q1762" s="10"/>
      <c r="R1762" s="10"/>
      <c r="S1762" s="10" t="s">
        <v>53</v>
      </c>
      <c r="T1762" s="10"/>
      <c r="U1762" s="10" t="s">
        <v>49</v>
      </c>
      <c r="V1762" s="10" t="s">
        <v>50</v>
      </c>
      <c r="W1762" s="10" t="s">
        <v>50</v>
      </c>
      <c r="X1762" s="11" t="str">
        <f t="shared" si="943"/>
        <v>N</v>
      </c>
      <c r="Y1762" s="11"/>
      <c r="Z1762" s="11">
        <f t="shared" si="1044"/>
        <v>0</v>
      </c>
      <c r="AA1762" s="11" t="str">
        <f t="shared" si="1018"/>
        <v>Y</v>
      </c>
      <c r="AB1762" s="11">
        <v>3</v>
      </c>
      <c r="AC1762" s="11">
        <f t="shared" si="1019"/>
        <v>3</v>
      </c>
      <c r="AD1762" s="10" t="str">
        <f t="shared" si="1034"/>
        <v>000</v>
      </c>
      <c r="AE1762" s="10" t="str">
        <f t="shared" si="1035"/>
        <v>000</v>
      </c>
      <c r="AF1762" s="11"/>
      <c r="AG1762" s="10"/>
      <c r="AH1762" s="10"/>
      <c r="AI1762" s="11">
        <f t="shared" si="1036"/>
        <v>1063</v>
      </c>
      <c r="AJ1762" s="11" t="str">
        <f t="shared" si="1037"/>
        <v/>
      </c>
      <c r="AK1762" s="11">
        <f t="shared" si="1038"/>
        <v>1063</v>
      </c>
      <c r="AL1762" s="11" t="str">
        <f t="shared" si="1039"/>
        <v/>
      </c>
      <c r="AM1762" s="11">
        <f t="shared" si="1040"/>
        <v>930</v>
      </c>
      <c r="AN1762" s="11" t="str">
        <f t="shared" si="1041"/>
        <v>OTP[932:930]</v>
      </c>
      <c r="AO1762" s="11">
        <f t="shared" si="1042"/>
        <v>969</v>
      </c>
      <c r="AP1762" s="11" t="str">
        <f t="shared" si="1043"/>
        <v/>
      </c>
      <c r="AQ1762" s="11"/>
      <c r="AR1762" s="11">
        <f t="shared" si="1020"/>
        <v>0</v>
      </c>
      <c r="AS1762" s="11"/>
      <c r="AT1762" s="9"/>
      <c r="AU1762" t="str">
        <f t="shared" si="1031"/>
        <v>RW</v>
      </c>
      <c r="AV1762" s="7">
        <f>SUM(Z$7:Z1762)/2</f>
        <v>1064</v>
      </c>
      <c r="AW1762" s="7">
        <f>SUM(AC$7:AC1762)/2</f>
        <v>919</v>
      </c>
      <c r="BA1762" s="7">
        <v>3</v>
      </c>
      <c r="BB1762" s="7">
        <f t="shared" si="1046"/>
        <v>34</v>
      </c>
      <c r="BF1762" s="32" t="s">
        <v>1479</v>
      </c>
      <c r="BG1762" s="32" t="s">
        <v>1479</v>
      </c>
      <c r="BH1762" s="32" t="s">
        <v>1479</v>
      </c>
      <c r="BI1762" s="32" t="s">
        <v>1479</v>
      </c>
      <c r="BJ1762" s="2">
        <v>101</v>
      </c>
      <c r="BK1762" s="2">
        <v>101</v>
      </c>
      <c r="BL1762" s="32" t="s">
        <v>1479</v>
      </c>
      <c r="BM1762" s="32" t="s">
        <v>1479</v>
      </c>
      <c r="BN1762" s="2" t="s">
        <v>135</v>
      </c>
      <c r="BO1762" s="2" t="s">
        <v>135</v>
      </c>
    </row>
    <row r="1763" spans="2:67" ht="57.6" outlineLevel="1">
      <c r="B1763" s="36"/>
      <c r="C1763" s="13" t="s">
        <v>1999</v>
      </c>
      <c r="D1763" s="10" t="s">
        <v>2143</v>
      </c>
      <c r="E1763" s="10" t="s">
        <v>2144</v>
      </c>
      <c r="F1763" s="11" t="s">
        <v>2145</v>
      </c>
      <c r="G1763" s="11" t="str">
        <f>IF(BA1763&gt;1, F1763 &amp; "[" &amp; BB1763-1+BA1763&amp; ":" &amp; BB1763 &amp; "]",(IF(BA1763&gt;0,F1763 &amp; "[" &amp; BB1763 &amp; "]","")))</f>
        <v>MFR_SPECIFIC_E5[33:2]</v>
      </c>
      <c r="H1763" s="11" t="s">
        <v>2153</v>
      </c>
      <c r="I1763" s="11"/>
      <c r="J1763" s="11"/>
      <c r="K1763" s="11"/>
      <c r="L1763" s="11"/>
      <c r="M1763" s="11"/>
      <c r="N1763" s="10" t="s">
        <v>2154</v>
      </c>
      <c r="O1763" s="10"/>
      <c r="P1763" s="10"/>
      <c r="Q1763" s="10"/>
      <c r="R1763" s="10"/>
      <c r="S1763" s="10" t="s">
        <v>53</v>
      </c>
      <c r="T1763" s="10"/>
      <c r="U1763" s="10" t="s">
        <v>49</v>
      </c>
      <c r="V1763" s="10" t="s">
        <v>50</v>
      </c>
      <c r="W1763" s="10" t="s">
        <v>50</v>
      </c>
      <c r="X1763" s="11" t="str">
        <f t="shared" si="943"/>
        <v>N</v>
      </c>
      <c r="Y1763" s="11"/>
      <c r="Z1763" s="11">
        <f t="shared" si="1044"/>
        <v>0</v>
      </c>
      <c r="AA1763" s="11" t="str">
        <f t="shared" si="1018"/>
        <v>Y</v>
      </c>
      <c r="AB1763" s="11">
        <v>32</v>
      </c>
      <c r="AC1763" s="11">
        <f t="shared" si="1019"/>
        <v>32</v>
      </c>
      <c r="AD1763" s="10" t="str">
        <f t="shared" si="1034"/>
        <v>00000000000000000000000000000000</v>
      </c>
      <c r="AE1763" s="10" t="str">
        <f t="shared" si="1035"/>
        <v>00000000000000000000000000000000</v>
      </c>
      <c r="AF1763" s="11"/>
      <c r="AG1763" s="10"/>
      <c r="AH1763" s="10"/>
      <c r="AI1763" s="11">
        <f t="shared" si="1036"/>
        <v>1063</v>
      </c>
      <c r="AJ1763" s="11" t="str">
        <f t="shared" si="1037"/>
        <v/>
      </c>
      <c r="AK1763" s="11">
        <f t="shared" si="1038"/>
        <v>1063</v>
      </c>
      <c r="AL1763" s="11" t="str">
        <f t="shared" si="1039"/>
        <v/>
      </c>
      <c r="AM1763" s="11">
        <f t="shared" si="1040"/>
        <v>898</v>
      </c>
      <c r="AN1763" s="11" t="str">
        <f t="shared" si="1041"/>
        <v>OTP[929:898]</v>
      </c>
      <c r="AO1763" s="11">
        <f t="shared" si="1042"/>
        <v>937</v>
      </c>
      <c r="AP1763" s="11" t="str">
        <f t="shared" si="1043"/>
        <v/>
      </c>
      <c r="AQ1763" s="11"/>
      <c r="AR1763" s="11">
        <f t="shared" si="1020"/>
        <v>0</v>
      </c>
      <c r="AS1763" s="11"/>
      <c r="AT1763" s="9"/>
      <c r="AU1763" t="str">
        <f t="shared" si="1031"/>
        <v>RW</v>
      </c>
      <c r="AV1763" s="7">
        <f>SUM(Z$7:Z1763)/2</f>
        <v>1064</v>
      </c>
      <c r="AW1763" s="7">
        <f>SUM(AC$7:AC1763)/2</f>
        <v>935</v>
      </c>
      <c r="BA1763" s="11">
        <v>32</v>
      </c>
      <c r="BB1763" s="7">
        <f t="shared" si="1046"/>
        <v>2</v>
      </c>
      <c r="BF1763" s="2" t="s">
        <v>173</v>
      </c>
      <c r="BG1763" s="2" t="s">
        <v>173</v>
      </c>
      <c r="BH1763" s="2" t="s">
        <v>173</v>
      </c>
      <c r="BI1763" s="2" t="s">
        <v>173</v>
      </c>
      <c r="BJ1763" s="2" t="s">
        <v>173</v>
      </c>
      <c r="BK1763" s="2" t="s">
        <v>173</v>
      </c>
      <c r="BL1763" s="2" t="s">
        <v>173</v>
      </c>
      <c r="BM1763" s="2" t="s">
        <v>173</v>
      </c>
      <c r="BN1763" s="2" t="s">
        <v>173</v>
      </c>
      <c r="BO1763" s="2" t="s">
        <v>173</v>
      </c>
    </row>
    <row r="1764" spans="2:67" ht="43.15" outlineLevel="1">
      <c r="B1764" s="36"/>
      <c r="C1764" s="13" t="s">
        <v>1999</v>
      </c>
      <c r="D1764" s="10" t="s">
        <v>2143</v>
      </c>
      <c r="E1764" s="10" t="s">
        <v>2144</v>
      </c>
      <c r="F1764" s="11" t="s">
        <v>2145</v>
      </c>
      <c r="G1764" s="11" t="str">
        <f>IF(BA1764&gt;1, F1764 &amp; "[" &amp; BB1764-1+BA1764&amp; ":" &amp; BB1764 &amp; "]",(IF(BA1764&gt;0,F1764 &amp; "[" &amp; BB1764 &amp; "]","")))</f>
        <v>MFR_SPECIFIC_E5[1]</v>
      </c>
      <c r="H1764" s="11" t="s">
        <v>2155</v>
      </c>
      <c r="I1764" s="11"/>
      <c r="J1764" s="11"/>
      <c r="K1764" s="11"/>
      <c r="L1764" s="11"/>
      <c r="M1764" s="11"/>
      <c r="N1764" s="10" t="s">
        <v>2156</v>
      </c>
      <c r="O1764" s="10"/>
      <c r="P1764" s="10"/>
      <c r="Q1764" s="10"/>
      <c r="R1764" s="10"/>
      <c r="S1764" s="10" t="s">
        <v>53</v>
      </c>
      <c r="T1764" s="10"/>
      <c r="U1764" s="10" t="s">
        <v>49</v>
      </c>
      <c r="V1764" s="10" t="s">
        <v>50</v>
      </c>
      <c r="W1764" s="10" t="s">
        <v>50</v>
      </c>
      <c r="X1764" s="11" t="str">
        <f t="shared" si="943"/>
        <v>N</v>
      </c>
      <c r="Y1764" s="11"/>
      <c r="Z1764" s="11">
        <f t="shared" si="1044"/>
        <v>0</v>
      </c>
      <c r="AA1764" s="11" t="str">
        <f t="shared" si="1018"/>
        <v>Y</v>
      </c>
      <c r="AB1764" s="11">
        <v>1</v>
      </c>
      <c r="AC1764" s="11">
        <f t="shared" si="1019"/>
        <v>1</v>
      </c>
      <c r="AD1764" s="10">
        <v>1</v>
      </c>
      <c r="AE1764" s="10">
        <v>1</v>
      </c>
      <c r="AF1764" s="11"/>
      <c r="AG1764" s="10"/>
      <c r="AH1764" s="10"/>
      <c r="AI1764" s="11">
        <f t="shared" si="1036"/>
        <v>1063</v>
      </c>
      <c r="AJ1764" s="11" t="str">
        <f t="shared" si="1037"/>
        <v/>
      </c>
      <c r="AK1764" s="11">
        <f t="shared" si="1038"/>
        <v>1063</v>
      </c>
      <c r="AL1764" s="11" t="str">
        <f t="shared" si="1039"/>
        <v/>
      </c>
      <c r="AM1764" s="11">
        <f t="shared" si="1040"/>
        <v>897</v>
      </c>
      <c r="AN1764" s="11" t="str">
        <f t="shared" si="1041"/>
        <v>OTP[897]</v>
      </c>
      <c r="AO1764" s="11">
        <f t="shared" si="1042"/>
        <v>936</v>
      </c>
      <c r="AP1764" s="11" t="str">
        <f t="shared" si="1043"/>
        <v/>
      </c>
      <c r="AQ1764" s="11"/>
      <c r="AR1764" s="11">
        <f t="shared" si="1020"/>
        <v>0</v>
      </c>
      <c r="AS1764" s="11"/>
      <c r="AT1764" s="9"/>
      <c r="AU1764" t="str">
        <f t="shared" si="1031"/>
        <v>RW</v>
      </c>
      <c r="AV1764" s="7">
        <f>SUM(Z$7:Z1764)/2</f>
        <v>1064</v>
      </c>
      <c r="AW1764" s="7">
        <f>SUM(AC$7:AC1764)/2</f>
        <v>935.5</v>
      </c>
      <c r="BA1764" s="11">
        <v>1</v>
      </c>
      <c r="BB1764" s="7">
        <f t="shared" si="1046"/>
        <v>1</v>
      </c>
      <c r="BF1764" s="2">
        <v>1</v>
      </c>
      <c r="BG1764" s="2">
        <v>1</v>
      </c>
      <c r="BH1764" s="2">
        <v>1</v>
      </c>
      <c r="BI1764" s="2">
        <v>1</v>
      </c>
      <c r="BJ1764" s="2">
        <v>1</v>
      </c>
      <c r="BK1764" s="2">
        <v>1</v>
      </c>
      <c r="BL1764" s="2">
        <v>1</v>
      </c>
      <c r="BM1764" s="2">
        <v>1</v>
      </c>
      <c r="BN1764" s="2">
        <v>1</v>
      </c>
      <c r="BO1764" s="2">
        <v>1</v>
      </c>
    </row>
    <row r="1765" spans="2:67" ht="43.15" outlineLevel="1">
      <c r="B1765" s="36"/>
      <c r="C1765" s="13" t="s">
        <v>1999</v>
      </c>
      <c r="D1765" s="10" t="s">
        <v>2143</v>
      </c>
      <c r="E1765" s="10" t="s">
        <v>2144</v>
      </c>
      <c r="F1765" s="11" t="s">
        <v>2145</v>
      </c>
      <c r="G1765" s="11" t="str">
        <f>IF(BA1765&gt;1, F1765 &amp; "[" &amp; BB1765-1+BA1765&amp; ":" &amp; BB1765 &amp; "]",(IF(BA1765&gt;0,F1765 &amp; "[" &amp; BB1765 &amp; "]","")))</f>
        <v>MFR_SPECIFIC_E5[0]</v>
      </c>
      <c r="H1765" s="11" t="s">
        <v>2157</v>
      </c>
      <c r="I1765" s="11"/>
      <c r="J1765" s="11"/>
      <c r="K1765" s="11"/>
      <c r="L1765" s="11"/>
      <c r="M1765" s="11"/>
      <c r="N1765" s="10" t="s">
        <v>2158</v>
      </c>
      <c r="O1765" s="10"/>
      <c r="P1765" s="10"/>
      <c r="Q1765" s="10"/>
      <c r="R1765" s="10"/>
      <c r="S1765" s="10" t="s">
        <v>53</v>
      </c>
      <c r="T1765" s="10"/>
      <c r="U1765" s="10" t="s">
        <v>49</v>
      </c>
      <c r="V1765" s="10" t="s">
        <v>50</v>
      </c>
      <c r="W1765" s="10" t="s">
        <v>50</v>
      </c>
      <c r="X1765" s="11" t="str">
        <f t="shared" si="943"/>
        <v>N</v>
      </c>
      <c r="Y1765" s="11"/>
      <c r="Z1765" s="11">
        <f t="shared" si="1044"/>
        <v>0</v>
      </c>
      <c r="AA1765" s="11" t="str">
        <f t="shared" si="1018"/>
        <v>Y</v>
      </c>
      <c r="AB1765" s="11">
        <v>1</v>
      </c>
      <c r="AC1765" s="11">
        <f t="shared" si="1019"/>
        <v>1</v>
      </c>
      <c r="AD1765" s="10">
        <v>1</v>
      </c>
      <c r="AE1765" s="10">
        <v>1</v>
      </c>
      <c r="AF1765" s="11"/>
      <c r="AG1765" s="10"/>
      <c r="AH1765" s="10"/>
      <c r="AI1765" s="11">
        <f>IF(Y1765&gt;0,AK1708,AK1708- 1)</f>
        <v>1063</v>
      </c>
      <c r="AJ1765" s="11" t="str">
        <f t="shared" si="1037"/>
        <v/>
      </c>
      <c r="AK1765" s="11">
        <f>IF(AND(V1765="Y", Y1765&gt;0),AI1725,AI1725- 1)</f>
        <v>1063</v>
      </c>
      <c r="AL1765" s="11" t="str">
        <f t="shared" si="1039"/>
        <v/>
      </c>
      <c r="AM1765" s="11">
        <f>IF(AB1765&gt;0,AO1708,AO1708- 1)</f>
        <v>896</v>
      </c>
      <c r="AN1765" s="11" t="str">
        <f t="shared" si="1041"/>
        <v>OTP[896]</v>
      </c>
      <c r="AO1765" s="11">
        <f>IF(AND(V1765="Y", AB1765&gt;0),AM1725,AM1725- 1)</f>
        <v>935</v>
      </c>
      <c r="AP1765" s="11" t="str">
        <f t="shared" si="1043"/>
        <v/>
      </c>
      <c r="AQ1765" s="11"/>
      <c r="AR1765" s="11">
        <f t="shared" si="1020"/>
        <v>0</v>
      </c>
      <c r="AS1765" s="11"/>
      <c r="AT1765" s="9"/>
      <c r="AU1765" t="str">
        <f t="shared" si="1031"/>
        <v>RW</v>
      </c>
      <c r="AV1765" s="7">
        <f>SUM(Z$7:Z1765)/2</f>
        <v>1064</v>
      </c>
      <c r="AW1765" s="7">
        <f>SUM(AC$7:AC1765)/2</f>
        <v>936</v>
      </c>
      <c r="BA1765" s="11">
        <v>1</v>
      </c>
      <c r="BB1765" s="7">
        <f t="shared" si="1046"/>
        <v>0</v>
      </c>
      <c r="BF1765" s="2">
        <v>1</v>
      </c>
      <c r="BG1765" s="2">
        <v>1</v>
      </c>
      <c r="BH1765" s="2">
        <v>1</v>
      </c>
      <c r="BI1765" s="2">
        <v>1</v>
      </c>
      <c r="BJ1765" s="2">
        <v>1</v>
      </c>
      <c r="BK1765" s="2">
        <v>1</v>
      </c>
      <c r="BL1765" s="2">
        <v>1</v>
      </c>
      <c r="BM1765" s="2">
        <v>1</v>
      </c>
      <c r="BN1765" s="2">
        <v>1</v>
      </c>
      <c r="BO1765" s="2">
        <v>1</v>
      </c>
    </row>
    <row r="1766" spans="2:67" ht="43.15">
      <c r="B1766" s="36"/>
      <c r="C1766" s="13" t="s">
        <v>1999</v>
      </c>
      <c r="D1766" s="10" t="s">
        <v>2159</v>
      </c>
      <c r="E1766" s="10" t="s">
        <v>2160</v>
      </c>
      <c r="F1766" s="11" t="s">
        <v>2161</v>
      </c>
      <c r="G1766" s="11"/>
      <c r="H1766" s="11"/>
      <c r="I1766" s="11"/>
      <c r="J1766" s="11"/>
      <c r="K1766" s="11"/>
      <c r="L1766" s="11"/>
      <c r="M1766" s="11"/>
      <c r="N1766" s="10"/>
      <c r="O1766" s="10"/>
      <c r="P1766" s="10"/>
      <c r="Q1766" s="10" t="str">
        <f>IF(T1766&gt;2,"Block Write",IF(T1766=1,"Write Byte","Write Word"))</f>
        <v>Write Byte</v>
      </c>
      <c r="R1766" s="10" t="str">
        <f>IF(T1766&gt;2,"Block Read",IF(T1766=1,"Read Byte","Read Word"))</f>
        <v>Read Byte</v>
      </c>
      <c r="S1766" s="10" t="str">
        <f t="shared" si="591"/>
        <v>RW</v>
      </c>
      <c r="T1766" s="10">
        <v>1</v>
      </c>
      <c r="U1766" s="10" t="s">
        <v>49</v>
      </c>
      <c r="V1766" s="10" t="s">
        <v>50</v>
      </c>
      <c r="W1766" s="10" t="s">
        <v>50</v>
      </c>
      <c r="X1766" s="11" t="str">
        <f t="shared" si="943"/>
        <v>Y</v>
      </c>
      <c r="Y1766" s="11">
        <v>8</v>
      </c>
      <c r="Z1766" s="11">
        <f t="shared" si="1044"/>
        <v>8</v>
      </c>
      <c r="AA1766" s="11" t="str">
        <f t="shared" si="1018"/>
        <v>N</v>
      </c>
      <c r="AB1766" s="11"/>
      <c r="AC1766" s="11">
        <f t="shared" si="1019"/>
        <v>0</v>
      </c>
      <c r="AD1766" s="10" t="str">
        <f>(AD1773 &amp; AD1774)</f>
        <v>00000001</v>
      </c>
      <c r="AE1766" s="10" t="str">
        <f>(AE1767 &amp; AE1768 &amp; AE1769 &amp; AE1770 &amp; AE1771 &amp; AE1772 &amp; AE1773 &amp; AE1774)</f>
        <v>00000001</v>
      </c>
      <c r="AF1766" s="11"/>
      <c r="AG1766" s="10"/>
      <c r="AH1766" s="10"/>
      <c r="AI1766" s="11">
        <f>AK1725+Y1766</f>
        <v>1072</v>
      </c>
      <c r="AJ1766" s="11"/>
      <c r="AK1766" s="11">
        <f t="shared" si="592"/>
        <v>1072</v>
      </c>
      <c r="AL1766" s="11"/>
      <c r="AM1766" s="11">
        <f>AO1725+AB1766</f>
        <v>936</v>
      </c>
      <c r="AN1766" s="11"/>
      <c r="AO1766" s="11">
        <f t="shared" si="593"/>
        <v>936</v>
      </c>
      <c r="AP1766" s="11"/>
      <c r="AQ1766" s="11">
        <f t="shared" si="581"/>
        <v>8</v>
      </c>
      <c r="AR1766" s="11">
        <f t="shared" si="1020"/>
        <v>8</v>
      </c>
      <c r="AS1766" s="11"/>
      <c r="AT1766" s="9" t="s">
        <v>18</v>
      </c>
      <c r="AU1766" t="str">
        <f t="shared" si="1031"/>
        <v>RW</v>
      </c>
      <c r="AV1766" s="7">
        <f>SUM(Z$7:Z1766)/2</f>
        <v>1068</v>
      </c>
      <c r="AW1766" s="7">
        <f>SUM(AC$7:AC1766)/2</f>
        <v>936</v>
      </c>
      <c r="BF1766" s="2" t="s">
        <v>2162</v>
      </c>
      <c r="BG1766" s="2" t="s">
        <v>2162</v>
      </c>
      <c r="BH1766" s="2" t="s">
        <v>2162</v>
      </c>
      <c r="BI1766" s="2" t="s">
        <v>2162</v>
      </c>
      <c r="BJ1766" s="2" t="s">
        <v>2162</v>
      </c>
      <c r="BK1766" s="2" t="s">
        <v>2162</v>
      </c>
      <c r="BL1766" s="2" t="s">
        <v>2162</v>
      </c>
      <c r="BM1766" s="2" t="s">
        <v>2162</v>
      </c>
      <c r="BN1766" s="2" t="s">
        <v>2162</v>
      </c>
      <c r="BO1766" s="2" t="s">
        <v>2162</v>
      </c>
    </row>
    <row r="1767" spans="2:67" ht="43.15" outlineLevel="1">
      <c r="B1767" s="36"/>
      <c r="C1767" s="13" t="s">
        <v>1999</v>
      </c>
      <c r="D1767" s="10" t="s">
        <v>2159</v>
      </c>
      <c r="E1767" s="10" t="s">
        <v>2160</v>
      </c>
      <c r="F1767" s="11" t="s">
        <v>2161</v>
      </c>
      <c r="G1767" s="11"/>
      <c r="H1767" s="11"/>
      <c r="I1767" s="11"/>
      <c r="J1767" s="11"/>
      <c r="K1767" s="11"/>
      <c r="L1767" s="11"/>
      <c r="M1767" s="11"/>
      <c r="N1767" s="10"/>
      <c r="O1767" s="10"/>
      <c r="P1767" s="10"/>
      <c r="Q1767" s="10"/>
      <c r="R1767" s="10"/>
      <c r="S1767" s="10" t="s">
        <v>53</v>
      </c>
      <c r="T1767" s="10"/>
      <c r="U1767" s="10" t="s">
        <v>49</v>
      </c>
      <c r="V1767" s="10" t="s">
        <v>50</v>
      </c>
      <c r="W1767" s="10" t="s">
        <v>50</v>
      </c>
      <c r="X1767" s="11" t="str">
        <f t="shared" si="943"/>
        <v>N</v>
      </c>
      <c r="Y1767" s="11"/>
      <c r="Z1767" s="11">
        <f t="shared" si="1044"/>
        <v>0</v>
      </c>
      <c r="AA1767" s="11" t="str">
        <f t="shared" si="1018"/>
        <v>N</v>
      </c>
      <c r="AB1767" s="11"/>
      <c r="AC1767" s="11">
        <f t="shared" si="1019"/>
        <v>0</v>
      </c>
      <c r="AD1767" s="10" t="str">
        <f t="shared" ref="AD1767:AD1773" si="1047">REPT(0,BA1767)</f>
        <v/>
      </c>
      <c r="AE1767" s="10" t="str">
        <f t="shared" ref="AE1767:AE1773" si="1048">REPT(0,BA1767)</f>
        <v/>
      </c>
      <c r="AF1767" s="11"/>
      <c r="AG1767" s="10"/>
      <c r="AH1767" s="10"/>
      <c r="AI1767" s="11">
        <f t="shared" ref="AI1767:AI1773" si="1049">AI1768+Y1768</f>
        <v>1072</v>
      </c>
      <c r="AJ1767" s="11" t="str">
        <f t="shared" ref="AJ1767:AJ1774" si="1050">IF(Y1767&gt;1,"MTP[" &amp; AI1767-1+Y1767&amp; ":" &amp; AI1767 &amp; "]",(IF(Y1767&gt;0,"MTP[" &amp; AI1767 &amp; "]","")))</f>
        <v/>
      </c>
      <c r="AK1767" s="11">
        <f t="shared" ref="AK1767:AK1773" si="1051">AK1768+Y1768</f>
        <v>1079</v>
      </c>
      <c r="AL1767" s="11" t="str">
        <f t="shared" ref="AL1767:AL1774" si="1052">IF(AND(V1767="Y", Y1767&gt;1),"MTP[" &amp; AK1767-1+Y1767&amp; ":" &amp; AK1767 &amp; "]",(IF(AND(V1767="Y", Y1767&gt;0),"MTP[" &amp; AK1767 &amp; "]","")))</f>
        <v/>
      </c>
      <c r="AM1767" s="11">
        <f t="shared" ref="AM1767:AM1773" si="1053">AM1768+AB1768</f>
        <v>935</v>
      </c>
      <c r="AN1767" s="11" t="str">
        <f t="shared" ref="AN1767:AN1774" si="1054">IF(AB1767&gt;1,"OTP[" &amp; AM1767-1+AB1767&amp; ":" &amp; AM1767 &amp; "]",(IF(AB1767&gt;0,"OTP[" &amp; AM1767 &amp; "]","")))</f>
        <v/>
      </c>
      <c r="AO1767" s="11">
        <f t="shared" ref="AO1767:AO1773" si="1055">AO1768+AB1768</f>
        <v>935</v>
      </c>
      <c r="AP1767" s="11" t="str">
        <f t="shared" ref="AP1767:AP1774" si="1056">IF(AND(V1767="Y", AB1767&gt;1),"OTP[" &amp; AO1767-1+AB1767&amp; ":" &amp; AO1767 &amp; "]",(IF(AND(V1767="Y", AB1767&gt;0),"OTP[" &amp; AO1767 &amp; "]","")))</f>
        <v/>
      </c>
      <c r="AQ1767" s="11"/>
      <c r="AR1767" s="11">
        <f t="shared" si="1020"/>
        <v>0</v>
      </c>
      <c r="AS1767" s="11"/>
      <c r="AT1767" s="9"/>
      <c r="AU1767" t="str">
        <f t="shared" si="1031"/>
        <v>RW</v>
      </c>
      <c r="AV1767" s="7">
        <f>SUM(Z$7:Z1767)/2</f>
        <v>1068</v>
      </c>
      <c r="AW1767" s="7">
        <f>SUM(AC$7:AC1767)/2</f>
        <v>936</v>
      </c>
      <c r="BF1767" s="2" t="s">
        <v>1299</v>
      </c>
      <c r="BG1767" s="2" t="s">
        <v>1299</v>
      </c>
      <c r="BH1767" s="2" t="s">
        <v>1299</v>
      </c>
      <c r="BI1767" s="2" t="s">
        <v>1299</v>
      </c>
      <c r="BJ1767" s="2" t="s">
        <v>1299</v>
      </c>
      <c r="BK1767" s="2" t="s">
        <v>1299</v>
      </c>
      <c r="BL1767" s="2" t="s">
        <v>1299</v>
      </c>
      <c r="BM1767" s="2" t="s">
        <v>1299</v>
      </c>
      <c r="BN1767" s="2" t="s">
        <v>1299</v>
      </c>
      <c r="BO1767" s="2" t="s">
        <v>1299</v>
      </c>
    </row>
    <row r="1768" spans="2:67" ht="43.15" outlineLevel="1">
      <c r="B1768" s="36"/>
      <c r="C1768" s="13" t="s">
        <v>1999</v>
      </c>
      <c r="D1768" s="10" t="s">
        <v>2159</v>
      </c>
      <c r="E1768" s="10" t="s">
        <v>2160</v>
      </c>
      <c r="F1768" s="11" t="s">
        <v>2161</v>
      </c>
      <c r="G1768" s="11"/>
      <c r="H1768" s="11"/>
      <c r="I1768" s="11"/>
      <c r="J1768" s="11"/>
      <c r="K1768" s="11"/>
      <c r="L1768" s="11"/>
      <c r="M1768" s="11"/>
      <c r="N1768" s="10"/>
      <c r="O1768" s="10"/>
      <c r="P1768" s="10"/>
      <c r="Q1768" s="10"/>
      <c r="R1768" s="10"/>
      <c r="S1768" s="10" t="s">
        <v>53</v>
      </c>
      <c r="T1768" s="10"/>
      <c r="U1768" s="10" t="s">
        <v>49</v>
      </c>
      <c r="V1768" s="10" t="s">
        <v>50</v>
      </c>
      <c r="W1768" s="10" t="s">
        <v>50</v>
      </c>
      <c r="X1768" s="11" t="str">
        <f t="shared" si="943"/>
        <v>N</v>
      </c>
      <c r="Y1768" s="11"/>
      <c r="Z1768" s="11">
        <f t="shared" si="1044"/>
        <v>0</v>
      </c>
      <c r="AA1768" s="11" t="str">
        <f t="shared" si="1018"/>
        <v>N</v>
      </c>
      <c r="AB1768" s="11"/>
      <c r="AC1768" s="11">
        <f t="shared" si="1019"/>
        <v>0</v>
      </c>
      <c r="AD1768" s="10" t="str">
        <f t="shared" si="1047"/>
        <v/>
      </c>
      <c r="AE1768" s="10" t="str">
        <f t="shared" si="1048"/>
        <v/>
      </c>
      <c r="AF1768" s="11"/>
      <c r="AG1768" s="10"/>
      <c r="AH1768" s="10"/>
      <c r="AI1768" s="11">
        <f t="shared" si="1049"/>
        <v>1072</v>
      </c>
      <c r="AJ1768" s="11" t="str">
        <f t="shared" si="1050"/>
        <v/>
      </c>
      <c r="AK1768" s="11">
        <f t="shared" si="1051"/>
        <v>1079</v>
      </c>
      <c r="AL1768" s="11" t="str">
        <f t="shared" si="1052"/>
        <v/>
      </c>
      <c r="AM1768" s="11">
        <f t="shared" si="1053"/>
        <v>935</v>
      </c>
      <c r="AN1768" s="11" t="str">
        <f t="shared" si="1054"/>
        <v/>
      </c>
      <c r="AO1768" s="11">
        <f t="shared" si="1055"/>
        <v>935</v>
      </c>
      <c r="AP1768" s="11" t="str">
        <f t="shared" si="1056"/>
        <v/>
      </c>
      <c r="AQ1768" s="11"/>
      <c r="AR1768" s="11">
        <f t="shared" si="1020"/>
        <v>0</v>
      </c>
      <c r="AS1768" s="11"/>
      <c r="AT1768" s="9"/>
      <c r="AU1768" t="str">
        <f t="shared" si="1031"/>
        <v>RW</v>
      </c>
      <c r="AV1768" s="7">
        <f>SUM(Z$7:Z1768)/2</f>
        <v>1068</v>
      </c>
      <c r="AW1768" s="7">
        <f>SUM(AC$7:AC1768)/2</f>
        <v>936</v>
      </c>
      <c r="BF1768" s="2" t="s">
        <v>1299</v>
      </c>
      <c r="BG1768" s="2" t="s">
        <v>1299</v>
      </c>
      <c r="BH1768" s="2" t="s">
        <v>1299</v>
      </c>
      <c r="BI1768" s="2" t="s">
        <v>1299</v>
      </c>
      <c r="BJ1768" s="2" t="s">
        <v>1299</v>
      </c>
      <c r="BK1768" s="2" t="s">
        <v>1299</v>
      </c>
      <c r="BL1768" s="2" t="s">
        <v>1299</v>
      </c>
      <c r="BM1768" s="2" t="s">
        <v>1299</v>
      </c>
      <c r="BN1768" s="2" t="s">
        <v>1299</v>
      </c>
      <c r="BO1768" s="2" t="s">
        <v>1299</v>
      </c>
    </row>
    <row r="1769" spans="2:67" ht="43.15" outlineLevel="1">
      <c r="B1769" s="36"/>
      <c r="C1769" s="13" t="s">
        <v>1999</v>
      </c>
      <c r="D1769" s="10" t="s">
        <v>2159</v>
      </c>
      <c r="E1769" s="10" t="s">
        <v>2160</v>
      </c>
      <c r="F1769" s="11" t="s">
        <v>2161</v>
      </c>
      <c r="G1769" s="11"/>
      <c r="H1769" s="11"/>
      <c r="I1769" s="11"/>
      <c r="J1769" s="11"/>
      <c r="K1769" s="11"/>
      <c r="L1769" s="11"/>
      <c r="M1769" s="11"/>
      <c r="N1769" s="10"/>
      <c r="O1769" s="10"/>
      <c r="P1769" s="10"/>
      <c r="Q1769" s="10"/>
      <c r="R1769" s="10"/>
      <c r="S1769" s="10" t="s">
        <v>53</v>
      </c>
      <c r="T1769" s="10"/>
      <c r="U1769" s="10" t="s">
        <v>49</v>
      </c>
      <c r="V1769" s="10" t="s">
        <v>50</v>
      </c>
      <c r="W1769" s="10" t="s">
        <v>50</v>
      </c>
      <c r="X1769" s="11" t="str">
        <f t="shared" si="943"/>
        <v>N</v>
      </c>
      <c r="Y1769" s="11"/>
      <c r="Z1769" s="11">
        <f t="shared" si="1044"/>
        <v>0</v>
      </c>
      <c r="AA1769" s="11" t="str">
        <f t="shared" si="1018"/>
        <v>N</v>
      </c>
      <c r="AB1769" s="11"/>
      <c r="AC1769" s="11">
        <f t="shared" si="1019"/>
        <v>0</v>
      </c>
      <c r="AD1769" s="10" t="str">
        <f t="shared" si="1047"/>
        <v/>
      </c>
      <c r="AE1769" s="10" t="str">
        <f t="shared" si="1048"/>
        <v/>
      </c>
      <c r="AF1769" s="11"/>
      <c r="AG1769" s="10"/>
      <c r="AH1769" s="10"/>
      <c r="AI1769" s="11">
        <f t="shared" si="1049"/>
        <v>1072</v>
      </c>
      <c r="AJ1769" s="11" t="str">
        <f t="shared" si="1050"/>
        <v/>
      </c>
      <c r="AK1769" s="11">
        <f t="shared" si="1051"/>
        <v>1079</v>
      </c>
      <c r="AL1769" s="11" t="str">
        <f t="shared" si="1052"/>
        <v/>
      </c>
      <c r="AM1769" s="11">
        <f t="shared" si="1053"/>
        <v>935</v>
      </c>
      <c r="AN1769" s="11" t="str">
        <f t="shared" si="1054"/>
        <v/>
      </c>
      <c r="AO1769" s="11">
        <f t="shared" si="1055"/>
        <v>935</v>
      </c>
      <c r="AP1769" s="11" t="str">
        <f t="shared" si="1056"/>
        <v/>
      </c>
      <c r="AQ1769" s="11"/>
      <c r="AR1769" s="11">
        <f t="shared" si="1020"/>
        <v>0</v>
      </c>
      <c r="AS1769" s="11"/>
      <c r="AT1769" s="9"/>
      <c r="AU1769" t="str">
        <f t="shared" si="1031"/>
        <v>RW</v>
      </c>
      <c r="AV1769" s="7">
        <f>SUM(Z$7:Z1769)/2</f>
        <v>1068</v>
      </c>
      <c r="AW1769" s="7">
        <f>SUM(AC$7:AC1769)/2</f>
        <v>936</v>
      </c>
      <c r="BF1769" s="2" t="s">
        <v>1299</v>
      </c>
      <c r="BG1769" s="2" t="s">
        <v>1299</v>
      </c>
      <c r="BH1769" s="2" t="s">
        <v>1299</v>
      </c>
      <c r="BI1769" s="2" t="s">
        <v>1299</v>
      </c>
      <c r="BJ1769" s="2" t="s">
        <v>1299</v>
      </c>
      <c r="BK1769" s="2" t="s">
        <v>1299</v>
      </c>
      <c r="BL1769" s="2" t="s">
        <v>1299</v>
      </c>
      <c r="BM1769" s="2" t="s">
        <v>1299</v>
      </c>
      <c r="BN1769" s="2" t="s">
        <v>1299</v>
      </c>
      <c r="BO1769" s="2" t="s">
        <v>1299</v>
      </c>
    </row>
    <row r="1770" spans="2:67" ht="43.15" outlineLevel="1">
      <c r="B1770" s="36"/>
      <c r="C1770" s="13" t="s">
        <v>1999</v>
      </c>
      <c r="D1770" s="10" t="s">
        <v>2159</v>
      </c>
      <c r="E1770" s="10" t="s">
        <v>2160</v>
      </c>
      <c r="F1770" s="11" t="s">
        <v>2161</v>
      </c>
      <c r="G1770" s="11"/>
      <c r="H1770" s="11"/>
      <c r="I1770" s="11"/>
      <c r="J1770" s="11"/>
      <c r="K1770" s="11"/>
      <c r="L1770" s="11"/>
      <c r="M1770" s="11"/>
      <c r="N1770" s="10"/>
      <c r="O1770" s="10"/>
      <c r="P1770" s="10"/>
      <c r="Q1770" s="10"/>
      <c r="R1770" s="10"/>
      <c r="S1770" s="10" t="s">
        <v>53</v>
      </c>
      <c r="T1770" s="10"/>
      <c r="U1770" s="10" t="s">
        <v>49</v>
      </c>
      <c r="V1770" s="10" t="s">
        <v>50</v>
      </c>
      <c r="W1770" s="10" t="s">
        <v>50</v>
      </c>
      <c r="X1770" s="11" t="str">
        <f t="shared" si="943"/>
        <v>N</v>
      </c>
      <c r="Y1770" s="11"/>
      <c r="Z1770" s="11">
        <f t="shared" si="1044"/>
        <v>0</v>
      </c>
      <c r="AA1770" s="11" t="str">
        <f t="shared" si="1018"/>
        <v>N</v>
      </c>
      <c r="AB1770" s="11"/>
      <c r="AC1770" s="11">
        <f t="shared" si="1019"/>
        <v>0</v>
      </c>
      <c r="AD1770" s="10" t="str">
        <f t="shared" si="1047"/>
        <v/>
      </c>
      <c r="AE1770" s="10" t="str">
        <f t="shared" si="1048"/>
        <v/>
      </c>
      <c r="AF1770" s="11"/>
      <c r="AG1770" s="10"/>
      <c r="AH1770" s="10"/>
      <c r="AI1770" s="11">
        <f t="shared" si="1049"/>
        <v>1072</v>
      </c>
      <c r="AJ1770" s="11" t="str">
        <f t="shared" si="1050"/>
        <v/>
      </c>
      <c r="AK1770" s="11">
        <f t="shared" si="1051"/>
        <v>1079</v>
      </c>
      <c r="AL1770" s="11" t="str">
        <f t="shared" si="1052"/>
        <v/>
      </c>
      <c r="AM1770" s="11">
        <f t="shared" si="1053"/>
        <v>935</v>
      </c>
      <c r="AN1770" s="11" t="str">
        <f t="shared" si="1054"/>
        <v/>
      </c>
      <c r="AO1770" s="11">
        <f t="shared" si="1055"/>
        <v>935</v>
      </c>
      <c r="AP1770" s="11" t="str">
        <f t="shared" si="1056"/>
        <v/>
      </c>
      <c r="AQ1770" s="11"/>
      <c r="AR1770" s="11">
        <f t="shared" si="1020"/>
        <v>0</v>
      </c>
      <c r="AS1770" s="11"/>
      <c r="AT1770" s="9"/>
      <c r="AU1770" t="str">
        <f t="shared" si="1031"/>
        <v>RW</v>
      </c>
      <c r="AV1770" s="7">
        <f>SUM(Z$7:Z1770)/2</f>
        <v>1068</v>
      </c>
      <c r="AW1770" s="7">
        <f>SUM(AC$7:AC1770)/2</f>
        <v>936</v>
      </c>
      <c r="BF1770" s="2" t="s">
        <v>1299</v>
      </c>
      <c r="BG1770" s="2" t="s">
        <v>1299</v>
      </c>
      <c r="BH1770" s="2" t="s">
        <v>1299</v>
      </c>
      <c r="BI1770" s="2" t="s">
        <v>1299</v>
      </c>
      <c r="BJ1770" s="2" t="s">
        <v>1299</v>
      </c>
      <c r="BK1770" s="2" t="s">
        <v>1299</v>
      </c>
      <c r="BL1770" s="2" t="s">
        <v>1299</v>
      </c>
      <c r="BM1770" s="2" t="s">
        <v>1299</v>
      </c>
      <c r="BN1770" s="2" t="s">
        <v>1299</v>
      </c>
      <c r="BO1770" s="2" t="s">
        <v>1299</v>
      </c>
    </row>
    <row r="1771" spans="2:67" ht="43.15" outlineLevel="1">
      <c r="B1771" s="36"/>
      <c r="C1771" s="13" t="s">
        <v>1999</v>
      </c>
      <c r="D1771" s="10" t="s">
        <v>2159</v>
      </c>
      <c r="E1771" s="10" t="s">
        <v>2160</v>
      </c>
      <c r="F1771" s="11" t="s">
        <v>2161</v>
      </c>
      <c r="G1771" s="11"/>
      <c r="H1771" s="11"/>
      <c r="I1771" s="11"/>
      <c r="J1771" s="11"/>
      <c r="K1771" s="11"/>
      <c r="L1771" s="11"/>
      <c r="M1771" s="11"/>
      <c r="N1771" s="10"/>
      <c r="O1771" s="10"/>
      <c r="P1771" s="10"/>
      <c r="Q1771" s="10"/>
      <c r="R1771" s="10"/>
      <c r="S1771" s="10" t="s">
        <v>53</v>
      </c>
      <c r="T1771" s="10"/>
      <c r="U1771" s="10" t="s">
        <v>49</v>
      </c>
      <c r="V1771" s="10" t="s">
        <v>50</v>
      </c>
      <c r="W1771" s="10" t="s">
        <v>50</v>
      </c>
      <c r="X1771" s="11" t="str">
        <f t="shared" si="943"/>
        <v>N</v>
      </c>
      <c r="Y1771" s="11"/>
      <c r="Z1771" s="11">
        <f t="shared" si="1044"/>
        <v>0</v>
      </c>
      <c r="AA1771" s="11" t="str">
        <f t="shared" si="1018"/>
        <v>N</v>
      </c>
      <c r="AB1771" s="11"/>
      <c r="AC1771" s="11">
        <f t="shared" si="1019"/>
        <v>0</v>
      </c>
      <c r="AD1771" s="10" t="str">
        <f t="shared" si="1047"/>
        <v/>
      </c>
      <c r="AE1771" s="10" t="str">
        <f t="shared" si="1048"/>
        <v/>
      </c>
      <c r="AF1771" s="11"/>
      <c r="AG1771" s="10"/>
      <c r="AH1771" s="10"/>
      <c r="AI1771" s="11">
        <f t="shared" si="1049"/>
        <v>1072</v>
      </c>
      <c r="AJ1771" s="11" t="str">
        <f t="shared" si="1050"/>
        <v/>
      </c>
      <c r="AK1771" s="11">
        <f t="shared" si="1051"/>
        <v>1079</v>
      </c>
      <c r="AL1771" s="11" t="str">
        <f t="shared" si="1052"/>
        <v/>
      </c>
      <c r="AM1771" s="11">
        <f t="shared" si="1053"/>
        <v>935</v>
      </c>
      <c r="AN1771" s="11" t="str">
        <f t="shared" si="1054"/>
        <v/>
      </c>
      <c r="AO1771" s="11">
        <f t="shared" si="1055"/>
        <v>935</v>
      </c>
      <c r="AP1771" s="11" t="str">
        <f t="shared" si="1056"/>
        <v/>
      </c>
      <c r="AQ1771" s="11"/>
      <c r="AR1771" s="11">
        <f t="shared" si="1020"/>
        <v>0</v>
      </c>
      <c r="AS1771" s="11"/>
      <c r="AT1771" s="9"/>
      <c r="AU1771" t="str">
        <f t="shared" si="1031"/>
        <v>RW</v>
      </c>
      <c r="AV1771" s="7">
        <f>SUM(Z$7:Z1771)/2</f>
        <v>1068</v>
      </c>
      <c r="AW1771" s="7">
        <f>SUM(AC$7:AC1771)/2</f>
        <v>936</v>
      </c>
      <c r="BF1771" s="2" t="s">
        <v>1299</v>
      </c>
      <c r="BG1771" s="2" t="s">
        <v>1299</v>
      </c>
      <c r="BH1771" s="2" t="s">
        <v>1299</v>
      </c>
      <c r="BI1771" s="2" t="s">
        <v>1299</v>
      </c>
      <c r="BJ1771" s="2" t="s">
        <v>1299</v>
      </c>
      <c r="BK1771" s="2" t="s">
        <v>1299</v>
      </c>
      <c r="BL1771" s="2" t="s">
        <v>1299</v>
      </c>
      <c r="BM1771" s="2" t="s">
        <v>1299</v>
      </c>
      <c r="BN1771" s="2" t="s">
        <v>1299</v>
      </c>
      <c r="BO1771" s="2" t="s">
        <v>1299</v>
      </c>
    </row>
    <row r="1772" spans="2:67" ht="43.15" outlineLevel="1">
      <c r="B1772" s="36"/>
      <c r="C1772" s="13" t="s">
        <v>1999</v>
      </c>
      <c r="D1772" s="10" t="s">
        <v>2159</v>
      </c>
      <c r="E1772" s="10" t="s">
        <v>2160</v>
      </c>
      <c r="F1772" s="11" t="s">
        <v>2161</v>
      </c>
      <c r="G1772" s="11"/>
      <c r="H1772" s="11"/>
      <c r="I1772" s="11"/>
      <c r="J1772" s="11"/>
      <c r="K1772" s="11"/>
      <c r="L1772" s="11"/>
      <c r="M1772" s="11"/>
      <c r="N1772" s="10"/>
      <c r="O1772" s="10"/>
      <c r="P1772" s="10"/>
      <c r="Q1772" s="10"/>
      <c r="R1772" s="10"/>
      <c r="S1772" s="10" t="s">
        <v>53</v>
      </c>
      <c r="T1772" s="10"/>
      <c r="U1772" s="10" t="s">
        <v>49</v>
      </c>
      <c r="V1772" s="10" t="s">
        <v>50</v>
      </c>
      <c r="W1772" s="10" t="s">
        <v>50</v>
      </c>
      <c r="X1772" s="11" t="str">
        <f t="shared" si="943"/>
        <v>N</v>
      </c>
      <c r="Y1772" s="11"/>
      <c r="Z1772" s="11">
        <f t="shared" si="1044"/>
        <v>0</v>
      </c>
      <c r="AA1772" s="11" t="str">
        <f t="shared" si="1018"/>
        <v>N</v>
      </c>
      <c r="AB1772" s="11"/>
      <c r="AC1772" s="11">
        <f t="shared" si="1019"/>
        <v>0</v>
      </c>
      <c r="AD1772" s="10" t="str">
        <f t="shared" si="1047"/>
        <v/>
      </c>
      <c r="AE1772" s="10" t="str">
        <f t="shared" si="1048"/>
        <v/>
      </c>
      <c r="AF1772" s="11"/>
      <c r="AG1772" s="10"/>
      <c r="AH1772" s="10"/>
      <c r="AI1772" s="11">
        <f t="shared" si="1049"/>
        <v>1072</v>
      </c>
      <c r="AJ1772" s="11" t="str">
        <f t="shared" si="1050"/>
        <v/>
      </c>
      <c r="AK1772" s="11">
        <f t="shared" si="1051"/>
        <v>1079</v>
      </c>
      <c r="AL1772" s="11" t="str">
        <f t="shared" si="1052"/>
        <v/>
      </c>
      <c r="AM1772" s="11">
        <f t="shared" si="1053"/>
        <v>935</v>
      </c>
      <c r="AN1772" s="11" t="str">
        <f t="shared" si="1054"/>
        <v/>
      </c>
      <c r="AO1772" s="11">
        <f t="shared" si="1055"/>
        <v>935</v>
      </c>
      <c r="AP1772" s="11" t="str">
        <f t="shared" si="1056"/>
        <v/>
      </c>
      <c r="AQ1772" s="11"/>
      <c r="AR1772" s="11">
        <f t="shared" si="1020"/>
        <v>0</v>
      </c>
      <c r="AS1772" s="11"/>
      <c r="AT1772" s="9"/>
      <c r="AU1772" t="str">
        <f t="shared" si="1031"/>
        <v>RW</v>
      </c>
      <c r="AV1772" s="7">
        <f>SUM(Z$7:Z1772)/2</f>
        <v>1068</v>
      </c>
      <c r="AW1772" s="7">
        <f>SUM(AC$7:AC1772)/2</f>
        <v>936</v>
      </c>
      <c r="BA1772" s="7">
        <f>8-SUM(BA1773:BA1774)</f>
        <v>0</v>
      </c>
      <c r="BB1772" s="7">
        <f t="shared" ref="BB1772:BB1774" si="1057">BB1773+BA1773</f>
        <v>8</v>
      </c>
      <c r="BF1772" s="2" t="s">
        <v>1299</v>
      </c>
      <c r="BG1772" s="2" t="s">
        <v>1299</v>
      </c>
      <c r="BH1772" s="2" t="s">
        <v>1299</v>
      </c>
      <c r="BI1772" s="2" t="s">
        <v>1299</v>
      </c>
      <c r="BJ1772" s="2" t="s">
        <v>1299</v>
      </c>
      <c r="BK1772" s="2" t="s">
        <v>1299</v>
      </c>
      <c r="BL1772" s="2" t="s">
        <v>1299</v>
      </c>
      <c r="BM1772" s="2" t="s">
        <v>1299</v>
      </c>
      <c r="BN1772" s="2" t="s">
        <v>1299</v>
      </c>
      <c r="BO1772" s="2" t="s">
        <v>1299</v>
      </c>
    </row>
    <row r="1773" spans="2:67" ht="43.15" outlineLevel="1">
      <c r="B1773" s="36"/>
      <c r="C1773" s="13" t="s">
        <v>1999</v>
      </c>
      <c r="D1773" s="10" t="s">
        <v>2159</v>
      </c>
      <c r="E1773" s="10" t="s">
        <v>2160</v>
      </c>
      <c r="F1773" s="11" t="s">
        <v>2161</v>
      </c>
      <c r="G1773" s="11" t="str">
        <f>IF(BA1773&gt;1, F1773 &amp; "[" &amp; BB1773-1+BA1773&amp; ":" &amp; BB1773 &amp; "]",(IF(BA1773&gt;0,F1773 &amp; "[" &amp; BB1773 &amp; "]","")))</f>
        <v>MFR_SPECIFIC_E6[7:4]</v>
      </c>
      <c r="H1773" s="11" t="s">
        <v>2163</v>
      </c>
      <c r="I1773" s="11"/>
      <c r="J1773" s="11"/>
      <c r="K1773" s="11"/>
      <c r="L1773" s="11"/>
      <c r="M1773" s="11"/>
      <c r="N1773" s="10" t="s">
        <v>2164</v>
      </c>
      <c r="O1773" s="10"/>
      <c r="P1773" s="10"/>
      <c r="Q1773" s="10"/>
      <c r="R1773" s="10"/>
      <c r="S1773" s="10" t="s">
        <v>53</v>
      </c>
      <c r="T1773" s="10"/>
      <c r="U1773" s="10" t="s">
        <v>49</v>
      </c>
      <c r="V1773" s="10" t="s">
        <v>50</v>
      </c>
      <c r="W1773" s="10" t="s">
        <v>50</v>
      </c>
      <c r="X1773" s="11" t="str">
        <f t="shared" si="943"/>
        <v>Y</v>
      </c>
      <c r="Y1773" s="11">
        <v>4</v>
      </c>
      <c r="Z1773" s="11">
        <f t="shared" si="1044"/>
        <v>4</v>
      </c>
      <c r="AA1773" s="11" t="str">
        <f t="shared" si="1018"/>
        <v>N</v>
      </c>
      <c r="AB1773" s="11"/>
      <c r="AC1773" s="11">
        <f t="shared" si="1019"/>
        <v>0</v>
      </c>
      <c r="AD1773" s="10" t="str">
        <f t="shared" si="1047"/>
        <v>0000</v>
      </c>
      <c r="AE1773" s="10" t="str">
        <f t="shared" si="1048"/>
        <v>0000</v>
      </c>
      <c r="AF1773" s="11"/>
      <c r="AG1773" s="10"/>
      <c r="AH1773" s="10"/>
      <c r="AI1773" s="11">
        <f t="shared" si="1049"/>
        <v>1068</v>
      </c>
      <c r="AJ1773" s="11" t="str">
        <f t="shared" si="1050"/>
        <v>MTP[1071:1068]</v>
      </c>
      <c r="AK1773" s="11">
        <f t="shared" si="1051"/>
        <v>1075</v>
      </c>
      <c r="AL1773" s="11" t="str">
        <f t="shared" si="1052"/>
        <v/>
      </c>
      <c r="AM1773" s="11">
        <f t="shared" si="1053"/>
        <v>935</v>
      </c>
      <c r="AN1773" s="11" t="str">
        <f t="shared" si="1054"/>
        <v/>
      </c>
      <c r="AO1773" s="11">
        <f t="shared" si="1055"/>
        <v>935</v>
      </c>
      <c r="AP1773" s="11" t="str">
        <f t="shared" si="1056"/>
        <v/>
      </c>
      <c r="AQ1773" s="11"/>
      <c r="AR1773" s="11">
        <f t="shared" si="1020"/>
        <v>0</v>
      </c>
      <c r="AS1773" s="11"/>
      <c r="AT1773" s="9"/>
      <c r="AU1773" t="str">
        <f t="shared" si="1031"/>
        <v>RW</v>
      </c>
      <c r="AV1773" s="7">
        <f>SUM(Z$7:Z1773)/2</f>
        <v>1070</v>
      </c>
      <c r="AW1773" s="7">
        <f>SUM(AC$7:AC1773)/2</f>
        <v>936</v>
      </c>
      <c r="BA1773" s="11">
        <v>4</v>
      </c>
      <c r="BB1773" s="7">
        <f t="shared" si="1057"/>
        <v>4</v>
      </c>
      <c r="BF1773" s="2" t="s">
        <v>521</v>
      </c>
      <c r="BG1773" s="2" t="s">
        <v>521</v>
      </c>
      <c r="BH1773" s="2" t="s">
        <v>521</v>
      </c>
      <c r="BI1773" s="2" t="s">
        <v>521</v>
      </c>
      <c r="BJ1773" s="2" t="s">
        <v>521</v>
      </c>
      <c r="BK1773" s="2" t="s">
        <v>521</v>
      </c>
      <c r="BL1773" s="2" t="s">
        <v>521</v>
      </c>
      <c r="BM1773" s="2" t="s">
        <v>521</v>
      </c>
      <c r="BN1773" s="2" t="s">
        <v>521</v>
      </c>
      <c r="BO1773" s="2" t="s">
        <v>521</v>
      </c>
    </row>
    <row r="1774" spans="2:67" ht="43.15" outlineLevel="1">
      <c r="B1774" s="36"/>
      <c r="C1774" s="13" t="s">
        <v>1999</v>
      </c>
      <c r="D1774" s="10" t="s">
        <v>2159</v>
      </c>
      <c r="E1774" s="10" t="s">
        <v>2160</v>
      </c>
      <c r="F1774" s="11" t="s">
        <v>2161</v>
      </c>
      <c r="G1774" s="11" t="str">
        <f>IF(BA1774&gt;1, F1774 &amp; "[" &amp; BB1774-1+BA1774&amp; ":" &amp; BB1774 &amp; "]",(IF(BA1774&gt;0,F1774 &amp; "[" &amp; BB1774 &amp; "]","")))</f>
        <v>MFR_SPECIFIC_E6[3:0]</v>
      </c>
      <c r="H1774" s="11" t="s">
        <v>2165</v>
      </c>
      <c r="I1774" s="11"/>
      <c r="J1774" s="11"/>
      <c r="K1774" s="11"/>
      <c r="L1774" s="11"/>
      <c r="M1774" s="11"/>
      <c r="N1774" s="10" t="s">
        <v>2166</v>
      </c>
      <c r="O1774" s="10"/>
      <c r="P1774" s="10"/>
      <c r="Q1774" s="10"/>
      <c r="R1774" s="10"/>
      <c r="S1774" s="10" t="s">
        <v>53</v>
      </c>
      <c r="T1774" s="10"/>
      <c r="U1774" s="10" t="s">
        <v>49</v>
      </c>
      <c r="V1774" s="10" t="s">
        <v>50</v>
      </c>
      <c r="W1774" s="10" t="s">
        <v>50</v>
      </c>
      <c r="X1774" s="11" t="str">
        <f t="shared" si="943"/>
        <v>Y</v>
      </c>
      <c r="Y1774" s="11">
        <v>4</v>
      </c>
      <c r="Z1774" s="11">
        <f t="shared" si="1044"/>
        <v>4</v>
      </c>
      <c r="AA1774" s="11" t="str">
        <f t="shared" si="1018"/>
        <v>N</v>
      </c>
      <c r="AB1774" s="11"/>
      <c r="AC1774" s="11">
        <f t="shared" si="1019"/>
        <v>0</v>
      </c>
      <c r="AD1774" s="20" t="s">
        <v>1349</v>
      </c>
      <c r="AE1774" s="20" t="s">
        <v>1349</v>
      </c>
      <c r="AF1774" s="11"/>
      <c r="AG1774" s="10"/>
      <c r="AH1774" s="10"/>
      <c r="AI1774" s="11">
        <f>IF(Y1774&gt;0,AK1725,AK1725- 1)</f>
        <v>1064</v>
      </c>
      <c r="AJ1774" s="11" t="str">
        <f t="shared" si="1050"/>
        <v>MTP[1067:1064]</v>
      </c>
      <c r="AK1774" s="11">
        <f>IF(AND(V1774="Y", Y1774&gt;0),AI1766,AI1766- 1)</f>
        <v>1071</v>
      </c>
      <c r="AL1774" s="11" t="str">
        <f t="shared" si="1052"/>
        <v/>
      </c>
      <c r="AM1774" s="11">
        <f>IF(AB1774&gt;0,AO1725,AO1725- 1)</f>
        <v>935</v>
      </c>
      <c r="AN1774" s="11" t="str">
        <f t="shared" si="1054"/>
        <v/>
      </c>
      <c r="AO1774" s="11">
        <f>IF(AND(V1774="Y", AB1774&gt;0),AM1766,AM1766- 1)</f>
        <v>935</v>
      </c>
      <c r="AP1774" s="11" t="str">
        <f t="shared" si="1056"/>
        <v/>
      </c>
      <c r="AQ1774" s="11"/>
      <c r="AR1774" s="11">
        <f t="shared" si="1020"/>
        <v>0</v>
      </c>
      <c r="AS1774" s="11"/>
      <c r="AT1774" s="9"/>
      <c r="AU1774" t="str">
        <f t="shared" si="1031"/>
        <v>RW</v>
      </c>
      <c r="AV1774" s="7">
        <f>SUM(Z$7:Z1774)/2</f>
        <v>1072</v>
      </c>
      <c r="AW1774" s="7">
        <f>SUM(AC$7:AC1774)/2</f>
        <v>936</v>
      </c>
      <c r="BA1774" s="11">
        <v>4</v>
      </c>
      <c r="BB1774" s="7">
        <f t="shared" si="1057"/>
        <v>0</v>
      </c>
      <c r="BF1774" s="2" t="s">
        <v>1349</v>
      </c>
      <c r="BG1774" s="2" t="s">
        <v>1349</v>
      </c>
      <c r="BH1774" s="2" t="s">
        <v>1349</v>
      </c>
      <c r="BI1774" s="2" t="s">
        <v>1349</v>
      </c>
      <c r="BJ1774" s="2" t="s">
        <v>1349</v>
      </c>
      <c r="BK1774" s="2" t="s">
        <v>1349</v>
      </c>
      <c r="BL1774" s="2" t="s">
        <v>1349</v>
      </c>
      <c r="BM1774" s="2" t="s">
        <v>1349</v>
      </c>
      <c r="BN1774" s="2" t="s">
        <v>1349</v>
      </c>
      <c r="BO1774" s="2" t="s">
        <v>1349</v>
      </c>
    </row>
    <row r="1775" spans="2:67" ht="43.15" hidden="1">
      <c r="B1775" s="36"/>
      <c r="C1775" s="13" t="s">
        <v>1999</v>
      </c>
      <c r="D1775" s="10" t="s">
        <v>2167</v>
      </c>
      <c r="E1775" s="10" t="s">
        <v>2168</v>
      </c>
      <c r="F1775" s="11" t="s">
        <v>2169</v>
      </c>
      <c r="G1775" s="11"/>
      <c r="H1775" s="11"/>
      <c r="I1775" s="11"/>
      <c r="J1775" s="11"/>
      <c r="K1775" s="11"/>
      <c r="L1775" s="11"/>
      <c r="M1775" s="11"/>
      <c r="N1775" s="10"/>
      <c r="O1775" s="10"/>
      <c r="P1775" s="10"/>
      <c r="Q1775" s="10" t="str">
        <f>IF(T1775&gt;2,"Block Write",IF(T1775=1,"Write Byte","Write Word"))</f>
        <v>Block Write</v>
      </c>
      <c r="R1775" s="10" t="str">
        <f>IF(T1775&gt;2,"Block Read",IF(T1775=1,"Read Byte","Read Word"))</f>
        <v>Block Read</v>
      </c>
      <c r="S1775" s="10" t="str">
        <f t="shared" si="591"/>
        <v>RW</v>
      </c>
      <c r="T1775" s="10">
        <v>4</v>
      </c>
      <c r="U1775" s="10" t="s">
        <v>50</v>
      </c>
      <c r="V1775" s="10" t="s">
        <v>49</v>
      </c>
      <c r="W1775" s="10" t="s">
        <v>50</v>
      </c>
      <c r="X1775" s="11" t="str">
        <f t="shared" si="943"/>
        <v>N</v>
      </c>
      <c r="Y1775" s="11"/>
      <c r="Z1775" s="11">
        <f t="shared" si="1044"/>
        <v>0</v>
      </c>
      <c r="AA1775" s="11" t="str">
        <f t="shared" si="1018"/>
        <v>N</v>
      </c>
      <c r="AB1775" s="11"/>
      <c r="AC1775" s="11">
        <f t="shared" si="1019"/>
        <v>0</v>
      </c>
      <c r="AD1775" s="10"/>
      <c r="AE1775" s="10"/>
      <c r="AF1775" s="11"/>
      <c r="AG1775" s="10"/>
      <c r="AH1775" s="10"/>
      <c r="AI1775" s="11">
        <f>AK1766+Y1775</f>
        <v>1072</v>
      </c>
      <c r="AJ1775" s="11"/>
      <c r="AK1775" s="11">
        <f t="shared" si="592"/>
        <v>1072</v>
      </c>
      <c r="AL1775" s="11"/>
      <c r="AM1775" s="11">
        <f>AO1766+AB1775</f>
        <v>936</v>
      </c>
      <c r="AN1775" s="11"/>
      <c r="AO1775" s="11">
        <f t="shared" si="593"/>
        <v>936</v>
      </c>
      <c r="AP1775" s="11"/>
      <c r="AQ1775" s="11">
        <f>IF(AND(U1775="Y",S1775="RW"),T1775*8,0)</f>
        <v>0</v>
      </c>
      <c r="AR1775" s="11">
        <f t="shared" si="1020"/>
        <v>0</v>
      </c>
      <c r="AS1775" s="11"/>
      <c r="AT1775" s="9" t="s">
        <v>1519</v>
      </c>
      <c r="AU1775" t="str">
        <f t="shared" si="1031"/>
        <v>RW</v>
      </c>
      <c r="AV1775" s="7">
        <f>SUM(Z$7:Z1775)/2</f>
        <v>1072</v>
      </c>
      <c r="AW1775" s="7">
        <f>SUM(AC$7:AC1775)/2</f>
        <v>936</v>
      </c>
    </row>
    <row r="1776" spans="2:67" ht="114.75" customHeight="1">
      <c r="B1776" s="36"/>
      <c r="C1776" s="13" t="s">
        <v>1999</v>
      </c>
      <c r="D1776" s="10" t="s">
        <v>2170</v>
      </c>
      <c r="E1776" s="10" t="s">
        <v>2171</v>
      </c>
      <c r="F1776" s="11" t="s">
        <v>2172</v>
      </c>
      <c r="G1776" s="11"/>
      <c r="H1776" s="11"/>
      <c r="I1776" s="11"/>
      <c r="J1776" s="11"/>
      <c r="K1776" s="11"/>
      <c r="L1776" s="11"/>
      <c r="M1776" s="11"/>
      <c r="N1776" s="10"/>
      <c r="O1776" s="10"/>
      <c r="P1776" s="10"/>
      <c r="Q1776" s="10" t="str">
        <f>IF(T1776&gt;2,"Block Write",IF(T1776=1,"Write Byte","Write Word"))</f>
        <v>Block Write</v>
      </c>
      <c r="R1776" s="10" t="str">
        <f>IF(T1776&gt;2,"Block Read",IF(T1776=1,"Read Byte","Read Word"))</f>
        <v>Block Read</v>
      </c>
      <c r="S1776" s="10" t="str">
        <f t="shared" si="591"/>
        <v>RW</v>
      </c>
      <c r="T1776" s="10">
        <v>16</v>
      </c>
      <c r="U1776" s="10" t="s">
        <v>49</v>
      </c>
      <c r="V1776" s="10" t="s">
        <v>49</v>
      </c>
      <c r="W1776" s="10" t="s">
        <v>50</v>
      </c>
      <c r="X1776" s="11" t="str">
        <f t="shared" si="943"/>
        <v>Y</v>
      </c>
      <c r="Y1776" s="11">
        <v>128</v>
      </c>
      <c r="Z1776" s="11">
        <f t="shared" si="1044"/>
        <v>256</v>
      </c>
      <c r="AA1776" s="11" t="str">
        <f t="shared" si="1018"/>
        <v>N</v>
      </c>
      <c r="AB1776" s="11"/>
      <c r="AC1776" s="11">
        <f t="shared" si="1019"/>
        <v>0</v>
      </c>
      <c r="AD1776" s="10" t="str">
        <f>(AD1846 &amp; AD1847 &amp; AD1848 &amp; AD1849 &amp; AD1850 &amp; AD1851 &amp; AD1852 &amp; AD1853) &amp; (AD1854 &amp; AD1855 &amp; AD1856 &amp; AD1857 &amp; AD1858 &amp; AD1859 &amp; AD1860 &amp; AD1861) &amp; (AD1862 &amp; AD1863 &amp; AD1864 &amp; AD1865 &amp; AD1866 &amp; AD1867 &amp; AD1868 &amp; AD1869) &amp; (AD1870 &amp; AD1871 &amp; AD1872)</f>
        <v>00000000000000000100010000000000000000111000000000000000000000000000000000000000000000000000000011111111000000000000000001000000</v>
      </c>
      <c r="AE1776" s="10" t="str">
        <f>(AE1846 &amp; AE1847 &amp; AE1848 &amp; AE1849 &amp; AE1850 &amp; AE1851 &amp; AE1852 &amp; AE1853) &amp; (AE1854 &amp; AE1855 &amp; AE1856 &amp; AE1857 &amp; AE1858 &amp; AE1859 &amp; AE1860 &amp; AE1861) &amp; (AE1862 &amp; AE1863 &amp; AE1864 &amp; AE1865 &amp; AE1866 &amp; AE1867 &amp; AE1868 &amp; AE1869) &amp; (AE1870 &amp; AE1871 &amp; AE1872)</f>
        <v>00000000000000000100010000000000000000111000000000000000000000000000000000000000000000000000000011111111000000000000000001000000</v>
      </c>
      <c r="AF1776" s="11"/>
      <c r="AG1776" s="10"/>
      <c r="AH1776" s="10"/>
      <c r="AI1776" s="11">
        <f t="shared" si="595"/>
        <v>1200</v>
      </c>
      <c r="AJ1776" s="11"/>
      <c r="AK1776" s="11">
        <f t="shared" si="592"/>
        <v>1328</v>
      </c>
      <c r="AL1776" s="11"/>
      <c r="AM1776" s="11">
        <f t="shared" si="594"/>
        <v>936</v>
      </c>
      <c r="AN1776" s="11"/>
      <c r="AO1776" s="11">
        <f t="shared" si="593"/>
        <v>936</v>
      </c>
      <c r="AP1776" s="11"/>
      <c r="AQ1776" s="11">
        <f t="shared" si="581"/>
        <v>128</v>
      </c>
      <c r="AR1776" s="11">
        <f t="shared" si="1020"/>
        <v>256</v>
      </c>
      <c r="AS1776" s="11"/>
      <c r="AT1776" s="9" t="s">
        <v>18</v>
      </c>
      <c r="AU1776" t="str">
        <f t="shared" ref="AU1776:AU1839" si="1058">S1776</f>
        <v>RW</v>
      </c>
      <c r="AV1776" s="7">
        <f>SUM(Z$7:Z1776)/2</f>
        <v>1200</v>
      </c>
      <c r="AW1776" s="7">
        <f>SUM(AC$7:AC1776)/2</f>
        <v>936</v>
      </c>
      <c r="BF1776" s="2" t="s">
        <v>2173</v>
      </c>
      <c r="BG1776" s="2" t="s">
        <v>2173</v>
      </c>
      <c r="BH1776" s="2" t="s">
        <v>2173</v>
      </c>
      <c r="BI1776" s="2" t="s">
        <v>2173</v>
      </c>
      <c r="BJ1776" s="2" t="s">
        <v>2173</v>
      </c>
      <c r="BK1776" s="2" t="s">
        <v>2173</v>
      </c>
      <c r="BL1776" s="2" t="s">
        <v>2173</v>
      </c>
      <c r="BM1776" s="2" t="s">
        <v>2173</v>
      </c>
      <c r="BN1776" s="2" t="s">
        <v>2173</v>
      </c>
      <c r="BO1776" s="2" t="s">
        <v>2173</v>
      </c>
    </row>
    <row r="1777" spans="2:67" ht="43.15" outlineLevel="1">
      <c r="B1777" s="36"/>
      <c r="C1777" s="13" t="s">
        <v>1999</v>
      </c>
      <c r="D1777" s="10" t="s">
        <v>2170</v>
      </c>
      <c r="E1777" s="10" t="s">
        <v>2171</v>
      </c>
      <c r="F1777" s="11" t="s">
        <v>2172</v>
      </c>
      <c r="G1777" s="11"/>
      <c r="H1777" s="11"/>
      <c r="I1777" s="11"/>
      <c r="J1777" s="11"/>
      <c r="K1777" s="11"/>
      <c r="L1777" s="11"/>
      <c r="M1777" s="11"/>
      <c r="N1777" s="10"/>
      <c r="O1777" s="10"/>
      <c r="P1777" s="10"/>
      <c r="Q1777" s="10"/>
      <c r="R1777" s="10"/>
      <c r="S1777" s="10" t="s">
        <v>53</v>
      </c>
      <c r="T1777" s="10"/>
      <c r="U1777" s="10" t="s">
        <v>49</v>
      </c>
      <c r="V1777" s="10" t="s">
        <v>49</v>
      </c>
      <c r="W1777" s="10" t="s">
        <v>50</v>
      </c>
      <c r="X1777" s="11" t="str">
        <f t="shared" si="943"/>
        <v>N</v>
      </c>
      <c r="Y1777" s="11"/>
      <c r="Z1777" s="11">
        <f t="shared" si="1044"/>
        <v>0</v>
      </c>
      <c r="AA1777" s="11" t="str">
        <f t="shared" si="1018"/>
        <v>N</v>
      </c>
      <c r="AB1777" s="11"/>
      <c r="AC1777" s="11">
        <f t="shared" si="1019"/>
        <v>0</v>
      </c>
      <c r="AD1777" s="10" t="str">
        <f t="shared" ref="AD1777:AD1840" si="1059">REPT(0,BA1777)</f>
        <v/>
      </c>
      <c r="AE1777" s="10" t="str">
        <f t="shared" ref="AE1777:AE1840" si="1060">REPT(0,BA1777)</f>
        <v/>
      </c>
      <c r="AF1777" s="11"/>
      <c r="AG1777" s="10"/>
      <c r="AH1777" s="10"/>
      <c r="AI1777" s="11">
        <f t="shared" ref="AI1777:AI1840" si="1061">AI1778+Y1778</f>
        <v>1200</v>
      </c>
      <c r="AJ1777" s="11" t="str">
        <f t="shared" ref="AJ1777:AJ1840" si="1062">IF(Y1777&gt;1,"MTP[" &amp; AI1777-1+Y1777&amp; ":" &amp; AI1777 &amp; "]",(IF(Y1777&gt;0,"MTP[" &amp; AI1777 &amp; "]","")))</f>
        <v/>
      </c>
      <c r="AK1777" s="11">
        <f t="shared" ref="AK1777:AK1840" si="1063">AK1778+Y1778</f>
        <v>1328</v>
      </c>
      <c r="AL1777" s="11" t="str">
        <f t="shared" ref="AL1777:AL1840" si="1064">IF(AND(V1777="Y", Y1777&gt;1),"MTP[" &amp; AK1777-1+Y1777&amp; ":" &amp; AK1777 &amp; "]",(IF(AND(V1777="Y", Y1777&gt;0),"MTP[" &amp; AK1777 &amp; "]","")))</f>
        <v/>
      </c>
      <c r="AM1777" s="11">
        <f t="shared" ref="AM1777:AM1840" si="1065">AM1778+AB1778</f>
        <v>935</v>
      </c>
      <c r="AN1777" s="11" t="str">
        <f t="shared" ref="AN1777:AN1840" si="1066">IF(AB1777&gt;1,"OTP[" &amp; AM1777-1+AB1777&amp; ":" &amp; AM1777 &amp; "]",(IF(AB1777&gt;0,"OTP[" &amp; AM1777 &amp; "]","")))</f>
        <v/>
      </c>
      <c r="AO1777" s="11">
        <f t="shared" ref="AO1777:AO1840" si="1067">AO1778+AB1778</f>
        <v>935</v>
      </c>
      <c r="AP1777" s="11" t="str">
        <f t="shared" ref="AP1777:AP1840" si="1068">IF(AND(V1777="Y", AB1777&gt;1),"OTP[" &amp; AO1777-1+AB1777&amp; ":" &amp; AO1777 &amp; "]",(IF(AND(V1777="Y", AB1777&gt;0),"OTP[" &amp; AO1777 &amp; "]","")))</f>
        <v/>
      </c>
      <c r="AQ1777" s="11"/>
      <c r="AR1777" s="11">
        <f t="shared" si="1020"/>
        <v>0</v>
      </c>
      <c r="AS1777" s="11"/>
      <c r="AT1777" s="9"/>
      <c r="AU1777" t="str">
        <f t="shared" si="1058"/>
        <v>RW</v>
      </c>
      <c r="AV1777" s="7">
        <f>SUM(Z$7:Z1777)/2</f>
        <v>1200</v>
      </c>
      <c r="AW1777" s="7">
        <f>SUM(AC$7:AC1777)/2</f>
        <v>936</v>
      </c>
      <c r="BF1777" s="2" t="s">
        <v>1299</v>
      </c>
      <c r="BG1777" s="2" t="s">
        <v>1299</v>
      </c>
      <c r="BH1777" s="2" t="s">
        <v>1299</v>
      </c>
      <c r="BI1777" s="2" t="s">
        <v>1299</v>
      </c>
      <c r="BJ1777" s="2" t="s">
        <v>1299</v>
      </c>
      <c r="BK1777" s="2" t="s">
        <v>1299</v>
      </c>
      <c r="BL1777" s="2" t="s">
        <v>1299</v>
      </c>
      <c r="BM1777" s="2" t="s">
        <v>1299</v>
      </c>
      <c r="BN1777" s="2" t="s">
        <v>1299</v>
      </c>
      <c r="BO1777" s="2" t="s">
        <v>1299</v>
      </c>
    </row>
    <row r="1778" spans="2:67" ht="43.15" outlineLevel="1">
      <c r="B1778" s="36"/>
      <c r="C1778" s="13" t="s">
        <v>1999</v>
      </c>
      <c r="D1778" s="10" t="s">
        <v>2170</v>
      </c>
      <c r="E1778" s="10" t="s">
        <v>2171</v>
      </c>
      <c r="F1778" s="11" t="s">
        <v>2172</v>
      </c>
      <c r="G1778" s="11"/>
      <c r="H1778" s="11"/>
      <c r="I1778" s="11"/>
      <c r="J1778" s="11"/>
      <c r="K1778" s="11"/>
      <c r="L1778" s="11"/>
      <c r="M1778" s="11"/>
      <c r="N1778" s="10"/>
      <c r="O1778" s="10"/>
      <c r="P1778" s="10"/>
      <c r="Q1778" s="10"/>
      <c r="R1778" s="10"/>
      <c r="S1778" s="10" t="s">
        <v>53</v>
      </c>
      <c r="T1778" s="10"/>
      <c r="U1778" s="10" t="s">
        <v>49</v>
      </c>
      <c r="V1778" s="10" t="s">
        <v>49</v>
      </c>
      <c r="W1778" s="10" t="s">
        <v>50</v>
      </c>
      <c r="X1778" s="11" t="str">
        <f t="shared" si="943"/>
        <v>N</v>
      </c>
      <c r="Y1778" s="11"/>
      <c r="Z1778" s="11">
        <f t="shared" si="1044"/>
        <v>0</v>
      </c>
      <c r="AA1778" s="11" t="str">
        <f t="shared" si="1018"/>
        <v>N</v>
      </c>
      <c r="AB1778" s="11"/>
      <c r="AC1778" s="11">
        <f t="shared" si="1019"/>
        <v>0</v>
      </c>
      <c r="AD1778" s="10" t="str">
        <f t="shared" si="1059"/>
        <v/>
      </c>
      <c r="AE1778" s="10" t="str">
        <f t="shared" si="1060"/>
        <v/>
      </c>
      <c r="AF1778" s="11"/>
      <c r="AG1778" s="10"/>
      <c r="AH1778" s="10"/>
      <c r="AI1778" s="11">
        <f t="shared" si="1061"/>
        <v>1200</v>
      </c>
      <c r="AJ1778" s="11" t="str">
        <f t="shared" si="1062"/>
        <v/>
      </c>
      <c r="AK1778" s="11">
        <f t="shared" si="1063"/>
        <v>1328</v>
      </c>
      <c r="AL1778" s="11" t="str">
        <f t="shared" si="1064"/>
        <v/>
      </c>
      <c r="AM1778" s="11">
        <f t="shared" si="1065"/>
        <v>935</v>
      </c>
      <c r="AN1778" s="11" t="str">
        <f t="shared" si="1066"/>
        <v/>
      </c>
      <c r="AO1778" s="11">
        <f t="shared" si="1067"/>
        <v>935</v>
      </c>
      <c r="AP1778" s="11" t="str">
        <f t="shared" si="1068"/>
        <v/>
      </c>
      <c r="AQ1778" s="11"/>
      <c r="AR1778" s="11">
        <f t="shared" si="1020"/>
        <v>0</v>
      </c>
      <c r="AS1778" s="11"/>
      <c r="AT1778" s="9"/>
      <c r="AU1778" t="str">
        <f t="shared" si="1058"/>
        <v>RW</v>
      </c>
      <c r="AV1778" s="7">
        <f>SUM(Z$7:Z1778)/2</f>
        <v>1200</v>
      </c>
      <c r="AW1778" s="7">
        <f>SUM(AC$7:AC1778)/2</f>
        <v>936</v>
      </c>
      <c r="BF1778" s="2" t="s">
        <v>1299</v>
      </c>
      <c r="BG1778" s="2" t="s">
        <v>1299</v>
      </c>
      <c r="BH1778" s="2" t="s">
        <v>1299</v>
      </c>
      <c r="BI1778" s="2" t="s">
        <v>1299</v>
      </c>
      <c r="BJ1778" s="2" t="s">
        <v>1299</v>
      </c>
      <c r="BK1778" s="2" t="s">
        <v>1299</v>
      </c>
      <c r="BL1778" s="2" t="s">
        <v>1299</v>
      </c>
      <c r="BM1778" s="2" t="s">
        <v>1299</v>
      </c>
      <c r="BN1778" s="2" t="s">
        <v>1299</v>
      </c>
      <c r="BO1778" s="2" t="s">
        <v>1299</v>
      </c>
    </row>
    <row r="1779" spans="2:67" ht="43.15" outlineLevel="1">
      <c r="B1779" s="36"/>
      <c r="C1779" s="13" t="s">
        <v>1999</v>
      </c>
      <c r="D1779" s="10" t="s">
        <v>2170</v>
      </c>
      <c r="E1779" s="10" t="s">
        <v>2171</v>
      </c>
      <c r="F1779" s="11" t="s">
        <v>2172</v>
      </c>
      <c r="G1779" s="11"/>
      <c r="H1779" s="11"/>
      <c r="I1779" s="11"/>
      <c r="J1779" s="11"/>
      <c r="K1779" s="11"/>
      <c r="L1779" s="11"/>
      <c r="M1779" s="11"/>
      <c r="N1779" s="10"/>
      <c r="O1779" s="10"/>
      <c r="P1779" s="10"/>
      <c r="Q1779" s="10"/>
      <c r="R1779" s="10"/>
      <c r="S1779" s="10" t="s">
        <v>53</v>
      </c>
      <c r="T1779" s="10"/>
      <c r="U1779" s="10" t="s">
        <v>49</v>
      </c>
      <c r="V1779" s="10" t="s">
        <v>49</v>
      </c>
      <c r="W1779" s="10" t="s">
        <v>50</v>
      </c>
      <c r="X1779" s="11" t="str">
        <f t="shared" si="943"/>
        <v>N</v>
      </c>
      <c r="Y1779" s="11"/>
      <c r="Z1779" s="11">
        <f t="shared" si="1044"/>
        <v>0</v>
      </c>
      <c r="AA1779" s="11" t="str">
        <f t="shared" si="1018"/>
        <v>N</v>
      </c>
      <c r="AB1779" s="11"/>
      <c r="AC1779" s="11">
        <f t="shared" si="1019"/>
        <v>0</v>
      </c>
      <c r="AD1779" s="10" t="str">
        <f t="shared" si="1059"/>
        <v/>
      </c>
      <c r="AE1779" s="10" t="str">
        <f t="shared" si="1060"/>
        <v/>
      </c>
      <c r="AF1779" s="11"/>
      <c r="AG1779" s="10"/>
      <c r="AH1779" s="10"/>
      <c r="AI1779" s="11">
        <f t="shared" si="1061"/>
        <v>1200</v>
      </c>
      <c r="AJ1779" s="11" t="str">
        <f t="shared" si="1062"/>
        <v/>
      </c>
      <c r="AK1779" s="11">
        <f t="shared" si="1063"/>
        <v>1328</v>
      </c>
      <c r="AL1779" s="11" t="str">
        <f t="shared" si="1064"/>
        <v/>
      </c>
      <c r="AM1779" s="11">
        <f t="shared" si="1065"/>
        <v>935</v>
      </c>
      <c r="AN1779" s="11" t="str">
        <f t="shared" si="1066"/>
        <v/>
      </c>
      <c r="AO1779" s="11">
        <f t="shared" si="1067"/>
        <v>935</v>
      </c>
      <c r="AP1779" s="11" t="str">
        <f t="shared" si="1068"/>
        <v/>
      </c>
      <c r="AQ1779" s="11"/>
      <c r="AR1779" s="11">
        <f t="shared" si="1020"/>
        <v>0</v>
      </c>
      <c r="AS1779" s="11"/>
      <c r="AT1779" s="9"/>
      <c r="AU1779" t="str">
        <f t="shared" si="1058"/>
        <v>RW</v>
      </c>
      <c r="AV1779" s="7">
        <f>SUM(Z$7:Z1779)/2</f>
        <v>1200</v>
      </c>
      <c r="AW1779" s="7">
        <f>SUM(AC$7:AC1779)/2</f>
        <v>936</v>
      </c>
      <c r="BF1779" s="2" t="s">
        <v>1299</v>
      </c>
      <c r="BG1779" s="2" t="s">
        <v>1299</v>
      </c>
      <c r="BH1779" s="2" t="s">
        <v>1299</v>
      </c>
      <c r="BI1779" s="2" t="s">
        <v>1299</v>
      </c>
      <c r="BJ1779" s="2" t="s">
        <v>1299</v>
      </c>
      <c r="BK1779" s="2" t="s">
        <v>1299</v>
      </c>
      <c r="BL1779" s="2" t="s">
        <v>1299</v>
      </c>
      <c r="BM1779" s="2" t="s">
        <v>1299</v>
      </c>
      <c r="BN1779" s="2" t="s">
        <v>1299</v>
      </c>
      <c r="BO1779" s="2" t="s">
        <v>1299</v>
      </c>
    </row>
    <row r="1780" spans="2:67" ht="43.15" outlineLevel="1">
      <c r="B1780" s="36"/>
      <c r="C1780" s="13" t="s">
        <v>1999</v>
      </c>
      <c r="D1780" s="10" t="s">
        <v>2170</v>
      </c>
      <c r="E1780" s="10" t="s">
        <v>2171</v>
      </c>
      <c r="F1780" s="11" t="s">
        <v>2172</v>
      </c>
      <c r="G1780" s="11"/>
      <c r="H1780" s="11"/>
      <c r="I1780" s="11"/>
      <c r="J1780" s="11"/>
      <c r="K1780" s="11"/>
      <c r="L1780" s="11"/>
      <c r="M1780" s="11"/>
      <c r="N1780" s="10"/>
      <c r="O1780" s="10"/>
      <c r="P1780" s="10"/>
      <c r="Q1780" s="10"/>
      <c r="R1780" s="10"/>
      <c r="S1780" s="10" t="s">
        <v>53</v>
      </c>
      <c r="T1780" s="10"/>
      <c r="U1780" s="10" t="s">
        <v>49</v>
      </c>
      <c r="V1780" s="10" t="s">
        <v>49</v>
      </c>
      <c r="W1780" s="10" t="s">
        <v>50</v>
      </c>
      <c r="X1780" s="11" t="str">
        <f t="shared" si="943"/>
        <v>N</v>
      </c>
      <c r="Y1780" s="11"/>
      <c r="Z1780" s="11">
        <f t="shared" si="1044"/>
        <v>0</v>
      </c>
      <c r="AA1780" s="11" t="str">
        <f t="shared" si="1018"/>
        <v>N</v>
      </c>
      <c r="AB1780" s="11"/>
      <c r="AC1780" s="11">
        <f t="shared" si="1019"/>
        <v>0</v>
      </c>
      <c r="AD1780" s="10" t="str">
        <f t="shared" si="1059"/>
        <v/>
      </c>
      <c r="AE1780" s="10" t="str">
        <f t="shared" si="1060"/>
        <v/>
      </c>
      <c r="AF1780" s="11"/>
      <c r="AG1780" s="10"/>
      <c r="AH1780" s="10"/>
      <c r="AI1780" s="11">
        <f t="shared" si="1061"/>
        <v>1200</v>
      </c>
      <c r="AJ1780" s="11" t="str">
        <f t="shared" si="1062"/>
        <v/>
      </c>
      <c r="AK1780" s="11">
        <f t="shared" si="1063"/>
        <v>1328</v>
      </c>
      <c r="AL1780" s="11" t="str">
        <f t="shared" si="1064"/>
        <v/>
      </c>
      <c r="AM1780" s="11">
        <f t="shared" si="1065"/>
        <v>935</v>
      </c>
      <c r="AN1780" s="11" t="str">
        <f t="shared" si="1066"/>
        <v/>
      </c>
      <c r="AO1780" s="11">
        <f t="shared" si="1067"/>
        <v>935</v>
      </c>
      <c r="AP1780" s="11" t="str">
        <f t="shared" si="1068"/>
        <v/>
      </c>
      <c r="AQ1780" s="11"/>
      <c r="AR1780" s="11">
        <f t="shared" si="1020"/>
        <v>0</v>
      </c>
      <c r="AS1780" s="11"/>
      <c r="AT1780" s="9"/>
      <c r="AU1780" t="str">
        <f t="shared" si="1058"/>
        <v>RW</v>
      </c>
      <c r="AV1780" s="7">
        <f>SUM(Z$7:Z1780)/2</f>
        <v>1200</v>
      </c>
      <c r="AW1780" s="7">
        <f>SUM(AC$7:AC1780)/2</f>
        <v>936</v>
      </c>
      <c r="BF1780" s="2" t="s">
        <v>1299</v>
      </c>
      <c r="BG1780" s="2" t="s">
        <v>1299</v>
      </c>
      <c r="BH1780" s="2" t="s">
        <v>1299</v>
      </c>
      <c r="BI1780" s="2" t="s">
        <v>1299</v>
      </c>
      <c r="BJ1780" s="2" t="s">
        <v>1299</v>
      </c>
      <c r="BK1780" s="2" t="s">
        <v>1299</v>
      </c>
      <c r="BL1780" s="2" t="s">
        <v>1299</v>
      </c>
      <c r="BM1780" s="2" t="s">
        <v>1299</v>
      </c>
      <c r="BN1780" s="2" t="s">
        <v>1299</v>
      </c>
      <c r="BO1780" s="2" t="s">
        <v>1299</v>
      </c>
    </row>
    <row r="1781" spans="2:67" ht="43.15" outlineLevel="1">
      <c r="B1781" s="36"/>
      <c r="C1781" s="13" t="s">
        <v>1999</v>
      </c>
      <c r="D1781" s="10" t="s">
        <v>2170</v>
      </c>
      <c r="E1781" s="10" t="s">
        <v>2171</v>
      </c>
      <c r="F1781" s="11" t="s">
        <v>2172</v>
      </c>
      <c r="G1781" s="11"/>
      <c r="H1781" s="11"/>
      <c r="I1781" s="11"/>
      <c r="J1781" s="11"/>
      <c r="K1781" s="11"/>
      <c r="L1781" s="11"/>
      <c r="M1781" s="11"/>
      <c r="N1781" s="10"/>
      <c r="O1781" s="10"/>
      <c r="P1781" s="10"/>
      <c r="Q1781" s="10"/>
      <c r="R1781" s="10"/>
      <c r="S1781" s="10" t="s">
        <v>53</v>
      </c>
      <c r="T1781" s="10"/>
      <c r="U1781" s="10" t="s">
        <v>49</v>
      </c>
      <c r="V1781" s="10" t="s">
        <v>49</v>
      </c>
      <c r="W1781" s="10" t="s">
        <v>50</v>
      </c>
      <c r="X1781" s="11" t="str">
        <f t="shared" si="943"/>
        <v>N</v>
      </c>
      <c r="Y1781" s="11"/>
      <c r="Z1781" s="11">
        <f t="shared" si="1044"/>
        <v>0</v>
      </c>
      <c r="AA1781" s="11" t="str">
        <f t="shared" si="1018"/>
        <v>N</v>
      </c>
      <c r="AB1781" s="11"/>
      <c r="AC1781" s="11">
        <f t="shared" si="1019"/>
        <v>0</v>
      </c>
      <c r="AD1781" s="10" t="str">
        <f t="shared" si="1059"/>
        <v/>
      </c>
      <c r="AE1781" s="10" t="str">
        <f t="shared" si="1060"/>
        <v/>
      </c>
      <c r="AF1781" s="11"/>
      <c r="AG1781" s="10"/>
      <c r="AH1781" s="10"/>
      <c r="AI1781" s="11">
        <f t="shared" si="1061"/>
        <v>1200</v>
      </c>
      <c r="AJ1781" s="11" t="str">
        <f t="shared" si="1062"/>
        <v/>
      </c>
      <c r="AK1781" s="11">
        <f t="shared" si="1063"/>
        <v>1328</v>
      </c>
      <c r="AL1781" s="11" t="str">
        <f t="shared" si="1064"/>
        <v/>
      </c>
      <c r="AM1781" s="11">
        <f t="shared" si="1065"/>
        <v>935</v>
      </c>
      <c r="AN1781" s="11" t="str">
        <f t="shared" si="1066"/>
        <v/>
      </c>
      <c r="AO1781" s="11">
        <f t="shared" si="1067"/>
        <v>935</v>
      </c>
      <c r="AP1781" s="11" t="str">
        <f t="shared" si="1068"/>
        <v/>
      </c>
      <c r="AQ1781" s="11"/>
      <c r="AR1781" s="11">
        <f t="shared" si="1020"/>
        <v>0</v>
      </c>
      <c r="AS1781" s="11"/>
      <c r="AT1781" s="9"/>
      <c r="AU1781" t="str">
        <f t="shared" si="1058"/>
        <v>RW</v>
      </c>
      <c r="AV1781" s="7">
        <f>SUM(Z$7:Z1781)/2</f>
        <v>1200</v>
      </c>
      <c r="AW1781" s="7">
        <f>SUM(AC$7:AC1781)/2</f>
        <v>936</v>
      </c>
      <c r="BF1781" s="2" t="s">
        <v>1299</v>
      </c>
      <c r="BG1781" s="2" t="s">
        <v>1299</v>
      </c>
      <c r="BH1781" s="2" t="s">
        <v>1299</v>
      </c>
      <c r="BI1781" s="2" t="s">
        <v>1299</v>
      </c>
      <c r="BJ1781" s="2" t="s">
        <v>1299</v>
      </c>
      <c r="BK1781" s="2" t="s">
        <v>1299</v>
      </c>
      <c r="BL1781" s="2" t="s">
        <v>1299</v>
      </c>
      <c r="BM1781" s="2" t="s">
        <v>1299</v>
      </c>
      <c r="BN1781" s="2" t="s">
        <v>1299</v>
      </c>
      <c r="BO1781" s="2" t="s">
        <v>1299</v>
      </c>
    </row>
    <row r="1782" spans="2:67" ht="43.15" outlineLevel="1">
      <c r="B1782" s="36"/>
      <c r="C1782" s="13" t="s">
        <v>1999</v>
      </c>
      <c r="D1782" s="10" t="s">
        <v>2170</v>
      </c>
      <c r="E1782" s="10" t="s">
        <v>2171</v>
      </c>
      <c r="F1782" s="11" t="s">
        <v>2172</v>
      </c>
      <c r="G1782" s="11"/>
      <c r="H1782" s="11"/>
      <c r="I1782" s="11"/>
      <c r="J1782" s="11"/>
      <c r="K1782" s="11"/>
      <c r="L1782" s="11"/>
      <c r="M1782" s="11"/>
      <c r="N1782" s="10"/>
      <c r="O1782" s="10"/>
      <c r="P1782" s="10"/>
      <c r="Q1782" s="10"/>
      <c r="R1782" s="10"/>
      <c r="S1782" s="10" t="s">
        <v>53</v>
      </c>
      <c r="T1782" s="10"/>
      <c r="U1782" s="10" t="s">
        <v>49</v>
      </c>
      <c r="V1782" s="10" t="s">
        <v>49</v>
      </c>
      <c r="W1782" s="10" t="s">
        <v>50</v>
      </c>
      <c r="X1782" s="11" t="str">
        <f t="shared" si="943"/>
        <v>N</v>
      </c>
      <c r="Y1782" s="11"/>
      <c r="Z1782" s="11">
        <f t="shared" si="1044"/>
        <v>0</v>
      </c>
      <c r="AA1782" s="11" t="str">
        <f t="shared" si="1018"/>
        <v>N</v>
      </c>
      <c r="AB1782" s="11"/>
      <c r="AC1782" s="11">
        <f t="shared" si="1019"/>
        <v>0</v>
      </c>
      <c r="AD1782" s="10" t="str">
        <f t="shared" si="1059"/>
        <v/>
      </c>
      <c r="AE1782" s="10" t="str">
        <f t="shared" si="1060"/>
        <v/>
      </c>
      <c r="AF1782" s="11"/>
      <c r="AG1782" s="10"/>
      <c r="AH1782" s="10"/>
      <c r="AI1782" s="11">
        <f t="shared" si="1061"/>
        <v>1200</v>
      </c>
      <c r="AJ1782" s="11" t="str">
        <f t="shared" si="1062"/>
        <v/>
      </c>
      <c r="AK1782" s="11">
        <f t="shared" si="1063"/>
        <v>1328</v>
      </c>
      <c r="AL1782" s="11" t="str">
        <f t="shared" si="1064"/>
        <v/>
      </c>
      <c r="AM1782" s="11">
        <f t="shared" si="1065"/>
        <v>935</v>
      </c>
      <c r="AN1782" s="11" t="str">
        <f t="shared" si="1066"/>
        <v/>
      </c>
      <c r="AO1782" s="11">
        <f t="shared" si="1067"/>
        <v>935</v>
      </c>
      <c r="AP1782" s="11" t="str">
        <f t="shared" si="1068"/>
        <v/>
      </c>
      <c r="AQ1782" s="11"/>
      <c r="AR1782" s="11">
        <f t="shared" si="1020"/>
        <v>0</v>
      </c>
      <c r="AS1782" s="11"/>
      <c r="AT1782" s="9"/>
      <c r="AU1782" t="str">
        <f t="shared" si="1058"/>
        <v>RW</v>
      </c>
      <c r="AV1782" s="7">
        <f>SUM(Z$7:Z1782)/2</f>
        <v>1200</v>
      </c>
      <c r="AW1782" s="7">
        <f>SUM(AC$7:AC1782)/2</f>
        <v>936</v>
      </c>
      <c r="BF1782" s="2" t="s">
        <v>1299</v>
      </c>
      <c r="BG1782" s="2" t="s">
        <v>1299</v>
      </c>
      <c r="BH1782" s="2" t="s">
        <v>1299</v>
      </c>
      <c r="BI1782" s="2" t="s">
        <v>1299</v>
      </c>
      <c r="BJ1782" s="2" t="s">
        <v>1299</v>
      </c>
      <c r="BK1782" s="2" t="s">
        <v>1299</v>
      </c>
      <c r="BL1782" s="2" t="s">
        <v>1299</v>
      </c>
      <c r="BM1782" s="2" t="s">
        <v>1299</v>
      </c>
      <c r="BN1782" s="2" t="s">
        <v>1299</v>
      </c>
      <c r="BO1782" s="2" t="s">
        <v>1299</v>
      </c>
    </row>
    <row r="1783" spans="2:67" ht="43.15" outlineLevel="1">
      <c r="B1783" s="36"/>
      <c r="C1783" s="13" t="s">
        <v>1999</v>
      </c>
      <c r="D1783" s="10" t="s">
        <v>2170</v>
      </c>
      <c r="E1783" s="10" t="s">
        <v>2171</v>
      </c>
      <c r="F1783" s="11" t="s">
        <v>2172</v>
      </c>
      <c r="G1783" s="11"/>
      <c r="H1783" s="11"/>
      <c r="I1783" s="11"/>
      <c r="J1783" s="11"/>
      <c r="K1783" s="11"/>
      <c r="L1783" s="11"/>
      <c r="M1783" s="11"/>
      <c r="N1783" s="10"/>
      <c r="O1783" s="10"/>
      <c r="P1783" s="10"/>
      <c r="Q1783" s="10"/>
      <c r="R1783" s="10"/>
      <c r="S1783" s="10" t="s">
        <v>53</v>
      </c>
      <c r="T1783" s="10"/>
      <c r="U1783" s="10" t="s">
        <v>49</v>
      </c>
      <c r="V1783" s="10" t="s">
        <v>49</v>
      </c>
      <c r="W1783" s="10" t="s">
        <v>50</v>
      </c>
      <c r="X1783" s="11" t="str">
        <f t="shared" si="943"/>
        <v>N</v>
      </c>
      <c r="Y1783" s="11"/>
      <c r="Z1783" s="11">
        <f t="shared" si="1044"/>
        <v>0</v>
      </c>
      <c r="AA1783" s="11" t="str">
        <f t="shared" si="1018"/>
        <v>N</v>
      </c>
      <c r="AB1783" s="11"/>
      <c r="AC1783" s="11">
        <f t="shared" si="1019"/>
        <v>0</v>
      </c>
      <c r="AD1783" s="10" t="str">
        <f t="shared" si="1059"/>
        <v/>
      </c>
      <c r="AE1783" s="10" t="str">
        <f t="shared" si="1060"/>
        <v/>
      </c>
      <c r="AF1783" s="11"/>
      <c r="AG1783" s="10"/>
      <c r="AH1783" s="10"/>
      <c r="AI1783" s="11">
        <f t="shared" si="1061"/>
        <v>1200</v>
      </c>
      <c r="AJ1783" s="11" t="str">
        <f t="shared" si="1062"/>
        <v/>
      </c>
      <c r="AK1783" s="11">
        <f t="shared" si="1063"/>
        <v>1328</v>
      </c>
      <c r="AL1783" s="11" t="str">
        <f t="shared" si="1064"/>
        <v/>
      </c>
      <c r="AM1783" s="11">
        <f t="shared" si="1065"/>
        <v>935</v>
      </c>
      <c r="AN1783" s="11" t="str">
        <f t="shared" si="1066"/>
        <v/>
      </c>
      <c r="AO1783" s="11">
        <f t="shared" si="1067"/>
        <v>935</v>
      </c>
      <c r="AP1783" s="11" t="str">
        <f t="shared" si="1068"/>
        <v/>
      </c>
      <c r="AQ1783" s="11"/>
      <c r="AR1783" s="11">
        <f t="shared" si="1020"/>
        <v>0</v>
      </c>
      <c r="AS1783" s="11"/>
      <c r="AT1783" s="9"/>
      <c r="AU1783" t="str">
        <f t="shared" si="1058"/>
        <v>RW</v>
      </c>
      <c r="AV1783" s="7">
        <f>SUM(Z$7:Z1783)/2</f>
        <v>1200</v>
      </c>
      <c r="AW1783" s="7">
        <f>SUM(AC$7:AC1783)/2</f>
        <v>936</v>
      </c>
      <c r="BF1783" s="2" t="s">
        <v>1299</v>
      </c>
      <c r="BG1783" s="2" t="s">
        <v>1299</v>
      </c>
      <c r="BH1783" s="2" t="s">
        <v>1299</v>
      </c>
      <c r="BI1783" s="2" t="s">
        <v>1299</v>
      </c>
      <c r="BJ1783" s="2" t="s">
        <v>1299</v>
      </c>
      <c r="BK1783" s="2" t="s">
        <v>1299</v>
      </c>
      <c r="BL1783" s="2" t="s">
        <v>1299</v>
      </c>
      <c r="BM1783" s="2" t="s">
        <v>1299</v>
      </c>
      <c r="BN1783" s="2" t="s">
        <v>1299</v>
      </c>
      <c r="BO1783" s="2" t="s">
        <v>1299</v>
      </c>
    </row>
    <row r="1784" spans="2:67" ht="43.15" outlineLevel="1">
      <c r="B1784" s="36"/>
      <c r="C1784" s="13" t="s">
        <v>1999</v>
      </c>
      <c r="D1784" s="10" t="s">
        <v>2170</v>
      </c>
      <c r="E1784" s="10" t="s">
        <v>2171</v>
      </c>
      <c r="F1784" s="11" t="s">
        <v>2172</v>
      </c>
      <c r="G1784" s="11"/>
      <c r="H1784" s="11"/>
      <c r="I1784" s="11"/>
      <c r="J1784" s="11"/>
      <c r="K1784" s="11"/>
      <c r="L1784" s="11"/>
      <c r="M1784" s="11"/>
      <c r="N1784" s="10"/>
      <c r="O1784" s="10"/>
      <c r="P1784" s="10"/>
      <c r="Q1784" s="10"/>
      <c r="R1784" s="10"/>
      <c r="S1784" s="10" t="s">
        <v>53</v>
      </c>
      <c r="T1784" s="10"/>
      <c r="U1784" s="10" t="s">
        <v>49</v>
      </c>
      <c r="V1784" s="10" t="s">
        <v>49</v>
      </c>
      <c r="W1784" s="10" t="s">
        <v>50</v>
      </c>
      <c r="X1784" s="11" t="str">
        <f t="shared" si="943"/>
        <v>N</v>
      </c>
      <c r="Y1784" s="11"/>
      <c r="Z1784" s="11">
        <f t="shared" si="1044"/>
        <v>0</v>
      </c>
      <c r="AA1784" s="11" t="str">
        <f t="shared" si="1018"/>
        <v>N</v>
      </c>
      <c r="AB1784" s="11"/>
      <c r="AC1784" s="11">
        <f t="shared" si="1019"/>
        <v>0</v>
      </c>
      <c r="AD1784" s="10" t="str">
        <f t="shared" si="1059"/>
        <v/>
      </c>
      <c r="AE1784" s="10" t="str">
        <f t="shared" si="1060"/>
        <v/>
      </c>
      <c r="AF1784" s="11"/>
      <c r="AG1784" s="10"/>
      <c r="AH1784" s="10"/>
      <c r="AI1784" s="11">
        <f t="shared" si="1061"/>
        <v>1200</v>
      </c>
      <c r="AJ1784" s="11" t="str">
        <f t="shared" si="1062"/>
        <v/>
      </c>
      <c r="AK1784" s="11">
        <f t="shared" si="1063"/>
        <v>1328</v>
      </c>
      <c r="AL1784" s="11" t="str">
        <f t="shared" si="1064"/>
        <v/>
      </c>
      <c r="AM1784" s="11">
        <f t="shared" si="1065"/>
        <v>935</v>
      </c>
      <c r="AN1784" s="11" t="str">
        <f t="shared" si="1066"/>
        <v/>
      </c>
      <c r="AO1784" s="11">
        <f t="shared" si="1067"/>
        <v>935</v>
      </c>
      <c r="AP1784" s="11" t="str">
        <f t="shared" si="1068"/>
        <v/>
      </c>
      <c r="AQ1784" s="11"/>
      <c r="AR1784" s="11">
        <f t="shared" si="1020"/>
        <v>0</v>
      </c>
      <c r="AS1784" s="11"/>
      <c r="AT1784" s="9"/>
      <c r="AU1784" t="str">
        <f t="shared" si="1058"/>
        <v>RW</v>
      </c>
      <c r="AV1784" s="7">
        <f>SUM(Z$7:Z1784)/2</f>
        <v>1200</v>
      </c>
      <c r="AW1784" s="7">
        <f>SUM(AC$7:AC1784)/2</f>
        <v>936</v>
      </c>
      <c r="BF1784" s="2" t="s">
        <v>1299</v>
      </c>
      <c r="BG1784" s="2" t="s">
        <v>1299</v>
      </c>
      <c r="BH1784" s="2" t="s">
        <v>1299</v>
      </c>
      <c r="BI1784" s="2" t="s">
        <v>1299</v>
      </c>
      <c r="BJ1784" s="2" t="s">
        <v>1299</v>
      </c>
      <c r="BK1784" s="2" t="s">
        <v>1299</v>
      </c>
      <c r="BL1784" s="2" t="s">
        <v>1299</v>
      </c>
      <c r="BM1784" s="2" t="s">
        <v>1299</v>
      </c>
      <c r="BN1784" s="2" t="s">
        <v>1299</v>
      </c>
      <c r="BO1784" s="2" t="s">
        <v>1299</v>
      </c>
    </row>
    <row r="1785" spans="2:67" ht="43.15" outlineLevel="1">
      <c r="B1785" s="36"/>
      <c r="C1785" s="13" t="s">
        <v>1999</v>
      </c>
      <c r="D1785" s="10" t="s">
        <v>2170</v>
      </c>
      <c r="E1785" s="10" t="s">
        <v>2171</v>
      </c>
      <c r="F1785" s="11" t="s">
        <v>2172</v>
      </c>
      <c r="G1785" s="11"/>
      <c r="H1785" s="11"/>
      <c r="I1785" s="11"/>
      <c r="J1785" s="11"/>
      <c r="K1785" s="11"/>
      <c r="L1785" s="11"/>
      <c r="M1785" s="11"/>
      <c r="N1785" s="10"/>
      <c r="O1785" s="10"/>
      <c r="P1785" s="10"/>
      <c r="Q1785" s="10"/>
      <c r="R1785" s="10"/>
      <c r="S1785" s="10" t="s">
        <v>53</v>
      </c>
      <c r="T1785" s="10"/>
      <c r="U1785" s="10" t="s">
        <v>49</v>
      </c>
      <c r="V1785" s="10" t="s">
        <v>49</v>
      </c>
      <c r="W1785" s="10" t="s">
        <v>50</v>
      </c>
      <c r="X1785" s="11" t="str">
        <f t="shared" si="943"/>
        <v>N</v>
      </c>
      <c r="Y1785" s="11"/>
      <c r="Z1785" s="11">
        <f t="shared" si="1044"/>
        <v>0</v>
      </c>
      <c r="AA1785" s="11" t="str">
        <f t="shared" si="1018"/>
        <v>N</v>
      </c>
      <c r="AB1785" s="11"/>
      <c r="AC1785" s="11">
        <f t="shared" si="1019"/>
        <v>0</v>
      </c>
      <c r="AD1785" s="10" t="str">
        <f t="shared" si="1059"/>
        <v/>
      </c>
      <c r="AE1785" s="10" t="str">
        <f t="shared" si="1060"/>
        <v/>
      </c>
      <c r="AF1785" s="11"/>
      <c r="AG1785" s="10"/>
      <c r="AH1785" s="10"/>
      <c r="AI1785" s="11">
        <f t="shared" si="1061"/>
        <v>1200</v>
      </c>
      <c r="AJ1785" s="11" t="str">
        <f t="shared" si="1062"/>
        <v/>
      </c>
      <c r="AK1785" s="11">
        <f t="shared" si="1063"/>
        <v>1328</v>
      </c>
      <c r="AL1785" s="11" t="str">
        <f t="shared" si="1064"/>
        <v/>
      </c>
      <c r="AM1785" s="11">
        <f t="shared" si="1065"/>
        <v>935</v>
      </c>
      <c r="AN1785" s="11" t="str">
        <f t="shared" si="1066"/>
        <v/>
      </c>
      <c r="AO1785" s="11">
        <f t="shared" si="1067"/>
        <v>935</v>
      </c>
      <c r="AP1785" s="11" t="str">
        <f t="shared" si="1068"/>
        <v/>
      </c>
      <c r="AQ1785" s="11"/>
      <c r="AR1785" s="11">
        <f t="shared" si="1020"/>
        <v>0</v>
      </c>
      <c r="AS1785" s="11"/>
      <c r="AT1785" s="9"/>
      <c r="AU1785" t="str">
        <f t="shared" si="1058"/>
        <v>RW</v>
      </c>
      <c r="AV1785" s="7">
        <f>SUM(Z$7:Z1785)/2</f>
        <v>1200</v>
      </c>
      <c r="AW1785" s="7">
        <f>SUM(AC$7:AC1785)/2</f>
        <v>936</v>
      </c>
      <c r="BF1785" s="2" t="s">
        <v>1299</v>
      </c>
      <c r="BG1785" s="2" t="s">
        <v>1299</v>
      </c>
      <c r="BH1785" s="2" t="s">
        <v>1299</v>
      </c>
      <c r="BI1785" s="2" t="s">
        <v>1299</v>
      </c>
      <c r="BJ1785" s="2" t="s">
        <v>1299</v>
      </c>
      <c r="BK1785" s="2" t="s">
        <v>1299</v>
      </c>
      <c r="BL1785" s="2" t="s">
        <v>1299</v>
      </c>
      <c r="BM1785" s="2" t="s">
        <v>1299</v>
      </c>
      <c r="BN1785" s="2" t="s">
        <v>1299</v>
      </c>
      <c r="BO1785" s="2" t="s">
        <v>1299</v>
      </c>
    </row>
    <row r="1786" spans="2:67" ht="43.15" outlineLevel="1">
      <c r="B1786" s="36"/>
      <c r="C1786" s="13" t="s">
        <v>1999</v>
      </c>
      <c r="D1786" s="10" t="s">
        <v>2170</v>
      </c>
      <c r="E1786" s="10" t="s">
        <v>2171</v>
      </c>
      <c r="F1786" s="11" t="s">
        <v>2172</v>
      </c>
      <c r="G1786" s="11"/>
      <c r="H1786" s="11"/>
      <c r="I1786" s="11"/>
      <c r="J1786" s="11"/>
      <c r="K1786" s="11"/>
      <c r="L1786" s="11"/>
      <c r="M1786" s="11"/>
      <c r="N1786" s="10"/>
      <c r="O1786" s="10"/>
      <c r="P1786" s="10"/>
      <c r="Q1786" s="10"/>
      <c r="R1786" s="10"/>
      <c r="S1786" s="10" t="s">
        <v>53</v>
      </c>
      <c r="T1786" s="10"/>
      <c r="U1786" s="10" t="s">
        <v>49</v>
      </c>
      <c r="V1786" s="10" t="s">
        <v>49</v>
      </c>
      <c r="W1786" s="10" t="s">
        <v>50</v>
      </c>
      <c r="X1786" s="11" t="str">
        <f t="shared" si="943"/>
        <v>N</v>
      </c>
      <c r="Y1786" s="11"/>
      <c r="Z1786" s="11">
        <f t="shared" si="1044"/>
        <v>0</v>
      </c>
      <c r="AA1786" s="11" t="str">
        <f t="shared" si="1018"/>
        <v>N</v>
      </c>
      <c r="AB1786" s="11"/>
      <c r="AC1786" s="11">
        <f t="shared" si="1019"/>
        <v>0</v>
      </c>
      <c r="AD1786" s="10" t="str">
        <f t="shared" si="1059"/>
        <v/>
      </c>
      <c r="AE1786" s="10" t="str">
        <f t="shared" si="1060"/>
        <v/>
      </c>
      <c r="AF1786" s="11"/>
      <c r="AG1786" s="10"/>
      <c r="AH1786" s="10"/>
      <c r="AI1786" s="11">
        <f t="shared" si="1061"/>
        <v>1200</v>
      </c>
      <c r="AJ1786" s="11" t="str">
        <f t="shared" si="1062"/>
        <v/>
      </c>
      <c r="AK1786" s="11">
        <f t="shared" si="1063"/>
        <v>1328</v>
      </c>
      <c r="AL1786" s="11" t="str">
        <f t="shared" si="1064"/>
        <v/>
      </c>
      <c r="AM1786" s="11">
        <f t="shared" si="1065"/>
        <v>935</v>
      </c>
      <c r="AN1786" s="11" t="str">
        <f t="shared" si="1066"/>
        <v/>
      </c>
      <c r="AO1786" s="11">
        <f t="shared" si="1067"/>
        <v>935</v>
      </c>
      <c r="AP1786" s="11" t="str">
        <f t="shared" si="1068"/>
        <v/>
      </c>
      <c r="AQ1786" s="11"/>
      <c r="AR1786" s="11">
        <f t="shared" si="1020"/>
        <v>0</v>
      </c>
      <c r="AS1786" s="11"/>
      <c r="AT1786" s="9"/>
      <c r="AU1786" t="str">
        <f t="shared" si="1058"/>
        <v>RW</v>
      </c>
      <c r="AV1786" s="7">
        <f>SUM(Z$7:Z1786)/2</f>
        <v>1200</v>
      </c>
      <c r="AW1786" s="7">
        <f>SUM(AC$7:AC1786)/2</f>
        <v>936</v>
      </c>
      <c r="BF1786" s="2" t="s">
        <v>1299</v>
      </c>
      <c r="BG1786" s="2" t="s">
        <v>1299</v>
      </c>
      <c r="BH1786" s="2" t="s">
        <v>1299</v>
      </c>
      <c r="BI1786" s="2" t="s">
        <v>1299</v>
      </c>
      <c r="BJ1786" s="2" t="s">
        <v>1299</v>
      </c>
      <c r="BK1786" s="2" t="s">
        <v>1299</v>
      </c>
      <c r="BL1786" s="2" t="s">
        <v>1299</v>
      </c>
      <c r="BM1786" s="2" t="s">
        <v>1299</v>
      </c>
      <c r="BN1786" s="2" t="s">
        <v>1299</v>
      </c>
      <c r="BO1786" s="2" t="s">
        <v>1299</v>
      </c>
    </row>
    <row r="1787" spans="2:67" ht="43.15" outlineLevel="1">
      <c r="B1787" s="36"/>
      <c r="C1787" s="13" t="s">
        <v>1999</v>
      </c>
      <c r="D1787" s="10" t="s">
        <v>2170</v>
      </c>
      <c r="E1787" s="10" t="s">
        <v>2171</v>
      </c>
      <c r="F1787" s="11" t="s">
        <v>2172</v>
      </c>
      <c r="G1787" s="11"/>
      <c r="H1787" s="11"/>
      <c r="I1787" s="11"/>
      <c r="J1787" s="11"/>
      <c r="K1787" s="11"/>
      <c r="L1787" s="11"/>
      <c r="M1787" s="11"/>
      <c r="N1787" s="10"/>
      <c r="O1787" s="10"/>
      <c r="P1787" s="10"/>
      <c r="Q1787" s="10"/>
      <c r="R1787" s="10"/>
      <c r="S1787" s="10" t="s">
        <v>53</v>
      </c>
      <c r="T1787" s="10"/>
      <c r="U1787" s="10" t="s">
        <v>49</v>
      </c>
      <c r="V1787" s="10" t="s">
        <v>49</v>
      </c>
      <c r="W1787" s="10" t="s">
        <v>50</v>
      </c>
      <c r="X1787" s="11" t="str">
        <f t="shared" si="943"/>
        <v>N</v>
      </c>
      <c r="Y1787" s="11"/>
      <c r="Z1787" s="11">
        <f t="shared" si="1044"/>
        <v>0</v>
      </c>
      <c r="AA1787" s="11" t="str">
        <f t="shared" si="1018"/>
        <v>N</v>
      </c>
      <c r="AB1787" s="11"/>
      <c r="AC1787" s="11">
        <f t="shared" si="1019"/>
        <v>0</v>
      </c>
      <c r="AD1787" s="10" t="str">
        <f t="shared" si="1059"/>
        <v/>
      </c>
      <c r="AE1787" s="10" t="str">
        <f t="shared" si="1060"/>
        <v/>
      </c>
      <c r="AF1787" s="11"/>
      <c r="AG1787" s="10"/>
      <c r="AH1787" s="10"/>
      <c r="AI1787" s="11">
        <f t="shared" si="1061"/>
        <v>1200</v>
      </c>
      <c r="AJ1787" s="11" t="str">
        <f t="shared" si="1062"/>
        <v/>
      </c>
      <c r="AK1787" s="11">
        <f t="shared" si="1063"/>
        <v>1328</v>
      </c>
      <c r="AL1787" s="11" t="str">
        <f t="shared" si="1064"/>
        <v/>
      </c>
      <c r="AM1787" s="11">
        <f t="shared" si="1065"/>
        <v>935</v>
      </c>
      <c r="AN1787" s="11" t="str">
        <f t="shared" si="1066"/>
        <v/>
      </c>
      <c r="AO1787" s="11">
        <f t="shared" si="1067"/>
        <v>935</v>
      </c>
      <c r="AP1787" s="11" t="str">
        <f t="shared" si="1068"/>
        <v/>
      </c>
      <c r="AQ1787" s="11"/>
      <c r="AR1787" s="11">
        <f t="shared" si="1020"/>
        <v>0</v>
      </c>
      <c r="AS1787" s="11"/>
      <c r="AT1787" s="9"/>
      <c r="AU1787" t="str">
        <f t="shared" si="1058"/>
        <v>RW</v>
      </c>
      <c r="AV1787" s="7">
        <f>SUM(Z$7:Z1787)/2</f>
        <v>1200</v>
      </c>
      <c r="AW1787" s="7">
        <f>SUM(AC$7:AC1787)/2</f>
        <v>936</v>
      </c>
      <c r="BF1787" s="2" t="s">
        <v>1299</v>
      </c>
      <c r="BG1787" s="2" t="s">
        <v>1299</v>
      </c>
      <c r="BH1787" s="2" t="s">
        <v>1299</v>
      </c>
      <c r="BI1787" s="2" t="s">
        <v>1299</v>
      </c>
      <c r="BJ1787" s="2" t="s">
        <v>1299</v>
      </c>
      <c r="BK1787" s="2" t="s">
        <v>1299</v>
      </c>
      <c r="BL1787" s="2" t="s">
        <v>1299</v>
      </c>
      <c r="BM1787" s="2" t="s">
        <v>1299</v>
      </c>
      <c r="BN1787" s="2" t="s">
        <v>1299</v>
      </c>
      <c r="BO1787" s="2" t="s">
        <v>1299</v>
      </c>
    </row>
    <row r="1788" spans="2:67" ht="43.15" outlineLevel="1">
      <c r="B1788" s="36"/>
      <c r="C1788" s="13" t="s">
        <v>1999</v>
      </c>
      <c r="D1788" s="10" t="s">
        <v>2170</v>
      </c>
      <c r="E1788" s="10" t="s">
        <v>2171</v>
      </c>
      <c r="F1788" s="11" t="s">
        <v>2172</v>
      </c>
      <c r="G1788" s="11"/>
      <c r="H1788" s="11"/>
      <c r="I1788" s="11"/>
      <c r="J1788" s="11"/>
      <c r="K1788" s="11"/>
      <c r="L1788" s="11"/>
      <c r="M1788" s="11"/>
      <c r="N1788" s="10"/>
      <c r="O1788" s="10"/>
      <c r="P1788" s="10"/>
      <c r="Q1788" s="10"/>
      <c r="R1788" s="10"/>
      <c r="S1788" s="10" t="s">
        <v>53</v>
      </c>
      <c r="T1788" s="10"/>
      <c r="U1788" s="10" t="s">
        <v>49</v>
      </c>
      <c r="V1788" s="10" t="s">
        <v>49</v>
      </c>
      <c r="W1788" s="10" t="s">
        <v>50</v>
      </c>
      <c r="X1788" s="11" t="str">
        <f t="shared" si="943"/>
        <v>N</v>
      </c>
      <c r="Y1788" s="11"/>
      <c r="Z1788" s="11">
        <f t="shared" si="1044"/>
        <v>0</v>
      </c>
      <c r="AA1788" s="11" t="str">
        <f t="shared" si="1018"/>
        <v>N</v>
      </c>
      <c r="AB1788" s="11"/>
      <c r="AC1788" s="11">
        <f t="shared" si="1019"/>
        <v>0</v>
      </c>
      <c r="AD1788" s="10" t="str">
        <f t="shared" si="1059"/>
        <v/>
      </c>
      <c r="AE1788" s="10" t="str">
        <f t="shared" si="1060"/>
        <v/>
      </c>
      <c r="AF1788" s="11"/>
      <c r="AG1788" s="10"/>
      <c r="AH1788" s="10"/>
      <c r="AI1788" s="11">
        <f t="shared" si="1061"/>
        <v>1200</v>
      </c>
      <c r="AJ1788" s="11" t="str">
        <f t="shared" si="1062"/>
        <v/>
      </c>
      <c r="AK1788" s="11">
        <f t="shared" si="1063"/>
        <v>1328</v>
      </c>
      <c r="AL1788" s="11" t="str">
        <f t="shared" si="1064"/>
        <v/>
      </c>
      <c r="AM1788" s="11">
        <f t="shared" si="1065"/>
        <v>935</v>
      </c>
      <c r="AN1788" s="11" t="str">
        <f t="shared" si="1066"/>
        <v/>
      </c>
      <c r="AO1788" s="11">
        <f t="shared" si="1067"/>
        <v>935</v>
      </c>
      <c r="AP1788" s="11" t="str">
        <f t="shared" si="1068"/>
        <v/>
      </c>
      <c r="AQ1788" s="11"/>
      <c r="AR1788" s="11">
        <f t="shared" si="1020"/>
        <v>0</v>
      </c>
      <c r="AS1788" s="11"/>
      <c r="AT1788" s="9"/>
      <c r="AU1788" t="str">
        <f t="shared" si="1058"/>
        <v>RW</v>
      </c>
      <c r="AV1788" s="7">
        <f>SUM(Z$7:Z1788)/2</f>
        <v>1200</v>
      </c>
      <c r="AW1788" s="7">
        <f>SUM(AC$7:AC1788)/2</f>
        <v>936</v>
      </c>
      <c r="BF1788" s="2" t="s">
        <v>1299</v>
      </c>
      <c r="BG1788" s="2" t="s">
        <v>1299</v>
      </c>
      <c r="BH1788" s="2" t="s">
        <v>1299</v>
      </c>
      <c r="BI1788" s="2" t="s">
        <v>1299</v>
      </c>
      <c r="BJ1788" s="2" t="s">
        <v>1299</v>
      </c>
      <c r="BK1788" s="2" t="s">
        <v>1299</v>
      </c>
      <c r="BL1788" s="2" t="s">
        <v>1299</v>
      </c>
      <c r="BM1788" s="2" t="s">
        <v>1299</v>
      </c>
      <c r="BN1788" s="2" t="s">
        <v>1299</v>
      </c>
      <c r="BO1788" s="2" t="s">
        <v>1299</v>
      </c>
    </row>
    <row r="1789" spans="2:67" ht="43.15" outlineLevel="1">
      <c r="B1789" s="36"/>
      <c r="C1789" s="13" t="s">
        <v>1999</v>
      </c>
      <c r="D1789" s="10" t="s">
        <v>2170</v>
      </c>
      <c r="E1789" s="10" t="s">
        <v>2171</v>
      </c>
      <c r="F1789" s="11" t="s">
        <v>2172</v>
      </c>
      <c r="G1789" s="11"/>
      <c r="H1789" s="11"/>
      <c r="I1789" s="11"/>
      <c r="J1789" s="11"/>
      <c r="K1789" s="11"/>
      <c r="L1789" s="11"/>
      <c r="M1789" s="11"/>
      <c r="N1789" s="10"/>
      <c r="O1789" s="10"/>
      <c r="P1789" s="10"/>
      <c r="Q1789" s="10"/>
      <c r="R1789" s="10"/>
      <c r="S1789" s="10" t="s">
        <v>53</v>
      </c>
      <c r="T1789" s="10"/>
      <c r="U1789" s="10" t="s">
        <v>49</v>
      </c>
      <c r="V1789" s="10" t="s">
        <v>49</v>
      </c>
      <c r="W1789" s="10" t="s">
        <v>50</v>
      </c>
      <c r="X1789" s="11" t="str">
        <f t="shared" si="943"/>
        <v>N</v>
      </c>
      <c r="Y1789" s="11"/>
      <c r="Z1789" s="11">
        <f t="shared" si="1044"/>
        <v>0</v>
      </c>
      <c r="AA1789" s="11" t="str">
        <f t="shared" si="1018"/>
        <v>N</v>
      </c>
      <c r="AB1789" s="11"/>
      <c r="AC1789" s="11">
        <f t="shared" si="1019"/>
        <v>0</v>
      </c>
      <c r="AD1789" s="10" t="str">
        <f t="shared" si="1059"/>
        <v/>
      </c>
      <c r="AE1789" s="10" t="str">
        <f t="shared" si="1060"/>
        <v/>
      </c>
      <c r="AF1789" s="11"/>
      <c r="AG1789" s="10"/>
      <c r="AH1789" s="10"/>
      <c r="AI1789" s="11">
        <f t="shared" si="1061"/>
        <v>1200</v>
      </c>
      <c r="AJ1789" s="11" t="str">
        <f t="shared" si="1062"/>
        <v/>
      </c>
      <c r="AK1789" s="11">
        <f t="shared" si="1063"/>
        <v>1328</v>
      </c>
      <c r="AL1789" s="11" t="str">
        <f t="shared" si="1064"/>
        <v/>
      </c>
      <c r="AM1789" s="11">
        <f t="shared" si="1065"/>
        <v>935</v>
      </c>
      <c r="AN1789" s="11" t="str">
        <f t="shared" si="1066"/>
        <v/>
      </c>
      <c r="AO1789" s="11">
        <f t="shared" si="1067"/>
        <v>935</v>
      </c>
      <c r="AP1789" s="11" t="str">
        <f t="shared" si="1068"/>
        <v/>
      </c>
      <c r="AQ1789" s="11"/>
      <c r="AR1789" s="11">
        <f t="shared" si="1020"/>
        <v>0</v>
      </c>
      <c r="AS1789" s="11"/>
      <c r="AT1789" s="9"/>
      <c r="AU1789" t="str">
        <f t="shared" si="1058"/>
        <v>RW</v>
      </c>
      <c r="AV1789" s="7">
        <f>SUM(Z$7:Z1789)/2</f>
        <v>1200</v>
      </c>
      <c r="AW1789" s="7">
        <f>SUM(AC$7:AC1789)/2</f>
        <v>936</v>
      </c>
      <c r="BF1789" s="2" t="s">
        <v>1299</v>
      </c>
      <c r="BG1789" s="2" t="s">
        <v>1299</v>
      </c>
      <c r="BH1789" s="2" t="s">
        <v>1299</v>
      </c>
      <c r="BI1789" s="2" t="s">
        <v>1299</v>
      </c>
      <c r="BJ1789" s="2" t="s">
        <v>1299</v>
      </c>
      <c r="BK1789" s="2" t="s">
        <v>1299</v>
      </c>
      <c r="BL1789" s="2" t="s">
        <v>1299</v>
      </c>
      <c r="BM1789" s="2" t="s">
        <v>1299</v>
      </c>
      <c r="BN1789" s="2" t="s">
        <v>1299</v>
      </c>
      <c r="BO1789" s="2" t="s">
        <v>1299</v>
      </c>
    </row>
    <row r="1790" spans="2:67" ht="43.15" outlineLevel="1">
      <c r="B1790" s="36"/>
      <c r="C1790" s="13" t="s">
        <v>1999</v>
      </c>
      <c r="D1790" s="10" t="s">
        <v>2170</v>
      </c>
      <c r="E1790" s="10" t="s">
        <v>2171</v>
      </c>
      <c r="F1790" s="11" t="s">
        <v>2172</v>
      </c>
      <c r="G1790" s="11"/>
      <c r="H1790" s="11"/>
      <c r="I1790" s="11"/>
      <c r="J1790" s="11"/>
      <c r="K1790" s="11"/>
      <c r="L1790" s="11"/>
      <c r="M1790" s="11"/>
      <c r="N1790" s="10"/>
      <c r="O1790" s="10"/>
      <c r="P1790" s="10"/>
      <c r="Q1790" s="10"/>
      <c r="R1790" s="10"/>
      <c r="S1790" s="10" t="s">
        <v>53</v>
      </c>
      <c r="T1790" s="10"/>
      <c r="U1790" s="10" t="s">
        <v>49</v>
      </c>
      <c r="V1790" s="10" t="s">
        <v>49</v>
      </c>
      <c r="W1790" s="10" t="s">
        <v>50</v>
      </c>
      <c r="X1790" s="11" t="str">
        <f t="shared" si="943"/>
        <v>N</v>
      </c>
      <c r="Y1790" s="11"/>
      <c r="Z1790" s="11">
        <f t="shared" si="1044"/>
        <v>0</v>
      </c>
      <c r="AA1790" s="11" t="str">
        <f t="shared" si="1018"/>
        <v>N</v>
      </c>
      <c r="AB1790" s="11"/>
      <c r="AC1790" s="11">
        <f t="shared" si="1019"/>
        <v>0</v>
      </c>
      <c r="AD1790" s="10" t="str">
        <f t="shared" si="1059"/>
        <v/>
      </c>
      <c r="AE1790" s="10" t="str">
        <f t="shared" si="1060"/>
        <v/>
      </c>
      <c r="AF1790" s="11"/>
      <c r="AG1790" s="10"/>
      <c r="AH1790" s="10"/>
      <c r="AI1790" s="11">
        <f t="shared" si="1061"/>
        <v>1200</v>
      </c>
      <c r="AJ1790" s="11" t="str">
        <f t="shared" si="1062"/>
        <v/>
      </c>
      <c r="AK1790" s="11">
        <f t="shared" si="1063"/>
        <v>1328</v>
      </c>
      <c r="AL1790" s="11" t="str">
        <f t="shared" si="1064"/>
        <v/>
      </c>
      <c r="AM1790" s="11">
        <f t="shared" si="1065"/>
        <v>935</v>
      </c>
      <c r="AN1790" s="11" t="str">
        <f t="shared" si="1066"/>
        <v/>
      </c>
      <c r="AO1790" s="11">
        <f t="shared" si="1067"/>
        <v>935</v>
      </c>
      <c r="AP1790" s="11" t="str">
        <f t="shared" si="1068"/>
        <v/>
      </c>
      <c r="AQ1790" s="11"/>
      <c r="AR1790" s="11">
        <f t="shared" si="1020"/>
        <v>0</v>
      </c>
      <c r="AS1790" s="11"/>
      <c r="AT1790" s="9"/>
      <c r="AU1790" t="str">
        <f t="shared" si="1058"/>
        <v>RW</v>
      </c>
      <c r="AV1790" s="7">
        <f>SUM(Z$7:Z1790)/2</f>
        <v>1200</v>
      </c>
      <c r="AW1790" s="7">
        <f>SUM(AC$7:AC1790)/2</f>
        <v>936</v>
      </c>
      <c r="BF1790" s="2" t="s">
        <v>1299</v>
      </c>
      <c r="BG1790" s="2" t="s">
        <v>1299</v>
      </c>
      <c r="BH1790" s="2" t="s">
        <v>1299</v>
      </c>
      <c r="BI1790" s="2" t="s">
        <v>1299</v>
      </c>
      <c r="BJ1790" s="2" t="s">
        <v>1299</v>
      </c>
      <c r="BK1790" s="2" t="s">
        <v>1299</v>
      </c>
      <c r="BL1790" s="2" t="s">
        <v>1299</v>
      </c>
      <c r="BM1790" s="2" t="s">
        <v>1299</v>
      </c>
      <c r="BN1790" s="2" t="s">
        <v>1299</v>
      </c>
      <c r="BO1790" s="2" t="s">
        <v>1299</v>
      </c>
    </row>
    <row r="1791" spans="2:67" ht="43.15" outlineLevel="1">
      <c r="B1791" s="36"/>
      <c r="C1791" s="13" t="s">
        <v>1999</v>
      </c>
      <c r="D1791" s="10" t="s">
        <v>2170</v>
      </c>
      <c r="E1791" s="10" t="s">
        <v>2171</v>
      </c>
      <c r="F1791" s="11" t="s">
        <v>2172</v>
      </c>
      <c r="G1791" s="11"/>
      <c r="H1791" s="11"/>
      <c r="I1791" s="11"/>
      <c r="J1791" s="11"/>
      <c r="K1791" s="11"/>
      <c r="L1791" s="11"/>
      <c r="M1791" s="11"/>
      <c r="N1791" s="10"/>
      <c r="O1791" s="10"/>
      <c r="P1791" s="10"/>
      <c r="Q1791" s="10"/>
      <c r="R1791" s="10"/>
      <c r="S1791" s="10" t="s">
        <v>53</v>
      </c>
      <c r="T1791" s="10"/>
      <c r="U1791" s="10" t="s">
        <v>49</v>
      </c>
      <c r="V1791" s="10" t="s">
        <v>49</v>
      </c>
      <c r="W1791" s="10" t="s">
        <v>50</v>
      </c>
      <c r="X1791" s="11" t="str">
        <f t="shared" si="943"/>
        <v>N</v>
      </c>
      <c r="Y1791" s="11"/>
      <c r="Z1791" s="11">
        <f t="shared" si="1044"/>
        <v>0</v>
      </c>
      <c r="AA1791" s="11" t="str">
        <f t="shared" si="1018"/>
        <v>N</v>
      </c>
      <c r="AB1791" s="11"/>
      <c r="AC1791" s="11">
        <f t="shared" si="1019"/>
        <v>0</v>
      </c>
      <c r="AD1791" s="10" t="str">
        <f t="shared" si="1059"/>
        <v/>
      </c>
      <c r="AE1791" s="10" t="str">
        <f t="shared" si="1060"/>
        <v/>
      </c>
      <c r="AF1791" s="11"/>
      <c r="AG1791" s="10"/>
      <c r="AH1791" s="10"/>
      <c r="AI1791" s="11">
        <f t="shared" si="1061"/>
        <v>1200</v>
      </c>
      <c r="AJ1791" s="11" t="str">
        <f t="shared" si="1062"/>
        <v/>
      </c>
      <c r="AK1791" s="11">
        <f t="shared" si="1063"/>
        <v>1328</v>
      </c>
      <c r="AL1791" s="11" t="str">
        <f t="shared" si="1064"/>
        <v/>
      </c>
      <c r="AM1791" s="11">
        <f t="shared" si="1065"/>
        <v>935</v>
      </c>
      <c r="AN1791" s="11" t="str">
        <f t="shared" si="1066"/>
        <v/>
      </c>
      <c r="AO1791" s="11">
        <f t="shared" si="1067"/>
        <v>935</v>
      </c>
      <c r="AP1791" s="11" t="str">
        <f t="shared" si="1068"/>
        <v/>
      </c>
      <c r="AQ1791" s="11"/>
      <c r="AR1791" s="11">
        <f t="shared" si="1020"/>
        <v>0</v>
      </c>
      <c r="AS1791" s="11"/>
      <c r="AT1791" s="9"/>
      <c r="AU1791" t="str">
        <f t="shared" si="1058"/>
        <v>RW</v>
      </c>
      <c r="AV1791" s="7">
        <f>SUM(Z$7:Z1791)/2</f>
        <v>1200</v>
      </c>
      <c r="AW1791" s="7">
        <f>SUM(AC$7:AC1791)/2</f>
        <v>936</v>
      </c>
      <c r="BF1791" s="2" t="s">
        <v>1299</v>
      </c>
      <c r="BG1791" s="2" t="s">
        <v>1299</v>
      </c>
      <c r="BH1791" s="2" t="s">
        <v>1299</v>
      </c>
      <c r="BI1791" s="2" t="s">
        <v>1299</v>
      </c>
      <c r="BJ1791" s="2" t="s">
        <v>1299</v>
      </c>
      <c r="BK1791" s="2" t="s">
        <v>1299</v>
      </c>
      <c r="BL1791" s="2" t="s">
        <v>1299</v>
      </c>
      <c r="BM1791" s="2" t="s">
        <v>1299</v>
      </c>
      <c r="BN1791" s="2" t="s">
        <v>1299</v>
      </c>
      <c r="BO1791" s="2" t="s">
        <v>1299</v>
      </c>
    </row>
    <row r="1792" spans="2:67" ht="43.15" outlineLevel="1">
      <c r="B1792" s="36"/>
      <c r="C1792" s="13" t="s">
        <v>1999</v>
      </c>
      <c r="D1792" s="10" t="s">
        <v>2170</v>
      </c>
      <c r="E1792" s="10" t="s">
        <v>2171</v>
      </c>
      <c r="F1792" s="11" t="s">
        <v>2172</v>
      </c>
      <c r="G1792" s="11"/>
      <c r="H1792" s="11"/>
      <c r="I1792" s="11"/>
      <c r="J1792" s="11"/>
      <c r="K1792" s="11"/>
      <c r="L1792" s="11"/>
      <c r="M1792" s="11"/>
      <c r="N1792" s="10"/>
      <c r="O1792" s="10"/>
      <c r="P1792" s="10"/>
      <c r="Q1792" s="10"/>
      <c r="R1792" s="10"/>
      <c r="S1792" s="10" t="s">
        <v>53</v>
      </c>
      <c r="T1792" s="10"/>
      <c r="U1792" s="10" t="s">
        <v>49</v>
      </c>
      <c r="V1792" s="10" t="s">
        <v>49</v>
      </c>
      <c r="W1792" s="10" t="s">
        <v>50</v>
      </c>
      <c r="X1792" s="11" t="str">
        <f t="shared" si="943"/>
        <v>N</v>
      </c>
      <c r="Y1792" s="11"/>
      <c r="Z1792" s="11">
        <f t="shared" si="1044"/>
        <v>0</v>
      </c>
      <c r="AA1792" s="11" t="str">
        <f t="shared" si="1018"/>
        <v>N</v>
      </c>
      <c r="AB1792" s="11"/>
      <c r="AC1792" s="11">
        <f t="shared" si="1019"/>
        <v>0</v>
      </c>
      <c r="AD1792" s="10" t="str">
        <f t="shared" si="1059"/>
        <v/>
      </c>
      <c r="AE1792" s="10" t="str">
        <f t="shared" si="1060"/>
        <v/>
      </c>
      <c r="AF1792" s="11"/>
      <c r="AG1792" s="10"/>
      <c r="AH1792" s="10"/>
      <c r="AI1792" s="11">
        <f t="shared" si="1061"/>
        <v>1200</v>
      </c>
      <c r="AJ1792" s="11" t="str">
        <f t="shared" si="1062"/>
        <v/>
      </c>
      <c r="AK1792" s="11">
        <f t="shared" si="1063"/>
        <v>1328</v>
      </c>
      <c r="AL1792" s="11" t="str">
        <f t="shared" si="1064"/>
        <v/>
      </c>
      <c r="AM1792" s="11">
        <f t="shared" si="1065"/>
        <v>935</v>
      </c>
      <c r="AN1792" s="11" t="str">
        <f t="shared" si="1066"/>
        <v/>
      </c>
      <c r="AO1792" s="11">
        <f t="shared" si="1067"/>
        <v>935</v>
      </c>
      <c r="AP1792" s="11" t="str">
        <f t="shared" si="1068"/>
        <v/>
      </c>
      <c r="AQ1792" s="11"/>
      <c r="AR1792" s="11">
        <f t="shared" si="1020"/>
        <v>0</v>
      </c>
      <c r="AS1792" s="11"/>
      <c r="AT1792" s="9"/>
      <c r="AU1792" t="str">
        <f t="shared" si="1058"/>
        <v>RW</v>
      </c>
      <c r="AV1792" s="7">
        <f>SUM(Z$7:Z1792)/2</f>
        <v>1200</v>
      </c>
      <c r="AW1792" s="7">
        <f>SUM(AC$7:AC1792)/2</f>
        <v>936</v>
      </c>
      <c r="BF1792" s="2" t="s">
        <v>1299</v>
      </c>
      <c r="BG1792" s="2" t="s">
        <v>1299</v>
      </c>
      <c r="BH1792" s="2" t="s">
        <v>1299</v>
      </c>
      <c r="BI1792" s="2" t="s">
        <v>1299</v>
      </c>
      <c r="BJ1792" s="2" t="s">
        <v>1299</v>
      </c>
      <c r="BK1792" s="2" t="s">
        <v>1299</v>
      </c>
      <c r="BL1792" s="2" t="s">
        <v>1299</v>
      </c>
      <c r="BM1792" s="2" t="s">
        <v>1299</v>
      </c>
      <c r="BN1792" s="2" t="s">
        <v>1299</v>
      </c>
      <c r="BO1792" s="2" t="s">
        <v>1299</v>
      </c>
    </row>
    <row r="1793" spans="2:67" ht="43.15" outlineLevel="1">
      <c r="B1793" s="36"/>
      <c r="C1793" s="13" t="s">
        <v>1999</v>
      </c>
      <c r="D1793" s="10" t="s">
        <v>2170</v>
      </c>
      <c r="E1793" s="10" t="s">
        <v>2171</v>
      </c>
      <c r="F1793" s="11" t="s">
        <v>2172</v>
      </c>
      <c r="G1793" s="11"/>
      <c r="H1793" s="11"/>
      <c r="I1793" s="11"/>
      <c r="J1793" s="11"/>
      <c r="K1793" s="11"/>
      <c r="L1793" s="11"/>
      <c r="M1793" s="11"/>
      <c r="N1793" s="10"/>
      <c r="O1793" s="10"/>
      <c r="P1793" s="10"/>
      <c r="Q1793" s="10"/>
      <c r="R1793" s="10"/>
      <c r="S1793" s="10" t="s">
        <v>53</v>
      </c>
      <c r="T1793" s="10"/>
      <c r="U1793" s="10" t="s">
        <v>49</v>
      </c>
      <c r="V1793" s="10" t="s">
        <v>49</v>
      </c>
      <c r="W1793" s="10" t="s">
        <v>50</v>
      </c>
      <c r="X1793" s="11" t="str">
        <f t="shared" si="943"/>
        <v>N</v>
      </c>
      <c r="Y1793" s="11"/>
      <c r="Z1793" s="11">
        <f t="shared" si="1044"/>
        <v>0</v>
      </c>
      <c r="AA1793" s="11" t="str">
        <f t="shared" si="1018"/>
        <v>N</v>
      </c>
      <c r="AB1793" s="11"/>
      <c r="AC1793" s="11">
        <f t="shared" si="1019"/>
        <v>0</v>
      </c>
      <c r="AD1793" s="10" t="str">
        <f t="shared" si="1059"/>
        <v/>
      </c>
      <c r="AE1793" s="10" t="str">
        <f t="shared" si="1060"/>
        <v/>
      </c>
      <c r="AF1793" s="11"/>
      <c r="AG1793" s="10"/>
      <c r="AH1793" s="10"/>
      <c r="AI1793" s="11">
        <f t="shared" si="1061"/>
        <v>1200</v>
      </c>
      <c r="AJ1793" s="11" t="str">
        <f t="shared" si="1062"/>
        <v/>
      </c>
      <c r="AK1793" s="11">
        <f t="shared" si="1063"/>
        <v>1328</v>
      </c>
      <c r="AL1793" s="11" t="str">
        <f t="shared" si="1064"/>
        <v/>
      </c>
      <c r="AM1793" s="11">
        <f t="shared" si="1065"/>
        <v>935</v>
      </c>
      <c r="AN1793" s="11" t="str">
        <f t="shared" si="1066"/>
        <v/>
      </c>
      <c r="AO1793" s="11">
        <f t="shared" si="1067"/>
        <v>935</v>
      </c>
      <c r="AP1793" s="11" t="str">
        <f t="shared" si="1068"/>
        <v/>
      </c>
      <c r="AQ1793" s="11"/>
      <c r="AR1793" s="11">
        <f t="shared" si="1020"/>
        <v>0</v>
      </c>
      <c r="AS1793" s="11"/>
      <c r="AT1793" s="9"/>
      <c r="AU1793" t="str">
        <f t="shared" si="1058"/>
        <v>RW</v>
      </c>
      <c r="AV1793" s="7">
        <f>SUM(Z$7:Z1793)/2</f>
        <v>1200</v>
      </c>
      <c r="AW1793" s="7">
        <f>SUM(AC$7:AC1793)/2</f>
        <v>936</v>
      </c>
      <c r="BF1793" s="2" t="s">
        <v>1299</v>
      </c>
      <c r="BG1793" s="2" t="s">
        <v>1299</v>
      </c>
      <c r="BH1793" s="2" t="s">
        <v>1299</v>
      </c>
      <c r="BI1793" s="2" t="s">
        <v>1299</v>
      </c>
      <c r="BJ1793" s="2" t="s">
        <v>1299</v>
      </c>
      <c r="BK1793" s="2" t="s">
        <v>1299</v>
      </c>
      <c r="BL1793" s="2" t="s">
        <v>1299</v>
      </c>
      <c r="BM1793" s="2" t="s">
        <v>1299</v>
      </c>
      <c r="BN1793" s="2" t="s">
        <v>1299</v>
      </c>
      <c r="BO1793" s="2" t="s">
        <v>1299</v>
      </c>
    </row>
    <row r="1794" spans="2:67" ht="43.15" outlineLevel="1">
      <c r="B1794" s="36"/>
      <c r="C1794" s="13" t="s">
        <v>1999</v>
      </c>
      <c r="D1794" s="10" t="s">
        <v>2170</v>
      </c>
      <c r="E1794" s="10" t="s">
        <v>2171</v>
      </c>
      <c r="F1794" s="11" t="s">
        <v>2172</v>
      </c>
      <c r="G1794" s="11"/>
      <c r="H1794" s="11"/>
      <c r="I1794" s="11"/>
      <c r="J1794" s="11"/>
      <c r="K1794" s="11"/>
      <c r="L1794" s="11"/>
      <c r="M1794" s="11"/>
      <c r="N1794" s="10"/>
      <c r="O1794" s="10"/>
      <c r="P1794" s="10"/>
      <c r="Q1794" s="10"/>
      <c r="R1794" s="10"/>
      <c r="S1794" s="10" t="s">
        <v>53</v>
      </c>
      <c r="T1794" s="10"/>
      <c r="U1794" s="10" t="s">
        <v>49</v>
      </c>
      <c r="V1794" s="10" t="s">
        <v>49</v>
      </c>
      <c r="W1794" s="10" t="s">
        <v>50</v>
      </c>
      <c r="X1794" s="11" t="str">
        <f t="shared" si="943"/>
        <v>N</v>
      </c>
      <c r="Y1794" s="11"/>
      <c r="Z1794" s="11">
        <f t="shared" si="1044"/>
        <v>0</v>
      </c>
      <c r="AA1794" s="11" t="str">
        <f t="shared" si="1018"/>
        <v>N</v>
      </c>
      <c r="AB1794" s="11"/>
      <c r="AC1794" s="11">
        <f t="shared" si="1019"/>
        <v>0</v>
      </c>
      <c r="AD1794" s="10" t="str">
        <f t="shared" si="1059"/>
        <v/>
      </c>
      <c r="AE1794" s="10" t="str">
        <f t="shared" si="1060"/>
        <v/>
      </c>
      <c r="AF1794" s="11"/>
      <c r="AG1794" s="10"/>
      <c r="AH1794" s="10"/>
      <c r="AI1794" s="11">
        <f t="shared" si="1061"/>
        <v>1200</v>
      </c>
      <c r="AJ1794" s="11" t="str">
        <f t="shared" si="1062"/>
        <v/>
      </c>
      <c r="AK1794" s="11">
        <f t="shared" si="1063"/>
        <v>1328</v>
      </c>
      <c r="AL1794" s="11" t="str">
        <f t="shared" si="1064"/>
        <v/>
      </c>
      <c r="AM1794" s="11">
        <f t="shared" si="1065"/>
        <v>935</v>
      </c>
      <c r="AN1794" s="11" t="str">
        <f t="shared" si="1066"/>
        <v/>
      </c>
      <c r="AO1794" s="11">
        <f t="shared" si="1067"/>
        <v>935</v>
      </c>
      <c r="AP1794" s="11" t="str">
        <f t="shared" si="1068"/>
        <v/>
      </c>
      <c r="AQ1794" s="11"/>
      <c r="AR1794" s="11">
        <f t="shared" si="1020"/>
        <v>0</v>
      </c>
      <c r="AS1794" s="11"/>
      <c r="AT1794" s="9"/>
      <c r="AU1794" t="str">
        <f t="shared" si="1058"/>
        <v>RW</v>
      </c>
      <c r="AV1794" s="7">
        <f>SUM(Z$7:Z1794)/2</f>
        <v>1200</v>
      </c>
      <c r="AW1794" s="7">
        <f>SUM(AC$7:AC1794)/2</f>
        <v>936</v>
      </c>
      <c r="BF1794" s="2" t="s">
        <v>1299</v>
      </c>
      <c r="BG1794" s="2" t="s">
        <v>1299</v>
      </c>
      <c r="BH1794" s="2" t="s">
        <v>1299</v>
      </c>
      <c r="BI1794" s="2" t="s">
        <v>1299</v>
      </c>
      <c r="BJ1794" s="2" t="s">
        <v>1299</v>
      </c>
      <c r="BK1794" s="2" t="s">
        <v>1299</v>
      </c>
      <c r="BL1794" s="2" t="s">
        <v>1299</v>
      </c>
      <c r="BM1794" s="2" t="s">
        <v>1299</v>
      </c>
      <c r="BN1794" s="2" t="s">
        <v>1299</v>
      </c>
      <c r="BO1794" s="2" t="s">
        <v>1299</v>
      </c>
    </row>
    <row r="1795" spans="2:67" ht="43.15" outlineLevel="1">
      <c r="B1795" s="36"/>
      <c r="C1795" s="13" t="s">
        <v>1999</v>
      </c>
      <c r="D1795" s="10" t="s">
        <v>2170</v>
      </c>
      <c r="E1795" s="10" t="s">
        <v>2171</v>
      </c>
      <c r="F1795" s="11" t="s">
        <v>2172</v>
      </c>
      <c r="G1795" s="11"/>
      <c r="H1795" s="11"/>
      <c r="I1795" s="11"/>
      <c r="J1795" s="11"/>
      <c r="K1795" s="11"/>
      <c r="L1795" s="11"/>
      <c r="M1795" s="11"/>
      <c r="N1795" s="10"/>
      <c r="O1795" s="10"/>
      <c r="P1795" s="10"/>
      <c r="Q1795" s="10"/>
      <c r="R1795" s="10"/>
      <c r="S1795" s="10" t="s">
        <v>53</v>
      </c>
      <c r="T1795" s="10"/>
      <c r="U1795" s="10" t="s">
        <v>49</v>
      </c>
      <c r="V1795" s="10" t="s">
        <v>49</v>
      </c>
      <c r="W1795" s="10" t="s">
        <v>50</v>
      </c>
      <c r="X1795" s="11" t="str">
        <f t="shared" si="943"/>
        <v>N</v>
      </c>
      <c r="Y1795" s="11"/>
      <c r="Z1795" s="11">
        <f t="shared" si="1044"/>
        <v>0</v>
      </c>
      <c r="AA1795" s="11" t="str">
        <f t="shared" si="1018"/>
        <v>N</v>
      </c>
      <c r="AB1795" s="11"/>
      <c r="AC1795" s="11">
        <f t="shared" si="1019"/>
        <v>0</v>
      </c>
      <c r="AD1795" s="10" t="str">
        <f t="shared" si="1059"/>
        <v/>
      </c>
      <c r="AE1795" s="10" t="str">
        <f t="shared" si="1060"/>
        <v/>
      </c>
      <c r="AF1795" s="11"/>
      <c r="AG1795" s="10"/>
      <c r="AH1795" s="10"/>
      <c r="AI1795" s="11">
        <f t="shared" si="1061"/>
        <v>1200</v>
      </c>
      <c r="AJ1795" s="11" t="str">
        <f t="shared" si="1062"/>
        <v/>
      </c>
      <c r="AK1795" s="11">
        <f t="shared" si="1063"/>
        <v>1328</v>
      </c>
      <c r="AL1795" s="11" t="str">
        <f t="shared" si="1064"/>
        <v/>
      </c>
      <c r="AM1795" s="11">
        <f t="shared" si="1065"/>
        <v>935</v>
      </c>
      <c r="AN1795" s="11" t="str">
        <f t="shared" si="1066"/>
        <v/>
      </c>
      <c r="AO1795" s="11">
        <f t="shared" si="1067"/>
        <v>935</v>
      </c>
      <c r="AP1795" s="11" t="str">
        <f t="shared" si="1068"/>
        <v/>
      </c>
      <c r="AQ1795" s="11"/>
      <c r="AR1795" s="11">
        <f t="shared" si="1020"/>
        <v>0</v>
      </c>
      <c r="AS1795" s="11"/>
      <c r="AT1795" s="9"/>
      <c r="AU1795" t="str">
        <f t="shared" si="1058"/>
        <v>RW</v>
      </c>
      <c r="AV1795" s="7">
        <f>SUM(Z$7:Z1795)/2</f>
        <v>1200</v>
      </c>
      <c r="AW1795" s="7">
        <f>SUM(AC$7:AC1795)/2</f>
        <v>936</v>
      </c>
      <c r="BF1795" s="2" t="s">
        <v>1299</v>
      </c>
      <c r="BG1795" s="2" t="s">
        <v>1299</v>
      </c>
      <c r="BH1795" s="2" t="s">
        <v>1299</v>
      </c>
      <c r="BI1795" s="2" t="s">
        <v>1299</v>
      </c>
      <c r="BJ1795" s="2" t="s">
        <v>1299</v>
      </c>
      <c r="BK1795" s="2" t="s">
        <v>1299</v>
      </c>
      <c r="BL1795" s="2" t="s">
        <v>1299</v>
      </c>
      <c r="BM1795" s="2" t="s">
        <v>1299</v>
      </c>
      <c r="BN1795" s="2" t="s">
        <v>1299</v>
      </c>
      <c r="BO1795" s="2" t="s">
        <v>1299</v>
      </c>
    </row>
    <row r="1796" spans="2:67" ht="43.15" outlineLevel="1">
      <c r="B1796" s="36"/>
      <c r="C1796" s="13" t="s">
        <v>1999</v>
      </c>
      <c r="D1796" s="10" t="s">
        <v>2170</v>
      </c>
      <c r="E1796" s="10" t="s">
        <v>2171</v>
      </c>
      <c r="F1796" s="11" t="s">
        <v>2172</v>
      </c>
      <c r="G1796" s="11"/>
      <c r="H1796" s="11"/>
      <c r="I1796" s="11"/>
      <c r="J1796" s="11"/>
      <c r="K1796" s="11"/>
      <c r="L1796" s="11"/>
      <c r="M1796" s="11"/>
      <c r="N1796" s="10"/>
      <c r="O1796" s="10"/>
      <c r="P1796" s="10"/>
      <c r="Q1796" s="10"/>
      <c r="R1796" s="10"/>
      <c r="S1796" s="10" t="s">
        <v>53</v>
      </c>
      <c r="T1796" s="10"/>
      <c r="U1796" s="10" t="s">
        <v>49</v>
      </c>
      <c r="V1796" s="10" t="s">
        <v>49</v>
      </c>
      <c r="W1796" s="10" t="s">
        <v>50</v>
      </c>
      <c r="X1796" s="11" t="str">
        <f t="shared" si="943"/>
        <v>N</v>
      </c>
      <c r="Y1796" s="11"/>
      <c r="Z1796" s="11">
        <f t="shared" si="1044"/>
        <v>0</v>
      </c>
      <c r="AA1796" s="11" t="str">
        <f t="shared" si="1018"/>
        <v>N</v>
      </c>
      <c r="AB1796" s="11"/>
      <c r="AC1796" s="11">
        <f t="shared" si="1019"/>
        <v>0</v>
      </c>
      <c r="AD1796" s="10" t="str">
        <f t="shared" si="1059"/>
        <v/>
      </c>
      <c r="AE1796" s="10" t="str">
        <f t="shared" si="1060"/>
        <v/>
      </c>
      <c r="AF1796" s="11"/>
      <c r="AG1796" s="10"/>
      <c r="AH1796" s="10"/>
      <c r="AI1796" s="11">
        <f t="shared" si="1061"/>
        <v>1200</v>
      </c>
      <c r="AJ1796" s="11" t="str">
        <f t="shared" si="1062"/>
        <v/>
      </c>
      <c r="AK1796" s="11">
        <f t="shared" si="1063"/>
        <v>1328</v>
      </c>
      <c r="AL1796" s="11" t="str">
        <f t="shared" si="1064"/>
        <v/>
      </c>
      <c r="AM1796" s="11">
        <f t="shared" si="1065"/>
        <v>935</v>
      </c>
      <c r="AN1796" s="11" t="str">
        <f t="shared" si="1066"/>
        <v/>
      </c>
      <c r="AO1796" s="11">
        <f t="shared" si="1067"/>
        <v>935</v>
      </c>
      <c r="AP1796" s="11" t="str">
        <f t="shared" si="1068"/>
        <v/>
      </c>
      <c r="AQ1796" s="11"/>
      <c r="AR1796" s="11">
        <f t="shared" si="1020"/>
        <v>0</v>
      </c>
      <c r="AS1796" s="11"/>
      <c r="AT1796" s="9"/>
      <c r="AU1796" t="str">
        <f t="shared" si="1058"/>
        <v>RW</v>
      </c>
      <c r="AV1796" s="7">
        <f>SUM(Z$7:Z1796)/2</f>
        <v>1200</v>
      </c>
      <c r="AW1796" s="7">
        <f>SUM(AC$7:AC1796)/2</f>
        <v>936</v>
      </c>
      <c r="BF1796" s="2" t="s">
        <v>1299</v>
      </c>
      <c r="BG1796" s="2" t="s">
        <v>1299</v>
      </c>
      <c r="BH1796" s="2" t="s">
        <v>1299</v>
      </c>
      <c r="BI1796" s="2" t="s">
        <v>1299</v>
      </c>
      <c r="BJ1796" s="2" t="s">
        <v>1299</v>
      </c>
      <c r="BK1796" s="2" t="s">
        <v>1299</v>
      </c>
      <c r="BL1796" s="2" t="s">
        <v>1299</v>
      </c>
      <c r="BM1796" s="2" t="s">
        <v>1299</v>
      </c>
      <c r="BN1796" s="2" t="s">
        <v>1299</v>
      </c>
      <c r="BO1796" s="2" t="s">
        <v>1299</v>
      </c>
    </row>
    <row r="1797" spans="2:67" ht="43.15" outlineLevel="1">
      <c r="B1797" s="36"/>
      <c r="C1797" s="13" t="s">
        <v>1999</v>
      </c>
      <c r="D1797" s="10" t="s">
        <v>2170</v>
      </c>
      <c r="E1797" s="10" t="s">
        <v>2171</v>
      </c>
      <c r="F1797" s="11" t="s">
        <v>2172</v>
      </c>
      <c r="G1797" s="11"/>
      <c r="H1797" s="11"/>
      <c r="I1797" s="11"/>
      <c r="J1797" s="11"/>
      <c r="K1797" s="11"/>
      <c r="L1797" s="11"/>
      <c r="M1797" s="11"/>
      <c r="N1797" s="10"/>
      <c r="O1797" s="10"/>
      <c r="P1797" s="10"/>
      <c r="Q1797" s="10"/>
      <c r="R1797" s="10"/>
      <c r="S1797" s="10" t="s">
        <v>53</v>
      </c>
      <c r="T1797" s="10"/>
      <c r="U1797" s="10" t="s">
        <v>49</v>
      </c>
      <c r="V1797" s="10" t="s">
        <v>49</v>
      </c>
      <c r="W1797" s="10" t="s">
        <v>50</v>
      </c>
      <c r="X1797" s="11" t="str">
        <f t="shared" si="943"/>
        <v>N</v>
      </c>
      <c r="Y1797" s="11"/>
      <c r="Z1797" s="11">
        <f t="shared" si="1044"/>
        <v>0</v>
      </c>
      <c r="AA1797" s="11" t="str">
        <f t="shared" si="1018"/>
        <v>N</v>
      </c>
      <c r="AB1797" s="11"/>
      <c r="AC1797" s="11">
        <f t="shared" si="1019"/>
        <v>0</v>
      </c>
      <c r="AD1797" s="10" t="str">
        <f t="shared" si="1059"/>
        <v/>
      </c>
      <c r="AE1797" s="10" t="str">
        <f t="shared" si="1060"/>
        <v/>
      </c>
      <c r="AF1797" s="11"/>
      <c r="AG1797" s="10"/>
      <c r="AH1797" s="10"/>
      <c r="AI1797" s="11">
        <f t="shared" si="1061"/>
        <v>1200</v>
      </c>
      <c r="AJ1797" s="11" t="str">
        <f t="shared" si="1062"/>
        <v/>
      </c>
      <c r="AK1797" s="11">
        <f t="shared" si="1063"/>
        <v>1328</v>
      </c>
      <c r="AL1797" s="11" t="str">
        <f t="shared" si="1064"/>
        <v/>
      </c>
      <c r="AM1797" s="11">
        <f t="shared" si="1065"/>
        <v>935</v>
      </c>
      <c r="AN1797" s="11" t="str">
        <f t="shared" si="1066"/>
        <v/>
      </c>
      <c r="AO1797" s="11">
        <f t="shared" si="1067"/>
        <v>935</v>
      </c>
      <c r="AP1797" s="11" t="str">
        <f t="shared" si="1068"/>
        <v/>
      </c>
      <c r="AQ1797" s="11"/>
      <c r="AR1797" s="11">
        <f t="shared" si="1020"/>
        <v>0</v>
      </c>
      <c r="AS1797" s="11"/>
      <c r="AT1797" s="9"/>
      <c r="AU1797" t="str">
        <f t="shared" si="1058"/>
        <v>RW</v>
      </c>
      <c r="AV1797" s="7">
        <f>SUM(Z$7:Z1797)/2</f>
        <v>1200</v>
      </c>
      <c r="AW1797" s="7">
        <f>SUM(AC$7:AC1797)/2</f>
        <v>936</v>
      </c>
      <c r="BF1797" s="2" t="s">
        <v>1299</v>
      </c>
      <c r="BG1797" s="2" t="s">
        <v>1299</v>
      </c>
      <c r="BH1797" s="2" t="s">
        <v>1299</v>
      </c>
      <c r="BI1797" s="2" t="s">
        <v>1299</v>
      </c>
      <c r="BJ1797" s="2" t="s">
        <v>1299</v>
      </c>
      <c r="BK1797" s="2" t="s">
        <v>1299</v>
      </c>
      <c r="BL1797" s="2" t="s">
        <v>1299</v>
      </c>
      <c r="BM1797" s="2" t="s">
        <v>1299</v>
      </c>
      <c r="BN1797" s="2" t="s">
        <v>1299</v>
      </c>
      <c r="BO1797" s="2" t="s">
        <v>1299</v>
      </c>
    </row>
    <row r="1798" spans="2:67" ht="43.15" outlineLevel="1">
      <c r="B1798" s="36"/>
      <c r="C1798" s="13" t="s">
        <v>1999</v>
      </c>
      <c r="D1798" s="10" t="s">
        <v>2170</v>
      </c>
      <c r="E1798" s="10" t="s">
        <v>2171</v>
      </c>
      <c r="F1798" s="11" t="s">
        <v>2172</v>
      </c>
      <c r="G1798" s="11"/>
      <c r="H1798" s="11"/>
      <c r="I1798" s="11"/>
      <c r="J1798" s="11"/>
      <c r="K1798" s="11"/>
      <c r="L1798" s="11"/>
      <c r="M1798" s="11"/>
      <c r="N1798" s="10"/>
      <c r="O1798" s="10"/>
      <c r="P1798" s="10"/>
      <c r="Q1798" s="10"/>
      <c r="R1798" s="10"/>
      <c r="S1798" s="10" t="s">
        <v>53</v>
      </c>
      <c r="T1798" s="10"/>
      <c r="U1798" s="10" t="s">
        <v>49</v>
      </c>
      <c r="V1798" s="10" t="s">
        <v>49</v>
      </c>
      <c r="W1798" s="10" t="s">
        <v>50</v>
      </c>
      <c r="X1798" s="11" t="str">
        <f t="shared" si="943"/>
        <v>N</v>
      </c>
      <c r="Y1798" s="11"/>
      <c r="Z1798" s="11">
        <f t="shared" si="1044"/>
        <v>0</v>
      </c>
      <c r="AA1798" s="11" t="str">
        <f t="shared" si="1018"/>
        <v>N</v>
      </c>
      <c r="AB1798" s="11"/>
      <c r="AC1798" s="11">
        <f t="shared" si="1019"/>
        <v>0</v>
      </c>
      <c r="AD1798" s="10" t="str">
        <f t="shared" si="1059"/>
        <v/>
      </c>
      <c r="AE1798" s="10" t="str">
        <f t="shared" si="1060"/>
        <v/>
      </c>
      <c r="AF1798" s="11"/>
      <c r="AG1798" s="10"/>
      <c r="AH1798" s="10"/>
      <c r="AI1798" s="11">
        <f t="shared" si="1061"/>
        <v>1200</v>
      </c>
      <c r="AJ1798" s="11" t="str">
        <f t="shared" si="1062"/>
        <v/>
      </c>
      <c r="AK1798" s="11">
        <f t="shared" si="1063"/>
        <v>1328</v>
      </c>
      <c r="AL1798" s="11" t="str">
        <f t="shared" si="1064"/>
        <v/>
      </c>
      <c r="AM1798" s="11">
        <f t="shared" si="1065"/>
        <v>935</v>
      </c>
      <c r="AN1798" s="11" t="str">
        <f t="shared" si="1066"/>
        <v/>
      </c>
      <c r="AO1798" s="11">
        <f t="shared" si="1067"/>
        <v>935</v>
      </c>
      <c r="AP1798" s="11" t="str">
        <f t="shared" si="1068"/>
        <v/>
      </c>
      <c r="AQ1798" s="11"/>
      <c r="AR1798" s="11">
        <f t="shared" si="1020"/>
        <v>0</v>
      </c>
      <c r="AS1798" s="11"/>
      <c r="AT1798" s="9"/>
      <c r="AU1798" t="str">
        <f t="shared" si="1058"/>
        <v>RW</v>
      </c>
      <c r="AV1798" s="7">
        <f>SUM(Z$7:Z1798)/2</f>
        <v>1200</v>
      </c>
      <c r="AW1798" s="7">
        <f>SUM(AC$7:AC1798)/2</f>
        <v>936</v>
      </c>
      <c r="BF1798" s="2" t="s">
        <v>1299</v>
      </c>
      <c r="BG1798" s="2" t="s">
        <v>1299</v>
      </c>
      <c r="BH1798" s="2" t="s">
        <v>1299</v>
      </c>
      <c r="BI1798" s="2" t="s">
        <v>1299</v>
      </c>
      <c r="BJ1798" s="2" t="s">
        <v>1299</v>
      </c>
      <c r="BK1798" s="2" t="s">
        <v>1299</v>
      </c>
      <c r="BL1798" s="2" t="s">
        <v>1299</v>
      </c>
      <c r="BM1798" s="2" t="s">
        <v>1299</v>
      </c>
      <c r="BN1798" s="2" t="s">
        <v>1299</v>
      </c>
      <c r="BO1798" s="2" t="s">
        <v>1299</v>
      </c>
    </row>
    <row r="1799" spans="2:67" ht="43.15" outlineLevel="1">
      <c r="B1799" s="36"/>
      <c r="C1799" s="13" t="s">
        <v>1999</v>
      </c>
      <c r="D1799" s="10" t="s">
        <v>2170</v>
      </c>
      <c r="E1799" s="10" t="s">
        <v>2171</v>
      </c>
      <c r="F1799" s="11" t="s">
        <v>2172</v>
      </c>
      <c r="G1799" s="11"/>
      <c r="H1799" s="11"/>
      <c r="I1799" s="11"/>
      <c r="J1799" s="11"/>
      <c r="K1799" s="11"/>
      <c r="L1799" s="11"/>
      <c r="M1799" s="11"/>
      <c r="N1799" s="10"/>
      <c r="O1799" s="10"/>
      <c r="P1799" s="10"/>
      <c r="Q1799" s="10"/>
      <c r="R1799" s="10"/>
      <c r="S1799" s="10" t="s">
        <v>53</v>
      </c>
      <c r="T1799" s="10"/>
      <c r="U1799" s="10" t="s">
        <v>49</v>
      </c>
      <c r="V1799" s="10" t="s">
        <v>49</v>
      </c>
      <c r="W1799" s="10" t="s">
        <v>50</v>
      </c>
      <c r="X1799" s="11" t="str">
        <f t="shared" si="943"/>
        <v>N</v>
      </c>
      <c r="Y1799" s="11"/>
      <c r="Z1799" s="11">
        <f t="shared" si="1044"/>
        <v>0</v>
      </c>
      <c r="AA1799" s="11" t="str">
        <f t="shared" si="1018"/>
        <v>N</v>
      </c>
      <c r="AB1799" s="11"/>
      <c r="AC1799" s="11">
        <f t="shared" si="1019"/>
        <v>0</v>
      </c>
      <c r="AD1799" s="10" t="str">
        <f t="shared" si="1059"/>
        <v/>
      </c>
      <c r="AE1799" s="10" t="str">
        <f t="shared" si="1060"/>
        <v/>
      </c>
      <c r="AF1799" s="11"/>
      <c r="AG1799" s="10"/>
      <c r="AH1799" s="10"/>
      <c r="AI1799" s="11">
        <f t="shared" si="1061"/>
        <v>1200</v>
      </c>
      <c r="AJ1799" s="11" t="str">
        <f t="shared" si="1062"/>
        <v/>
      </c>
      <c r="AK1799" s="11">
        <f t="shared" si="1063"/>
        <v>1328</v>
      </c>
      <c r="AL1799" s="11" t="str">
        <f t="shared" si="1064"/>
        <v/>
      </c>
      <c r="AM1799" s="11">
        <f t="shared" si="1065"/>
        <v>935</v>
      </c>
      <c r="AN1799" s="11" t="str">
        <f t="shared" si="1066"/>
        <v/>
      </c>
      <c r="AO1799" s="11">
        <f t="shared" si="1067"/>
        <v>935</v>
      </c>
      <c r="AP1799" s="11" t="str">
        <f t="shared" si="1068"/>
        <v/>
      </c>
      <c r="AQ1799" s="11"/>
      <c r="AR1799" s="11">
        <f t="shared" si="1020"/>
        <v>0</v>
      </c>
      <c r="AS1799" s="11"/>
      <c r="AT1799" s="9"/>
      <c r="AU1799" t="str">
        <f t="shared" si="1058"/>
        <v>RW</v>
      </c>
      <c r="AV1799" s="7">
        <f>SUM(Z$7:Z1799)/2</f>
        <v>1200</v>
      </c>
      <c r="AW1799" s="7">
        <f>SUM(AC$7:AC1799)/2</f>
        <v>936</v>
      </c>
      <c r="BF1799" s="2" t="s">
        <v>1299</v>
      </c>
      <c r="BG1799" s="2" t="s">
        <v>1299</v>
      </c>
      <c r="BH1799" s="2" t="s">
        <v>1299</v>
      </c>
      <c r="BI1799" s="2" t="s">
        <v>1299</v>
      </c>
      <c r="BJ1799" s="2" t="s">
        <v>1299</v>
      </c>
      <c r="BK1799" s="2" t="s">
        <v>1299</v>
      </c>
      <c r="BL1799" s="2" t="s">
        <v>1299</v>
      </c>
      <c r="BM1799" s="2" t="s">
        <v>1299</v>
      </c>
      <c r="BN1799" s="2" t="s">
        <v>1299</v>
      </c>
      <c r="BO1799" s="2" t="s">
        <v>1299</v>
      </c>
    </row>
    <row r="1800" spans="2:67" ht="43.15" outlineLevel="1">
      <c r="B1800" s="36"/>
      <c r="C1800" s="13" t="s">
        <v>1999</v>
      </c>
      <c r="D1800" s="10" t="s">
        <v>2170</v>
      </c>
      <c r="E1800" s="10" t="s">
        <v>2171</v>
      </c>
      <c r="F1800" s="11" t="s">
        <v>2172</v>
      </c>
      <c r="G1800" s="11"/>
      <c r="H1800" s="11"/>
      <c r="I1800" s="11"/>
      <c r="J1800" s="11"/>
      <c r="K1800" s="11"/>
      <c r="L1800" s="11"/>
      <c r="M1800" s="11"/>
      <c r="N1800" s="10"/>
      <c r="O1800" s="10"/>
      <c r="P1800" s="10"/>
      <c r="Q1800" s="10"/>
      <c r="R1800" s="10"/>
      <c r="S1800" s="10" t="s">
        <v>53</v>
      </c>
      <c r="T1800" s="10"/>
      <c r="U1800" s="10" t="s">
        <v>49</v>
      </c>
      <c r="V1800" s="10" t="s">
        <v>49</v>
      </c>
      <c r="W1800" s="10" t="s">
        <v>50</v>
      </c>
      <c r="X1800" s="11" t="str">
        <f t="shared" si="943"/>
        <v>N</v>
      </c>
      <c r="Y1800" s="11"/>
      <c r="Z1800" s="11">
        <f t="shared" si="1044"/>
        <v>0</v>
      </c>
      <c r="AA1800" s="11" t="str">
        <f t="shared" si="1018"/>
        <v>N</v>
      </c>
      <c r="AB1800" s="11"/>
      <c r="AC1800" s="11">
        <f t="shared" si="1019"/>
        <v>0</v>
      </c>
      <c r="AD1800" s="10" t="str">
        <f t="shared" si="1059"/>
        <v/>
      </c>
      <c r="AE1800" s="10" t="str">
        <f t="shared" si="1060"/>
        <v/>
      </c>
      <c r="AF1800" s="11"/>
      <c r="AG1800" s="10"/>
      <c r="AH1800" s="10"/>
      <c r="AI1800" s="11">
        <f t="shared" si="1061"/>
        <v>1200</v>
      </c>
      <c r="AJ1800" s="11" t="str">
        <f t="shared" si="1062"/>
        <v/>
      </c>
      <c r="AK1800" s="11">
        <f t="shared" si="1063"/>
        <v>1328</v>
      </c>
      <c r="AL1800" s="11" t="str">
        <f t="shared" si="1064"/>
        <v/>
      </c>
      <c r="AM1800" s="11">
        <f t="shared" si="1065"/>
        <v>935</v>
      </c>
      <c r="AN1800" s="11" t="str">
        <f t="shared" si="1066"/>
        <v/>
      </c>
      <c r="AO1800" s="11">
        <f t="shared" si="1067"/>
        <v>935</v>
      </c>
      <c r="AP1800" s="11" t="str">
        <f t="shared" si="1068"/>
        <v/>
      </c>
      <c r="AQ1800" s="11"/>
      <c r="AR1800" s="11">
        <f t="shared" si="1020"/>
        <v>0</v>
      </c>
      <c r="AS1800" s="11"/>
      <c r="AT1800" s="9"/>
      <c r="AU1800" t="str">
        <f t="shared" si="1058"/>
        <v>RW</v>
      </c>
      <c r="AV1800" s="7">
        <f>SUM(Z$7:Z1800)/2</f>
        <v>1200</v>
      </c>
      <c r="AW1800" s="7">
        <f>SUM(AC$7:AC1800)/2</f>
        <v>936</v>
      </c>
      <c r="BF1800" s="2" t="s">
        <v>1299</v>
      </c>
      <c r="BG1800" s="2" t="s">
        <v>1299</v>
      </c>
      <c r="BH1800" s="2" t="s">
        <v>1299</v>
      </c>
      <c r="BI1800" s="2" t="s">
        <v>1299</v>
      </c>
      <c r="BJ1800" s="2" t="s">
        <v>1299</v>
      </c>
      <c r="BK1800" s="2" t="s">
        <v>1299</v>
      </c>
      <c r="BL1800" s="2" t="s">
        <v>1299</v>
      </c>
      <c r="BM1800" s="2" t="s">
        <v>1299</v>
      </c>
      <c r="BN1800" s="2" t="s">
        <v>1299</v>
      </c>
      <c r="BO1800" s="2" t="s">
        <v>1299</v>
      </c>
    </row>
    <row r="1801" spans="2:67" ht="43.15" outlineLevel="1">
      <c r="B1801" s="36"/>
      <c r="C1801" s="13" t="s">
        <v>1999</v>
      </c>
      <c r="D1801" s="10" t="s">
        <v>2170</v>
      </c>
      <c r="E1801" s="10" t="s">
        <v>2171</v>
      </c>
      <c r="F1801" s="11" t="s">
        <v>2172</v>
      </c>
      <c r="G1801" s="11"/>
      <c r="H1801" s="11"/>
      <c r="I1801" s="11"/>
      <c r="J1801" s="11"/>
      <c r="K1801" s="11"/>
      <c r="L1801" s="11"/>
      <c r="M1801" s="11"/>
      <c r="N1801" s="10"/>
      <c r="O1801" s="10"/>
      <c r="P1801" s="10"/>
      <c r="Q1801" s="10"/>
      <c r="R1801" s="10"/>
      <c r="S1801" s="10" t="s">
        <v>53</v>
      </c>
      <c r="T1801" s="10"/>
      <c r="U1801" s="10" t="s">
        <v>49</v>
      </c>
      <c r="V1801" s="10" t="s">
        <v>49</v>
      </c>
      <c r="W1801" s="10" t="s">
        <v>50</v>
      </c>
      <c r="X1801" s="11" t="str">
        <f t="shared" si="943"/>
        <v>N</v>
      </c>
      <c r="Y1801" s="11"/>
      <c r="Z1801" s="11">
        <f t="shared" si="1044"/>
        <v>0</v>
      </c>
      <c r="AA1801" s="11" t="str">
        <f t="shared" si="1018"/>
        <v>N</v>
      </c>
      <c r="AB1801" s="11"/>
      <c r="AC1801" s="11">
        <f t="shared" si="1019"/>
        <v>0</v>
      </c>
      <c r="AD1801" s="10" t="str">
        <f t="shared" si="1059"/>
        <v/>
      </c>
      <c r="AE1801" s="10" t="str">
        <f t="shared" si="1060"/>
        <v/>
      </c>
      <c r="AF1801" s="11"/>
      <c r="AG1801" s="10"/>
      <c r="AH1801" s="10"/>
      <c r="AI1801" s="11">
        <f t="shared" si="1061"/>
        <v>1200</v>
      </c>
      <c r="AJ1801" s="11" t="str">
        <f t="shared" si="1062"/>
        <v/>
      </c>
      <c r="AK1801" s="11">
        <f t="shared" si="1063"/>
        <v>1328</v>
      </c>
      <c r="AL1801" s="11" t="str">
        <f t="shared" si="1064"/>
        <v/>
      </c>
      <c r="AM1801" s="11">
        <f t="shared" si="1065"/>
        <v>935</v>
      </c>
      <c r="AN1801" s="11" t="str">
        <f t="shared" si="1066"/>
        <v/>
      </c>
      <c r="AO1801" s="11">
        <f t="shared" si="1067"/>
        <v>935</v>
      </c>
      <c r="AP1801" s="11" t="str">
        <f t="shared" si="1068"/>
        <v/>
      </c>
      <c r="AQ1801" s="11"/>
      <c r="AR1801" s="11">
        <f t="shared" si="1020"/>
        <v>0</v>
      </c>
      <c r="AS1801" s="11"/>
      <c r="AT1801" s="9"/>
      <c r="AU1801" t="str">
        <f t="shared" si="1058"/>
        <v>RW</v>
      </c>
      <c r="AV1801" s="7">
        <f>SUM(Z$7:Z1801)/2</f>
        <v>1200</v>
      </c>
      <c r="AW1801" s="7">
        <f>SUM(AC$7:AC1801)/2</f>
        <v>936</v>
      </c>
      <c r="BF1801" s="2" t="s">
        <v>1299</v>
      </c>
      <c r="BG1801" s="2" t="s">
        <v>1299</v>
      </c>
      <c r="BH1801" s="2" t="s">
        <v>1299</v>
      </c>
      <c r="BI1801" s="2" t="s">
        <v>1299</v>
      </c>
      <c r="BJ1801" s="2" t="s">
        <v>1299</v>
      </c>
      <c r="BK1801" s="2" t="s">
        <v>1299</v>
      </c>
      <c r="BL1801" s="2" t="s">
        <v>1299</v>
      </c>
      <c r="BM1801" s="2" t="s">
        <v>1299</v>
      </c>
      <c r="BN1801" s="2" t="s">
        <v>1299</v>
      </c>
      <c r="BO1801" s="2" t="s">
        <v>1299</v>
      </c>
    </row>
    <row r="1802" spans="2:67" ht="43.15" outlineLevel="1">
      <c r="B1802" s="36"/>
      <c r="C1802" s="13" t="s">
        <v>1999</v>
      </c>
      <c r="D1802" s="10" t="s">
        <v>2170</v>
      </c>
      <c r="E1802" s="10" t="s">
        <v>2171</v>
      </c>
      <c r="F1802" s="11" t="s">
        <v>2172</v>
      </c>
      <c r="G1802" s="11"/>
      <c r="H1802" s="11"/>
      <c r="I1802" s="11"/>
      <c r="J1802" s="11"/>
      <c r="K1802" s="11"/>
      <c r="L1802" s="11"/>
      <c r="M1802" s="11"/>
      <c r="N1802" s="10"/>
      <c r="O1802" s="10"/>
      <c r="P1802" s="10"/>
      <c r="Q1802" s="10"/>
      <c r="R1802" s="10"/>
      <c r="S1802" s="10" t="s">
        <v>53</v>
      </c>
      <c r="T1802" s="10"/>
      <c r="U1802" s="10" t="s">
        <v>49</v>
      </c>
      <c r="V1802" s="10" t="s">
        <v>49</v>
      </c>
      <c r="W1802" s="10" t="s">
        <v>50</v>
      </c>
      <c r="X1802" s="11" t="str">
        <f t="shared" si="943"/>
        <v>N</v>
      </c>
      <c r="Y1802" s="11"/>
      <c r="Z1802" s="11">
        <f t="shared" si="1044"/>
        <v>0</v>
      </c>
      <c r="AA1802" s="11" t="str">
        <f t="shared" si="1018"/>
        <v>N</v>
      </c>
      <c r="AB1802" s="11"/>
      <c r="AC1802" s="11">
        <f t="shared" si="1019"/>
        <v>0</v>
      </c>
      <c r="AD1802" s="10" t="str">
        <f t="shared" si="1059"/>
        <v/>
      </c>
      <c r="AE1802" s="10" t="str">
        <f t="shared" si="1060"/>
        <v/>
      </c>
      <c r="AF1802" s="11"/>
      <c r="AG1802" s="10"/>
      <c r="AH1802" s="10"/>
      <c r="AI1802" s="11">
        <f t="shared" si="1061"/>
        <v>1200</v>
      </c>
      <c r="AJ1802" s="11" t="str">
        <f t="shared" si="1062"/>
        <v/>
      </c>
      <c r="AK1802" s="11">
        <f t="shared" si="1063"/>
        <v>1328</v>
      </c>
      <c r="AL1802" s="11" t="str">
        <f t="shared" si="1064"/>
        <v/>
      </c>
      <c r="AM1802" s="11">
        <f t="shared" si="1065"/>
        <v>935</v>
      </c>
      <c r="AN1802" s="11" t="str">
        <f t="shared" si="1066"/>
        <v/>
      </c>
      <c r="AO1802" s="11">
        <f t="shared" si="1067"/>
        <v>935</v>
      </c>
      <c r="AP1802" s="11" t="str">
        <f t="shared" si="1068"/>
        <v/>
      </c>
      <c r="AQ1802" s="11"/>
      <c r="AR1802" s="11">
        <f t="shared" si="1020"/>
        <v>0</v>
      </c>
      <c r="AS1802" s="11"/>
      <c r="AT1802" s="9"/>
      <c r="AU1802" t="str">
        <f t="shared" si="1058"/>
        <v>RW</v>
      </c>
      <c r="AV1802" s="7">
        <f>SUM(Z$7:Z1802)/2</f>
        <v>1200</v>
      </c>
      <c r="AW1802" s="7">
        <f>SUM(AC$7:AC1802)/2</f>
        <v>936</v>
      </c>
      <c r="BF1802" s="2" t="s">
        <v>1299</v>
      </c>
      <c r="BG1802" s="2" t="s">
        <v>1299</v>
      </c>
      <c r="BH1802" s="2" t="s">
        <v>1299</v>
      </c>
      <c r="BI1802" s="2" t="s">
        <v>1299</v>
      </c>
      <c r="BJ1802" s="2" t="s">
        <v>1299</v>
      </c>
      <c r="BK1802" s="2" t="s">
        <v>1299</v>
      </c>
      <c r="BL1802" s="2" t="s">
        <v>1299</v>
      </c>
      <c r="BM1802" s="2" t="s">
        <v>1299</v>
      </c>
      <c r="BN1802" s="2" t="s">
        <v>1299</v>
      </c>
      <c r="BO1802" s="2" t="s">
        <v>1299</v>
      </c>
    </row>
    <row r="1803" spans="2:67" ht="43.15" outlineLevel="1">
      <c r="B1803" s="36"/>
      <c r="C1803" s="13" t="s">
        <v>1999</v>
      </c>
      <c r="D1803" s="10" t="s">
        <v>2170</v>
      </c>
      <c r="E1803" s="10" t="s">
        <v>2171</v>
      </c>
      <c r="F1803" s="11" t="s">
        <v>2172</v>
      </c>
      <c r="G1803" s="11"/>
      <c r="H1803" s="11"/>
      <c r="I1803" s="11"/>
      <c r="J1803" s="11"/>
      <c r="K1803" s="11"/>
      <c r="L1803" s="11"/>
      <c r="M1803" s="11"/>
      <c r="N1803" s="10"/>
      <c r="O1803" s="10"/>
      <c r="P1803" s="10"/>
      <c r="Q1803" s="10"/>
      <c r="R1803" s="10"/>
      <c r="S1803" s="10" t="s">
        <v>53</v>
      </c>
      <c r="T1803" s="10"/>
      <c r="U1803" s="10" t="s">
        <v>49</v>
      </c>
      <c r="V1803" s="10" t="s">
        <v>49</v>
      </c>
      <c r="W1803" s="10" t="s">
        <v>50</v>
      </c>
      <c r="X1803" s="11" t="str">
        <f t="shared" si="943"/>
        <v>N</v>
      </c>
      <c r="Y1803" s="11"/>
      <c r="Z1803" s="11">
        <f t="shared" si="1044"/>
        <v>0</v>
      </c>
      <c r="AA1803" s="11" t="str">
        <f t="shared" si="1018"/>
        <v>N</v>
      </c>
      <c r="AB1803" s="11"/>
      <c r="AC1803" s="11">
        <f t="shared" si="1019"/>
        <v>0</v>
      </c>
      <c r="AD1803" s="10" t="str">
        <f t="shared" si="1059"/>
        <v/>
      </c>
      <c r="AE1803" s="10" t="str">
        <f t="shared" si="1060"/>
        <v/>
      </c>
      <c r="AF1803" s="11"/>
      <c r="AG1803" s="10"/>
      <c r="AH1803" s="10"/>
      <c r="AI1803" s="11">
        <f t="shared" si="1061"/>
        <v>1200</v>
      </c>
      <c r="AJ1803" s="11" t="str">
        <f t="shared" si="1062"/>
        <v/>
      </c>
      <c r="AK1803" s="11">
        <f t="shared" si="1063"/>
        <v>1328</v>
      </c>
      <c r="AL1803" s="11" t="str">
        <f t="shared" si="1064"/>
        <v/>
      </c>
      <c r="AM1803" s="11">
        <f t="shared" si="1065"/>
        <v>935</v>
      </c>
      <c r="AN1803" s="11" t="str">
        <f t="shared" si="1066"/>
        <v/>
      </c>
      <c r="AO1803" s="11">
        <f t="shared" si="1067"/>
        <v>935</v>
      </c>
      <c r="AP1803" s="11" t="str">
        <f t="shared" si="1068"/>
        <v/>
      </c>
      <c r="AQ1803" s="11"/>
      <c r="AR1803" s="11">
        <f t="shared" si="1020"/>
        <v>0</v>
      </c>
      <c r="AS1803" s="11"/>
      <c r="AT1803" s="9"/>
      <c r="AU1803" t="str">
        <f t="shared" si="1058"/>
        <v>RW</v>
      </c>
      <c r="AV1803" s="7">
        <f>SUM(Z$7:Z1803)/2</f>
        <v>1200</v>
      </c>
      <c r="AW1803" s="7">
        <f>SUM(AC$7:AC1803)/2</f>
        <v>936</v>
      </c>
      <c r="BF1803" s="2" t="s">
        <v>1299</v>
      </c>
      <c r="BG1803" s="2" t="s">
        <v>1299</v>
      </c>
      <c r="BH1803" s="2" t="s">
        <v>1299</v>
      </c>
      <c r="BI1803" s="2" t="s">
        <v>1299</v>
      </c>
      <c r="BJ1803" s="2" t="s">
        <v>1299</v>
      </c>
      <c r="BK1803" s="2" t="s">
        <v>1299</v>
      </c>
      <c r="BL1803" s="2" t="s">
        <v>1299</v>
      </c>
      <c r="BM1803" s="2" t="s">
        <v>1299</v>
      </c>
      <c r="BN1803" s="2" t="s">
        <v>1299</v>
      </c>
      <c r="BO1803" s="2" t="s">
        <v>1299</v>
      </c>
    </row>
    <row r="1804" spans="2:67" ht="43.15" outlineLevel="1">
      <c r="B1804" s="36"/>
      <c r="C1804" s="13" t="s">
        <v>1999</v>
      </c>
      <c r="D1804" s="10" t="s">
        <v>2170</v>
      </c>
      <c r="E1804" s="10" t="s">
        <v>2171</v>
      </c>
      <c r="F1804" s="11" t="s">
        <v>2172</v>
      </c>
      <c r="G1804" s="11"/>
      <c r="H1804" s="11"/>
      <c r="I1804" s="11"/>
      <c r="J1804" s="11"/>
      <c r="K1804" s="11"/>
      <c r="L1804" s="11"/>
      <c r="M1804" s="11"/>
      <c r="N1804" s="10"/>
      <c r="O1804" s="10"/>
      <c r="P1804" s="10"/>
      <c r="Q1804" s="10"/>
      <c r="R1804" s="10"/>
      <c r="S1804" s="10" t="s">
        <v>53</v>
      </c>
      <c r="T1804" s="10"/>
      <c r="U1804" s="10" t="s">
        <v>49</v>
      </c>
      <c r="V1804" s="10" t="s">
        <v>49</v>
      </c>
      <c r="W1804" s="10" t="s">
        <v>50</v>
      </c>
      <c r="X1804" s="11" t="str">
        <f t="shared" si="943"/>
        <v>N</v>
      </c>
      <c r="Y1804" s="11"/>
      <c r="Z1804" s="11">
        <f t="shared" si="1044"/>
        <v>0</v>
      </c>
      <c r="AA1804" s="11" t="str">
        <f t="shared" si="1018"/>
        <v>N</v>
      </c>
      <c r="AB1804" s="11"/>
      <c r="AC1804" s="11">
        <f t="shared" si="1019"/>
        <v>0</v>
      </c>
      <c r="AD1804" s="10" t="str">
        <f t="shared" si="1059"/>
        <v/>
      </c>
      <c r="AE1804" s="10" t="str">
        <f t="shared" si="1060"/>
        <v/>
      </c>
      <c r="AF1804" s="11"/>
      <c r="AG1804" s="10"/>
      <c r="AH1804" s="10"/>
      <c r="AI1804" s="11">
        <f t="shared" si="1061"/>
        <v>1200</v>
      </c>
      <c r="AJ1804" s="11" t="str">
        <f t="shared" si="1062"/>
        <v/>
      </c>
      <c r="AK1804" s="11">
        <f t="shared" si="1063"/>
        <v>1328</v>
      </c>
      <c r="AL1804" s="11" t="str">
        <f t="shared" si="1064"/>
        <v/>
      </c>
      <c r="AM1804" s="11">
        <f t="shared" si="1065"/>
        <v>935</v>
      </c>
      <c r="AN1804" s="11" t="str">
        <f t="shared" si="1066"/>
        <v/>
      </c>
      <c r="AO1804" s="11">
        <f t="shared" si="1067"/>
        <v>935</v>
      </c>
      <c r="AP1804" s="11" t="str">
        <f t="shared" si="1068"/>
        <v/>
      </c>
      <c r="AQ1804" s="11"/>
      <c r="AR1804" s="11">
        <f t="shared" si="1020"/>
        <v>0</v>
      </c>
      <c r="AS1804" s="11"/>
      <c r="AT1804" s="9"/>
      <c r="AU1804" t="str">
        <f t="shared" si="1058"/>
        <v>RW</v>
      </c>
      <c r="AV1804" s="7">
        <f>SUM(Z$7:Z1804)/2</f>
        <v>1200</v>
      </c>
      <c r="AW1804" s="7">
        <f>SUM(AC$7:AC1804)/2</f>
        <v>936</v>
      </c>
      <c r="BF1804" s="2" t="s">
        <v>1299</v>
      </c>
      <c r="BG1804" s="2" t="s">
        <v>1299</v>
      </c>
      <c r="BH1804" s="2" t="s">
        <v>1299</v>
      </c>
      <c r="BI1804" s="2" t="s">
        <v>1299</v>
      </c>
      <c r="BJ1804" s="2" t="s">
        <v>1299</v>
      </c>
      <c r="BK1804" s="2" t="s">
        <v>1299</v>
      </c>
      <c r="BL1804" s="2" t="s">
        <v>1299</v>
      </c>
      <c r="BM1804" s="2" t="s">
        <v>1299</v>
      </c>
      <c r="BN1804" s="2" t="s">
        <v>1299</v>
      </c>
      <c r="BO1804" s="2" t="s">
        <v>1299</v>
      </c>
    </row>
    <row r="1805" spans="2:67" ht="43.15" outlineLevel="1">
      <c r="B1805" s="36"/>
      <c r="C1805" s="13" t="s">
        <v>1999</v>
      </c>
      <c r="D1805" s="10" t="s">
        <v>2170</v>
      </c>
      <c r="E1805" s="10" t="s">
        <v>2171</v>
      </c>
      <c r="F1805" s="11" t="s">
        <v>2172</v>
      </c>
      <c r="G1805" s="11"/>
      <c r="H1805" s="11"/>
      <c r="I1805" s="11"/>
      <c r="J1805" s="11"/>
      <c r="K1805" s="11"/>
      <c r="L1805" s="11"/>
      <c r="M1805" s="11"/>
      <c r="N1805" s="10"/>
      <c r="O1805" s="10"/>
      <c r="P1805" s="10"/>
      <c r="Q1805" s="10"/>
      <c r="R1805" s="10"/>
      <c r="S1805" s="10" t="s">
        <v>53</v>
      </c>
      <c r="T1805" s="10"/>
      <c r="U1805" s="10" t="s">
        <v>49</v>
      </c>
      <c r="V1805" s="10" t="s">
        <v>49</v>
      </c>
      <c r="W1805" s="10" t="s">
        <v>50</v>
      </c>
      <c r="X1805" s="11" t="str">
        <f t="shared" si="943"/>
        <v>N</v>
      </c>
      <c r="Y1805" s="11"/>
      <c r="Z1805" s="11">
        <f t="shared" si="1044"/>
        <v>0</v>
      </c>
      <c r="AA1805" s="11" t="str">
        <f t="shared" si="1018"/>
        <v>N</v>
      </c>
      <c r="AB1805" s="11"/>
      <c r="AC1805" s="11">
        <f t="shared" si="1019"/>
        <v>0</v>
      </c>
      <c r="AD1805" s="10" t="str">
        <f t="shared" si="1059"/>
        <v/>
      </c>
      <c r="AE1805" s="10" t="str">
        <f t="shared" si="1060"/>
        <v/>
      </c>
      <c r="AF1805" s="11"/>
      <c r="AG1805" s="10"/>
      <c r="AH1805" s="10"/>
      <c r="AI1805" s="11">
        <f t="shared" si="1061"/>
        <v>1200</v>
      </c>
      <c r="AJ1805" s="11" t="str">
        <f t="shared" si="1062"/>
        <v/>
      </c>
      <c r="AK1805" s="11">
        <f t="shared" si="1063"/>
        <v>1328</v>
      </c>
      <c r="AL1805" s="11" t="str">
        <f t="shared" si="1064"/>
        <v/>
      </c>
      <c r="AM1805" s="11">
        <f t="shared" si="1065"/>
        <v>935</v>
      </c>
      <c r="AN1805" s="11" t="str">
        <f t="shared" si="1066"/>
        <v/>
      </c>
      <c r="AO1805" s="11">
        <f t="shared" si="1067"/>
        <v>935</v>
      </c>
      <c r="AP1805" s="11" t="str">
        <f t="shared" si="1068"/>
        <v/>
      </c>
      <c r="AQ1805" s="11"/>
      <c r="AR1805" s="11">
        <f t="shared" si="1020"/>
        <v>0</v>
      </c>
      <c r="AS1805" s="11"/>
      <c r="AT1805" s="9"/>
      <c r="AU1805" t="str">
        <f t="shared" si="1058"/>
        <v>RW</v>
      </c>
      <c r="AV1805" s="7">
        <f>SUM(Z$7:Z1805)/2</f>
        <v>1200</v>
      </c>
      <c r="AW1805" s="7">
        <f>SUM(AC$7:AC1805)/2</f>
        <v>936</v>
      </c>
      <c r="BF1805" s="2" t="s">
        <v>1299</v>
      </c>
      <c r="BG1805" s="2" t="s">
        <v>1299</v>
      </c>
      <c r="BH1805" s="2" t="s">
        <v>1299</v>
      </c>
      <c r="BI1805" s="2" t="s">
        <v>1299</v>
      </c>
      <c r="BJ1805" s="2" t="s">
        <v>1299</v>
      </c>
      <c r="BK1805" s="2" t="s">
        <v>1299</v>
      </c>
      <c r="BL1805" s="2" t="s">
        <v>1299</v>
      </c>
      <c r="BM1805" s="2" t="s">
        <v>1299</v>
      </c>
      <c r="BN1805" s="2" t="s">
        <v>1299</v>
      </c>
      <c r="BO1805" s="2" t="s">
        <v>1299</v>
      </c>
    </row>
    <row r="1806" spans="2:67" ht="43.15" outlineLevel="1">
      <c r="B1806" s="36"/>
      <c r="C1806" s="13" t="s">
        <v>1999</v>
      </c>
      <c r="D1806" s="10" t="s">
        <v>2170</v>
      </c>
      <c r="E1806" s="10" t="s">
        <v>2171</v>
      </c>
      <c r="F1806" s="11" t="s">
        <v>2172</v>
      </c>
      <c r="G1806" s="11"/>
      <c r="H1806" s="11"/>
      <c r="I1806" s="11"/>
      <c r="J1806" s="11"/>
      <c r="K1806" s="11"/>
      <c r="L1806" s="11"/>
      <c r="M1806" s="11"/>
      <c r="N1806" s="10"/>
      <c r="O1806" s="10"/>
      <c r="P1806" s="10"/>
      <c r="Q1806" s="10"/>
      <c r="R1806" s="10"/>
      <c r="S1806" s="10" t="s">
        <v>53</v>
      </c>
      <c r="T1806" s="10"/>
      <c r="U1806" s="10" t="s">
        <v>49</v>
      </c>
      <c r="V1806" s="10" t="s">
        <v>49</v>
      </c>
      <c r="W1806" s="10" t="s">
        <v>50</v>
      </c>
      <c r="X1806" s="11" t="str">
        <f t="shared" si="943"/>
        <v>N</v>
      </c>
      <c r="Y1806" s="11"/>
      <c r="Z1806" s="11">
        <f t="shared" si="1044"/>
        <v>0</v>
      </c>
      <c r="AA1806" s="11" t="str">
        <f t="shared" si="1018"/>
        <v>N</v>
      </c>
      <c r="AB1806" s="11"/>
      <c r="AC1806" s="11">
        <f t="shared" si="1019"/>
        <v>0</v>
      </c>
      <c r="AD1806" s="10" t="str">
        <f t="shared" si="1059"/>
        <v/>
      </c>
      <c r="AE1806" s="10" t="str">
        <f t="shared" si="1060"/>
        <v/>
      </c>
      <c r="AF1806" s="11"/>
      <c r="AG1806" s="10"/>
      <c r="AH1806" s="10"/>
      <c r="AI1806" s="11">
        <f t="shared" si="1061"/>
        <v>1200</v>
      </c>
      <c r="AJ1806" s="11" t="str">
        <f t="shared" si="1062"/>
        <v/>
      </c>
      <c r="AK1806" s="11">
        <f t="shared" si="1063"/>
        <v>1328</v>
      </c>
      <c r="AL1806" s="11" t="str">
        <f t="shared" si="1064"/>
        <v/>
      </c>
      <c r="AM1806" s="11">
        <f t="shared" si="1065"/>
        <v>935</v>
      </c>
      <c r="AN1806" s="11" t="str">
        <f t="shared" si="1066"/>
        <v/>
      </c>
      <c r="AO1806" s="11">
        <f t="shared" si="1067"/>
        <v>935</v>
      </c>
      <c r="AP1806" s="11" t="str">
        <f t="shared" si="1068"/>
        <v/>
      </c>
      <c r="AQ1806" s="11"/>
      <c r="AR1806" s="11">
        <f t="shared" si="1020"/>
        <v>0</v>
      </c>
      <c r="AS1806" s="11"/>
      <c r="AT1806" s="9"/>
      <c r="AU1806" t="str">
        <f t="shared" si="1058"/>
        <v>RW</v>
      </c>
      <c r="AV1806" s="7">
        <f>SUM(Z$7:Z1806)/2</f>
        <v>1200</v>
      </c>
      <c r="AW1806" s="7">
        <f>SUM(AC$7:AC1806)/2</f>
        <v>936</v>
      </c>
      <c r="BF1806" s="2" t="s">
        <v>1299</v>
      </c>
      <c r="BG1806" s="2" t="s">
        <v>1299</v>
      </c>
      <c r="BH1806" s="2" t="s">
        <v>1299</v>
      </c>
      <c r="BI1806" s="2" t="s">
        <v>1299</v>
      </c>
      <c r="BJ1806" s="2" t="s">
        <v>1299</v>
      </c>
      <c r="BK1806" s="2" t="s">
        <v>1299</v>
      </c>
      <c r="BL1806" s="2" t="s">
        <v>1299</v>
      </c>
      <c r="BM1806" s="2" t="s">
        <v>1299</v>
      </c>
      <c r="BN1806" s="2" t="s">
        <v>1299</v>
      </c>
      <c r="BO1806" s="2" t="s">
        <v>1299</v>
      </c>
    </row>
    <row r="1807" spans="2:67" ht="43.15" outlineLevel="1">
      <c r="B1807" s="36"/>
      <c r="C1807" s="13" t="s">
        <v>1999</v>
      </c>
      <c r="D1807" s="10" t="s">
        <v>2170</v>
      </c>
      <c r="E1807" s="10" t="s">
        <v>2171</v>
      </c>
      <c r="F1807" s="11" t="s">
        <v>2172</v>
      </c>
      <c r="G1807" s="11"/>
      <c r="H1807" s="11"/>
      <c r="I1807" s="11"/>
      <c r="J1807" s="11"/>
      <c r="K1807" s="11"/>
      <c r="L1807" s="11"/>
      <c r="M1807" s="11"/>
      <c r="N1807" s="10"/>
      <c r="O1807" s="10"/>
      <c r="P1807" s="10"/>
      <c r="Q1807" s="10"/>
      <c r="R1807" s="10"/>
      <c r="S1807" s="10" t="s">
        <v>53</v>
      </c>
      <c r="T1807" s="10"/>
      <c r="U1807" s="10" t="s">
        <v>49</v>
      </c>
      <c r="V1807" s="10" t="s">
        <v>49</v>
      </c>
      <c r="W1807" s="10" t="s">
        <v>50</v>
      </c>
      <c r="X1807" s="11" t="str">
        <f t="shared" si="943"/>
        <v>N</v>
      </c>
      <c r="Y1807" s="11"/>
      <c r="Z1807" s="11">
        <f t="shared" si="1044"/>
        <v>0</v>
      </c>
      <c r="AA1807" s="11" t="str">
        <f t="shared" si="1018"/>
        <v>N</v>
      </c>
      <c r="AB1807" s="11"/>
      <c r="AC1807" s="11">
        <f t="shared" si="1019"/>
        <v>0</v>
      </c>
      <c r="AD1807" s="10" t="str">
        <f t="shared" si="1059"/>
        <v/>
      </c>
      <c r="AE1807" s="10" t="str">
        <f t="shared" si="1060"/>
        <v/>
      </c>
      <c r="AF1807" s="11"/>
      <c r="AG1807" s="10"/>
      <c r="AH1807" s="10"/>
      <c r="AI1807" s="11">
        <f t="shared" si="1061"/>
        <v>1200</v>
      </c>
      <c r="AJ1807" s="11" t="str">
        <f t="shared" si="1062"/>
        <v/>
      </c>
      <c r="AK1807" s="11">
        <f t="shared" si="1063"/>
        <v>1328</v>
      </c>
      <c r="AL1807" s="11" t="str">
        <f t="shared" si="1064"/>
        <v/>
      </c>
      <c r="AM1807" s="11">
        <f t="shared" si="1065"/>
        <v>935</v>
      </c>
      <c r="AN1807" s="11" t="str">
        <f t="shared" si="1066"/>
        <v/>
      </c>
      <c r="AO1807" s="11">
        <f t="shared" si="1067"/>
        <v>935</v>
      </c>
      <c r="AP1807" s="11" t="str">
        <f t="shared" si="1068"/>
        <v/>
      </c>
      <c r="AQ1807" s="11"/>
      <c r="AR1807" s="11">
        <f t="shared" si="1020"/>
        <v>0</v>
      </c>
      <c r="AS1807" s="11"/>
      <c r="AT1807" s="9"/>
      <c r="AU1807" t="str">
        <f t="shared" si="1058"/>
        <v>RW</v>
      </c>
      <c r="AV1807" s="7">
        <f>SUM(Z$7:Z1807)/2</f>
        <v>1200</v>
      </c>
      <c r="AW1807" s="7">
        <f>SUM(AC$7:AC1807)/2</f>
        <v>936</v>
      </c>
      <c r="BF1807" s="2" t="s">
        <v>1299</v>
      </c>
      <c r="BG1807" s="2" t="s">
        <v>1299</v>
      </c>
      <c r="BH1807" s="2" t="s">
        <v>1299</v>
      </c>
      <c r="BI1807" s="2" t="s">
        <v>1299</v>
      </c>
      <c r="BJ1807" s="2" t="s">
        <v>1299</v>
      </c>
      <c r="BK1807" s="2" t="s">
        <v>1299</v>
      </c>
      <c r="BL1807" s="2" t="s">
        <v>1299</v>
      </c>
      <c r="BM1807" s="2" t="s">
        <v>1299</v>
      </c>
      <c r="BN1807" s="2" t="s">
        <v>1299</v>
      </c>
      <c r="BO1807" s="2" t="s">
        <v>1299</v>
      </c>
    </row>
    <row r="1808" spans="2:67" ht="43.15" outlineLevel="1">
      <c r="B1808" s="36"/>
      <c r="C1808" s="13" t="s">
        <v>1999</v>
      </c>
      <c r="D1808" s="10" t="s">
        <v>2170</v>
      </c>
      <c r="E1808" s="10" t="s">
        <v>2171</v>
      </c>
      <c r="F1808" s="11" t="s">
        <v>2172</v>
      </c>
      <c r="G1808" s="11"/>
      <c r="H1808" s="11"/>
      <c r="I1808" s="11"/>
      <c r="J1808" s="11"/>
      <c r="K1808" s="11"/>
      <c r="L1808" s="11"/>
      <c r="M1808" s="11"/>
      <c r="N1808" s="10"/>
      <c r="O1808" s="10"/>
      <c r="P1808" s="10"/>
      <c r="Q1808" s="10"/>
      <c r="R1808" s="10"/>
      <c r="S1808" s="10" t="s">
        <v>53</v>
      </c>
      <c r="T1808" s="10"/>
      <c r="U1808" s="10" t="s">
        <v>49</v>
      </c>
      <c r="V1808" s="10" t="s">
        <v>49</v>
      </c>
      <c r="W1808" s="10" t="s">
        <v>50</v>
      </c>
      <c r="X1808" s="11" t="str">
        <f t="shared" si="943"/>
        <v>N</v>
      </c>
      <c r="Y1808" s="11"/>
      <c r="Z1808" s="11">
        <f t="shared" si="1044"/>
        <v>0</v>
      </c>
      <c r="AA1808" s="11" t="str">
        <f t="shared" si="1018"/>
        <v>N</v>
      </c>
      <c r="AB1808" s="11"/>
      <c r="AC1808" s="11">
        <f t="shared" si="1019"/>
        <v>0</v>
      </c>
      <c r="AD1808" s="10" t="str">
        <f t="shared" si="1059"/>
        <v/>
      </c>
      <c r="AE1808" s="10" t="str">
        <f t="shared" si="1060"/>
        <v/>
      </c>
      <c r="AF1808" s="11"/>
      <c r="AG1808" s="10"/>
      <c r="AH1808" s="10"/>
      <c r="AI1808" s="11">
        <f t="shared" si="1061"/>
        <v>1200</v>
      </c>
      <c r="AJ1808" s="11" t="str">
        <f t="shared" si="1062"/>
        <v/>
      </c>
      <c r="AK1808" s="11">
        <f t="shared" si="1063"/>
        <v>1328</v>
      </c>
      <c r="AL1808" s="11" t="str">
        <f t="shared" si="1064"/>
        <v/>
      </c>
      <c r="AM1808" s="11">
        <f t="shared" si="1065"/>
        <v>935</v>
      </c>
      <c r="AN1808" s="11" t="str">
        <f t="shared" si="1066"/>
        <v/>
      </c>
      <c r="AO1808" s="11">
        <f t="shared" si="1067"/>
        <v>935</v>
      </c>
      <c r="AP1808" s="11" t="str">
        <f t="shared" si="1068"/>
        <v/>
      </c>
      <c r="AQ1808" s="11"/>
      <c r="AR1808" s="11">
        <f t="shared" si="1020"/>
        <v>0</v>
      </c>
      <c r="AS1808" s="11"/>
      <c r="AT1808" s="9"/>
      <c r="AU1808" t="str">
        <f t="shared" si="1058"/>
        <v>RW</v>
      </c>
      <c r="AV1808" s="7">
        <f>SUM(Z$7:Z1808)/2</f>
        <v>1200</v>
      </c>
      <c r="AW1808" s="7">
        <f>SUM(AC$7:AC1808)/2</f>
        <v>936</v>
      </c>
      <c r="BF1808" s="2" t="s">
        <v>1299</v>
      </c>
      <c r="BG1808" s="2" t="s">
        <v>1299</v>
      </c>
      <c r="BH1808" s="2" t="s">
        <v>1299</v>
      </c>
      <c r="BI1808" s="2" t="s">
        <v>1299</v>
      </c>
      <c r="BJ1808" s="2" t="s">
        <v>1299</v>
      </c>
      <c r="BK1808" s="2" t="s">
        <v>1299</v>
      </c>
      <c r="BL1808" s="2" t="s">
        <v>1299</v>
      </c>
      <c r="BM1808" s="2" t="s">
        <v>1299</v>
      </c>
      <c r="BN1808" s="2" t="s">
        <v>1299</v>
      </c>
      <c r="BO1808" s="2" t="s">
        <v>1299</v>
      </c>
    </row>
    <row r="1809" spans="2:67" ht="43.15" outlineLevel="1">
      <c r="B1809" s="36"/>
      <c r="C1809" s="13" t="s">
        <v>1999</v>
      </c>
      <c r="D1809" s="10" t="s">
        <v>2170</v>
      </c>
      <c r="E1809" s="10" t="s">
        <v>2171</v>
      </c>
      <c r="F1809" s="11" t="s">
        <v>2172</v>
      </c>
      <c r="G1809" s="11"/>
      <c r="H1809" s="11"/>
      <c r="I1809" s="11"/>
      <c r="J1809" s="11"/>
      <c r="K1809" s="11"/>
      <c r="L1809" s="11"/>
      <c r="M1809" s="11"/>
      <c r="N1809" s="10"/>
      <c r="O1809" s="10"/>
      <c r="P1809" s="10"/>
      <c r="Q1809" s="10"/>
      <c r="R1809" s="10"/>
      <c r="S1809" s="10" t="s">
        <v>53</v>
      </c>
      <c r="T1809" s="10"/>
      <c r="U1809" s="10" t="s">
        <v>49</v>
      </c>
      <c r="V1809" s="10" t="s">
        <v>49</v>
      </c>
      <c r="W1809" s="10" t="s">
        <v>50</v>
      </c>
      <c r="X1809" s="11" t="str">
        <f t="shared" si="943"/>
        <v>N</v>
      </c>
      <c r="Y1809" s="11"/>
      <c r="Z1809" s="11">
        <f t="shared" si="1044"/>
        <v>0</v>
      </c>
      <c r="AA1809" s="11" t="str">
        <f t="shared" si="1018"/>
        <v>N</v>
      </c>
      <c r="AB1809" s="11"/>
      <c r="AC1809" s="11">
        <f t="shared" si="1019"/>
        <v>0</v>
      </c>
      <c r="AD1809" s="10" t="str">
        <f t="shared" si="1059"/>
        <v/>
      </c>
      <c r="AE1809" s="10" t="str">
        <f t="shared" si="1060"/>
        <v/>
      </c>
      <c r="AF1809" s="11"/>
      <c r="AG1809" s="10"/>
      <c r="AH1809" s="10"/>
      <c r="AI1809" s="11">
        <f t="shared" si="1061"/>
        <v>1200</v>
      </c>
      <c r="AJ1809" s="11" t="str">
        <f t="shared" si="1062"/>
        <v/>
      </c>
      <c r="AK1809" s="11">
        <f t="shared" si="1063"/>
        <v>1328</v>
      </c>
      <c r="AL1809" s="11" t="str">
        <f t="shared" si="1064"/>
        <v/>
      </c>
      <c r="AM1809" s="11">
        <f t="shared" si="1065"/>
        <v>935</v>
      </c>
      <c r="AN1809" s="11" t="str">
        <f t="shared" si="1066"/>
        <v/>
      </c>
      <c r="AO1809" s="11">
        <f t="shared" si="1067"/>
        <v>935</v>
      </c>
      <c r="AP1809" s="11" t="str">
        <f t="shared" si="1068"/>
        <v/>
      </c>
      <c r="AQ1809" s="11"/>
      <c r="AR1809" s="11">
        <f t="shared" si="1020"/>
        <v>0</v>
      </c>
      <c r="AS1809" s="11"/>
      <c r="AT1809" s="9"/>
      <c r="AU1809" t="str">
        <f t="shared" si="1058"/>
        <v>RW</v>
      </c>
      <c r="AV1809" s="7">
        <f>SUM(Z$7:Z1809)/2</f>
        <v>1200</v>
      </c>
      <c r="AW1809" s="7">
        <f>SUM(AC$7:AC1809)/2</f>
        <v>936</v>
      </c>
      <c r="BF1809" s="2" t="s">
        <v>1299</v>
      </c>
      <c r="BG1809" s="2" t="s">
        <v>1299</v>
      </c>
      <c r="BH1809" s="2" t="s">
        <v>1299</v>
      </c>
      <c r="BI1809" s="2" t="s">
        <v>1299</v>
      </c>
      <c r="BJ1809" s="2" t="s">
        <v>1299</v>
      </c>
      <c r="BK1809" s="2" t="s">
        <v>1299</v>
      </c>
      <c r="BL1809" s="2" t="s">
        <v>1299</v>
      </c>
      <c r="BM1809" s="2" t="s">
        <v>1299</v>
      </c>
      <c r="BN1809" s="2" t="s">
        <v>1299</v>
      </c>
      <c r="BO1809" s="2" t="s">
        <v>1299</v>
      </c>
    </row>
    <row r="1810" spans="2:67" ht="43.15" outlineLevel="1">
      <c r="B1810" s="36"/>
      <c r="C1810" s="13" t="s">
        <v>1999</v>
      </c>
      <c r="D1810" s="10" t="s">
        <v>2170</v>
      </c>
      <c r="E1810" s="10" t="s">
        <v>2171</v>
      </c>
      <c r="F1810" s="11" t="s">
        <v>2172</v>
      </c>
      <c r="G1810" s="11"/>
      <c r="H1810" s="11"/>
      <c r="I1810" s="11"/>
      <c r="J1810" s="11"/>
      <c r="K1810" s="11"/>
      <c r="L1810" s="11"/>
      <c r="M1810" s="11"/>
      <c r="N1810" s="10"/>
      <c r="O1810" s="10"/>
      <c r="P1810" s="10"/>
      <c r="Q1810" s="10"/>
      <c r="R1810" s="10"/>
      <c r="S1810" s="10" t="s">
        <v>53</v>
      </c>
      <c r="T1810" s="10"/>
      <c r="U1810" s="10" t="s">
        <v>49</v>
      </c>
      <c r="V1810" s="10" t="s">
        <v>49</v>
      </c>
      <c r="W1810" s="10" t="s">
        <v>50</v>
      </c>
      <c r="X1810" s="11" t="str">
        <f t="shared" si="943"/>
        <v>N</v>
      </c>
      <c r="Y1810" s="11"/>
      <c r="Z1810" s="11">
        <f t="shared" si="1044"/>
        <v>0</v>
      </c>
      <c r="AA1810" s="11" t="str">
        <f t="shared" si="1018"/>
        <v>N</v>
      </c>
      <c r="AB1810" s="11"/>
      <c r="AC1810" s="11">
        <f t="shared" si="1019"/>
        <v>0</v>
      </c>
      <c r="AD1810" s="10" t="str">
        <f t="shared" si="1059"/>
        <v/>
      </c>
      <c r="AE1810" s="10" t="str">
        <f t="shared" si="1060"/>
        <v/>
      </c>
      <c r="AF1810" s="11"/>
      <c r="AG1810" s="10"/>
      <c r="AH1810" s="10"/>
      <c r="AI1810" s="11">
        <f t="shared" si="1061"/>
        <v>1200</v>
      </c>
      <c r="AJ1810" s="11" t="str">
        <f t="shared" si="1062"/>
        <v/>
      </c>
      <c r="AK1810" s="11">
        <f t="shared" si="1063"/>
        <v>1328</v>
      </c>
      <c r="AL1810" s="11" t="str">
        <f t="shared" si="1064"/>
        <v/>
      </c>
      <c r="AM1810" s="11">
        <f t="shared" si="1065"/>
        <v>935</v>
      </c>
      <c r="AN1810" s="11" t="str">
        <f t="shared" si="1066"/>
        <v/>
      </c>
      <c r="AO1810" s="11">
        <f t="shared" si="1067"/>
        <v>935</v>
      </c>
      <c r="AP1810" s="11" t="str">
        <f t="shared" si="1068"/>
        <v/>
      </c>
      <c r="AQ1810" s="11"/>
      <c r="AR1810" s="11">
        <f t="shared" si="1020"/>
        <v>0</v>
      </c>
      <c r="AS1810" s="11"/>
      <c r="AT1810" s="9"/>
      <c r="AU1810" t="str">
        <f t="shared" si="1058"/>
        <v>RW</v>
      </c>
      <c r="AV1810" s="7">
        <f>SUM(Z$7:Z1810)/2</f>
        <v>1200</v>
      </c>
      <c r="AW1810" s="7">
        <f>SUM(AC$7:AC1810)/2</f>
        <v>936</v>
      </c>
      <c r="BF1810" s="2" t="s">
        <v>1299</v>
      </c>
      <c r="BG1810" s="2" t="s">
        <v>1299</v>
      </c>
      <c r="BH1810" s="2" t="s">
        <v>1299</v>
      </c>
      <c r="BI1810" s="2" t="s">
        <v>1299</v>
      </c>
      <c r="BJ1810" s="2" t="s">
        <v>1299</v>
      </c>
      <c r="BK1810" s="2" t="s">
        <v>1299</v>
      </c>
      <c r="BL1810" s="2" t="s">
        <v>1299</v>
      </c>
      <c r="BM1810" s="2" t="s">
        <v>1299</v>
      </c>
      <c r="BN1810" s="2" t="s">
        <v>1299</v>
      </c>
      <c r="BO1810" s="2" t="s">
        <v>1299</v>
      </c>
    </row>
    <row r="1811" spans="2:67" ht="43.15" outlineLevel="1">
      <c r="B1811" s="36"/>
      <c r="C1811" s="13" t="s">
        <v>1999</v>
      </c>
      <c r="D1811" s="10" t="s">
        <v>2170</v>
      </c>
      <c r="E1811" s="10" t="s">
        <v>2171</v>
      </c>
      <c r="F1811" s="11" t="s">
        <v>2172</v>
      </c>
      <c r="G1811" s="11"/>
      <c r="H1811" s="11"/>
      <c r="I1811" s="11"/>
      <c r="J1811" s="11"/>
      <c r="K1811" s="11"/>
      <c r="L1811" s="11"/>
      <c r="M1811" s="11"/>
      <c r="N1811" s="10"/>
      <c r="O1811" s="10"/>
      <c r="P1811" s="10"/>
      <c r="Q1811" s="10"/>
      <c r="R1811" s="10"/>
      <c r="S1811" s="10" t="s">
        <v>53</v>
      </c>
      <c r="T1811" s="10"/>
      <c r="U1811" s="10" t="s">
        <v>49</v>
      </c>
      <c r="V1811" s="10" t="s">
        <v>49</v>
      </c>
      <c r="W1811" s="10" t="s">
        <v>50</v>
      </c>
      <c r="X1811" s="11" t="str">
        <f t="shared" si="943"/>
        <v>N</v>
      </c>
      <c r="Y1811" s="11"/>
      <c r="Z1811" s="11">
        <f t="shared" si="1044"/>
        <v>0</v>
      </c>
      <c r="AA1811" s="11" t="str">
        <f t="shared" si="1018"/>
        <v>N</v>
      </c>
      <c r="AB1811" s="11"/>
      <c r="AC1811" s="11">
        <f t="shared" si="1019"/>
        <v>0</v>
      </c>
      <c r="AD1811" s="10" t="str">
        <f t="shared" si="1059"/>
        <v/>
      </c>
      <c r="AE1811" s="10" t="str">
        <f t="shared" si="1060"/>
        <v/>
      </c>
      <c r="AF1811" s="11"/>
      <c r="AG1811" s="10"/>
      <c r="AH1811" s="10"/>
      <c r="AI1811" s="11">
        <f t="shared" si="1061"/>
        <v>1200</v>
      </c>
      <c r="AJ1811" s="11" t="str">
        <f t="shared" si="1062"/>
        <v/>
      </c>
      <c r="AK1811" s="11">
        <f t="shared" si="1063"/>
        <v>1328</v>
      </c>
      <c r="AL1811" s="11" t="str">
        <f t="shared" si="1064"/>
        <v/>
      </c>
      <c r="AM1811" s="11">
        <f t="shared" si="1065"/>
        <v>935</v>
      </c>
      <c r="AN1811" s="11" t="str">
        <f t="shared" si="1066"/>
        <v/>
      </c>
      <c r="AO1811" s="11">
        <f t="shared" si="1067"/>
        <v>935</v>
      </c>
      <c r="AP1811" s="11" t="str">
        <f t="shared" si="1068"/>
        <v/>
      </c>
      <c r="AQ1811" s="11"/>
      <c r="AR1811" s="11">
        <f t="shared" si="1020"/>
        <v>0</v>
      </c>
      <c r="AS1811" s="11"/>
      <c r="AT1811" s="9"/>
      <c r="AU1811" t="str">
        <f t="shared" si="1058"/>
        <v>RW</v>
      </c>
      <c r="AV1811" s="7">
        <f>SUM(Z$7:Z1811)/2</f>
        <v>1200</v>
      </c>
      <c r="AW1811" s="7">
        <f>SUM(AC$7:AC1811)/2</f>
        <v>936</v>
      </c>
      <c r="BF1811" s="2" t="s">
        <v>1299</v>
      </c>
      <c r="BG1811" s="2" t="s">
        <v>1299</v>
      </c>
      <c r="BH1811" s="2" t="s">
        <v>1299</v>
      </c>
      <c r="BI1811" s="2" t="s">
        <v>1299</v>
      </c>
      <c r="BJ1811" s="2" t="s">
        <v>1299</v>
      </c>
      <c r="BK1811" s="2" t="s">
        <v>1299</v>
      </c>
      <c r="BL1811" s="2" t="s">
        <v>1299</v>
      </c>
      <c r="BM1811" s="2" t="s">
        <v>1299</v>
      </c>
      <c r="BN1811" s="2" t="s">
        <v>1299</v>
      </c>
      <c r="BO1811" s="2" t="s">
        <v>1299</v>
      </c>
    </row>
    <row r="1812" spans="2:67" ht="43.15" outlineLevel="1">
      <c r="B1812" s="36"/>
      <c r="C1812" s="13" t="s">
        <v>1999</v>
      </c>
      <c r="D1812" s="10" t="s">
        <v>2170</v>
      </c>
      <c r="E1812" s="10" t="s">
        <v>2171</v>
      </c>
      <c r="F1812" s="11" t="s">
        <v>2172</v>
      </c>
      <c r="G1812" s="11"/>
      <c r="H1812" s="11"/>
      <c r="I1812" s="11"/>
      <c r="J1812" s="11"/>
      <c r="K1812" s="11"/>
      <c r="L1812" s="11"/>
      <c r="M1812" s="11"/>
      <c r="N1812" s="10"/>
      <c r="O1812" s="10"/>
      <c r="P1812" s="10"/>
      <c r="Q1812" s="10"/>
      <c r="R1812" s="10"/>
      <c r="S1812" s="10" t="s">
        <v>53</v>
      </c>
      <c r="T1812" s="10"/>
      <c r="U1812" s="10" t="s">
        <v>49</v>
      </c>
      <c r="V1812" s="10" t="s">
        <v>49</v>
      </c>
      <c r="W1812" s="10" t="s">
        <v>50</v>
      </c>
      <c r="X1812" s="11" t="str">
        <f t="shared" si="943"/>
        <v>N</v>
      </c>
      <c r="Y1812" s="11"/>
      <c r="Z1812" s="11">
        <f t="shared" si="1044"/>
        <v>0</v>
      </c>
      <c r="AA1812" s="11" t="str">
        <f t="shared" si="1018"/>
        <v>N</v>
      </c>
      <c r="AB1812" s="11"/>
      <c r="AC1812" s="11">
        <f t="shared" si="1019"/>
        <v>0</v>
      </c>
      <c r="AD1812" s="10" t="str">
        <f t="shared" si="1059"/>
        <v/>
      </c>
      <c r="AE1812" s="10" t="str">
        <f t="shared" si="1060"/>
        <v/>
      </c>
      <c r="AF1812" s="11"/>
      <c r="AG1812" s="10"/>
      <c r="AH1812" s="10"/>
      <c r="AI1812" s="11">
        <f t="shared" si="1061"/>
        <v>1200</v>
      </c>
      <c r="AJ1812" s="11" t="str">
        <f t="shared" si="1062"/>
        <v/>
      </c>
      <c r="AK1812" s="11">
        <f t="shared" si="1063"/>
        <v>1328</v>
      </c>
      <c r="AL1812" s="11" t="str">
        <f t="shared" si="1064"/>
        <v/>
      </c>
      <c r="AM1812" s="11">
        <f t="shared" si="1065"/>
        <v>935</v>
      </c>
      <c r="AN1812" s="11" t="str">
        <f t="shared" si="1066"/>
        <v/>
      </c>
      <c r="AO1812" s="11">
        <f t="shared" si="1067"/>
        <v>935</v>
      </c>
      <c r="AP1812" s="11" t="str">
        <f t="shared" si="1068"/>
        <v/>
      </c>
      <c r="AQ1812" s="11"/>
      <c r="AR1812" s="11">
        <f t="shared" si="1020"/>
        <v>0</v>
      </c>
      <c r="AS1812" s="11"/>
      <c r="AT1812" s="9"/>
      <c r="AU1812" t="str">
        <f t="shared" si="1058"/>
        <v>RW</v>
      </c>
      <c r="AV1812" s="7">
        <f>SUM(Z$7:Z1812)/2</f>
        <v>1200</v>
      </c>
      <c r="AW1812" s="7">
        <f>SUM(AC$7:AC1812)/2</f>
        <v>936</v>
      </c>
      <c r="BF1812" s="2" t="s">
        <v>1299</v>
      </c>
      <c r="BG1812" s="2" t="s">
        <v>1299</v>
      </c>
      <c r="BH1812" s="2" t="s">
        <v>1299</v>
      </c>
      <c r="BI1812" s="2" t="s">
        <v>1299</v>
      </c>
      <c r="BJ1812" s="2" t="s">
        <v>1299</v>
      </c>
      <c r="BK1812" s="2" t="s">
        <v>1299</v>
      </c>
      <c r="BL1812" s="2" t="s">
        <v>1299</v>
      </c>
      <c r="BM1812" s="2" t="s">
        <v>1299</v>
      </c>
      <c r="BN1812" s="2" t="s">
        <v>1299</v>
      </c>
      <c r="BO1812" s="2" t="s">
        <v>1299</v>
      </c>
    </row>
    <row r="1813" spans="2:67" ht="43.15" outlineLevel="1">
      <c r="B1813" s="36"/>
      <c r="C1813" s="13" t="s">
        <v>1999</v>
      </c>
      <c r="D1813" s="10" t="s">
        <v>2170</v>
      </c>
      <c r="E1813" s="10" t="s">
        <v>2171</v>
      </c>
      <c r="F1813" s="11" t="s">
        <v>2172</v>
      </c>
      <c r="G1813" s="11"/>
      <c r="H1813" s="11"/>
      <c r="I1813" s="11"/>
      <c r="J1813" s="11"/>
      <c r="K1813" s="11"/>
      <c r="L1813" s="11"/>
      <c r="M1813" s="11"/>
      <c r="N1813" s="10"/>
      <c r="O1813" s="10"/>
      <c r="P1813" s="10"/>
      <c r="Q1813" s="10"/>
      <c r="R1813" s="10"/>
      <c r="S1813" s="10" t="s">
        <v>53</v>
      </c>
      <c r="T1813" s="10"/>
      <c r="U1813" s="10" t="s">
        <v>49</v>
      </c>
      <c r="V1813" s="10" t="s">
        <v>49</v>
      </c>
      <c r="W1813" s="10" t="s">
        <v>50</v>
      </c>
      <c r="X1813" s="11" t="str">
        <f t="shared" si="943"/>
        <v>N</v>
      </c>
      <c r="Y1813" s="11"/>
      <c r="Z1813" s="11">
        <f t="shared" si="1044"/>
        <v>0</v>
      </c>
      <c r="AA1813" s="11" t="str">
        <f t="shared" si="1018"/>
        <v>N</v>
      </c>
      <c r="AB1813" s="11"/>
      <c r="AC1813" s="11">
        <f t="shared" si="1019"/>
        <v>0</v>
      </c>
      <c r="AD1813" s="10" t="str">
        <f t="shared" si="1059"/>
        <v/>
      </c>
      <c r="AE1813" s="10" t="str">
        <f t="shared" si="1060"/>
        <v/>
      </c>
      <c r="AF1813" s="11"/>
      <c r="AG1813" s="10"/>
      <c r="AH1813" s="10"/>
      <c r="AI1813" s="11">
        <f t="shared" si="1061"/>
        <v>1200</v>
      </c>
      <c r="AJ1813" s="11" t="str">
        <f t="shared" si="1062"/>
        <v/>
      </c>
      <c r="AK1813" s="11">
        <f t="shared" si="1063"/>
        <v>1328</v>
      </c>
      <c r="AL1813" s="11" t="str">
        <f t="shared" si="1064"/>
        <v/>
      </c>
      <c r="AM1813" s="11">
        <f t="shared" si="1065"/>
        <v>935</v>
      </c>
      <c r="AN1813" s="11" t="str">
        <f t="shared" si="1066"/>
        <v/>
      </c>
      <c r="AO1813" s="11">
        <f t="shared" si="1067"/>
        <v>935</v>
      </c>
      <c r="AP1813" s="11" t="str">
        <f t="shared" si="1068"/>
        <v/>
      </c>
      <c r="AQ1813" s="11"/>
      <c r="AR1813" s="11">
        <f t="shared" si="1020"/>
        <v>0</v>
      </c>
      <c r="AS1813" s="11"/>
      <c r="AT1813" s="9"/>
      <c r="AU1813" t="str">
        <f t="shared" si="1058"/>
        <v>RW</v>
      </c>
      <c r="AV1813" s="7">
        <f>SUM(Z$7:Z1813)/2</f>
        <v>1200</v>
      </c>
      <c r="AW1813" s="7">
        <f>SUM(AC$7:AC1813)/2</f>
        <v>936</v>
      </c>
      <c r="BF1813" s="2" t="s">
        <v>1299</v>
      </c>
      <c r="BG1813" s="2" t="s">
        <v>1299</v>
      </c>
      <c r="BH1813" s="2" t="s">
        <v>1299</v>
      </c>
      <c r="BI1813" s="2" t="s">
        <v>1299</v>
      </c>
      <c r="BJ1813" s="2" t="s">
        <v>1299</v>
      </c>
      <c r="BK1813" s="2" t="s">
        <v>1299</v>
      </c>
      <c r="BL1813" s="2" t="s">
        <v>1299</v>
      </c>
      <c r="BM1813" s="2" t="s">
        <v>1299</v>
      </c>
      <c r="BN1813" s="2" t="s">
        <v>1299</v>
      </c>
      <c r="BO1813" s="2" t="s">
        <v>1299</v>
      </c>
    </row>
    <row r="1814" spans="2:67" ht="43.15" outlineLevel="1">
      <c r="B1814" s="36"/>
      <c r="C1814" s="13" t="s">
        <v>1999</v>
      </c>
      <c r="D1814" s="10" t="s">
        <v>2170</v>
      </c>
      <c r="E1814" s="10" t="s">
        <v>2171</v>
      </c>
      <c r="F1814" s="11" t="s">
        <v>2172</v>
      </c>
      <c r="G1814" s="11"/>
      <c r="H1814" s="11"/>
      <c r="I1814" s="11"/>
      <c r="J1814" s="11"/>
      <c r="K1814" s="11"/>
      <c r="L1814" s="11"/>
      <c r="M1814" s="11"/>
      <c r="N1814" s="10"/>
      <c r="O1814" s="10"/>
      <c r="P1814" s="10"/>
      <c r="Q1814" s="10"/>
      <c r="R1814" s="10"/>
      <c r="S1814" s="10" t="s">
        <v>53</v>
      </c>
      <c r="T1814" s="10"/>
      <c r="U1814" s="10" t="s">
        <v>49</v>
      </c>
      <c r="V1814" s="10" t="s">
        <v>49</v>
      </c>
      <c r="W1814" s="10" t="s">
        <v>50</v>
      </c>
      <c r="X1814" s="11" t="str">
        <f t="shared" si="943"/>
        <v>N</v>
      </c>
      <c r="Y1814" s="11"/>
      <c r="Z1814" s="11">
        <f t="shared" si="1044"/>
        <v>0</v>
      </c>
      <c r="AA1814" s="11" t="str">
        <f t="shared" si="1018"/>
        <v>N</v>
      </c>
      <c r="AB1814" s="11"/>
      <c r="AC1814" s="11">
        <f t="shared" si="1019"/>
        <v>0</v>
      </c>
      <c r="AD1814" s="10" t="str">
        <f t="shared" si="1059"/>
        <v/>
      </c>
      <c r="AE1814" s="10" t="str">
        <f t="shared" si="1060"/>
        <v/>
      </c>
      <c r="AF1814" s="11"/>
      <c r="AG1814" s="10"/>
      <c r="AH1814" s="10"/>
      <c r="AI1814" s="11">
        <f t="shared" si="1061"/>
        <v>1200</v>
      </c>
      <c r="AJ1814" s="11" t="str">
        <f t="shared" si="1062"/>
        <v/>
      </c>
      <c r="AK1814" s="11">
        <f t="shared" si="1063"/>
        <v>1328</v>
      </c>
      <c r="AL1814" s="11" t="str">
        <f t="shared" si="1064"/>
        <v/>
      </c>
      <c r="AM1814" s="11">
        <f t="shared" si="1065"/>
        <v>935</v>
      </c>
      <c r="AN1814" s="11" t="str">
        <f t="shared" si="1066"/>
        <v/>
      </c>
      <c r="AO1814" s="11">
        <f t="shared" si="1067"/>
        <v>935</v>
      </c>
      <c r="AP1814" s="11" t="str">
        <f t="shared" si="1068"/>
        <v/>
      </c>
      <c r="AQ1814" s="11"/>
      <c r="AR1814" s="11">
        <f t="shared" si="1020"/>
        <v>0</v>
      </c>
      <c r="AS1814" s="11"/>
      <c r="AT1814" s="9"/>
      <c r="AU1814" t="str">
        <f t="shared" si="1058"/>
        <v>RW</v>
      </c>
      <c r="AV1814" s="7">
        <f>SUM(Z$7:Z1814)/2</f>
        <v>1200</v>
      </c>
      <c r="AW1814" s="7">
        <f>SUM(AC$7:AC1814)/2</f>
        <v>936</v>
      </c>
      <c r="BF1814" s="2" t="s">
        <v>1299</v>
      </c>
      <c r="BG1814" s="2" t="s">
        <v>1299</v>
      </c>
      <c r="BH1814" s="2" t="s">
        <v>1299</v>
      </c>
      <c r="BI1814" s="2" t="s">
        <v>1299</v>
      </c>
      <c r="BJ1814" s="2" t="s">
        <v>1299</v>
      </c>
      <c r="BK1814" s="2" t="s">
        <v>1299</v>
      </c>
      <c r="BL1814" s="2" t="s">
        <v>1299</v>
      </c>
      <c r="BM1814" s="2" t="s">
        <v>1299</v>
      </c>
      <c r="BN1814" s="2" t="s">
        <v>1299</v>
      </c>
      <c r="BO1814" s="2" t="s">
        <v>1299</v>
      </c>
    </row>
    <row r="1815" spans="2:67" ht="43.15" outlineLevel="1">
      <c r="B1815" s="36"/>
      <c r="C1815" s="13" t="s">
        <v>1999</v>
      </c>
      <c r="D1815" s="10" t="s">
        <v>2170</v>
      </c>
      <c r="E1815" s="10" t="s">
        <v>2171</v>
      </c>
      <c r="F1815" s="11" t="s">
        <v>2172</v>
      </c>
      <c r="G1815" s="11"/>
      <c r="H1815" s="11"/>
      <c r="I1815" s="11"/>
      <c r="J1815" s="11"/>
      <c r="K1815" s="11"/>
      <c r="L1815" s="11"/>
      <c r="M1815" s="11"/>
      <c r="N1815" s="10"/>
      <c r="O1815" s="10"/>
      <c r="P1815" s="10"/>
      <c r="Q1815" s="10"/>
      <c r="R1815" s="10"/>
      <c r="S1815" s="10" t="s">
        <v>53</v>
      </c>
      <c r="T1815" s="10"/>
      <c r="U1815" s="10" t="s">
        <v>49</v>
      </c>
      <c r="V1815" s="10" t="s">
        <v>49</v>
      </c>
      <c r="W1815" s="10" t="s">
        <v>50</v>
      </c>
      <c r="X1815" s="11" t="str">
        <f t="shared" si="943"/>
        <v>N</v>
      </c>
      <c r="Y1815" s="11"/>
      <c r="Z1815" s="11">
        <f t="shared" si="1044"/>
        <v>0</v>
      </c>
      <c r="AA1815" s="11" t="str">
        <f t="shared" si="1018"/>
        <v>N</v>
      </c>
      <c r="AB1815" s="11"/>
      <c r="AC1815" s="11">
        <f t="shared" si="1019"/>
        <v>0</v>
      </c>
      <c r="AD1815" s="10" t="str">
        <f t="shared" si="1059"/>
        <v/>
      </c>
      <c r="AE1815" s="10" t="str">
        <f t="shared" si="1060"/>
        <v/>
      </c>
      <c r="AF1815" s="11"/>
      <c r="AG1815" s="10"/>
      <c r="AH1815" s="10"/>
      <c r="AI1815" s="11">
        <f t="shared" si="1061"/>
        <v>1200</v>
      </c>
      <c r="AJ1815" s="11" t="str">
        <f t="shared" si="1062"/>
        <v/>
      </c>
      <c r="AK1815" s="11">
        <f t="shared" si="1063"/>
        <v>1328</v>
      </c>
      <c r="AL1815" s="11" t="str">
        <f t="shared" si="1064"/>
        <v/>
      </c>
      <c r="AM1815" s="11">
        <f t="shared" si="1065"/>
        <v>935</v>
      </c>
      <c r="AN1815" s="11" t="str">
        <f t="shared" si="1066"/>
        <v/>
      </c>
      <c r="AO1815" s="11">
        <f t="shared" si="1067"/>
        <v>935</v>
      </c>
      <c r="AP1815" s="11" t="str">
        <f t="shared" si="1068"/>
        <v/>
      </c>
      <c r="AQ1815" s="11"/>
      <c r="AR1815" s="11">
        <f t="shared" si="1020"/>
        <v>0</v>
      </c>
      <c r="AS1815" s="11"/>
      <c r="AT1815" s="9"/>
      <c r="AU1815" t="str">
        <f t="shared" si="1058"/>
        <v>RW</v>
      </c>
      <c r="AV1815" s="7">
        <f>SUM(Z$7:Z1815)/2</f>
        <v>1200</v>
      </c>
      <c r="AW1815" s="7">
        <f>SUM(AC$7:AC1815)/2</f>
        <v>936</v>
      </c>
      <c r="BF1815" s="2" t="s">
        <v>1299</v>
      </c>
      <c r="BG1815" s="2" t="s">
        <v>1299</v>
      </c>
      <c r="BH1815" s="2" t="s">
        <v>1299</v>
      </c>
      <c r="BI1815" s="2" t="s">
        <v>1299</v>
      </c>
      <c r="BJ1815" s="2" t="s">
        <v>1299</v>
      </c>
      <c r="BK1815" s="2" t="s">
        <v>1299</v>
      </c>
      <c r="BL1815" s="2" t="s">
        <v>1299</v>
      </c>
      <c r="BM1815" s="2" t="s">
        <v>1299</v>
      </c>
      <c r="BN1815" s="2" t="s">
        <v>1299</v>
      </c>
      <c r="BO1815" s="2" t="s">
        <v>1299</v>
      </c>
    </row>
    <row r="1816" spans="2:67" ht="43.15" outlineLevel="1">
      <c r="B1816" s="36"/>
      <c r="C1816" s="13" t="s">
        <v>1999</v>
      </c>
      <c r="D1816" s="10" t="s">
        <v>2170</v>
      </c>
      <c r="E1816" s="10" t="s">
        <v>2171</v>
      </c>
      <c r="F1816" s="11" t="s">
        <v>2172</v>
      </c>
      <c r="G1816" s="11"/>
      <c r="H1816" s="11"/>
      <c r="I1816" s="11"/>
      <c r="J1816" s="11"/>
      <c r="K1816" s="11"/>
      <c r="L1816" s="11"/>
      <c r="M1816" s="11"/>
      <c r="N1816" s="10"/>
      <c r="O1816" s="10"/>
      <c r="P1816" s="10"/>
      <c r="Q1816" s="10"/>
      <c r="R1816" s="10"/>
      <c r="S1816" s="10" t="s">
        <v>53</v>
      </c>
      <c r="T1816" s="10"/>
      <c r="U1816" s="10" t="s">
        <v>49</v>
      </c>
      <c r="V1816" s="10" t="s">
        <v>49</v>
      </c>
      <c r="W1816" s="10" t="s">
        <v>50</v>
      </c>
      <c r="X1816" s="11" t="str">
        <f t="shared" si="943"/>
        <v>N</v>
      </c>
      <c r="Y1816" s="11"/>
      <c r="Z1816" s="11">
        <f t="shared" si="1044"/>
        <v>0</v>
      </c>
      <c r="AA1816" s="11" t="str">
        <f t="shared" si="1018"/>
        <v>N</v>
      </c>
      <c r="AB1816" s="11"/>
      <c r="AC1816" s="11">
        <f t="shared" si="1019"/>
        <v>0</v>
      </c>
      <c r="AD1816" s="10" t="str">
        <f t="shared" si="1059"/>
        <v/>
      </c>
      <c r="AE1816" s="10" t="str">
        <f t="shared" si="1060"/>
        <v/>
      </c>
      <c r="AF1816" s="11"/>
      <c r="AG1816" s="10"/>
      <c r="AH1816" s="10"/>
      <c r="AI1816" s="11">
        <f t="shared" si="1061"/>
        <v>1200</v>
      </c>
      <c r="AJ1816" s="11" t="str">
        <f t="shared" si="1062"/>
        <v/>
      </c>
      <c r="AK1816" s="11">
        <f t="shared" si="1063"/>
        <v>1328</v>
      </c>
      <c r="AL1816" s="11" t="str">
        <f t="shared" si="1064"/>
        <v/>
      </c>
      <c r="AM1816" s="11">
        <f t="shared" si="1065"/>
        <v>935</v>
      </c>
      <c r="AN1816" s="11" t="str">
        <f t="shared" si="1066"/>
        <v/>
      </c>
      <c r="AO1816" s="11">
        <f t="shared" si="1067"/>
        <v>935</v>
      </c>
      <c r="AP1816" s="11" t="str">
        <f t="shared" si="1068"/>
        <v/>
      </c>
      <c r="AQ1816" s="11"/>
      <c r="AR1816" s="11">
        <f t="shared" si="1020"/>
        <v>0</v>
      </c>
      <c r="AS1816" s="11"/>
      <c r="AT1816" s="9"/>
      <c r="AU1816" t="str">
        <f t="shared" si="1058"/>
        <v>RW</v>
      </c>
      <c r="AV1816" s="7">
        <f>SUM(Z$7:Z1816)/2</f>
        <v>1200</v>
      </c>
      <c r="AW1816" s="7">
        <f>SUM(AC$7:AC1816)/2</f>
        <v>936</v>
      </c>
      <c r="BF1816" s="2" t="s">
        <v>1299</v>
      </c>
      <c r="BG1816" s="2" t="s">
        <v>1299</v>
      </c>
      <c r="BH1816" s="2" t="s">
        <v>1299</v>
      </c>
      <c r="BI1816" s="2" t="s">
        <v>1299</v>
      </c>
      <c r="BJ1816" s="2" t="s">
        <v>1299</v>
      </c>
      <c r="BK1816" s="2" t="s">
        <v>1299</v>
      </c>
      <c r="BL1816" s="2" t="s">
        <v>1299</v>
      </c>
      <c r="BM1816" s="2" t="s">
        <v>1299</v>
      </c>
      <c r="BN1816" s="2" t="s">
        <v>1299</v>
      </c>
      <c r="BO1816" s="2" t="s">
        <v>1299</v>
      </c>
    </row>
    <row r="1817" spans="2:67" ht="43.15" outlineLevel="1">
      <c r="B1817" s="36"/>
      <c r="C1817" s="13" t="s">
        <v>1999</v>
      </c>
      <c r="D1817" s="10" t="s">
        <v>2170</v>
      </c>
      <c r="E1817" s="10" t="s">
        <v>2171</v>
      </c>
      <c r="F1817" s="11" t="s">
        <v>2172</v>
      </c>
      <c r="G1817" s="11"/>
      <c r="H1817" s="11"/>
      <c r="I1817" s="11"/>
      <c r="J1817" s="11"/>
      <c r="K1817" s="11"/>
      <c r="L1817" s="11"/>
      <c r="M1817" s="11"/>
      <c r="N1817" s="10"/>
      <c r="O1817" s="10"/>
      <c r="P1817" s="10"/>
      <c r="Q1817" s="10"/>
      <c r="R1817" s="10"/>
      <c r="S1817" s="10" t="s">
        <v>53</v>
      </c>
      <c r="T1817" s="10"/>
      <c r="U1817" s="10" t="s">
        <v>49</v>
      </c>
      <c r="V1817" s="10" t="s">
        <v>49</v>
      </c>
      <c r="W1817" s="10" t="s">
        <v>50</v>
      </c>
      <c r="X1817" s="11" t="str">
        <f t="shared" si="943"/>
        <v>N</v>
      </c>
      <c r="Y1817" s="11"/>
      <c r="Z1817" s="11">
        <f t="shared" si="1044"/>
        <v>0</v>
      </c>
      <c r="AA1817" s="11" t="str">
        <f t="shared" si="1018"/>
        <v>N</v>
      </c>
      <c r="AB1817" s="11"/>
      <c r="AC1817" s="11">
        <f t="shared" si="1019"/>
        <v>0</v>
      </c>
      <c r="AD1817" s="10" t="str">
        <f t="shared" si="1059"/>
        <v/>
      </c>
      <c r="AE1817" s="10" t="str">
        <f t="shared" si="1060"/>
        <v/>
      </c>
      <c r="AF1817" s="11"/>
      <c r="AG1817" s="10"/>
      <c r="AH1817" s="10"/>
      <c r="AI1817" s="11">
        <f t="shared" si="1061"/>
        <v>1200</v>
      </c>
      <c r="AJ1817" s="11" t="str">
        <f t="shared" si="1062"/>
        <v/>
      </c>
      <c r="AK1817" s="11">
        <f t="shared" si="1063"/>
        <v>1328</v>
      </c>
      <c r="AL1817" s="11" t="str">
        <f t="shared" si="1064"/>
        <v/>
      </c>
      <c r="AM1817" s="11">
        <f t="shared" si="1065"/>
        <v>935</v>
      </c>
      <c r="AN1817" s="11" t="str">
        <f t="shared" si="1066"/>
        <v/>
      </c>
      <c r="AO1817" s="11">
        <f t="shared" si="1067"/>
        <v>935</v>
      </c>
      <c r="AP1817" s="11" t="str">
        <f t="shared" si="1068"/>
        <v/>
      </c>
      <c r="AQ1817" s="11"/>
      <c r="AR1817" s="11">
        <f t="shared" si="1020"/>
        <v>0</v>
      </c>
      <c r="AS1817" s="11"/>
      <c r="AT1817" s="9"/>
      <c r="AU1817" t="str">
        <f t="shared" si="1058"/>
        <v>RW</v>
      </c>
      <c r="AV1817" s="7">
        <f>SUM(Z$7:Z1817)/2</f>
        <v>1200</v>
      </c>
      <c r="AW1817" s="7">
        <f>SUM(AC$7:AC1817)/2</f>
        <v>936</v>
      </c>
      <c r="BF1817" s="2" t="s">
        <v>1299</v>
      </c>
      <c r="BG1817" s="2" t="s">
        <v>1299</v>
      </c>
      <c r="BH1817" s="2" t="s">
        <v>1299</v>
      </c>
      <c r="BI1817" s="2" t="s">
        <v>1299</v>
      </c>
      <c r="BJ1817" s="2" t="s">
        <v>1299</v>
      </c>
      <c r="BK1817" s="2" t="s">
        <v>1299</v>
      </c>
      <c r="BL1817" s="2" t="s">
        <v>1299</v>
      </c>
      <c r="BM1817" s="2" t="s">
        <v>1299</v>
      </c>
      <c r="BN1817" s="2" t="s">
        <v>1299</v>
      </c>
      <c r="BO1817" s="2" t="s">
        <v>1299</v>
      </c>
    </row>
    <row r="1818" spans="2:67" ht="43.15" outlineLevel="1">
      <c r="B1818" s="36"/>
      <c r="C1818" s="13" t="s">
        <v>1999</v>
      </c>
      <c r="D1818" s="10" t="s">
        <v>2170</v>
      </c>
      <c r="E1818" s="10" t="s">
        <v>2171</v>
      </c>
      <c r="F1818" s="11" t="s">
        <v>2172</v>
      </c>
      <c r="G1818" s="11"/>
      <c r="H1818" s="11"/>
      <c r="I1818" s="11"/>
      <c r="J1818" s="11"/>
      <c r="K1818" s="11"/>
      <c r="L1818" s="11"/>
      <c r="M1818" s="11"/>
      <c r="N1818" s="10"/>
      <c r="O1818" s="10"/>
      <c r="P1818" s="10"/>
      <c r="Q1818" s="10"/>
      <c r="R1818" s="10"/>
      <c r="S1818" s="10" t="s">
        <v>53</v>
      </c>
      <c r="T1818" s="10"/>
      <c r="U1818" s="10" t="s">
        <v>49</v>
      </c>
      <c r="V1818" s="10" t="s">
        <v>49</v>
      </c>
      <c r="W1818" s="10" t="s">
        <v>50</v>
      </c>
      <c r="X1818" s="11" t="str">
        <f t="shared" si="943"/>
        <v>N</v>
      </c>
      <c r="Y1818" s="11"/>
      <c r="Z1818" s="11">
        <f t="shared" si="1044"/>
        <v>0</v>
      </c>
      <c r="AA1818" s="11" t="str">
        <f t="shared" si="1018"/>
        <v>N</v>
      </c>
      <c r="AB1818" s="11"/>
      <c r="AC1818" s="11">
        <f t="shared" si="1019"/>
        <v>0</v>
      </c>
      <c r="AD1818" s="10" t="str">
        <f t="shared" si="1059"/>
        <v/>
      </c>
      <c r="AE1818" s="10" t="str">
        <f t="shared" si="1060"/>
        <v/>
      </c>
      <c r="AF1818" s="11"/>
      <c r="AG1818" s="10"/>
      <c r="AH1818" s="10"/>
      <c r="AI1818" s="11">
        <f t="shared" si="1061"/>
        <v>1200</v>
      </c>
      <c r="AJ1818" s="11" t="str">
        <f t="shared" si="1062"/>
        <v/>
      </c>
      <c r="AK1818" s="11">
        <f t="shared" si="1063"/>
        <v>1328</v>
      </c>
      <c r="AL1818" s="11" t="str">
        <f t="shared" si="1064"/>
        <v/>
      </c>
      <c r="AM1818" s="11">
        <f t="shared" si="1065"/>
        <v>935</v>
      </c>
      <c r="AN1818" s="11" t="str">
        <f t="shared" si="1066"/>
        <v/>
      </c>
      <c r="AO1818" s="11">
        <f t="shared" si="1067"/>
        <v>935</v>
      </c>
      <c r="AP1818" s="11" t="str">
        <f t="shared" si="1068"/>
        <v/>
      </c>
      <c r="AQ1818" s="11"/>
      <c r="AR1818" s="11">
        <f t="shared" si="1020"/>
        <v>0</v>
      </c>
      <c r="AS1818" s="11"/>
      <c r="AT1818" s="9"/>
      <c r="AU1818" t="str">
        <f t="shared" si="1058"/>
        <v>RW</v>
      </c>
      <c r="AV1818" s="7">
        <f>SUM(Z$7:Z1818)/2</f>
        <v>1200</v>
      </c>
      <c r="AW1818" s="7">
        <f>SUM(AC$7:AC1818)/2</f>
        <v>936</v>
      </c>
      <c r="BF1818" s="2" t="s">
        <v>1299</v>
      </c>
      <c r="BG1818" s="2" t="s">
        <v>1299</v>
      </c>
      <c r="BH1818" s="2" t="s">
        <v>1299</v>
      </c>
      <c r="BI1818" s="2" t="s">
        <v>1299</v>
      </c>
      <c r="BJ1818" s="2" t="s">
        <v>1299</v>
      </c>
      <c r="BK1818" s="2" t="s">
        <v>1299</v>
      </c>
      <c r="BL1818" s="2" t="s">
        <v>1299</v>
      </c>
      <c r="BM1818" s="2" t="s">
        <v>1299</v>
      </c>
      <c r="BN1818" s="2" t="s">
        <v>1299</v>
      </c>
      <c r="BO1818" s="2" t="s">
        <v>1299</v>
      </c>
    </row>
    <row r="1819" spans="2:67" ht="43.15" outlineLevel="1">
      <c r="B1819" s="36"/>
      <c r="C1819" s="13" t="s">
        <v>1999</v>
      </c>
      <c r="D1819" s="10" t="s">
        <v>2170</v>
      </c>
      <c r="E1819" s="10" t="s">
        <v>2171</v>
      </c>
      <c r="F1819" s="11" t="s">
        <v>2172</v>
      </c>
      <c r="G1819" s="11"/>
      <c r="H1819" s="11"/>
      <c r="I1819" s="11"/>
      <c r="J1819" s="11"/>
      <c r="K1819" s="11"/>
      <c r="L1819" s="11"/>
      <c r="M1819" s="11"/>
      <c r="N1819" s="10"/>
      <c r="O1819" s="10"/>
      <c r="P1819" s="10"/>
      <c r="Q1819" s="10"/>
      <c r="R1819" s="10"/>
      <c r="S1819" s="10" t="s">
        <v>53</v>
      </c>
      <c r="T1819" s="10"/>
      <c r="U1819" s="10" t="s">
        <v>49</v>
      </c>
      <c r="V1819" s="10" t="s">
        <v>49</v>
      </c>
      <c r="W1819" s="10" t="s">
        <v>50</v>
      </c>
      <c r="X1819" s="11" t="str">
        <f t="shared" si="943"/>
        <v>N</v>
      </c>
      <c r="Y1819" s="11"/>
      <c r="Z1819" s="11">
        <f t="shared" si="1044"/>
        <v>0</v>
      </c>
      <c r="AA1819" s="11" t="str">
        <f t="shared" si="1018"/>
        <v>N</v>
      </c>
      <c r="AB1819" s="11"/>
      <c r="AC1819" s="11">
        <f t="shared" si="1019"/>
        <v>0</v>
      </c>
      <c r="AD1819" s="10" t="str">
        <f t="shared" si="1059"/>
        <v/>
      </c>
      <c r="AE1819" s="10" t="str">
        <f t="shared" si="1060"/>
        <v/>
      </c>
      <c r="AF1819" s="11"/>
      <c r="AG1819" s="10"/>
      <c r="AH1819" s="10"/>
      <c r="AI1819" s="11">
        <f t="shared" si="1061"/>
        <v>1200</v>
      </c>
      <c r="AJ1819" s="11" t="str">
        <f t="shared" si="1062"/>
        <v/>
      </c>
      <c r="AK1819" s="11">
        <f t="shared" si="1063"/>
        <v>1328</v>
      </c>
      <c r="AL1819" s="11" t="str">
        <f t="shared" si="1064"/>
        <v/>
      </c>
      <c r="AM1819" s="11">
        <f t="shared" si="1065"/>
        <v>935</v>
      </c>
      <c r="AN1819" s="11" t="str">
        <f t="shared" si="1066"/>
        <v/>
      </c>
      <c r="AO1819" s="11">
        <f t="shared" si="1067"/>
        <v>935</v>
      </c>
      <c r="AP1819" s="11" t="str">
        <f t="shared" si="1068"/>
        <v/>
      </c>
      <c r="AQ1819" s="11"/>
      <c r="AR1819" s="11">
        <f t="shared" si="1020"/>
        <v>0</v>
      </c>
      <c r="AS1819" s="11"/>
      <c r="AT1819" s="9"/>
      <c r="AU1819" t="str">
        <f t="shared" si="1058"/>
        <v>RW</v>
      </c>
      <c r="AV1819" s="7">
        <f>SUM(Z$7:Z1819)/2</f>
        <v>1200</v>
      </c>
      <c r="AW1819" s="7">
        <f>SUM(AC$7:AC1819)/2</f>
        <v>936</v>
      </c>
      <c r="BF1819" s="2" t="s">
        <v>1299</v>
      </c>
      <c r="BG1819" s="2" t="s">
        <v>1299</v>
      </c>
      <c r="BH1819" s="2" t="s">
        <v>1299</v>
      </c>
      <c r="BI1819" s="2" t="s">
        <v>1299</v>
      </c>
      <c r="BJ1819" s="2" t="s">
        <v>1299</v>
      </c>
      <c r="BK1819" s="2" t="s">
        <v>1299</v>
      </c>
      <c r="BL1819" s="2" t="s">
        <v>1299</v>
      </c>
      <c r="BM1819" s="2" t="s">
        <v>1299</v>
      </c>
      <c r="BN1819" s="2" t="s">
        <v>1299</v>
      </c>
      <c r="BO1819" s="2" t="s">
        <v>1299</v>
      </c>
    </row>
    <row r="1820" spans="2:67" ht="43.15" outlineLevel="1">
      <c r="B1820" s="36"/>
      <c r="C1820" s="13" t="s">
        <v>1999</v>
      </c>
      <c r="D1820" s="10" t="s">
        <v>2170</v>
      </c>
      <c r="E1820" s="10" t="s">
        <v>2171</v>
      </c>
      <c r="F1820" s="11" t="s">
        <v>2172</v>
      </c>
      <c r="G1820" s="11"/>
      <c r="H1820" s="11"/>
      <c r="I1820" s="11"/>
      <c r="J1820" s="11"/>
      <c r="K1820" s="11"/>
      <c r="L1820" s="11"/>
      <c r="M1820" s="11"/>
      <c r="N1820" s="10"/>
      <c r="O1820" s="10"/>
      <c r="P1820" s="10"/>
      <c r="Q1820" s="10"/>
      <c r="R1820" s="10"/>
      <c r="S1820" s="10" t="s">
        <v>53</v>
      </c>
      <c r="T1820" s="10"/>
      <c r="U1820" s="10" t="s">
        <v>49</v>
      </c>
      <c r="V1820" s="10" t="s">
        <v>49</v>
      </c>
      <c r="W1820" s="10" t="s">
        <v>50</v>
      </c>
      <c r="X1820" s="11" t="str">
        <f t="shared" si="943"/>
        <v>N</v>
      </c>
      <c r="Y1820" s="11"/>
      <c r="Z1820" s="11">
        <f t="shared" si="1044"/>
        <v>0</v>
      </c>
      <c r="AA1820" s="11" t="str">
        <f t="shared" si="1018"/>
        <v>N</v>
      </c>
      <c r="AB1820" s="11"/>
      <c r="AC1820" s="11">
        <f t="shared" si="1019"/>
        <v>0</v>
      </c>
      <c r="AD1820" s="10" t="str">
        <f t="shared" si="1059"/>
        <v/>
      </c>
      <c r="AE1820" s="10" t="str">
        <f t="shared" si="1060"/>
        <v/>
      </c>
      <c r="AF1820" s="11"/>
      <c r="AG1820" s="10"/>
      <c r="AH1820" s="10"/>
      <c r="AI1820" s="11">
        <f t="shared" si="1061"/>
        <v>1200</v>
      </c>
      <c r="AJ1820" s="11" t="str">
        <f t="shared" si="1062"/>
        <v/>
      </c>
      <c r="AK1820" s="11">
        <f t="shared" si="1063"/>
        <v>1328</v>
      </c>
      <c r="AL1820" s="11" t="str">
        <f t="shared" si="1064"/>
        <v/>
      </c>
      <c r="AM1820" s="11">
        <f t="shared" si="1065"/>
        <v>935</v>
      </c>
      <c r="AN1820" s="11" t="str">
        <f t="shared" si="1066"/>
        <v/>
      </c>
      <c r="AO1820" s="11">
        <f t="shared" si="1067"/>
        <v>935</v>
      </c>
      <c r="AP1820" s="11" t="str">
        <f t="shared" si="1068"/>
        <v/>
      </c>
      <c r="AQ1820" s="11"/>
      <c r="AR1820" s="11">
        <f t="shared" si="1020"/>
        <v>0</v>
      </c>
      <c r="AS1820" s="11"/>
      <c r="AT1820" s="9"/>
      <c r="AU1820" t="str">
        <f t="shared" si="1058"/>
        <v>RW</v>
      </c>
      <c r="AV1820" s="7">
        <f>SUM(Z$7:Z1820)/2</f>
        <v>1200</v>
      </c>
      <c r="AW1820" s="7">
        <f>SUM(AC$7:AC1820)/2</f>
        <v>936</v>
      </c>
      <c r="BF1820" s="2" t="s">
        <v>1299</v>
      </c>
      <c r="BG1820" s="2" t="s">
        <v>1299</v>
      </c>
      <c r="BH1820" s="2" t="s">
        <v>1299</v>
      </c>
      <c r="BI1820" s="2" t="s">
        <v>1299</v>
      </c>
      <c r="BJ1820" s="2" t="s">
        <v>1299</v>
      </c>
      <c r="BK1820" s="2" t="s">
        <v>1299</v>
      </c>
      <c r="BL1820" s="2" t="s">
        <v>1299</v>
      </c>
      <c r="BM1820" s="2" t="s">
        <v>1299</v>
      </c>
      <c r="BN1820" s="2" t="s">
        <v>1299</v>
      </c>
      <c r="BO1820" s="2" t="s">
        <v>1299</v>
      </c>
    </row>
    <row r="1821" spans="2:67" ht="43.15" outlineLevel="1">
      <c r="B1821" s="36"/>
      <c r="C1821" s="13" t="s">
        <v>1999</v>
      </c>
      <c r="D1821" s="10" t="s">
        <v>2170</v>
      </c>
      <c r="E1821" s="10" t="s">
        <v>2171</v>
      </c>
      <c r="F1821" s="11" t="s">
        <v>2172</v>
      </c>
      <c r="G1821" s="11"/>
      <c r="H1821" s="11"/>
      <c r="I1821" s="11"/>
      <c r="J1821" s="11"/>
      <c r="K1821" s="11"/>
      <c r="L1821" s="11"/>
      <c r="M1821" s="11"/>
      <c r="N1821" s="10"/>
      <c r="O1821" s="10"/>
      <c r="P1821" s="10"/>
      <c r="Q1821" s="10"/>
      <c r="R1821" s="10"/>
      <c r="S1821" s="10" t="s">
        <v>53</v>
      </c>
      <c r="T1821" s="10"/>
      <c r="U1821" s="10" t="s">
        <v>49</v>
      </c>
      <c r="V1821" s="10" t="s">
        <v>49</v>
      </c>
      <c r="W1821" s="10" t="s">
        <v>50</v>
      </c>
      <c r="X1821" s="11" t="str">
        <f t="shared" si="943"/>
        <v>N</v>
      </c>
      <c r="Y1821" s="11"/>
      <c r="Z1821" s="11">
        <f t="shared" ref="Z1821:Z1884" si="1069">IF(V1821="N",Y1821,Y1821*$T$1)</f>
        <v>0</v>
      </c>
      <c r="AA1821" s="11" t="str">
        <f t="shared" si="1018"/>
        <v>N</v>
      </c>
      <c r="AB1821" s="11"/>
      <c r="AC1821" s="11">
        <f t="shared" si="1019"/>
        <v>0</v>
      </c>
      <c r="AD1821" s="10" t="str">
        <f t="shared" si="1059"/>
        <v/>
      </c>
      <c r="AE1821" s="10" t="str">
        <f t="shared" si="1060"/>
        <v/>
      </c>
      <c r="AF1821" s="11"/>
      <c r="AG1821" s="10"/>
      <c r="AH1821" s="10"/>
      <c r="AI1821" s="11">
        <f t="shared" si="1061"/>
        <v>1200</v>
      </c>
      <c r="AJ1821" s="11" t="str">
        <f t="shared" si="1062"/>
        <v/>
      </c>
      <c r="AK1821" s="11">
        <f t="shared" si="1063"/>
        <v>1328</v>
      </c>
      <c r="AL1821" s="11" t="str">
        <f t="shared" si="1064"/>
        <v/>
      </c>
      <c r="AM1821" s="11">
        <f t="shared" si="1065"/>
        <v>935</v>
      </c>
      <c r="AN1821" s="11" t="str">
        <f t="shared" si="1066"/>
        <v/>
      </c>
      <c r="AO1821" s="11">
        <f t="shared" si="1067"/>
        <v>935</v>
      </c>
      <c r="AP1821" s="11" t="str">
        <f t="shared" si="1068"/>
        <v/>
      </c>
      <c r="AQ1821" s="11"/>
      <c r="AR1821" s="11">
        <f t="shared" si="1020"/>
        <v>0</v>
      </c>
      <c r="AS1821" s="11"/>
      <c r="AT1821" s="9"/>
      <c r="AU1821" t="str">
        <f t="shared" si="1058"/>
        <v>RW</v>
      </c>
      <c r="AV1821" s="7">
        <f>SUM(Z$7:Z1821)/2</f>
        <v>1200</v>
      </c>
      <c r="AW1821" s="7">
        <f>SUM(AC$7:AC1821)/2</f>
        <v>936</v>
      </c>
      <c r="BF1821" s="2" t="s">
        <v>1299</v>
      </c>
      <c r="BG1821" s="2" t="s">
        <v>1299</v>
      </c>
      <c r="BH1821" s="2" t="s">
        <v>1299</v>
      </c>
      <c r="BI1821" s="2" t="s">
        <v>1299</v>
      </c>
      <c r="BJ1821" s="2" t="s">
        <v>1299</v>
      </c>
      <c r="BK1821" s="2" t="s">
        <v>1299</v>
      </c>
      <c r="BL1821" s="2" t="s">
        <v>1299</v>
      </c>
      <c r="BM1821" s="2" t="s">
        <v>1299</v>
      </c>
      <c r="BN1821" s="2" t="s">
        <v>1299</v>
      </c>
      <c r="BO1821" s="2" t="s">
        <v>1299</v>
      </c>
    </row>
    <row r="1822" spans="2:67" ht="43.15" outlineLevel="1">
      <c r="B1822" s="36"/>
      <c r="C1822" s="13" t="s">
        <v>1999</v>
      </c>
      <c r="D1822" s="10" t="s">
        <v>2170</v>
      </c>
      <c r="E1822" s="10" t="s">
        <v>2171</v>
      </c>
      <c r="F1822" s="11" t="s">
        <v>2172</v>
      </c>
      <c r="G1822" s="11"/>
      <c r="H1822" s="11"/>
      <c r="I1822" s="11"/>
      <c r="J1822" s="11"/>
      <c r="K1822" s="11"/>
      <c r="L1822" s="11"/>
      <c r="M1822" s="11"/>
      <c r="N1822" s="10"/>
      <c r="O1822" s="10"/>
      <c r="P1822" s="10"/>
      <c r="Q1822" s="10"/>
      <c r="R1822" s="10"/>
      <c r="S1822" s="10" t="s">
        <v>53</v>
      </c>
      <c r="T1822" s="10"/>
      <c r="U1822" s="10" t="s">
        <v>49</v>
      </c>
      <c r="V1822" s="10" t="s">
        <v>49</v>
      </c>
      <c r="W1822" s="10" t="s">
        <v>50</v>
      </c>
      <c r="X1822" s="11" t="str">
        <f t="shared" si="943"/>
        <v>N</v>
      </c>
      <c r="Y1822" s="11"/>
      <c r="Z1822" s="11">
        <f t="shared" si="1069"/>
        <v>0</v>
      </c>
      <c r="AA1822" s="11" t="str">
        <f t="shared" si="1018"/>
        <v>N</v>
      </c>
      <c r="AB1822" s="11"/>
      <c r="AC1822" s="11">
        <f t="shared" si="1019"/>
        <v>0</v>
      </c>
      <c r="AD1822" s="10" t="str">
        <f t="shared" si="1059"/>
        <v/>
      </c>
      <c r="AE1822" s="10" t="str">
        <f t="shared" si="1060"/>
        <v/>
      </c>
      <c r="AF1822" s="11"/>
      <c r="AG1822" s="10"/>
      <c r="AH1822" s="10"/>
      <c r="AI1822" s="11">
        <f t="shared" si="1061"/>
        <v>1200</v>
      </c>
      <c r="AJ1822" s="11" t="str">
        <f t="shared" si="1062"/>
        <v/>
      </c>
      <c r="AK1822" s="11">
        <f t="shared" si="1063"/>
        <v>1328</v>
      </c>
      <c r="AL1822" s="11" t="str">
        <f t="shared" si="1064"/>
        <v/>
      </c>
      <c r="AM1822" s="11">
        <f t="shared" si="1065"/>
        <v>935</v>
      </c>
      <c r="AN1822" s="11" t="str">
        <f t="shared" si="1066"/>
        <v/>
      </c>
      <c r="AO1822" s="11">
        <f t="shared" si="1067"/>
        <v>935</v>
      </c>
      <c r="AP1822" s="11" t="str">
        <f t="shared" si="1068"/>
        <v/>
      </c>
      <c r="AQ1822" s="11"/>
      <c r="AR1822" s="11">
        <f t="shared" si="1020"/>
        <v>0</v>
      </c>
      <c r="AS1822" s="11"/>
      <c r="AT1822" s="9"/>
      <c r="AU1822" t="str">
        <f t="shared" si="1058"/>
        <v>RW</v>
      </c>
      <c r="AV1822" s="7">
        <f>SUM(Z$7:Z1822)/2</f>
        <v>1200</v>
      </c>
      <c r="AW1822" s="7">
        <f>SUM(AC$7:AC1822)/2</f>
        <v>936</v>
      </c>
      <c r="BF1822" s="2" t="s">
        <v>1299</v>
      </c>
      <c r="BG1822" s="2" t="s">
        <v>1299</v>
      </c>
      <c r="BH1822" s="2" t="s">
        <v>1299</v>
      </c>
      <c r="BI1822" s="2" t="s">
        <v>1299</v>
      </c>
      <c r="BJ1822" s="2" t="s">
        <v>1299</v>
      </c>
      <c r="BK1822" s="2" t="s">
        <v>1299</v>
      </c>
      <c r="BL1822" s="2" t="s">
        <v>1299</v>
      </c>
      <c r="BM1822" s="2" t="s">
        <v>1299</v>
      </c>
      <c r="BN1822" s="2" t="s">
        <v>1299</v>
      </c>
      <c r="BO1822" s="2" t="s">
        <v>1299</v>
      </c>
    </row>
    <row r="1823" spans="2:67" ht="43.15" outlineLevel="1">
      <c r="B1823" s="36"/>
      <c r="C1823" s="13" t="s">
        <v>1999</v>
      </c>
      <c r="D1823" s="10" t="s">
        <v>2170</v>
      </c>
      <c r="E1823" s="10" t="s">
        <v>2171</v>
      </c>
      <c r="F1823" s="11" t="s">
        <v>2172</v>
      </c>
      <c r="G1823" s="11"/>
      <c r="H1823" s="11"/>
      <c r="I1823" s="11"/>
      <c r="J1823" s="11"/>
      <c r="K1823" s="11"/>
      <c r="L1823" s="11"/>
      <c r="M1823" s="11"/>
      <c r="N1823" s="10"/>
      <c r="O1823" s="10"/>
      <c r="P1823" s="10"/>
      <c r="Q1823" s="10"/>
      <c r="R1823" s="10"/>
      <c r="S1823" s="10" t="s">
        <v>53</v>
      </c>
      <c r="T1823" s="10"/>
      <c r="U1823" s="10" t="s">
        <v>49</v>
      </c>
      <c r="V1823" s="10" t="s">
        <v>49</v>
      </c>
      <c r="W1823" s="10" t="s">
        <v>50</v>
      </c>
      <c r="X1823" s="11" t="str">
        <f t="shared" si="943"/>
        <v>N</v>
      </c>
      <c r="Y1823" s="11"/>
      <c r="Z1823" s="11">
        <f t="shared" si="1069"/>
        <v>0</v>
      </c>
      <c r="AA1823" s="11" t="str">
        <f t="shared" si="1018"/>
        <v>N</v>
      </c>
      <c r="AB1823" s="11"/>
      <c r="AC1823" s="11">
        <f t="shared" si="1019"/>
        <v>0</v>
      </c>
      <c r="AD1823" s="10" t="str">
        <f t="shared" si="1059"/>
        <v/>
      </c>
      <c r="AE1823" s="10" t="str">
        <f t="shared" si="1060"/>
        <v/>
      </c>
      <c r="AF1823" s="11"/>
      <c r="AG1823" s="10"/>
      <c r="AH1823" s="10"/>
      <c r="AI1823" s="11">
        <f t="shared" si="1061"/>
        <v>1200</v>
      </c>
      <c r="AJ1823" s="11" t="str">
        <f t="shared" si="1062"/>
        <v/>
      </c>
      <c r="AK1823" s="11">
        <f t="shared" si="1063"/>
        <v>1328</v>
      </c>
      <c r="AL1823" s="11" t="str">
        <f t="shared" si="1064"/>
        <v/>
      </c>
      <c r="AM1823" s="11">
        <f t="shared" si="1065"/>
        <v>935</v>
      </c>
      <c r="AN1823" s="11" t="str">
        <f t="shared" si="1066"/>
        <v/>
      </c>
      <c r="AO1823" s="11">
        <f t="shared" si="1067"/>
        <v>935</v>
      </c>
      <c r="AP1823" s="11" t="str">
        <f t="shared" si="1068"/>
        <v/>
      </c>
      <c r="AQ1823" s="11"/>
      <c r="AR1823" s="11">
        <f t="shared" si="1020"/>
        <v>0</v>
      </c>
      <c r="AS1823" s="11"/>
      <c r="AT1823" s="9"/>
      <c r="AU1823" t="str">
        <f t="shared" si="1058"/>
        <v>RW</v>
      </c>
      <c r="AV1823" s="7">
        <f>SUM(Z$7:Z1823)/2</f>
        <v>1200</v>
      </c>
      <c r="AW1823" s="7">
        <f>SUM(AC$7:AC1823)/2</f>
        <v>936</v>
      </c>
      <c r="BF1823" s="2" t="s">
        <v>1299</v>
      </c>
      <c r="BG1823" s="2" t="s">
        <v>1299</v>
      </c>
      <c r="BH1823" s="2" t="s">
        <v>1299</v>
      </c>
      <c r="BI1823" s="2" t="s">
        <v>1299</v>
      </c>
      <c r="BJ1823" s="2" t="s">
        <v>1299</v>
      </c>
      <c r="BK1823" s="2" t="s">
        <v>1299</v>
      </c>
      <c r="BL1823" s="2" t="s">
        <v>1299</v>
      </c>
      <c r="BM1823" s="2" t="s">
        <v>1299</v>
      </c>
      <c r="BN1823" s="2" t="s">
        <v>1299</v>
      </c>
      <c r="BO1823" s="2" t="s">
        <v>1299</v>
      </c>
    </row>
    <row r="1824" spans="2:67" ht="43.15" outlineLevel="1">
      <c r="B1824" s="36"/>
      <c r="C1824" s="13" t="s">
        <v>1999</v>
      </c>
      <c r="D1824" s="10" t="s">
        <v>2170</v>
      </c>
      <c r="E1824" s="10" t="s">
        <v>2171</v>
      </c>
      <c r="F1824" s="11" t="s">
        <v>2172</v>
      </c>
      <c r="G1824" s="11"/>
      <c r="H1824" s="11"/>
      <c r="I1824" s="11"/>
      <c r="J1824" s="11"/>
      <c r="K1824" s="11"/>
      <c r="L1824" s="11"/>
      <c r="M1824" s="11"/>
      <c r="N1824" s="10"/>
      <c r="O1824" s="10"/>
      <c r="P1824" s="10"/>
      <c r="Q1824" s="10"/>
      <c r="R1824" s="10"/>
      <c r="S1824" s="10" t="s">
        <v>53</v>
      </c>
      <c r="T1824" s="10"/>
      <c r="U1824" s="10" t="s">
        <v>49</v>
      </c>
      <c r="V1824" s="10" t="s">
        <v>49</v>
      </c>
      <c r="W1824" s="10" t="s">
        <v>50</v>
      </c>
      <c r="X1824" s="11" t="str">
        <f t="shared" si="943"/>
        <v>N</v>
      </c>
      <c r="Y1824" s="11"/>
      <c r="Z1824" s="11">
        <f t="shared" si="1069"/>
        <v>0</v>
      </c>
      <c r="AA1824" s="11" t="str">
        <f t="shared" si="1018"/>
        <v>N</v>
      </c>
      <c r="AB1824" s="11"/>
      <c r="AC1824" s="11">
        <f t="shared" si="1019"/>
        <v>0</v>
      </c>
      <c r="AD1824" s="10" t="str">
        <f t="shared" si="1059"/>
        <v/>
      </c>
      <c r="AE1824" s="10" t="str">
        <f t="shared" si="1060"/>
        <v/>
      </c>
      <c r="AF1824" s="11"/>
      <c r="AG1824" s="10"/>
      <c r="AH1824" s="10"/>
      <c r="AI1824" s="11">
        <f t="shared" si="1061"/>
        <v>1200</v>
      </c>
      <c r="AJ1824" s="11" t="str">
        <f t="shared" si="1062"/>
        <v/>
      </c>
      <c r="AK1824" s="11">
        <f t="shared" si="1063"/>
        <v>1328</v>
      </c>
      <c r="AL1824" s="11" t="str">
        <f t="shared" si="1064"/>
        <v/>
      </c>
      <c r="AM1824" s="11">
        <f t="shared" si="1065"/>
        <v>935</v>
      </c>
      <c r="AN1824" s="11" t="str">
        <f t="shared" si="1066"/>
        <v/>
      </c>
      <c r="AO1824" s="11">
        <f t="shared" si="1067"/>
        <v>935</v>
      </c>
      <c r="AP1824" s="11" t="str">
        <f t="shared" si="1068"/>
        <v/>
      </c>
      <c r="AQ1824" s="11"/>
      <c r="AR1824" s="11">
        <f t="shared" si="1020"/>
        <v>0</v>
      </c>
      <c r="AS1824" s="11"/>
      <c r="AT1824" s="9"/>
      <c r="AU1824" t="str">
        <f t="shared" si="1058"/>
        <v>RW</v>
      </c>
      <c r="AV1824" s="7">
        <f>SUM(Z$7:Z1824)/2</f>
        <v>1200</v>
      </c>
      <c r="AW1824" s="7">
        <f>SUM(AC$7:AC1824)/2</f>
        <v>936</v>
      </c>
      <c r="BF1824" s="2" t="s">
        <v>1299</v>
      </c>
      <c r="BG1824" s="2" t="s">
        <v>1299</v>
      </c>
      <c r="BH1824" s="2" t="s">
        <v>1299</v>
      </c>
      <c r="BI1824" s="2" t="s">
        <v>1299</v>
      </c>
      <c r="BJ1824" s="2" t="s">
        <v>1299</v>
      </c>
      <c r="BK1824" s="2" t="s">
        <v>1299</v>
      </c>
      <c r="BL1824" s="2" t="s">
        <v>1299</v>
      </c>
      <c r="BM1824" s="2" t="s">
        <v>1299</v>
      </c>
      <c r="BN1824" s="2" t="s">
        <v>1299</v>
      </c>
      <c r="BO1824" s="2" t="s">
        <v>1299</v>
      </c>
    </row>
    <row r="1825" spans="2:67" ht="43.15" outlineLevel="1">
      <c r="B1825" s="36"/>
      <c r="C1825" s="13" t="s">
        <v>1999</v>
      </c>
      <c r="D1825" s="10" t="s">
        <v>2170</v>
      </c>
      <c r="E1825" s="10" t="s">
        <v>2171</v>
      </c>
      <c r="F1825" s="11" t="s">
        <v>2172</v>
      </c>
      <c r="G1825" s="11"/>
      <c r="H1825" s="11"/>
      <c r="I1825" s="11"/>
      <c r="J1825" s="11"/>
      <c r="K1825" s="11"/>
      <c r="L1825" s="11"/>
      <c r="M1825" s="11"/>
      <c r="N1825" s="10"/>
      <c r="O1825" s="10"/>
      <c r="P1825" s="10"/>
      <c r="Q1825" s="10"/>
      <c r="R1825" s="10"/>
      <c r="S1825" s="10" t="s">
        <v>53</v>
      </c>
      <c r="T1825" s="10"/>
      <c r="U1825" s="10" t="s">
        <v>49</v>
      </c>
      <c r="V1825" s="10" t="s">
        <v>49</v>
      </c>
      <c r="W1825" s="10" t="s">
        <v>50</v>
      </c>
      <c r="X1825" s="11" t="str">
        <f t="shared" si="943"/>
        <v>N</v>
      </c>
      <c r="Y1825" s="11"/>
      <c r="Z1825" s="11">
        <f t="shared" si="1069"/>
        <v>0</v>
      </c>
      <c r="AA1825" s="11" t="str">
        <f t="shared" si="1018"/>
        <v>N</v>
      </c>
      <c r="AB1825" s="11"/>
      <c r="AC1825" s="11">
        <f t="shared" si="1019"/>
        <v>0</v>
      </c>
      <c r="AD1825" s="10" t="str">
        <f t="shared" si="1059"/>
        <v/>
      </c>
      <c r="AE1825" s="10" t="str">
        <f t="shared" si="1060"/>
        <v/>
      </c>
      <c r="AF1825" s="11"/>
      <c r="AG1825" s="10"/>
      <c r="AH1825" s="10"/>
      <c r="AI1825" s="11">
        <f t="shared" si="1061"/>
        <v>1200</v>
      </c>
      <c r="AJ1825" s="11" t="str">
        <f t="shared" si="1062"/>
        <v/>
      </c>
      <c r="AK1825" s="11">
        <f t="shared" si="1063"/>
        <v>1328</v>
      </c>
      <c r="AL1825" s="11" t="str">
        <f t="shared" si="1064"/>
        <v/>
      </c>
      <c r="AM1825" s="11">
        <f t="shared" si="1065"/>
        <v>935</v>
      </c>
      <c r="AN1825" s="11" t="str">
        <f t="shared" si="1066"/>
        <v/>
      </c>
      <c r="AO1825" s="11">
        <f t="shared" si="1067"/>
        <v>935</v>
      </c>
      <c r="AP1825" s="11" t="str">
        <f t="shared" si="1068"/>
        <v/>
      </c>
      <c r="AQ1825" s="11"/>
      <c r="AR1825" s="11">
        <f t="shared" si="1020"/>
        <v>0</v>
      </c>
      <c r="AS1825" s="11"/>
      <c r="AT1825" s="9"/>
      <c r="AU1825" t="str">
        <f t="shared" si="1058"/>
        <v>RW</v>
      </c>
      <c r="AV1825" s="7">
        <f>SUM(Z$7:Z1825)/2</f>
        <v>1200</v>
      </c>
      <c r="AW1825" s="7">
        <f>SUM(AC$7:AC1825)/2</f>
        <v>936</v>
      </c>
      <c r="BF1825" s="2" t="s">
        <v>1299</v>
      </c>
      <c r="BG1825" s="2" t="s">
        <v>1299</v>
      </c>
      <c r="BH1825" s="2" t="s">
        <v>1299</v>
      </c>
      <c r="BI1825" s="2" t="s">
        <v>1299</v>
      </c>
      <c r="BJ1825" s="2" t="s">
        <v>1299</v>
      </c>
      <c r="BK1825" s="2" t="s">
        <v>1299</v>
      </c>
      <c r="BL1825" s="2" t="s">
        <v>1299</v>
      </c>
      <c r="BM1825" s="2" t="s">
        <v>1299</v>
      </c>
      <c r="BN1825" s="2" t="s">
        <v>1299</v>
      </c>
      <c r="BO1825" s="2" t="s">
        <v>1299</v>
      </c>
    </row>
    <row r="1826" spans="2:67" ht="43.15" outlineLevel="1">
      <c r="B1826" s="36"/>
      <c r="C1826" s="13" t="s">
        <v>1999</v>
      </c>
      <c r="D1826" s="10" t="s">
        <v>2170</v>
      </c>
      <c r="E1826" s="10" t="s">
        <v>2171</v>
      </c>
      <c r="F1826" s="11" t="s">
        <v>2172</v>
      </c>
      <c r="G1826" s="11"/>
      <c r="H1826" s="11"/>
      <c r="I1826" s="11"/>
      <c r="J1826" s="11"/>
      <c r="K1826" s="11"/>
      <c r="L1826" s="11"/>
      <c r="M1826" s="11"/>
      <c r="N1826" s="10"/>
      <c r="O1826" s="10"/>
      <c r="P1826" s="10"/>
      <c r="Q1826" s="10"/>
      <c r="R1826" s="10"/>
      <c r="S1826" s="10" t="s">
        <v>53</v>
      </c>
      <c r="T1826" s="10"/>
      <c r="U1826" s="10" t="s">
        <v>49</v>
      </c>
      <c r="V1826" s="10" t="s">
        <v>49</v>
      </c>
      <c r="W1826" s="10" t="s">
        <v>50</v>
      </c>
      <c r="X1826" s="11" t="str">
        <f t="shared" si="943"/>
        <v>N</v>
      </c>
      <c r="Y1826" s="11"/>
      <c r="Z1826" s="11">
        <f t="shared" si="1069"/>
        <v>0</v>
      </c>
      <c r="AA1826" s="11" t="str">
        <f t="shared" si="1018"/>
        <v>N</v>
      </c>
      <c r="AB1826" s="11"/>
      <c r="AC1826" s="11">
        <f t="shared" si="1019"/>
        <v>0</v>
      </c>
      <c r="AD1826" s="10" t="str">
        <f t="shared" si="1059"/>
        <v/>
      </c>
      <c r="AE1826" s="10" t="str">
        <f t="shared" si="1060"/>
        <v/>
      </c>
      <c r="AF1826" s="11"/>
      <c r="AG1826" s="10"/>
      <c r="AH1826" s="10"/>
      <c r="AI1826" s="11">
        <f t="shared" si="1061"/>
        <v>1200</v>
      </c>
      <c r="AJ1826" s="11" t="str">
        <f t="shared" si="1062"/>
        <v/>
      </c>
      <c r="AK1826" s="11">
        <f t="shared" si="1063"/>
        <v>1328</v>
      </c>
      <c r="AL1826" s="11" t="str">
        <f t="shared" si="1064"/>
        <v/>
      </c>
      <c r="AM1826" s="11">
        <f t="shared" si="1065"/>
        <v>935</v>
      </c>
      <c r="AN1826" s="11" t="str">
        <f t="shared" si="1066"/>
        <v/>
      </c>
      <c r="AO1826" s="11">
        <f t="shared" si="1067"/>
        <v>935</v>
      </c>
      <c r="AP1826" s="11" t="str">
        <f t="shared" si="1068"/>
        <v/>
      </c>
      <c r="AQ1826" s="11"/>
      <c r="AR1826" s="11">
        <f t="shared" si="1020"/>
        <v>0</v>
      </c>
      <c r="AS1826" s="11"/>
      <c r="AT1826" s="9"/>
      <c r="AU1826" t="str">
        <f t="shared" si="1058"/>
        <v>RW</v>
      </c>
      <c r="AV1826" s="7">
        <f>SUM(Z$7:Z1826)/2</f>
        <v>1200</v>
      </c>
      <c r="AW1826" s="7">
        <f>SUM(AC$7:AC1826)/2</f>
        <v>936</v>
      </c>
      <c r="BF1826" s="2" t="s">
        <v>1299</v>
      </c>
      <c r="BG1826" s="2" t="s">
        <v>1299</v>
      </c>
      <c r="BH1826" s="2" t="s">
        <v>1299</v>
      </c>
      <c r="BI1826" s="2" t="s">
        <v>1299</v>
      </c>
      <c r="BJ1826" s="2" t="s">
        <v>1299</v>
      </c>
      <c r="BK1826" s="2" t="s">
        <v>1299</v>
      </c>
      <c r="BL1826" s="2" t="s">
        <v>1299</v>
      </c>
      <c r="BM1826" s="2" t="s">
        <v>1299</v>
      </c>
      <c r="BN1826" s="2" t="s">
        <v>1299</v>
      </c>
      <c r="BO1826" s="2" t="s">
        <v>1299</v>
      </c>
    </row>
    <row r="1827" spans="2:67" ht="43.15" outlineLevel="1">
      <c r="B1827" s="36"/>
      <c r="C1827" s="13" t="s">
        <v>1999</v>
      </c>
      <c r="D1827" s="10" t="s">
        <v>2170</v>
      </c>
      <c r="E1827" s="10" t="s">
        <v>2171</v>
      </c>
      <c r="F1827" s="11" t="s">
        <v>2172</v>
      </c>
      <c r="G1827" s="11"/>
      <c r="H1827" s="11"/>
      <c r="I1827" s="11"/>
      <c r="J1827" s="11"/>
      <c r="K1827" s="11"/>
      <c r="L1827" s="11"/>
      <c r="M1827" s="11"/>
      <c r="N1827" s="10"/>
      <c r="O1827" s="10"/>
      <c r="P1827" s="10"/>
      <c r="Q1827" s="10"/>
      <c r="R1827" s="10"/>
      <c r="S1827" s="10" t="s">
        <v>53</v>
      </c>
      <c r="T1827" s="10"/>
      <c r="U1827" s="10" t="s">
        <v>49</v>
      </c>
      <c r="V1827" s="10" t="s">
        <v>49</v>
      </c>
      <c r="W1827" s="10" t="s">
        <v>50</v>
      </c>
      <c r="X1827" s="11" t="str">
        <f t="shared" si="943"/>
        <v>N</v>
      </c>
      <c r="Y1827" s="11"/>
      <c r="Z1827" s="11">
        <f t="shared" si="1069"/>
        <v>0</v>
      </c>
      <c r="AA1827" s="11" t="str">
        <f t="shared" si="1018"/>
        <v>N</v>
      </c>
      <c r="AB1827" s="11"/>
      <c r="AC1827" s="11">
        <f t="shared" si="1019"/>
        <v>0</v>
      </c>
      <c r="AD1827" s="10" t="str">
        <f t="shared" si="1059"/>
        <v/>
      </c>
      <c r="AE1827" s="10" t="str">
        <f t="shared" si="1060"/>
        <v/>
      </c>
      <c r="AF1827" s="11"/>
      <c r="AG1827" s="10"/>
      <c r="AH1827" s="10"/>
      <c r="AI1827" s="11">
        <f t="shared" si="1061"/>
        <v>1200</v>
      </c>
      <c r="AJ1827" s="11" t="str">
        <f t="shared" si="1062"/>
        <v/>
      </c>
      <c r="AK1827" s="11">
        <f t="shared" si="1063"/>
        <v>1328</v>
      </c>
      <c r="AL1827" s="11" t="str">
        <f t="shared" si="1064"/>
        <v/>
      </c>
      <c r="AM1827" s="11">
        <f t="shared" si="1065"/>
        <v>935</v>
      </c>
      <c r="AN1827" s="11" t="str">
        <f t="shared" si="1066"/>
        <v/>
      </c>
      <c r="AO1827" s="11">
        <f t="shared" si="1067"/>
        <v>935</v>
      </c>
      <c r="AP1827" s="11" t="str">
        <f t="shared" si="1068"/>
        <v/>
      </c>
      <c r="AQ1827" s="11"/>
      <c r="AR1827" s="11">
        <f t="shared" si="1020"/>
        <v>0</v>
      </c>
      <c r="AS1827" s="11"/>
      <c r="AT1827" s="9"/>
      <c r="AU1827" t="str">
        <f t="shared" si="1058"/>
        <v>RW</v>
      </c>
      <c r="AV1827" s="7">
        <f>SUM(Z$7:Z1827)/2</f>
        <v>1200</v>
      </c>
      <c r="AW1827" s="7">
        <f>SUM(AC$7:AC1827)/2</f>
        <v>936</v>
      </c>
      <c r="BF1827" s="2" t="s">
        <v>1299</v>
      </c>
      <c r="BG1827" s="2" t="s">
        <v>1299</v>
      </c>
      <c r="BH1827" s="2" t="s">
        <v>1299</v>
      </c>
      <c r="BI1827" s="2" t="s">
        <v>1299</v>
      </c>
      <c r="BJ1827" s="2" t="s">
        <v>1299</v>
      </c>
      <c r="BK1827" s="2" t="s">
        <v>1299</v>
      </c>
      <c r="BL1827" s="2" t="s">
        <v>1299</v>
      </c>
      <c r="BM1827" s="2" t="s">
        <v>1299</v>
      </c>
      <c r="BN1827" s="2" t="s">
        <v>1299</v>
      </c>
      <c r="BO1827" s="2" t="s">
        <v>1299</v>
      </c>
    </row>
    <row r="1828" spans="2:67" ht="43.15" outlineLevel="1">
      <c r="B1828" s="36"/>
      <c r="C1828" s="13" t="s">
        <v>1999</v>
      </c>
      <c r="D1828" s="10" t="s">
        <v>2170</v>
      </c>
      <c r="E1828" s="10" t="s">
        <v>2171</v>
      </c>
      <c r="F1828" s="11" t="s">
        <v>2172</v>
      </c>
      <c r="G1828" s="11"/>
      <c r="H1828" s="11"/>
      <c r="I1828" s="11"/>
      <c r="J1828" s="11"/>
      <c r="K1828" s="11"/>
      <c r="L1828" s="11"/>
      <c r="M1828" s="11"/>
      <c r="N1828" s="10"/>
      <c r="O1828" s="10"/>
      <c r="P1828" s="10"/>
      <c r="Q1828" s="10"/>
      <c r="R1828" s="10"/>
      <c r="S1828" s="10" t="s">
        <v>53</v>
      </c>
      <c r="T1828" s="10"/>
      <c r="U1828" s="10" t="s">
        <v>49</v>
      </c>
      <c r="V1828" s="10" t="s">
        <v>49</v>
      </c>
      <c r="W1828" s="10" t="s">
        <v>50</v>
      </c>
      <c r="X1828" s="11" t="str">
        <f t="shared" si="943"/>
        <v>N</v>
      </c>
      <c r="Y1828" s="11"/>
      <c r="Z1828" s="11">
        <f t="shared" si="1069"/>
        <v>0</v>
      </c>
      <c r="AA1828" s="11" t="str">
        <f t="shared" si="1018"/>
        <v>N</v>
      </c>
      <c r="AB1828" s="11"/>
      <c r="AC1828" s="11">
        <f t="shared" si="1019"/>
        <v>0</v>
      </c>
      <c r="AD1828" s="10" t="str">
        <f t="shared" si="1059"/>
        <v/>
      </c>
      <c r="AE1828" s="10" t="str">
        <f t="shared" si="1060"/>
        <v/>
      </c>
      <c r="AF1828" s="11"/>
      <c r="AG1828" s="10"/>
      <c r="AH1828" s="10"/>
      <c r="AI1828" s="11">
        <f t="shared" si="1061"/>
        <v>1200</v>
      </c>
      <c r="AJ1828" s="11" t="str">
        <f t="shared" si="1062"/>
        <v/>
      </c>
      <c r="AK1828" s="11">
        <f t="shared" si="1063"/>
        <v>1328</v>
      </c>
      <c r="AL1828" s="11" t="str">
        <f t="shared" si="1064"/>
        <v/>
      </c>
      <c r="AM1828" s="11">
        <f t="shared" si="1065"/>
        <v>935</v>
      </c>
      <c r="AN1828" s="11" t="str">
        <f t="shared" si="1066"/>
        <v/>
      </c>
      <c r="AO1828" s="11">
        <f t="shared" si="1067"/>
        <v>935</v>
      </c>
      <c r="AP1828" s="11" t="str">
        <f t="shared" si="1068"/>
        <v/>
      </c>
      <c r="AQ1828" s="11"/>
      <c r="AR1828" s="11">
        <f t="shared" si="1020"/>
        <v>0</v>
      </c>
      <c r="AS1828" s="11"/>
      <c r="AT1828" s="9"/>
      <c r="AU1828" t="str">
        <f t="shared" si="1058"/>
        <v>RW</v>
      </c>
      <c r="AV1828" s="7">
        <f>SUM(Z$7:Z1828)/2</f>
        <v>1200</v>
      </c>
      <c r="AW1828" s="7">
        <f>SUM(AC$7:AC1828)/2</f>
        <v>936</v>
      </c>
      <c r="BF1828" s="2" t="s">
        <v>1299</v>
      </c>
      <c r="BG1828" s="2" t="s">
        <v>1299</v>
      </c>
      <c r="BH1828" s="2" t="s">
        <v>1299</v>
      </c>
      <c r="BI1828" s="2" t="s">
        <v>1299</v>
      </c>
      <c r="BJ1828" s="2" t="s">
        <v>1299</v>
      </c>
      <c r="BK1828" s="2" t="s">
        <v>1299</v>
      </c>
      <c r="BL1828" s="2" t="s">
        <v>1299</v>
      </c>
      <c r="BM1828" s="2" t="s">
        <v>1299</v>
      </c>
      <c r="BN1828" s="2" t="s">
        <v>1299</v>
      </c>
      <c r="BO1828" s="2" t="s">
        <v>1299</v>
      </c>
    </row>
    <row r="1829" spans="2:67" ht="43.15" outlineLevel="1">
      <c r="B1829" s="36"/>
      <c r="C1829" s="13" t="s">
        <v>1999</v>
      </c>
      <c r="D1829" s="10" t="s">
        <v>2170</v>
      </c>
      <c r="E1829" s="10" t="s">
        <v>2171</v>
      </c>
      <c r="F1829" s="11" t="s">
        <v>2172</v>
      </c>
      <c r="G1829" s="11"/>
      <c r="H1829" s="11"/>
      <c r="I1829" s="11"/>
      <c r="J1829" s="11"/>
      <c r="K1829" s="11"/>
      <c r="L1829" s="11"/>
      <c r="M1829" s="11"/>
      <c r="N1829" s="10"/>
      <c r="O1829" s="10"/>
      <c r="P1829" s="10"/>
      <c r="Q1829" s="10"/>
      <c r="R1829" s="10"/>
      <c r="S1829" s="10" t="s">
        <v>53</v>
      </c>
      <c r="T1829" s="10"/>
      <c r="U1829" s="10" t="s">
        <v>49</v>
      </c>
      <c r="V1829" s="10" t="s">
        <v>49</v>
      </c>
      <c r="W1829" s="10" t="s">
        <v>50</v>
      </c>
      <c r="X1829" s="11" t="str">
        <f t="shared" si="943"/>
        <v>N</v>
      </c>
      <c r="Y1829" s="11"/>
      <c r="Z1829" s="11">
        <f t="shared" si="1069"/>
        <v>0</v>
      </c>
      <c r="AA1829" s="11" t="str">
        <f t="shared" si="1018"/>
        <v>N</v>
      </c>
      <c r="AB1829" s="11"/>
      <c r="AC1829" s="11">
        <f t="shared" si="1019"/>
        <v>0</v>
      </c>
      <c r="AD1829" s="10" t="str">
        <f t="shared" si="1059"/>
        <v/>
      </c>
      <c r="AE1829" s="10" t="str">
        <f t="shared" si="1060"/>
        <v/>
      </c>
      <c r="AF1829" s="11"/>
      <c r="AG1829" s="10"/>
      <c r="AH1829" s="10"/>
      <c r="AI1829" s="11">
        <f t="shared" si="1061"/>
        <v>1200</v>
      </c>
      <c r="AJ1829" s="11" t="str">
        <f t="shared" si="1062"/>
        <v/>
      </c>
      <c r="AK1829" s="11">
        <f t="shared" si="1063"/>
        <v>1328</v>
      </c>
      <c r="AL1829" s="11" t="str">
        <f t="shared" si="1064"/>
        <v/>
      </c>
      <c r="AM1829" s="11">
        <f t="shared" si="1065"/>
        <v>935</v>
      </c>
      <c r="AN1829" s="11" t="str">
        <f t="shared" si="1066"/>
        <v/>
      </c>
      <c r="AO1829" s="11">
        <f t="shared" si="1067"/>
        <v>935</v>
      </c>
      <c r="AP1829" s="11" t="str">
        <f t="shared" si="1068"/>
        <v/>
      </c>
      <c r="AQ1829" s="11"/>
      <c r="AR1829" s="11">
        <f t="shared" si="1020"/>
        <v>0</v>
      </c>
      <c r="AS1829" s="11"/>
      <c r="AT1829" s="9"/>
      <c r="AU1829" t="str">
        <f t="shared" si="1058"/>
        <v>RW</v>
      </c>
      <c r="AV1829" s="7">
        <f>SUM(Z$7:Z1829)/2</f>
        <v>1200</v>
      </c>
      <c r="AW1829" s="7">
        <f>SUM(AC$7:AC1829)/2</f>
        <v>936</v>
      </c>
      <c r="BF1829" s="2" t="s">
        <v>1299</v>
      </c>
      <c r="BG1829" s="2" t="s">
        <v>1299</v>
      </c>
      <c r="BH1829" s="2" t="s">
        <v>1299</v>
      </c>
      <c r="BI1829" s="2" t="s">
        <v>1299</v>
      </c>
      <c r="BJ1829" s="2" t="s">
        <v>1299</v>
      </c>
      <c r="BK1829" s="2" t="s">
        <v>1299</v>
      </c>
      <c r="BL1829" s="2" t="s">
        <v>1299</v>
      </c>
      <c r="BM1829" s="2" t="s">
        <v>1299</v>
      </c>
      <c r="BN1829" s="2" t="s">
        <v>1299</v>
      </c>
      <c r="BO1829" s="2" t="s">
        <v>1299</v>
      </c>
    </row>
    <row r="1830" spans="2:67" ht="43.15" outlineLevel="1">
      <c r="B1830" s="36"/>
      <c r="C1830" s="13" t="s">
        <v>1999</v>
      </c>
      <c r="D1830" s="10" t="s">
        <v>2170</v>
      </c>
      <c r="E1830" s="10" t="s">
        <v>2171</v>
      </c>
      <c r="F1830" s="11" t="s">
        <v>2172</v>
      </c>
      <c r="G1830" s="11"/>
      <c r="H1830" s="11"/>
      <c r="I1830" s="11"/>
      <c r="J1830" s="11"/>
      <c r="K1830" s="11"/>
      <c r="L1830" s="11"/>
      <c r="M1830" s="11"/>
      <c r="N1830" s="10"/>
      <c r="O1830" s="10"/>
      <c r="P1830" s="10"/>
      <c r="Q1830" s="10"/>
      <c r="R1830" s="10"/>
      <c r="S1830" s="10" t="s">
        <v>53</v>
      </c>
      <c r="T1830" s="10"/>
      <c r="U1830" s="10" t="s">
        <v>49</v>
      </c>
      <c r="V1830" s="10" t="s">
        <v>49</v>
      </c>
      <c r="W1830" s="10" t="s">
        <v>50</v>
      </c>
      <c r="X1830" s="11" t="str">
        <f t="shared" si="943"/>
        <v>N</v>
      </c>
      <c r="Y1830" s="11"/>
      <c r="Z1830" s="11">
        <f t="shared" si="1069"/>
        <v>0</v>
      </c>
      <c r="AA1830" s="11" t="str">
        <f t="shared" si="1018"/>
        <v>N</v>
      </c>
      <c r="AB1830" s="11"/>
      <c r="AC1830" s="11">
        <f t="shared" si="1019"/>
        <v>0</v>
      </c>
      <c r="AD1830" s="10" t="str">
        <f t="shared" si="1059"/>
        <v/>
      </c>
      <c r="AE1830" s="10" t="str">
        <f t="shared" si="1060"/>
        <v/>
      </c>
      <c r="AF1830" s="11"/>
      <c r="AG1830" s="10"/>
      <c r="AH1830" s="10"/>
      <c r="AI1830" s="11">
        <f t="shared" si="1061"/>
        <v>1200</v>
      </c>
      <c r="AJ1830" s="11" t="str">
        <f t="shared" si="1062"/>
        <v/>
      </c>
      <c r="AK1830" s="11">
        <f t="shared" si="1063"/>
        <v>1328</v>
      </c>
      <c r="AL1830" s="11" t="str">
        <f t="shared" si="1064"/>
        <v/>
      </c>
      <c r="AM1830" s="11">
        <f t="shared" si="1065"/>
        <v>935</v>
      </c>
      <c r="AN1830" s="11" t="str">
        <f t="shared" si="1066"/>
        <v/>
      </c>
      <c r="AO1830" s="11">
        <f t="shared" si="1067"/>
        <v>935</v>
      </c>
      <c r="AP1830" s="11" t="str">
        <f t="shared" si="1068"/>
        <v/>
      </c>
      <c r="AQ1830" s="11"/>
      <c r="AR1830" s="11">
        <f t="shared" si="1020"/>
        <v>0</v>
      </c>
      <c r="AS1830" s="11"/>
      <c r="AT1830" s="9"/>
      <c r="AU1830" t="str">
        <f t="shared" si="1058"/>
        <v>RW</v>
      </c>
      <c r="AV1830" s="7">
        <f>SUM(Z$7:Z1830)/2</f>
        <v>1200</v>
      </c>
      <c r="AW1830" s="7">
        <f>SUM(AC$7:AC1830)/2</f>
        <v>936</v>
      </c>
      <c r="BF1830" s="2" t="s">
        <v>1299</v>
      </c>
      <c r="BG1830" s="2" t="s">
        <v>1299</v>
      </c>
      <c r="BH1830" s="2" t="s">
        <v>1299</v>
      </c>
      <c r="BI1830" s="2" t="s">
        <v>1299</v>
      </c>
      <c r="BJ1830" s="2" t="s">
        <v>1299</v>
      </c>
      <c r="BK1830" s="2" t="s">
        <v>1299</v>
      </c>
      <c r="BL1830" s="2" t="s">
        <v>1299</v>
      </c>
      <c r="BM1830" s="2" t="s">
        <v>1299</v>
      </c>
      <c r="BN1830" s="2" t="s">
        <v>1299</v>
      </c>
      <c r="BO1830" s="2" t="s">
        <v>1299</v>
      </c>
    </row>
    <row r="1831" spans="2:67" ht="43.15" outlineLevel="1">
      <c r="B1831" s="36"/>
      <c r="C1831" s="13" t="s">
        <v>1999</v>
      </c>
      <c r="D1831" s="10" t="s">
        <v>2170</v>
      </c>
      <c r="E1831" s="10" t="s">
        <v>2171</v>
      </c>
      <c r="F1831" s="11" t="s">
        <v>2172</v>
      </c>
      <c r="G1831" s="11"/>
      <c r="H1831" s="11"/>
      <c r="I1831" s="11"/>
      <c r="J1831" s="11"/>
      <c r="K1831" s="11"/>
      <c r="L1831" s="11"/>
      <c r="M1831" s="11"/>
      <c r="N1831" s="10"/>
      <c r="O1831" s="10"/>
      <c r="P1831" s="10"/>
      <c r="Q1831" s="10"/>
      <c r="R1831" s="10"/>
      <c r="S1831" s="10" t="s">
        <v>53</v>
      </c>
      <c r="T1831" s="10"/>
      <c r="U1831" s="10" t="s">
        <v>49</v>
      </c>
      <c r="V1831" s="10" t="s">
        <v>49</v>
      </c>
      <c r="W1831" s="10" t="s">
        <v>50</v>
      </c>
      <c r="X1831" s="11" t="str">
        <f t="shared" si="943"/>
        <v>N</v>
      </c>
      <c r="Y1831" s="11"/>
      <c r="Z1831" s="11">
        <f t="shared" si="1069"/>
        <v>0</v>
      </c>
      <c r="AA1831" s="11" t="str">
        <f t="shared" si="1018"/>
        <v>N</v>
      </c>
      <c r="AB1831" s="11"/>
      <c r="AC1831" s="11">
        <f t="shared" si="1019"/>
        <v>0</v>
      </c>
      <c r="AD1831" s="10" t="str">
        <f t="shared" si="1059"/>
        <v/>
      </c>
      <c r="AE1831" s="10" t="str">
        <f t="shared" si="1060"/>
        <v/>
      </c>
      <c r="AF1831" s="11"/>
      <c r="AG1831" s="10"/>
      <c r="AH1831" s="10"/>
      <c r="AI1831" s="11">
        <f t="shared" si="1061"/>
        <v>1200</v>
      </c>
      <c r="AJ1831" s="11" t="str">
        <f t="shared" si="1062"/>
        <v/>
      </c>
      <c r="AK1831" s="11">
        <f t="shared" si="1063"/>
        <v>1328</v>
      </c>
      <c r="AL1831" s="11" t="str">
        <f t="shared" si="1064"/>
        <v/>
      </c>
      <c r="AM1831" s="11">
        <f t="shared" si="1065"/>
        <v>935</v>
      </c>
      <c r="AN1831" s="11" t="str">
        <f t="shared" si="1066"/>
        <v/>
      </c>
      <c r="AO1831" s="11">
        <f t="shared" si="1067"/>
        <v>935</v>
      </c>
      <c r="AP1831" s="11" t="str">
        <f t="shared" si="1068"/>
        <v/>
      </c>
      <c r="AQ1831" s="11"/>
      <c r="AR1831" s="11">
        <f t="shared" si="1020"/>
        <v>0</v>
      </c>
      <c r="AS1831" s="11"/>
      <c r="AT1831" s="9"/>
      <c r="AU1831" t="str">
        <f t="shared" si="1058"/>
        <v>RW</v>
      </c>
      <c r="AV1831" s="7">
        <f>SUM(Z$7:Z1831)/2</f>
        <v>1200</v>
      </c>
      <c r="AW1831" s="7">
        <f>SUM(AC$7:AC1831)/2</f>
        <v>936</v>
      </c>
      <c r="BF1831" s="2" t="s">
        <v>1299</v>
      </c>
      <c r="BG1831" s="2" t="s">
        <v>1299</v>
      </c>
      <c r="BH1831" s="2" t="s">
        <v>1299</v>
      </c>
      <c r="BI1831" s="2" t="s">
        <v>1299</v>
      </c>
      <c r="BJ1831" s="2" t="s">
        <v>1299</v>
      </c>
      <c r="BK1831" s="2" t="s">
        <v>1299</v>
      </c>
      <c r="BL1831" s="2" t="s">
        <v>1299</v>
      </c>
      <c r="BM1831" s="2" t="s">
        <v>1299</v>
      </c>
      <c r="BN1831" s="2" t="s">
        <v>1299</v>
      </c>
      <c r="BO1831" s="2" t="s">
        <v>1299</v>
      </c>
    </row>
    <row r="1832" spans="2:67" ht="43.15" outlineLevel="1">
      <c r="B1832" s="36"/>
      <c r="C1832" s="13" t="s">
        <v>1999</v>
      </c>
      <c r="D1832" s="10" t="s">
        <v>2170</v>
      </c>
      <c r="E1832" s="10" t="s">
        <v>2171</v>
      </c>
      <c r="F1832" s="11" t="s">
        <v>2172</v>
      </c>
      <c r="G1832" s="11"/>
      <c r="H1832" s="11"/>
      <c r="I1832" s="11"/>
      <c r="J1832" s="11"/>
      <c r="K1832" s="11"/>
      <c r="L1832" s="11"/>
      <c r="M1832" s="11"/>
      <c r="N1832" s="10"/>
      <c r="O1832" s="10"/>
      <c r="P1832" s="10"/>
      <c r="Q1832" s="10"/>
      <c r="R1832" s="10"/>
      <c r="S1832" s="10" t="s">
        <v>53</v>
      </c>
      <c r="T1832" s="10"/>
      <c r="U1832" s="10" t="s">
        <v>49</v>
      </c>
      <c r="V1832" s="10" t="s">
        <v>49</v>
      </c>
      <c r="W1832" s="10" t="s">
        <v>50</v>
      </c>
      <c r="X1832" s="11" t="str">
        <f t="shared" si="943"/>
        <v>N</v>
      </c>
      <c r="Y1832" s="11"/>
      <c r="Z1832" s="11">
        <f t="shared" si="1069"/>
        <v>0</v>
      </c>
      <c r="AA1832" s="11" t="str">
        <f t="shared" si="1018"/>
        <v>N</v>
      </c>
      <c r="AB1832" s="11"/>
      <c r="AC1832" s="11">
        <f t="shared" si="1019"/>
        <v>0</v>
      </c>
      <c r="AD1832" s="10" t="str">
        <f t="shared" si="1059"/>
        <v/>
      </c>
      <c r="AE1832" s="10" t="str">
        <f t="shared" si="1060"/>
        <v/>
      </c>
      <c r="AF1832" s="11"/>
      <c r="AG1832" s="10"/>
      <c r="AH1832" s="10"/>
      <c r="AI1832" s="11">
        <f t="shared" si="1061"/>
        <v>1200</v>
      </c>
      <c r="AJ1832" s="11" t="str">
        <f t="shared" si="1062"/>
        <v/>
      </c>
      <c r="AK1832" s="11">
        <f t="shared" si="1063"/>
        <v>1328</v>
      </c>
      <c r="AL1832" s="11" t="str">
        <f t="shared" si="1064"/>
        <v/>
      </c>
      <c r="AM1832" s="11">
        <f t="shared" si="1065"/>
        <v>935</v>
      </c>
      <c r="AN1832" s="11" t="str">
        <f t="shared" si="1066"/>
        <v/>
      </c>
      <c r="AO1832" s="11">
        <f t="shared" si="1067"/>
        <v>935</v>
      </c>
      <c r="AP1832" s="11" t="str">
        <f t="shared" si="1068"/>
        <v/>
      </c>
      <c r="AQ1832" s="11"/>
      <c r="AR1832" s="11">
        <f t="shared" si="1020"/>
        <v>0</v>
      </c>
      <c r="AS1832" s="11"/>
      <c r="AT1832" s="9"/>
      <c r="AU1832" t="str">
        <f t="shared" si="1058"/>
        <v>RW</v>
      </c>
      <c r="AV1832" s="7">
        <f>SUM(Z$7:Z1832)/2</f>
        <v>1200</v>
      </c>
      <c r="AW1832" s="7">
        <f>SUM(AC$7:AC1832)/2</f>
        <v>936</v>
      </c>
      <c r="BF1832" s="2" t="s">
        <v>1299</v>
      </c>
      <c r="BG1832" s="2" t="s">
        <v>1299</v>
      </c>
      <c r="BH1832" s="2" t="s">
        <v>1299</v>
      </c>
      <c r="BI1832" s="2" t="s">
        <v>1299</v>
      </c>
      <c r="BJ1832" s="2" t="s">
        <v>1299</v>
      </c>
      <c r="BK1832" s="2" t="s">
        <v>1299</v>
      </c>
      <c r="BL1832" s="2" t="s">
        <v>1299</v>
      </c>
      <c r="BM1832" s="2" t="s">
        <v>1299</v>
      </c>
      <c r="BN1832" s="2" t="s">
        <v>1299</v>
      </c>
      <c r="BO1832" s="2" t="s">
        <v>1299</v>
      </c>
    </row>
    <row r="1833" spans="2:67" ht="43.15" outlineLevel="1">
      <c r="B1833" s="36"/>
      <c r="C1833" s="13" t="s">
        <v>1999</v>
      </c>
      <c r="D1833" s="10" t="s">
        <v>2170</v>
      </c>
      <c r="E1833" s="10" t="s">
        <v>2171</v>
      </c>
      <c r="F1833" s="11" t="s">
        <v>2172</v>
      </c>
      <c r="G1833" s="11"/>
      <c r="H1833" s="11"/>
      <c r="I1833" s="11"/>
      <c r="J1833" s="11"/>
      <c r="K1833" s="11"/>
      <c r="L1833" s="11"/>
      <c r="M1833" s="11"/>
      <c r="N1833" s="10"/>
      <c r="O1833" s="10"/>
      <c r="P1833" s="10"/>
      <c r="Q1833" s="10"/>
      <c r="R1833" s="10"/>
      <c r="S1833" s="10" t="s">
        <v>53</v>
      </c>
      <c r="T1833" s="10"/>
      <c r="U1833" s="10" t="s">
        <v>49</v>
      </c>
      <c r="V1833" s="10" t="s">
        <v>49</v>
      </c>
      <c r="W1833" s="10" t="s">
        <v>50</v>
      </c>
      <c r="X1833" s="11" t="str">
        <f t="shared" si="943"/>
        <v>N</v>
      </c>
      <c r="Y1833" s="11"/>
      <c r="Z1833" s="11">
        <f t="shared" si="1069"/>
        <v>0</v>
      </c>
      <c r="AA1833" s="11" t="str">
        <f t="shared" si="1018"/>
        <v>N</v>
      </c>
      <c r="AB1833" s="11"/>
      <c r="AC1833" s="11">
        <f t="shared" si="1019"/>
        <v>0</v>
      </c>
      <c r="AD1833" s="10" t="str">
        <f t="shared" si="1059"/>
        <v/>
      </c>
      <c r="AE1833" s="10" t="str">
        <f t="shared" si="1060"/>
        <v/>
      </c>
      <c r="AF1833" s="11"/>
      <c r="AG1833" s="10"/>
      <c r="AH1833" s="10"/>
      <c r="AI1833" s="11">
        <f t="shared" si="1061"/>
        <v>1200</v>
      </c>
      <c r="AJ1833" s="11" t="str">
        <f t="shared" si="1062"/>
        <v/>
      </c>
      <c r="AK1833" s="11">
        <f t="shared" si="1063"/>
        <v>1328</v>
      </c>
      <c r="AL1833" s="11" t="str">
        <f t="shared" si="1064"/>
        <v/>
      </c>
      <c r="AM1833" s="11">
        <f t="shared" si="1065"/>
        <v>935</v>
      </c>
      <c r="AN1833" s="11" t="str">
        <f t="shared" si="1066"/>
        <v/>
      </c>
      <c r="AO1833" s="11">
        <f t="shared" si="1067"/>
        <v>935</v>
      </c>
      <c r="AP1833" s="11" t="str">
        <f t="shared" si="1068"/>
        <v/>
      </c>
      <c r="AQ1833" s="11"/>
      <c r="AR1833" s="11">
        <f t="shared" si="1020"/>
        <v>0</v>
      </c>
      <c r="AS1833" s="11"/>
      <c r="AT1833" s="9"/>
      <c r="AU1833" t="str">
        <f t="shared" si="1058"/>
        <v>RW</v>
      </c>
      <c r="AV1833" s="7">
        <f>SUM(Z$7:Z1833)/2</f>
        <v>1200</v>
      </c>
      <c r="AW1833" s="7">
        <f>SUM(AC$7:AC1833)/2</f>
        <v>936</v>
      </c>
      <c r="BF1833" s="2" t="s">
        <v>1299</v>
      </c>
      <c r="BG1833" s="2" t="s">
        <v>1299</v>
      </c>
      <c r="BH1833" s="2" t="s">
        <v>1299</v>
      </c>
      <c r="BI1833" s="2" t="s">
        <v>1299</v>
      </c>
      <c r="BJ1833" s="2" t="s">
        <v>1299</v>
      </c>
      <c r="BK1833" s="2" t="s">
        <v>1299</v>
      </c>
      <c r="BL1833" s="2" t="s">
        <v>1299</v>
      </c>
      <c r="BM1833" s="2" t="s">
        <v>1299</v>
      </c>
      <c r="BN1833" s="2" t="s">
        <v>1299</v>
      </c>
      <c r="BO1833" s="2" t="s">
        <v>1299</v>
      </c>
    </row>
    <row r="1834" spans="2:67" ht="43.15" outlineLevel="1">
      <c r="B1834" s="36"/>
      <c r="C1834" s="13" t="s">
        <v>1999</v>
      </c>
      <c r="D1834" s="10" t="s">
        <v>2170</v>
      </c>
      <c r="E1834" s="10" t="s">
        <v>2171</v>
      </c>
      <c r="F1834" s="11" t="s">
        <v>2172</v>
      </c>
      <c r="G1834" s="11"/>
      <c r="H1834" s="11"/>
      <c r="I1834" s="11"/>
      <c r="J1834" s="11"/>
      <c r="K1834" s="11"/>
      <c r="L1834" s="11"/>
      <c r="M1834" s="11"/>
      <c r="N1834" s="10"/>
      <c r="O1834" s="10"/>
      <c r="P1834" s="10"/>
      <c r="Q1834" s="10"/>
      <c r="R1834" s="10"/>
      <c r="S1834" s="10" t="s">
        <v>53</v>
      </c>
      <c r="T1834" s="10"/>
      <c r="U1834" s="10" t="s">
        <v>49</v>
      </c>
      <c r="V1834" s="10" t="s">
        <v>49</v>
      </c>
      <c r="W1834" s="10" t="s">
        <v>50</v>
      </c>
      <c r="X1834" s="11" t="str">
        <f t="shared" si="943"/>
        <v>N</v>
      </c>
      <c r="Y1834" s="11"/>
      <c r="Z1834" s="11">
        <f t="shared" si="1069"/>
        <v>0</v>
      </c>
      <c r="AA1834" s="11" t="str">
        <f t="shared" si="1018"/>
        <v>N</v>
      </c>
      <c r="AB1834" s="11"/>
      <c r="AC1834" s="11">
        <f t="shared" si="1019"/>
        <v>0</v>
      </c>
      <c r="AD1834" s="10" t="str">
        <f t="shared" si="1059"/>
        <v/>
      </c>
      <c r="AE1834" s="10" t="str">
        <f t="shared" si="1060"/>
        <v/>
      </c>
      <c r="AF1834" s="11"/>
      <c r="AG1834" s="10"/>
      <c r="AH1834" s="10"/>
      <c r="AI1834" s="11">
        <f t="shared" si="1061"/>
        <v>1200</v>
      </c>
      <c r="AJ1834" s="11" t="str">
        <f t="shared" si="1062"/>
        <v/>
      </c>
      <c r="AK1834" s="11">
        <f t="shared" si="1063"/>
        <v>1328</v>
      </c>
      <c r="AL1834" s="11" t="str">
        <f t="shared" si="1064"/>
        <v/>
      </c>
      <c r="AM1834" s="11">
        <f t="shared" si="1065"/>
        <v>935</v>
      </c>
      <c r="AN1834" s="11" t="str">
        <f t="shared" si="1066"/>
        <v/>
      </c>
      <c r="AO1834" s="11">
        <f t="shared" si="1067"/>
        <v>935</v>
      </c>
      <c r="AP1834" s="11" t="str">
        <f t="shared" si="1068"/>
        <v/>
      </c>
      <c r="AQ1834" s="11"/>
      <c r="AR1834" s="11">
        <f t="shared" si="1020"/>
        <v>0</v>
      </c>
      <c r="AS1834" s="11"/>
      <c r="AT1834" s="9"/>
      <c r="AU1834" t="str">
        <f t="shared" si="1058"/>
        <v>RW</v>
      </c>
      <c r="AV1834" s="7">
        <f>SUM(Z$7:Z1834)/2</f>
        <v>1200</v>
      </c>
      <c r="AW1834" s="7">
        <f>SUM(AC$7:AC1834)/2</f>
        <v>936</v>
      </c>
      <c r="BF1834" s="2" t="s">
        <v>1299</v>
      </c>
      <c r="BG1834" s="2" t="s">
        <v>1299</v>
      </c>
      <c r="BH1834" s="2" t="s">
        <v>1299</v>
      </c>
      <c r="BI1834" s="2" t="s">
        <v>1299</v>
      </c>
      <c r="BJ1834" s="2" t="s">
        <v>1299</v>
      </c>
      <c r="BK1834" s="2" t="s">
        <v>1299</v>
      </c>
      <c r="BL1834" s="2" t="s">
        <v>1299</v>
      </c>
      <c r="BM1834" s="2" t="s">
        <v>1299</v>
      </c>
      <c r="BN1834" s="2" t="s">
        <v>1299</v>
      </c>
      <c r="BO1834" s="2" t="s">
        <v>1299</v>
      </c>
    </row>
    <row r="1835" spans="2:67" ht="43.15" outlineLevel="1">
      <c r="B1835" s="36"/>
      <c r="C1835" s="13" t="s">
        <v>1999</v>
      </c>
      <c r="D1835" s="10" t="s">
        <v>2170</v>
      </c>
      <c r="E1835" s="10" t="s">
        <v>2171</v>
      </c>
      <c r="F1835" s="11" t="s">
        <v>2172</v>
      </c>
      <c r="G1835" s="11"/>
      <c r="H1835" s="11"/>
      <c r="I1835" s="11"/>
      <c r="J1835" s="11"/>
      <c r="K1835" s="11"/>
      <c r="L1835" s="11"/>
      <c r="M1835" s="11"/>
      <c r="N1835" s="10"/>
      <c r="O1835" s="10"/>
      <c r="P1835" s="10"/>
      <c r="Q1835" s="10"/>
      <c r="R1835" s="10"/>
      <c r="S1835" s="10" t="s">
        <v>53</v>
      </c>
      <c r="T1835" s="10"/>
      <c r="U1835" s="10" t="s">
        <v>49</v>
      </c>
      <c r="V1835" s="10" t="s">
        <v>49</v>
      </c>
      <c r="W1835" s="10" t="s">
        <v>50</v>
      </c>
      <c r="X1835" s="11" t="str">
        <f t="shared" si="943"/>
        <v>N</v>
      </c>
      <c r="Y1835" s="11"/>
      <c r="Z1835" s="11">
        <f t="shared" si="1069"/>
        <v>0</v>
      </c>
      <c r="AA1835" s="11" t="str">
        <f t="shared" si="1018"/>
        <v>N</v>
      </c>
      <c r="AB1835" s="11"/>
      <c r="AC1835" s="11">
        <f t="shared" si="1019"/>
        <v>0</v>
      </c>
      <c r="AD1835" s="10" t="str">
        <f t="shared" si="1059"/>
        <v/>
      </c>
      <c r="AE1835" s="10" t="str">
        <f t="shared" si="1060"/>
        <v/>
      </c>
      <c r="AF1835" s="11"/>
      <c r="AG1835" s="10"/>
      <c r="AH1835" s="10"/>
      <c r="AI1835" s="11">
        <f t="shared" si="1061"/>
        <v>1200</v>
      </c>
      <c r="AJ1835" s="11" t="str">
        <f t="shared" si="1062"/>
        <v/>
      </c>
      <c r="AK1835" s="11">
        <f t="shared" si="1063"/>
        <v>1328</v>
      </c>
      <c r="AL1835" s="11" t="str">
        <f t="shared" si="1064"/>
        <v/>
      </c>
      <c r="AM1835" s="11">
        <f t="shared" si="1065"/>
        <v>935</v>
      </c>
      <c r="AN1835" s="11" t="str">
        <f t="shared" si="1066"/>
        <v/>
      </c>
      <c r="AO1835" s="11">
        <f t="shared" si="1067"/>
        <v>935</v>
      </c>
      <c r="AP1835" s="11" t="str">
        <f t="shared" si="1068"/>
        <v/>
      </c>
      <c r="AQ1835" s="11"/>
      <c r="AR1835" s="11">
        <f t="shared" si="1020"/>
        <v>0</v>
      </c>
      <c r="AS1835" s="11"/>
      <c r="AT1835" s="9"/>
      <c r="AU1835" t="str">
        <f t="shared" si="1058"/>
        <v>RW</v>
      </c>
      <c r="AV1835" s="7">
        <f>SUM(Z$7:Z1835)/2</f>
        <v>1200</v>
      </c>
      <c r="AW1835" s="7">
        <f>SUM(AC$7:AC1835)/2</f>
        <v>936</v>
      </c>
      <c r="BF1835" s="2" t="s">
        <v>1299</v>
      </c>
      <c r="BG1835" s="2" t="s">
        <v>1299</v>
      </c>
      <c r="BH1835" s="2" t="s">
        <v>1299</v>
      </c>
      <c r="BI1835" s="2" t="s">
        <v>1299</v>
      </c>
      <c r="BJ1835" s="2" t="s">
        <v>1299</v>
      </c>
      <c r="BK1835" s="2" t="s">
        <v>1299</v>
      </c>
      <c r="BL1835" s="2" t="s">
        <v>1299</v>
      </c>
      <c r="BM1835" s="2" t="s">
        <v>1299</v>
      </c>
      <c r="BN1835" s="2" t="s">
        <v>1299</v>
      </c>
      <c r="BO1835" s="2" t="s">
        <v>1299</v>
      </c>
    </row>
    <row r="1836" spans="2:67" ht="43.15" outlineLevel="1">
      <c r="B1836" s="36"/>
      <c r="C1836" s="13" t="s">
        <v>1999</v>
      </c>
      <c r="D1836" s="10" t="s">
        <v>2170</v>
      </c>
      <c r="E1836" s="10" t="s">
        <v>2171</v>
      </c>
      <c r="F1836" s="11" t="s">
        <v>2172</v>
      </c>
      <c r="G1836" s="11"/>
      <c r="H1836" s="11"/>
      <c r="I1836" s="11"/>
      <c r="J1836" s="11"/>
      <c r="K1836" s="11"/>
      <c r="L1836" s="11"/>
      <c r="M1836" s="11"/>
      <c r="N1836" s="10"/>
      <c r="O1836" s="10"/>
      <c r="P1836" s="10"/>
      <c r="Q1836" s="10"/>
      <c r="R1836" s="10"/>
      <c r="S1836" s="10" t="s">
        <v>53</v>
      </c>
      <c r="T1836" s="10"/>
      <c r="U1836" s="10" t="s">
        <v>49</v>
      </c>
      <c r="V1836" s="10" t="s">
        <v>49</v>
      </c>
      <c r="W1836" s="10" t="s">
        <v>50</v>
      </c>
      <c r="X1836" s="11" t="str">
        <f t="shared" si="943"/>
        <v>N</v>
      </c>
      <c r="Y1836" s="11"/>
      <c r="Z1836" s="11">
        <f t="shared" si="1069"/>
        <v>0</v>
      </c>
      <c r="AA1836" s="11" t="str">
        <f t="shared" si="1018"/>
        <v>N</v>
      </c>
      <c r="AB1836" s="11"/>
      <c r="AC1836" s="11">
        <f t="shared" si="1019"/>
        <v>0</v>
      </c>
      <c r="AD1836" s="10" t="str">
        <f t="shared" si="1059"/>
        <v/>
      </c>
      <c r="AE1836" s="10" t="str">
        <f t="shared" si="1060"/>
        <v/>
      </c>
      <c r="AF1836" s="11"/>
      <c r="AG1836" s="10"/>
      <c r="AH1836" s="10"/>
      <c r="AI1836" s="11">
        <f t="shared" si="1061"/>
        <v>1200</v>
      </c>
      <c r="AJ1836" s="11" t="str">
        <f t="shared" si="1062"/>
        <v/>
      </c>
      <c r="AK1836" s="11">
        <f t="shared" si="1063"/>
        <v>1328</v>
      </c>
      <c r="AL1836" s="11" t="str">
        <f t="shared" si="1064"/>
        <v/>
      </c>
      <c r="AM1836" s="11">
        <f t="shared" si="1065"/>
        <v>935</v>
      </c>
      <c r="AN1836" s="11" t="str">
        <f t="shared" si="1066"/>
        <v/>
      </c>
      <c r="AO1836" s="11">
        <f t="shared" si="1067"/>
        <v>935</v>
      </c>
      <c r="AP1836" s="11" t="str">
        <f t="shared" si="1068"/>
        <v/>
      </c>
      <c r="AQ1836" s="11"/>
      <c r="AR1836" s="11">
        <f t="shared" si="1020"/>
        <v>0</v>
      </c>
      <c r="AS1836" s="11"/>
      <c r="AT1836" s="9"/>
      <c r="AU1836" t="str">
        <f t="shared" si="1058"/>
        <v>RW</v>
      </c>
      <c r="AV1836" s="7">
        <f>SUM(Z$7:Z1836)/2</f>
        <v>1200</v>
      </c>
      <c r="AW1836" s="7">
        <f>SUM(AC$7:AC1836)/2</f>
        <v>936</v>
      </c>
      <c r="BF1836" s="2" t="s">
        <v>1299</v>
      </c>
      <c r="BG1836" s="2" t="s">
        <v>1299</v>
      </c>
      <c r="BH1836" s="2" t="s">
        <v>1299</v>
      </c>
      <c r="BI1836" s="2" t="s">
        <v>1299</v>
      </c>
      <c r="BJ1836" s="2" t="s">
        <v>1299</v>
      </c>
      <c r="BK1836" s="2" t="s">
        <v>1299</v>
      </c>
      <c r="BL1836" s="2" t="s">
        <v>1299</v>
      </c>
      <c r="BM1836" s="2" t="s">
        <v>1299</v>
      </c>
      <c r="BN1836" s="2" t="s">
        <v>1299</v>
      </c>
      <c r="BO1836" s="2" t="s">
        <v>1299</v>
      </c>
    </row>
    <row r="1837" spans="2:67" ht="43.15" outlineLevel="1">
      <c r="B1837" s="36"/>
      <c r="C1837" s="13" t="s">
        <v>1999</v>
      </c>
      <c r="D1837" s="10" t="s">
        <v>2170</v>
      </c>
      <c r="E1837" s="10" t="s">
        <v>2171</v>
      </c>
      <c r="F1837" s="11" t="s">
        <v>2172</v>
      </c>
      <c r="G1837" s="11"/>
      <c r="H1837" s="11"/>
      <c r="I1837" s="11"/>
      <c r="J1837" s="11"/>
      <c r="K1837" s="11"/>
      <c r="L1837" s="11"/>
      <c r="M1837" s="11"/>
      <c r="N1837" s="10"/>
      <c r="O1837" s="10"/>
      <c r="P1837" s="10"/>
      <c r="Q1837" s="10"/>
      <c r="R1837" s="10"/>
      <c r="S1837" s="10" t="s">
        <v>53</v>
      </c>
      <c r="T1837" s="10"/>
      <c r="U1837" s="10" t="s">
        <v>49</v>
      </c>
      <c r="V1837" s="10" t="s">
        <v>49</v>
      </c>
      <c r="W1837" s="10" t="s">
        <v>50</v>
      </c>
      <c r="X1837" s="11" t="str">
        <f t="shared" si="943"/>
        <v>N</v>
      </c>
      <c r="Y1837" s="11"/>
      <c r="Z1837" s="11">
        <f t="shared" si="1069"/>
        <v>0</v>
      </c>
      <c r="AA1837" s="11" t="str">
        <f t="shared" si="1018"/>
        <v>N</v>
      </c>
      <c r="AB1837" s="11"/>
      <c r="AC1837" s="11">
        <f t="shared" si="1019"/>
        <v>0</v>
      </c>
      <c r="AD1837" s="10" t="str">
        <f t="shared" si="1059"/>
        <v/>
      </c>
      <c r="AE1837" s="10" t="str">
        <f t="shared" si="1060"/>
        <v/>
      </c>
      <c r="AF1837" s="11"/>
      <c r="AG1837" s="10"/>
      <c r="AH1837" s="10"/>
      <c r="AI1837" s="11">
        <f t="shared" si="1061"/>
        <v>1200</v>
      </c>
      <c r="AJ1837" s="11" t="str">
        <f t="shared" si="1062"/>
        <v/>
      </c>
      <c r="AK1837" s="11">
        <f t="shared" si="1063"/>
        <v>1328</v>
      </c>
      <c r="AL1837" s="11" t="str">
        <f t="shared" si="1064"/>
        <v/>
      </c>
      <c r="AM1837" s="11">
        <f t="shared" si="1065"/>
        <v>935</v>
      </c>
      <c r="AN1837" s="11" t="str">
        <f t="shared" si="1066"/>
        <v/>
      </c>
      <c r="AO1837" s="11">
        <f t="shared" si="1067"/>
        <v>935</v>
      </c>
      <c r="AP1837" s="11" t="str">
        <f t="shared" si="1068"/>
        <v/>
      </c>
      <c r="AQ1837" s="11"/>
      <c r="AR1837" s="11">
        <f t="shared" si="1020"/>
        <v>0</v>
      </c>
      <c r="AS1837" s="11"/>
      <c r="AT1837" s="9"/>
      <c r="AU1837" t="str">
        <f t="shared" si="1058"/>
        <v>RW</v>
      </c>
      <c r="AV1837" s="7">
        <f>SUM(Z$7:Z1837)/2</f>
        <v>1200</v>
      </c>
      <c r="AW1837" s="7">
        <f>SUM(AC$7:AC1837)/2</f>
        <v>936</v>
      </c>
      <c r="BF1837" s="2" t="s">
        <v>1299</v>
      </c>
      <c r="BG1837" s="2" t="s">
        <v>1299</v>
      </c>
      <c r="BH1837" s="2" t="s">
        <v>1299</v>
      </c>
      <c r="BI1837" s="2" t="s">
        <v>1299</v>
      </c>
      <c r="BJ1837" s="2" t="s">
        <v>1299</v>
      </c>
      <c r="BK1837" s="2" t="s">
        <v>1299</v>
      </c>
      <c r="BL1837" s="2" t="s">
        <v>1299</v>
      </c>
      <c r="BM1837" s="2" t="s">
        <v>1299</v>
      </c>
      <c r="BN1837" s="2" t="s">
        <v>1299</v>
      </c>
      <c r="BO1837" s="2" t="s">
        <v>1299</v>
      </c>
    </row>
    <row r="1838" spans="2:67" ht="43.15" outlineLevel="1">
      <c r="B1838" s="36"/>
      <c r="C1838" s="13" t="s">
        <v>1999</v>
      </c>
      <c r="D1838" s="10" t="s">
        <v>2170</v>
      </c>
      <c r="E1838" s="10" t="s">
        <v>2171</v>
      </c>
      <c r="F1838" s="11" t="s">
        <v>2172</v>
      </c>
      <c r="G1838" s="11"/>
      <c r="H1838" s="11"/>
      <c r="I1838" s="11"/>
      <c r="J1838" s="11"/>
      <c r="K1838" s="11"/>
      <c r="L1838" s="11"/>
      <c r="M1838" s="11"/>
      <c r="N1838" s="10"/>
      <c r="O1838" s="10"/>
      <c r="P1838" s="10"/>
      <c r="Q1838" s="10"/>
      <c r="R1838" s="10"/>
      <c r="S1838" s="10" t="s">
        <v>53</v>
      </c>
      <c r="T1838" s="10"/>
      <c r="U1838" s="10" t="s">
        <v>49</v>
      </c>
      <c r="V1838" s="10" t="s">
        <v>49</v>
      </c>
      <c r="W1838" s="10" t="s">
        <v>50</v>
      </c>
      <c r="X1838" s="11" t="str">
        <f t="shared" si="943"/>
        <v>N</v>
      </c>
      <c r="Y1838" s="11"/>
      <c r="Z1838" s="11">
        <f t="shared" si="1069"/>
        <v>0</v>
      </c>
      <c r="AA1838" s="11" t="str">
        <f t="shared" si="1018"/>
        <v>N</v>
      </c>
      <c r="AB1838" s="11"/>
      <c r="AC1838" s="11">
        <f t="shared" si="1019"/>
        <v>0</v>
      </c>
      <c r="AD1838" s="10" t="str">
        <f t="shared" si="1059"/>
        <v/>
      </c>
      <c r="AE1838" s="10" t="str">
        <f t="shared" si="1060"/>
        <v/>
      </c>
      <c r="AF1838" s="11"/>
      <c r="AG1838" s="10"/>
      <c r="AH1838" s="10"/>
      <c r="AI1838" s="11">
        <f t="shared" si="1061"/>
        <v>1200</v>
      </c>
      <c r="AJ1838" s="11" t="str">
        <f t="shared" si="1062"/>
        <v/>
      </c>
      <c r="AK1838" s="11">
        <f t="shared" si="1063"/>
        <v>1328</v>
      </c>
      <c r="AL1838" s="11" t="str">
        <f t="shared" si="1064"/>
        <v/>
      </c>
      <c r="AM1838" s="11">
        <f t="shared" si="1065"/>
        <v>935</v>
      </c>
      <c r="AN1838" s="11" t="str">
        <f t="shared" si="1066"/>
        <v/>
      </c>
      <c r="AO1838" s="11">
        <f t="shared" si="1067"/>
        <v>935</v>
      </c>
      <c r="AP1838" s="11" t="str">
        <f t="shared" si="1068"/>
        <v/>
      </c>
      <c r="AQ1838" s="11"/>
      <c r="AR1838" s="11">
        <f t="shared" si="1020"/>
        <v>0</v>
      </c>
      <c r="AS1838" s="11"/>
      <c r="AT1838" s="9"/>
      <c r="AU1838" t="str">
        <f t="shared" si="1058"/>
        <v>RW</v>
      </c>
      <c r="AV1838" s="7">
        <f>SUM(Z$7:Z1838)/2</f>
        <v>1200</v>
      </c>
      <c r="AW1838" s="7">
        <f>SUM(AC$7:AC1838)/2</f>
        <v>936</v>
      </c>
      <c r="BF1838" s="2" t="s">
        <v>1299</v>
      </c>
      <c r="BG1838" s="2" t="s">
        <v>1299</v>
      </c>
      <c r="BH1838" s="2" t="s">
        <v>1299</v>
      </c>
      <c r="BI1838" s="2" t="s">
        <v>1299</v>
      </c>
      <c r="BJ1838" s="2" t="s">
        <v>1299</v>
      </c>
      <c r="BK1838" s="2" t="s">
        <v>1299</v>
      </c>
      <c r="BL1838" s="2" t="s">
        <v>1299</v>
      </c>
      <c r="BM1838" s="2" t="s">
        <v>1299</v>
      </c>
      <c r="BN1838" s="2" t="s">
        <v>1299</v>
      </c>
      <c r="BO1838" s="2" t="s">
        <v>1299</v>
      </c>
    </row>
    <row r="1839" spans="2:67" ht="43.15" outlineLevel="1">
      <c r="B1839" s="36"/>
      <c r="C1839" s="13" t="s">
        <v>1999</v>
      </c>
      <c r="D1839" s="10" t="s">
        <v>2170</v>
      </c>
      <c r="E1839" s="10" t="s">
        <v>2171</v>
      </c>
      <c r="F1839" s="11" t="s">
        <v>2172</v>
      </c>
      <c r="G1839" s="11"/>
      <c r="H1839" s="11"/>
      <c r="I1839" s="11"/>
      <c r="J1839" s="11"/>
      <c r="K1839" s="11"/>
      <c r="L1839" s="11"/>
      <c r="M1839" s="11"/>
      <c r="N1839" s="10"/>
      <c r="O1839" s="10"/>
      <c r="P1839" s="10"/>
      <c r="Q1839" s="10"/>
      <c r="R1839" s="10"/>
      <c r="S1839" s="10" t="s">
        <v>53</v>
      </c>
      <c r="T1839" s="10"/>
      <c r="U1839" s="10" t="s">
        <v>49</v>
      </c>
      <c r="V1839" s="10" t="s">
        <v>49</v>
      </c>
      <c r="W1839" s="10" t="s">
        <v>50</v>
      </c>
      <c r="X1839" s="11" t="str">
        <f t="shared" si="943"/>
        <v>N</v>
      </c>
      <c r="Y1839" s="11"/>
      <c r="Z1839" s="11">
        <f t="shared" si="1069"/>
        <v>0</v>
      </c>
      <c r="AA1839" s="11" t="str">
        <f t="shared" si="1018"/>
        <v>N</v>
      </c>
      <c r="AB1839" s="11"/>
      <c r="AC1839" s="11">
        <f t="shared" si="1019"/>
        <v>0</v>
      </c>
      <c r="AD1839" s="10" t="str">
        <f t="shared" si="1059"/>
        <v/>
      </c>
      <c r="AE1839" s="10" t="str">
        <f t="shared" si="1060"/>
        <v/>
      </c>
      <c r="AF1839" s="11"/>
      <c r="AG1839" s="10"/>
      <c r="AH1839" s="10"/>
      <c r="AI1839" s="11">
        <f t="shared" si="1061"/>
        <v>1200</v>
      </c>
      <c r="AJ1839" s="11" t="str">
        <f t="shared" si="1062"/>
        <v/>
      </c>
      <c r="AK1839" s="11">
        <f t="shared" si="1063"/>
        <v>1328</v>
      </c>
      <c r="AL1839" s="11" t="str">
        <f t="shared" si="1064"/>
        <v/>
      </c>
      <c r="AM1839" s="11">
        <f t="shared" si="1065"/>
        <v>935</v>
      </c>
      <c r="AN1839" s="11" t="str">
        <f t="shared" si="1066"/>
        <v/>
      </c>
      <c r="AO1839" s="11">
        <f t="shared" si="1067"/>
        <v>935</v>
      </c>
      <c r="AP1839" s="11" t="str">
        <f t="shared" si="1068"/>
        <v/>
      </c>
      <c r="AQ1839" s="11"/>
      <c r="AR1839" s="11">
        <f t="shared" si="1020"/>
        <v>0</v>
      </c>
      <c r="AS1839" s="11"/>
      <c r="AT1839" s="9"/>
      <c r="AU1839" t="str">
        <f t="shared" si="1058"/>
        <v>RW</v>
      </c>
      <c r="AV1839" s="7">
        <f>SUM(Z$7:Z1839)/2</f>
        <v>1200</v>
      </c>
      <c r="AW1839" s="7">
        <f>SUM(AC$7:AC1839)/2</f>
        <v>936</v>
      </c>
      <c r="BF1839" s="2" t="s">
        <v>1299</v>
      </c>
      <c r="BG1839" s="2" t="s">
        <v>1299</v>
      </c>
      <c r="BH1839" s="2" t="s">
        <v>1299</v>
      </c>
      <c r="BI1839" s="2" t="s">
        <v>1299</v>
      </c>
      <c r="BJ1839" s="2" t="s">
        <v>1299</v>
      </c>
      <c r="BK1839" s="2" t="s">
        <v>1299</v>
      </c>
      <c r="BL1839" s="2" t="s">
        <v>1299</v>
      </c>
      <c r="BM1839" s="2" t="s">
        <v>1299</v>
      </c>
      <c r="BN1839" s="2" t="s">
        <v>1299</v>
      </c>
      <c r="BO1839" s="2" t="s">
        <v>1299</v>
      </c>
    </row>
    <row r="1840" spans="2:67" ht="43.15" outlineLevel="1">
      <c r="B1840" s="36"/>
      <c r="C1840" s="13" t="s">
        <v>1999</v>
      </c>
      <c r="D1840" s="10" t="s">
        <v>2170</v>
      </c>
      <c r="E1840" s="10" t="s">
        <v>2171</v>
      </c>
      <c r="F1840" s="11" t="s">
        <v>2172</v>
      </c>
      <c r="G1840" s="11"/>
      <c r="H1840" s="11"/>
      <c r="I1840" s="11"/>
      <c r="J1840" s="11"/>
      <c r="K1840" s="11"/>
      <c r="L1840" s="11"/>
      <c r="M1840" s="11"/>
      <c r="N1840" s="10"/>
      <c r="O1840" s="10"/>
      <c r="P1840" s="10"/>
      <c r="Q1840" s="10"/>
      <c r="R1840" s="10"/>
      <c r="S1840" s="10" t="s">
        <v>53</v>
      </c>
      <c r="T1840" s="10"/>
      <c r="U1840" s="10" t="s">
        <v>49</v>
      </c>
      <c r="V1840" s="10" t="s">
        <v>49</v>
      </c>
      <c r="W1840" s="10" t="s">
        <v>50</v>
      </c>
      <c r="X1840" s="11" t="str">
        <f t="shared" si="943"/>
        <v>N</v>
      </c>
      <c r="Y1840" s="11"/>
      <c r="Z1840" s="11">
        <f t="shared" si="1069"/>
        <v>0</v>
      </c>
      <c r="AA1840" s="11" t="str">
        <f t="shared" si="1018"/>
        <v>N</v>
      </c>
      <c r="AB1840" s="11"/>
      <c r="AC1840" s="11">
        <f t="shared" si="1019"/>
        <v>0</v>
      </c>
      <c r="AD1840" s="10" t="str">
        <f t="shared" si="1059"/>
        <v/>
      </c>
      <c r="AE1840" s="10" t="str">
        <f t="shared" si="1060"/>
        <v/>
      </c>
      <c r="AF1840" s="11"/>
      <c r="AG1840" s="10"/>
      <c r="AH1840" s="10"/>
      <c r="AI1840" s="11">
        <f t="shared" si="1061"/>
        <v>1200</v>
      </c>
      <c r="AJ1840" s="11" t="str">
        <f t="shared" si="1062"/>
        <v/>
      </c>
      <c r="AK1840" s="11">
        <f t="shared" si="1063"/>
        <v>1328</v>
      </c>
      <c r="AL1840" s="11" t="str">
        <f t="shared" si="1064"/>
        <v/>
      </c>
      <c r="AM1840" s="11">
        <f t="shared" si="1065"/>
        <v>935</v>
      </c>
      <c r="AN1840" s="11" t="str">
        <f t="shared" si="1066"/>
        <v/>
      </c>
      <c r="AO1840" s="11">
        <f t="shared" si="1067"/>
        <v>935</v>
      </c>
      <c r="AP1840" s="11" t="str">
        <f t="shared" si="1068"/>
        <v/>
      </c>
      <c r="AQ1840" s="11"/>
      <c r="AR1840" s="11">
        <f t="shared" si="1020"/>
        <v>0</v>
      </c>
      <c r="AS1840" s="11"/>
      <c r="AT1840" s="9"/>
      <c r="AU1840" t="str">
        <f t="shared" ref="AU1840:AU1903" si="1070">S1840</f>
        <v>RW</v>
      </c>
      <c r="AV1840" s="7">
        <f>SUM(Z$7:Z1840)/2</f>
        <v>1200</v>
      </c>
      <c r="AW1840" s="7">
        <f>SUM(AC$7:AC1840)/2</f>
        <v>936</v>
      </c>
      <c r="BF1840" s="2" t="s">
        <v>1299</v>
      </c>
      <c r="BG1840" s="2" t="s">
        <v>1299</v>
      </c>
      <c r="BH1840" s="2" t="s">
        <v>1299</v>
      </c>
      <c r="BI1840" s="2" t="s">
        <v>1299</v>
      </c>
      <c r="BJ1840" s="2" t="s">
        <v>1299</v>
      </c>
      <c r="BK1840" s="2" t="s">
        <v>1299</v>
      </c>
      <c r="BL1840" s="2" t="s">
        <v>1299</v>
      </c>
      <c r="BM1840" s="2" t="s">
        <v>1299</v>
      </c>
      <c r="BN1840" s="2" t="s">
        <v>1299</v>
      </c>
      <c r="BO1840" s="2" t="s">
        <v>1299</v>
      </c>
    </row>
    <row r="1841" spans="2:67" ht="43.15" outlineLevel="1">
      <c r="B1841" s="36"/>
      <c r="C1841" s="13" t="s">
        <v>1999</v>
      </c>
      <c r="D1841" s="10" t="s">
        <v>2170</v>
      </c>
      <c r="E1841" s="10" t="s">
        <v>2171</v>
      </c>
      <c r="F1841" s="11" t="s">
        <v>2172</v>
      </c>
      <c r="G1841" s="11"/>
      <c r="H1841" s="11"/>
      <c r="I1841" s="11"/>
      <c r="J1841" s="11"/>
      <c r="K1841" s="11"/>
      <c r="L1841" s="11"/>
      <c r="M1841" s="11"/>
      <c r="N1841" s="10"/>
      <c r="O1841" s="10"/>
      <c r="P1841" s="10"/>
      <c r="Q1841" s="10"/>
      <c r="R1841" s="10"/>
      <c r="S1841" s="10" t="s">
        <v>53</v>
      </c>
      <c r="T1841" s="10"/>
      <c r="U1841" s="10" t="s">
        <v>49</v>
      </c>
      <c r="V1841" s="10" t="s">
        <v>49</v>
      </c>
      <c r="W1841" s="10" t="s">
        <v>50</v>
      </c>
      <c r="X1841" s="11" t="str">
        <f t="shared" si="943"/>
        <v>N</v>
      </c>
      <c r="Y1841" s="11"/>
      <c r="Z1841" s="11">
        <f t="shared" si="1069"/>
        <v>0</v>
      </c>
      <c r="AA1841" s="11" t="str">
        <f t="shared" si="1018"/>
        <v>N</v>
      </c>
      <c r="AB1841" s="11"/>
      <c r="AC1841" s="11">
        <f t="shared" si="1019"/>
        <v>0</v>
      </c>
      <c r="AD1841" s="10" t="str">
        <f t="shared" ref="AD1841:AD1872" si="1071">REPT(0,BA1841)</f>
        <v/>
      </c>
      <c r="AE1841" s="10" t="str">
        <f t="shared" ref="AE1841:AE1872" si="1072">REPT(0,BA1841)</f>
        <v/>
      </c>
      <c r="AF1841" s="11"/>
      <c r="AG1841" s="10"/>
      <c r="AH1841" s="10"/>
      <c r="AI1841" s="11">
        <f t="shared" ref="AI1841:AI1871" si="1073">AI1842+Y1842</f>
        <v>1200</v>
      </c>
      <c r="AJ1841" s="11" t="str">
        <f t="shared" ref="AJ1841:AJ1872" si="1074">IF(Y1841&gt;1,"MTP[" &amp; AI1841-1+Y1841&amp; ":" &amp; AI1841 &amp; "]",(IF(Y1841&gt;0,"MTP[" &amp; AI1841 &amp; "]","")))</f>
        <v/>
      </c>
      <c r="AK1841" s="11">
        <f t="shared" ref="AK1841:AK1871" si="1075">AK1842+Y1842</f>
        <v>1328</v>
      </c>
      <c r="AL1841" s="11" t="str">
        <f t="shared" ref="AL1841:AL1872" si="1076">IF(AND(V1841="Y", Y1841&gt;1),"MTP[" &amp; AK1841-1+Y1841&amp; ":" &amp; AK1841 &amp; "]",(IF(AND(V1841="Y", Y1841&gt;0),"MTP[" &amp; AK1841 &amp; "]","")))</f>
        <v/>
      </c>
      <c r="AM1841" s="11">
        <f t="shared" ref="AM1841:AM1871" si="1077">AM1842+AB1842</f>
        <v>935</v>
      </c>
      <c r="AN1841" s="11" t="str">
        <f t="shared" ref="AN1841:AN1872" si="1078">IF(AB1841&gt;1,"OTP[" &amp; AM1841-1+AB1841&amp; ":" &amp; AM1841 &amp; "]",(IF(AB1841&gt;0,"OTP[" &amp; AM1841 &amp; "]","")))</f>
        <v/>
      </c>
      <c r="AO1841" s="11">
        <f t="shared" ref="AO1841:AO1871" si="1079">AO1842+AB1842</f>
        <v>935</v>
      </c>
      <c r="AP1841" s="11" t="str">
        <f t="shared" ref="AP1841:AP1872" si="1080">IF(AND(V1841="Y", AB1841&gt;1),"OTP[" &amp; AO1841-1+AB1841&amp; ":" &amp; AO1841 &amp; "]",(IF(AND(V1841="Y", AB1841&gt;0),"OTP[" &amp; AO1841 &amp; "]","")))</f>
        <v/>
      </c>
      <c r="AQ1841" s="11"/>
      <c r="AR1841" s="11">
        <f t="shared" si="1020"/>
        <v>0</v>
      </c>
      <c r="AS1841" s="11"/>
      <c r="AT1841" s="9"/>
      <c r="AU1841" t="str">
        <f t="shared" si="1070"/>
        <v>RW</v>
      </c>
      <c r="AV1841" s="7">
        <f>SUM(Z$7:Z1841)/2</f>
        <v>1200</v>
      </c>
      <c r="AW1841" s="7">
        <f>SUM(AC$7:AC1841)/2</f>
        <v>936</v>
      </c>
      <c r="BF1841" s="2" t="s">
        <v>1299</v>
      </c>
      <c r="BG1841" s="2" t="s">
        <v>1299</v>
      </c>
      <c r="BH1841" s="2" t="s">
        <v>1299</v>
      </c>
      <c r="BI1841" s="2" t="s">
        <v>1299</v>
      </c>
      <c r="BJ1841" s="2" t="s">
        <v>1299</v>
      </c>
      <c r="BK1841" s="2" t="s">
        <v>1299</v>
      </c>
      <c r="BL1841" s="2" t="s">
        <v>1299</v>
      </c>
      <c r="BM1841" s="2" t="s">
        <v>1299</v>
      </c>
      <c r="BN1841" s="2" t="s">
        <v>1299</v>
      </c>
      <c r="BO1841" s="2" t="s">
        <v>1299</v>
      </c>
    </row>
    <row r="1842" spans="2:67" ht="43.15" outlineLevel="1">
      <c r="B1842" s="36"/>
      <c r="C1842" s="13" t="s">
        <v>1999</v>
      </c>
      <c r="D1842" s="10" t="s">
        <v>2170</v>
      </c>
      <c r="E1842" s="10" t="s">
        <v>2171</v>
      </c>
      <c r="F1842" s="11" t="s">
        <v>2172</v>
      </c>
      <c r="G1842" s="11"/>
      <c r="H1842" s="11"/>
      <c r="I1842" s="11"/>
      <c r="J1842" s="11"/>
      <c r="K1842" s="11"/>
      <c r="L1842" s="11"/>
      <c r="M1842" s="11"/>
      <c r="N1842" s="10"/>
      <c r="O1842" s="10"/>
      <c r="P1842" s="10"/>
      <c r="Q1842" s="10"/>
      <c r="R1842" s="10"/>
      <c r="S1842" s="10" t="s">
        <v>53</v>
      </c>
      <c r="T1842" s="10"/>
      <c r="U1842" s="10" t="s">
        <v>49</v>
      </c>
      <c r="V1842" s="10" t="s">
        <v>49</v>
      </c>
      <c r="W1842" s="10" t="s">
        <v>50</v>
      </c>
      <c r="X1842" s="11" t="str">
        <f t="shared" si="943"/>
        <v>N</v>
      </c>
      <c r="Y1842" s="11"/>
      <c r="Z1842" s="11">
        <f t="shared" si="1069"/>
        <v>0</v>
      </c>
      <c r="AA1842" s="11" t="str">
        <f t="shared" si="1018"/>
        <v>N</v>
      </c>
      <c r="AB1842" s="11"/>
      <c r="AC1842" s="11">
        <f t="shared" si="1019"/>
        <v>0</v>
      </c>
      <c r="AD1842" s="10" t="str">
        <f t="shared" si="1071"/>
        <v/>
      </c>
      <c r="AE1842" s="10" t="str">
        <f t="shared" si="1072"/>
        <v/>
      </c>
      <c r="AF1842" s="11"/>
      <c r="AG1842" s="10"/>
      <c r="AH1842" s="10"/>
      <c r="AI1842" s="11">
        <f t="shared" si="1073"/>
        <v>1200</v>
      </c>
      <c r="AJ1842" s="11" t="str">
        <f t="shared" si="1074"/>
        <v/>
      </c>
      <c r="AK1842" s="11">
        <f t="shared" si="1075"/>
        <v>1328</v>
      </c>
      <c r="AL1842" s="11" t="str">
        <f t="shared" si="1076"/>
        <v/>
      </c>
      <c r="AM1842" s="11">
        <f t="shared" si="1077"/>
        <v>935</v>
      </c>
      <c r="AN1842" s="11" t="str">
        <f t="shared" si="1078"/>
        <v/>
      </c>
      <c r="AO1842" s="11">
        <f t="shared" si="1079"/>
        <v>935</v>
      </c>
      <c r="AP1842" s="11" t="str">
        <f t="shared" si="1080"/>
        <v/>
      </c>
      <c r="AQ1842" s="11"/>
      <c r="AR1842" s="11">
        <f t="shared" si="1020"/>
        <v>0</v>
      </c>
      <c r="AS1842" s="11"/>
      <c r="AT1842" s="9"/>
      <c r="AU1842" t="str">
        <f t="shared" si="1070"/>
        <v>RW</v>
      </c>
      <c r="AV1842" s="7">
        <f>SUM(Z$7:Z1842)/2</f>
        <v>1200</v>
      </c>
      <c r="AW1842" s="7">
        <f>SUM(AC$7:AC1842)/2</f>
        <v>936</v>
      </c>
      <c r="BF1842" s="2" t="s">
        <v>1299</v>
      </c>
      <c r="BG1842" s="2" t="s">
        <v>1299</v>
      </c>
      <c r="BH1842" s="2" t="s">
        <v>1299</v>
      </c>
      <c r="BI1842" s="2" t="s">
        <v>1299</v>
      </c>
      <c r="BJ1842" s="2" t="s">
        <v>1299</v>
      </c>
      <c r="BK1842" s="2" t="s">
        <v>1299</v>
      </c>
      <c r="BL1842" s="2" t="s">
        <v>1299</v>
      </c>
      <c r="BM1842" s="2" t="s">
        <v>1299</v>
      </c>
      <c r="BN1842" s="2" t="s">
        <v>1299</v>
      </c>
      <c r="BO1842" s="2" t="s">
        <v>1299</v>
      </c>
    </row>
    <row r="1843" spans="2:67" ht="43.15" outlineLevel="1">
      <c r="B1843" s="36"/>
      <c r="C1843" s="13" t="s">
        <v>1999</v>
      </c>
      <c r="D1843" s="10" t="s">
        <v>2170</v>
      </c>
      <c r="E1843" s="10" t="s">
        <v>2171</v>
      </c>
      <c r="F1843" s="11" t="s">
        <v>2172</v>
      </c>
      <c r="G1843" s="11"/>
      <c r="H1843" s="11"/>
      <c r="I1843" s="11"/>
      <c r="J1843" s="11"/>
      <c r="K1843" s="11"/>
      <c r="L1843" s="11"/>
      <c r="M1843" s="11"/>
      <c r="N1843" s="10"/>
      <c r="O1843" s="10"/>
      <c r="P1843" s="10"/>
      <c r="Q1843" s="10"/>
      <c r="R1843" s="10"/>
      <c r="S1843" s="10" t="s">
        <v>53</v>
      </c>
      <c r="T1843" s="10"/>
      <c r="U1843" s="10" t="s">
        <v>49</v>
      </c>
      <c r="V1843" s="10" t="s">
        <v>49</v>
      </c>
      <c r="W1843" s="10" t="s">
        <v>50</v>
      </c>
      <c r="X1843" s="11" t="str">
        <f t="shared" si="943"/>
        <v>N</v>
      </c>
      <c r="Y1843" s="11"/>
      <c r="Z1843" s="11">
        <f t="shared" si="1069"/>
        <v>0</v>
      </c>
      <c r="AA1843" s="11" t="str">
        <f t="shared" si="1018"/>
        <v>N</v>
      </c>
      <c r="AB1843" s="11"/>
      <c r="AC1843" s="11">
        <f t="shared" si="1019"/>
        <v>0</v>
      </c>
      <c r="AD1843" s="10" t="str">
        <f t="shared" si="1071"/>
        <v/>
      </c>
      <c r="AE1843" s="10" t="str">
        <f t="shared" si="1072"/>
        <v/>
      </c>
      <c r="AF1843" s="11"/>
      <c r="AG1843" s="10"/>
      <c r="AH1843" s="10"/>
      <c r="AI1843" s="11">
        <f t="shared" si="1073"/>
        <v>1200</v>
      </c>
      <c r="AJ1843" s="11" t="str">
        <f t="shared" si="1074"/>
        <v/>
      </c>
      <c r="AK1843" s="11">
        <f t="shared" si="1075"/>
        <v>1328</v>
      </c>
      <c r="AL1843" s="11" t="str">
        <f t="shared" si="1076"/>
        <v/>
      </c>
      <c r="AM1843" s="11">
        <f t="shared" si="1077"/>
        <v>935</v>
      </c>
      <c r="AN1843" s="11" t="str">
        <f t="shared" si="1078"/>
        <v/>
      </c>
      <c r="AO1843" s="11">
        <f t="shared" si="1079"/>
        <v>935</v>
      </c>
      <c r="AP1843" s="11" t="str">
        <f t="shared" si="1080"/>
        <v/>
      </c>
      <c r="AQ1843" s="11"/>
      <c r="AR1843" s="11">
        <f t="shared" si="1020"/>
        <v>0</v>
      </c>
      <c r="AS1843" s="11"/>
      <c r="AT1843" s="9"/>
      <c r="AU1843" t="str">
        <f t="shared" si="1070"/>
        <v>RW</v>
      </c>
      <c r="AV1843" s="7">
        <f>SUM(Z$7:Z1843)/2</f>
        <v>1200</v>
      </c>
      <c r="AW1843" s="7">
        <f>SUM(AC$7:AC1843)/2</f>
        <v>936</v>
      </c>
      <c r="BF1843" s="2" t="s">
        <v>1299</v>
      </c>
      <c r="BG1843" s="2" t="s">
        <v>1299</v>
      </c>
      <c r="BH1843" s="2" t="s">
        <v>1299</v>
      </c>
      <c r="BI1843" s="2" t="s">
        <v>1299</v>
      </c>
      <c r="BJ1843" s="2" t="s">
        <v>1299</v>
      </c>
      <c r="BK1843" s="2" t="s">
        <v>1299</v>
      </c>
      <c r="BL1843" s="2" t="s">
        <v>1299</v>
      </c>
      <c r="BM1843" s="2" t="s">
        <v>1299</v>
      </c>
      <c r="BN1843" s="2" t="s">
        <v>1299</v>
      </c>
      <c r="BO1843" s="2" t="s">
        <v>1299</v>
      </c>
    </row>
    <row r="1844" spans="2:67" ht="43.15" outlineLevel="1">
      <c r="B1844" s="36"/>
      <c r="C1844" s="13" t="s">
        <v>1999</v>
      </c>
      <c r="D1844" s="10" t="s">
        <v>2170</v>
      </c>
      <c r="E1844" s="10" t="s">
        <v>2171</v>
      </c>
      <c r="F1844" s="11" t="s">
        <v>2172</v>
      </c>
      <c r="G1844" s="11"/>
      <c r="H1844" s="11"/>
      <c r="I1844" s="11"/>
      <c r="J1844" s="11"/>
      <c r="K1844" s="11"/>
      <c r="L1844" s="11"/>
      <c r="M1844" s="11"/>
      <c r="N1844" s="10"/>
      <c r="O1844" s="10"/>
      <c r="P1844" s="10"/>
      <c r="Q1844" s="10"/>
      <c r="R1844" s="10"/>
      <c r="S1844" s="10" t="s">
        <v>53</v>
      </c>
      <c r="T1844" s="10"/>
      <c r="U1844" s="10" t="s">
        <v>49</v>
      </c>
      <c r="V1844" s="10" t="s">
        <v>49</v>
      </c>
      <c r="W1844" s="10" t="s">
        <v>50</v>
      </c>
      <c r="X1844" s="11" t="str">
        <f t="shared" si="943"/>
        <v>N</v>
      </c>
      <c r="Y1844" s="11"/>
      <c r="Z1844" s="11">
        <f t="shared" si="1069"/>
        <v>0</v>
      </c>
      <c r="AA1844" s="11" t="str">
        <f t="shared" si="1018"/>
        <v>N</v>
      </c>
      <c r="AB1844" s="11"/>
      <c r="AC1844" s="11">
        <f t="shared" si="1019"/>
        <v>0</v>
      </c>
      <c r="AD1844" s="10" t="str">
        <f t="shared" si="1071"/>
        <v/>
      </c>
      <c r="AE1844" s="10" t="str">
        <f t="shared" si="1072"/>
        <v/>
      </c>
      <c r="AF1844" s="11"/>
      <c r="AG1844" s="10"/>
      <c r="AH1844" s="10"/>
      <c r="AI1844" s="11">
        <f t="shared" si="1073"/>
        <v>1200</v>
      </c>
      <c r="AJ1844" s="11" t="str">
        <f t="shared" si="1074"/>
        <v/>
      </c>
      <c r="AK1844" s="11">
        <f t="shared" si="1075"/>
        <v>1328</v>
      </c>
      <c r="AL1844" s="11" t="str">
        <f t="shared" si="1076"/>
        <v/>
      </c>
      <c r="AM1844" s="11">
        <f t="shared" si="1077"/>
        <v>935</v>
      </c>
      <c r="AN1844" s="11" t="str">
        <f t="shared" si="1078"/>
        <v/>
      </c>
      <c r="AO1844" s="11">
        <f t="shared" si="1079"/>
        <v>935</v>
      </c>
      <c r="AP1844" s="11" t="str">
        <f t="shared" si="1080"/>
        <v/>
      </c>
      <c r="AQ1844" s="11"/>
      <c r="AR1844" s="11">
        <f t="shared" si="1020"/>
        <v>0</v>
      </c>
      <c r="AS1844" s="11"/>
      <c r="AT1844" s="9"/>
      <c r="AU1844" t="str">
        <f t="shared" si="1070"/>
        <v>RW</v>
      </c>
      <c r="AV1844" s="7">
        <f>SUM(Z$7:Z1844)/2</f>
        <v>1200</v>
      </c>
      <c r="AW1844" s="7">
        <f>SUM(AC$7:AC1844)/2</f>
        <v>936</v>
      </c>
      <c r="BF1844" s="2" t="s">
        <v>1299</v>
      </c>
      <c r="BG1844" s="2" t="s">
        <v>1299</v>
      </c>
      <c r="BH1844" s="2" t="s">
        <v>1299</v>
      </c>
      <c r="BI1844" s="2" t="s">
        <v>1299</v>
      </c>
      <c r="BJ1844" s="2" t="s">
        <v>1299</v>
      </c>
      <c r="BK1844" s="2" t="s">
        <v>1299</v>
      </c>
      <c r="BL1844" s="2" t="s">
        <v>1299</v>
      </c>
      <c r="BM1844" s="2" t="s">
        <v>1299</v>
      </c>
      <c r="BN1844" s="2" t="s">
        <v>1299</v>
      </c>
      <c r="BO1844" s="2" t="s">
        <v>1299</v>
      </c>
    </row>
    <row r="1845" spans="2:67" ht="43.15" outlineLevel="1">
      <c r="B1845" s="36"/>
      <c r="C1845" s="13" t="s">
        <v>1999</v>
      </c>
      <c r="D1845" s="10" t="s">
        <v>2170</v>
      </c>
      <c r="E1845" s="10" t="s">
        <v>2171</v>
      </c>
      <c r="F1845" s="11" t="s">
        <v>2172</v>
      </c>
      <c r="G1845" s="11"/>
      <c r="H1845" s="11"/>
      <c r="I1845" s="11"/>
      <c r="J1845" s="11"/>
      <c r="K1845" s="11"/>
      <c r="L1845" s="11"/>
      <c r="M1845" s="11"/>
      <c r="N1845" s="10"/>
      <c r="O1845" s="10"/>
      <c r="P1845" s="10"/>
      <c r="Q1845" s="10"/>
      <c r="R1845" s="10"/>
      <c r="S1845" s="10" t="s">
        <v>53</v>
      </c>
      <c r="T1845" s="10"/>
      <c r="U1845" s="10" t="s">
        <v>49</v>
      </c>
      <c r="V1845" s="10" t="s">
        <v>49</v>
      </c>
      <c r="W1845" s="10" t="s">
        <v>50</v>
      </c>
      <c r="X1845" s="11" t="str">
        <f t="shared" si="943"/>
        <v>N</v>
      </c>
      <c r="Y1845" s="11"/>
      <c r="Z1845" s="11">
        <f t="shared" si="1069"/>
        <v>0</v>
      </c>
      <c r="AA1845" s="11" t="str">
        <f t="shared" si="1018"/>
        <v>N</v>
      </c>
      <c r="AB1845" s="11"/>
      <c r="AC1845" s="11">
        <f t="shared" si="1019"/>
        <v>0</v>
      </c>
      <c r="AD1845" s="10" t="str">
        <f t="shared" ref="AD1845" si="1081">REPT(0,BA1845)</f>
        <v/>
      </c>
      <c r="AE1845" s="10" t="str">
        <f t="shared" ref="AE1845" si="1082">REPT(0,BA1845)</f>
        <v/>
      </c>
      <c r="AF1845" s="11"/>
      <c r="AG1845" s="10"/>
      <c r="AH1845" s="10"/>
      <c r="AI1845" s="11">
        <f t="shared" si="1073"/>
        <v>1200</v>
      </c>
      <c r="AJ1845" s="11" t="str">
        <f t="shared" si="1074"/>
        <v/>
      </c>
      <c r="AK1845" s="11">
        <f t="shared" si="1075"/>
        <v>1328</v>
      </c>
      <c r="AL1845" s="11" t="str">
        <f t="shared" si="1076"/>
        <v/>
      </c>
      <c r="AM1845" s="11">
        <f t="shared" si="1077"/>
        <v>935</v>
      </c>
      <c r="AN1845" s="11" t="str">
        <f t="shared" si="1078"/>
        <v/>
      </c>
      <c r="AO1845" s="11">
        <f t="shared" si="1079"/>
        <v>935</v>
      </c>
      <c r="AP1845" s="11" t="str">
        <f t="shared" si="1080"/>
        <v/>
      </c>
      <c r="AQ1845" s="11"/>
      <c r="AR1845" s="11">
        <f t="shared" si="1020"/>
        <v>0</v>
      </c>
      <c r="AS1845" s="11"/>
      <c r="AT1845" s="9"/>
      <c r="AU1845" t="str">
        <f t="shared" si="1070"/>
        <v>RW</v>
      </c>
      <c r="AV1845" s="7">
        <f>SUM(Z$7:Z1845)/2</f>
        <v>1200</v>
      </c>
      <c r="AW1845" s="7">
        <f>SUM(AC$7:AC1845)/2</f>
        <v>936</v>
      </c>
      <c r="BF1845" s="2" t="s">
        <v>1299</v>
      </c>
      <c r="BG1845" s="2" t="s">
        <v>1299</v>
      </c>
      <c r="BH1845" s="2" t="s">
        <v>1299</v>
      </c>
      <c r="BI1845" s="2" t="s">
        <v>1299</v>
      </c>
      <c r="BJ1845" s="2" t="s">
        <v>1299</v>
      </c>
      <c r="BK1845" s="2" t="s">
        <v>1299</v>
      </c>
      <c r="BL1845" s="2" t="s">
        <v>1299</v>
      </c>
      <c r="BM1845" s="2" t="s">
        <v>1299</v>
      </c>
      <c r="BN1845" s="2" t="s">
        <v>1299</v>
      </c>
      <c r="BO1845" s="2" t="s">
        <v>1299</v>
      </c>
    </row>
    <row r="1846" spans="2:67" ht="43.15" outlineLevel="1">
      <c r="B1846" s="36"/>
      <c r="C1846" s="13" t="s">
        <v>1999</v>
      </c>
      <c r="D1846" s="10" t="s">
        <v>2170</v>
      </c>
      <c r="E1846" s="10" t="s">
        <v>2171</v>
      </c>
      <c r="F1846" s="11" t="s">
        <v>2172</v>
      </c>
      <c r="G1846" s="11"/>
      <c r="H1846" s="11"/>
      <c r="I1846" s="11"/>
      <c r="J1846" s="11"/>
      <c r="K1846" s="11"/>
      <c r="L1846" s="11"/>
      <c r="M1846" s="11"/>
      <c r="N1846" s="10"/>
      <c r="O1846" s="10"/>
      <c r="P1846" s="10"/>
      <c r="Q1846" s="10"/>
      <c r="R1846" s="10"/>
      <c r="S1846" s="10" t="s">
        <v>53</v>
      </c>
      <c r="T1846" s="10"/>
      <c r="U1846" s="10" t="s">
        <v>49</v>
      </c>
      <c r="V1846" s="10" t="s">
        <v>49</v>
      </c>
      <c r="W1846" s="10" t="s">
        <v>50</v>
      </c>
      <c r="X1846" s="11" t="str">
        <f t="shared" si="943"/>
        <v>N</v>
      </c>
      <c r="Y1846" s="11"/>
      <c r="Z1846" s="11">
        <f t="shared" si="1069"/>
        <v>0</v>
      </c>
      <c r="AA1846" s="11" t="str">
        <f t="shared" si="1018"/>
        <v>N</v>
      </c>
      <c r="AB1846" s="11"/>
      <c r="AC1846" s="11">
        <f t="shared" si="1019"/>
        <v>0</v>
      </c>
      <c r="AD1846" s="10" t="str">
        <f t="shared" si="1071"/>
        <v/>
      </c>
      <c r="AE1846" s="10" t="str">
        <f t="shared" si="1072"/>
        <v/>
      </c>
      <c r="AF1846" s="11"/>
      <c r="AG1846" s="10"/>
      <c r="AH1846" s="10"/>
      <c r="AI1846" s="11">
        <f t="shared" si="1073"/>
        <v>1200</v>
      </c>
      <c r="AJ1846" s="11" t="str">
        <f t="shared" si="1074"/>
        <v/>
      </c>
      <c r="AK1846" s="11">
        <f t="shared" si="1075"/>
        <v>1328</v>
      </c>
      <c r="AL1846" s="11" t="str">
        <f t="shared" si="1076"/>
        <v/>
      </c>
      <c r="AM1846" s="11">
        <f t="shared" si="1077"/>
        <v>935</v>
      </c>
      <c r="AN1846" s="11" t="str">
        <f t="shared" si="1078"/>
        <v/>
      </c>
      <c r="AO1846" s="11">
        <f t="shared" si="1079"/>
        <v>935</v>
      </c>
      <c r="AP1846" s="11" t="str">
        <f t="shared" si="1080"/>
        <v/>
      </c>
      <c r="AQ1846" s="11"/>
      <c r="AR1846" s="11">
        <f t="shared" si="1020"/>
        <v>0</v>
      </c>
      <c r="AS1846" s="11"/>
      <c r="AT1846" s="9"/>
      <c r="AU1846" t="str">
        <f t="shared" si="1070"/>
        <v>RW</v>
      </c>
      <c r="AV1846" s="7">
        <f>SUM(Z$7:Z1846)/2</f>
        <v>1200</v>
      </c>
      <c r="AW1846" s="7">
        <f>SUM(AC$7:AC1846)/2</f>
        <v>936</v>
      </c>
      <c r="BF1846" s="2" t="s">
        <v>1299</v>
      </c>
      <c r="BG1846" s="2" t="s">
        <v>1299</v>
      </c>
      <c r="BH1846" s="2" t="s">
        <v>1299</v>
      </c>
      <c r="BI1846" s="2" t="s">
        <v>1299</v>
      </c>
      <c r="BJ1846" s="2" t="s">
        <v>1299</v>
      </c>
      <c r="BK1846" s="2" t="s">
        <v>1299</v>
      </c>
      <c r="BL1846" s="2" t="s">
        <v>1299</v>
      </c>
      <c r="BM1846" s="2" t="s">
        <v>1299</v>
      </c>
      <c r="BN1846" s="2" t="s">
        <v>1299</v>
      </c>
      <c r="BO1846" s="2" t="s">
        <v>1299</v>
      </c>
    </row>
    <row r="1847" spans="2:67" ht="43.15" outlineLevel="1">
      <c r="B1847" s="36"/>
      <c r="C1847" s="13" t="s">
        <v>1999</v>
      </c>
      <c r="D1847" s="10" t="s">
        <v>2170</v>
      </c>
      <c r="E1847" s="10" t="s">
        <v>2171</v>
      </c>
      <c r="F1847" s="11" t="s">
        <v>2172</v>
      </c>
      <c r="G1847" s="11"/>
      <c r="H1847" s="11"/>
      <c r="I1847" s="11"/>
      <c r="J1847" s="11"/>
      <c r="K1847" s="11"/>
      <c r="L1847" s="11"/>
      <c r="M1847" s="11"/>
      <c r="N1847" s="10"/>
      <c r="O1847" s="10"/>
      <c r="P1847" s="10"/>
      <c r="Q1847" s="10"/>
      <c r="R1847" s="10"/>
      <c r="S1847" s="10" t="s">
        <v>53</v>
      </c>
      <c r="T1847" s="10"/>
      <c r="U1847" s="10" t="s">
        <v>49</v>
      </c>
      <c r="V1847" s="10" t="s">
        <v>49</v>
      </c>
      <c r="W1847" s="10" t="s">
        <v>50</v>
      </c>
      <c r="X1847" s="11" t="str">
        <f t="shared" si="943"/>
        <v>N</v>
      </c>
      <c r="Y1847" s="11"/>
      <c r="Z1847" s="11">
        <f t="shared" si="1069"/>
        <v>0</v>
      </c>
      <c r="AA1847" s="11" t="str">
        <f t="shared" si="1018"/>
        <v>N</v>
      </c>
      <c r="AB1847" s="11"/>
      <c r="AC1847" s="11">
        <f t="shared" si="1019"/>
        <v>0</v>
      </c>
      <c r="AD1847" s="10" t="str">
        <f t="shared" si="1071"/>
        <v/>
      </c>
      <c r="AE1847" s="10" t="str">
        <f t="shared" si="1072"/>
        <v/>
      </c>
      <c r="AF1847" s="11"/>
      <c r="AG1847" s="10"/>
      <c r="AH1847" s="10"/>
      <c r="AI1847" s="11">
        <f t="shared" si="1073"/>
        <v>1200</v>
      </c>
      <c r="AJ1847" s="11" t="str">
        <f t="shared" si="1074"/>
        <v/>
      </c>
      <c r="AK1847" s="11">
        <f t="shared" si="1075"/>
        <v>1328</v>
      </c>
      <c r="AL1847" s="11" t="str">
        <f t="shared" si="1076"/>
        <v/>
      </c>
      <c r="AM1847" s="11">
        <f t="shared" si="1077"/>
        <v>935</v>
      </c>
      <c r="AN1847" s="11" t="str">
        <f t="shared" si="1078"/>
        <v/>
      </c>
      <c r="AO1847" s="11">
        <f t="shared" si="1079"/>
        <v>935</v>
      </c>
      <c r="AP1847" s="11" t="str">
        <f t="shared" si="1080"/>
        <v/>
      </c>
      <c r="AQ1847" s="11"/>
      <c r="AR1847" s="11">
        <f t="shared" si="1020"/>
        <v>0</v>
      </c>
      <c r="AS1847" s="11"/>
      <c r="AT1847" s="9"/>
      <c r="AU1847" t="str">
        <f t="shared" si="1070"/>
        <v>RW</v>
      </c>
      <c r="AV1847" s="7">
        <f>SUM(Z$7:Z1847)/2</f>
        <v>1200</v>
      </c>
      <c r="AW1847" s="7">
        <f>SUM(AC$7:AC1847)/2</f>
        <v>936</v>
      </c>
      <c r="BF1847" s="2" t="s">
        <v>1299</v>
      </c>
      <c r="BG1847" s="2" t="s">
        <v>1299</v>
      </c>
      <c r="BH1847" s="2" t="s">
        <v>1299</v>
      </c>
      <c r="BI1847" s="2" t="s">
        <v>1299</v>
      </c>
      <c r="BJ1847" s="2" t="s">
        <v>1299</v>
      </c>
      <c r="BK1847" s="2" t="s">
        <v>1299</v>
      </c>
      <c r="BL1847" s="2" t="s">
        <v>1299</v>
      </c>
      <c r="BM1847" s="2" t="s">
        <v>1299</v>
      </c>
      <c r="BN1847" s="2" t="s">
        <v>1299</v>
      </c>
      <c r="BO1847" s="2" t="s">
        <v>1299</v>
      </c>
    </row>
    <row r="1848" spans="2:67" ht="43.15" outlineLevel="1">
      <c r="B1848" s="36"/>
      <c r="C1848" s="13" t="s">
        <v>1999</v>
      </c>
      <c r="D1848" s="10" t="s">
        <v>2170</v>
      </c>
      <c r="E1848" s="10" t="s">
        <v>2171</v>
      </c>
      <c r="F1848" s="11" t="s">
        <v>2172</v>
      </c>
      <c r="G1848" s="11"/>
      <c r="H1848" s="11"/>
      <c r="I1848" s="11"/>
      <c r="J1848" s="11"/>
      <c r="K1848" s="11"/>
      <c r="L1848" s="11"/>
      <c r="M1848" s="11"/>
      <c r="N1848" s="10"/>
      <c r="O1848" s="10"/>
      <c r="P1848" s="10"/>
      <c r="Q1848" s="10"/>
      <c r="R1848" s="10"/>
      <c r="S1848" s="10" t="s">
        <v>53</v>
      </c>
      <c r="T1848" s="10"/>
      <c r="U1848" s="10" t="s">
        <v>49</v>
      </c>
      <c r="V1848" s="10" t="s">
        <v>49</v>
      </c>
      <c r="W1848" s="10" t="s">
        <v>50</v>
      </c>
      <c r="X1848" s="11" t="str">
        <f t="shared" si="943"/>
        <v>N</v>
      </c>
      <c r="Y1848" s="11"/>
      <c r="Z1848" s="11">
        <f t="shared" si="1069"/>
        <v>0</v>
      </c>
      <c r="AA1848" s="11" t="str">
        <f t="shared" si="1018"/>
        <v>N</v>
      </c>
      <c r="AB1848" s="11"/>
      <c r="AC1848" s="11">
        <f t="shared" si="1019"/>
        <v>0</v>
      </c>
      <c r="AD1848" s="10" t="str">
        <f t="shared" si="1071"/>
        <v/>
      </c>
      <c r="AE1848" s="10" t="str">
        <f t="shared" si="1072"/>
        <v/>
      </c>
      <c r="AF1848" s="11"/>
      <c r="AG1848" s="10"/>
      <c r="AH1848" s="10"/>
      <c r="AI1848" s="11">
        <f t="shared" si="1073"/>
        <v>1200</v>
      </c>
      <c r="AJ1848" s="11" t="str">
        <f t="shared" si="1074"/>
        <v/>
      </c>
      <c r="AK1848" s="11">
        <f t="shared" si="1075"/>
        <v>1328</v>
      </c>
      <c r="AL1848" s="11" t="str">
        <f t="shared" si="1076"/>
        <v/>
      </c>
      <c r="AM1848" s="11">
        <f t="shared" si="1077"/>
        <v>935</v>
      </c>
      <c r="AN1848" s="11" t="str">
        <f t="shared" si="1078"/>
        <v/>
      </c>
      <c r="AO1848" s="11">
        <f t="shared" si="1079"/>
        <v>935</v>
      </c>
      <c r="AP1848" s="11" t="str">
        <f t="shared" si="1080"/>
        <v/>
      </c>
      <c r="AQ1848" s="11"/>
      <c r="AR1848" s="11">
        <f t="shared" si="1020"/>
        <v>0</v>
      </c>
      <c r="AS1848" s="11"/>
      <c r="AT1848" s="9"/>
      <c r="AU1848" t="str">
        <f t="shared" si="1070"/>
        <v>RW</v>
      </c>
      <c r="AV1848" s="7">
        <f>SUM(Z$7:Z1848)/2</f>
        <v>1200</v>
      </c>
      <c r="AW1848" s="7">
        <f>SUM(AC$7:AC1848)/2</f>
        <v>936</v>
      </c>
      <c r="BF1848" s="2" t="s">
        <v>1299</v>
      </c>
      <c r="BG1848" s="2" t="s">
        <v>1299</v>
      </c>
      <c r="BH1848" s="2" t="s">
        <v>1299</v>
      </c>
      <c r="BI1848" s="2" t="s">
        <v>1299</v>
      </c>
      <c r="BJ1848" s="2" t="s">
        <v>1299</v>
      </c>
      <c r="BK1848" s="2" t="s">
        <v>1299</v>
      </c>
      <c r="BL1848" s="2" t="s">
        <v>1299</v>
      </c>
      <c r="BM1848" s="2" t="s">
        <v>1299</v>
      </c>
      <c r="BN1848" s="2" t="s">
        <v>1299</v>
      </c>
      <c r="BO1848" s="2" t="s">
        <v>1299</v>
      </c>
    </row>
    <row r="1849" spans="2:67" ht="43.15" outlineLevel="1">
      <c r="B1849" s="36"/>
      <c r="C1849" s="13" t="s">
        <v>1999</v>
      </c>
      <c r="D1849" s="10" t="s">
        <v>2170</v>
      </c>
      <c r="E1849" s="10" t="s">
        <v>2171</v>
      </c>
      <c r="F1849" s="11" t="s">
        <v>2172</v>
      </c>
      <c r="G1849" s="11"/>
      <c r="H1849" s="11"/>
      <c r="I1849" s="11"/>
      <c r="J1849" s="11"/>
      <c r="K1849" s="11"/>
      <c r="L1849" s="11"/>
      <c r="M1849" s="11"/>
      <c r="N1849" s="10"/>
      <c r="O1849" s="10"/>
      <c r="P1849" s="10"/>
      <c r="Q1849" s="10"/>
      <c r="R1849" s="10"/>
      <c r="S1849" s="10" t="s">
        <v>53</v>
      </c>
      <c r="T1849" s="10"/>
      <c r="U1849" s="10" t="s">
        <v>49</v>
      </c>
      <c r="V1849" s="10" t="s">
        <v>49</v>
      </c>
      <c r="W1849" s="10" t="s">
        <v>50</v>
      </c>
      <c r="X1849" s="11" t="str">
        <f t="shared" si="943"/>
        <v>N</v>
      </c>
      <c r="Y1849" s="11"/>
      <c r="Z1849" s="11">
        <f t="shared" si="1069"/>
        <v>0</v>
      </c>
      <c r="AA1849" s="11" t="str">
        <f t="shared" si="1018"/>
        <v>N</v>
      </c>
      <c r="AB1849" s="11"/>
      <c r="AC1849" s="11">
        <f t="shared" si="1019"/>
        <v>0</v>
      </c>
      <c r="AD1849" s="10" t="str">
        <f t="shared" si="1071"/>
        <v/>
      </c>
      <c r="AE1849" s="10" t="str">
        <f t="shared" si="1072"/>
        <v/>
      </c>
      <c r="AF1849" s="11"/>
      <c r="AG1849" s="10"/>
      <c r="AH1849" s="10"/>
      <c r="AI1849" s="11">
        <f t="shared" si="1073"/>
        <v>1200</v>
      </c>
      <c r="AJ1849" s="11" t="str">
        <f t="shared" si="1074"/>
        <v/>
      </c>
      <c r="AK1849" s="11">
        <f t="shared" si="1075"/>
        <v>1328</v>
      </c>
      <c r="AL1849" s="11" t="str">
        <f t="shared" si="1076"/>
        <v/>
      </c>
      <c r="AM1849" s="11">
        <f t="shared" si="1077"/>
        <v>935</v>
      </c>
      <c r="AN1849" s="11" t="str">
        <f t="shared" si="1078"/>
        <v/>
      </c>
      <c r="AO1849" s="11">
        <f t="shared" si="1079"/>
        <v>935</v>
      </c>
      <c r="AP1849" s="11" t="str">
        <f t="shared" si="1080"/>
        <v/>
      </c>
      <c r="AQ1849" s="11"/>
      <c r="AR1849" s="11">
        <f t="shared" si="1020"/>
        <v>0</v>
      </c>
      <c r="AS1849" s="11"/>
      <c r="AT1849" s="9"/>
      <c r="AU1849" t="str">
        <f t="shared" si="1070"/>
        <v>RW</v>
      </c>
      <c r="AV1849" s="7">
        <f>SUM(Z$7:Z1849)/2</f>
        <v>1200</v>
      </c>
      <c r="AW1849" s="7">
        <f>SUM(AC$7:AC1849)/2</f>
        <v>936</v>
      </c>
      <c r="BF1849" s="2" t="s">
        <v>1299</v>
      </c>
      <c r="BG1849" s="2" t="s">
        <v>1299</v>
      </c>
      <c r="BH1849" s="2" t="s">
        <v>1299</v>
      </c>
      <c r="BI1849" s="2" t="s">
        <v>1299</v>
      </c>
      <c r="BJ1849" s="2" t="s">
        <v>1299</v>
      </c>
      <c r="BK1849" s="2" t="s">
        <v>1299</v>
      </c>
      <c r="BL1849" s="2" t="s">
        <v>1299</v>
      </c>
      <c r="BM1849" s="2" t="s">
        <v>1299</v>
      </c>
      <c r="BN1849" s="2" t="s">
        <v>1299</v>
      </c>
      <c r="BO1849" s="2" t="s">
        <v>1299</v>
      </c>
    </row>
    <row r="1850" spans="2:67" ht="43.15" outlineLevel="1">
      <c r="B1850" s="36"/>
      <c r="C1850" s="13" t="s">
        <v>1999</v>
      </c>
      <c r="D1850" s="10" t="s">
        <v>2170</v>
      </c>
      <c r="E1850" s="10" t="s">
        <v>2171</v>
      </c>
      <c r="F1850" s="11" t="s">
        <v>2172</v>
      </c>
      <c r="G1850" s="11"/>
      <c r="H1850" s="11"/>
      <c r="I1850" s="11"/>
      <c r="J1850" s="11"/>
      <c r="K1850" s="11"/>
      <c r="L1850" s="11"/>
      <c r="M1850" s="11"/>
      <c r="N1850" s="10"/>
      <c r="O1850" s="10"/>
      <c r="P1850" s="10"/>
      <c r="Q1850" s="10"/>
      <c r="R1850" s="10"/>
      <c r="S1850" s="10" t="s">
        <v>53</v>
      </c>
      <c r="T1850" s="10"/>
      <c r="U1850" s="10" t="s">
        <v>49</v>
      </c>
      <c r="V1850" s="10" t="s">
        <v>49</v>
      </c>
      <c r="W1850" s="10" t="s">
        <v>50</v>
      </c>
      <c r="X1850" s="11" t="str">
        <f t="shared" si="943"/>
        <v>N</v>
      </c>
      <c r="Y1850" s="11"/>
      <c r="Z1850" s="11">
        <f t="shared" si="1069"/>
        <v>0</v>
      </c>
      <c r="AA1850" s="11" t="str">
        <f t="shared" si="1018"/>
        <v>N</v>
      </c>
      <c r="AB1850" s="11"/>
      <c r="AC1850" s="11">
        <f t="shared" si="1019"/>
        <v>0</v>
      </c>
      <c r="AD1850" s="10" t="str">
        <f t="shared" si="1071"/>
        <v/>
      </c>
      <c r="AE1850" s="10" t="str">
        <f t="shared" si="1072"/>
        <v/>
      </c>
      <c r="AF1850" s="11"/>
      <c r="AG1850" s="10"/>
      <c r="AH1850" s="10"/>
      <c r="AI1850" s="11">
        <f t="shared" si="1073"/>
        <v>1200</v>
      </c>
      <c r="AJ1850" s="11" t="str">
        <f t="shared" si="1074"/>
        <v/>
      </c>
      <c r="AK1850" s="11">
        <f t="shared" si="1075"/>
        <v>1328</v>
      </c>
      <c r="AL1850" s="11" t="str">
        <f t="shared" si="1076"/>
        <v/>
      </c>
      <c r="AM1850" s="11">
        <f t="shared" si="1077"/>
        <v>935</v>
      </c>
      <c r="AN1850" s="11" t="str">
        <f t="shared" si="1078"/>
        <v/>
      </c>
      <c r="AO1850" s="11">
        <f t="shared" si="1079"/>
        <v>935</v>
      </c>
      <c r="AP1850" s="11" t="str">
        <f t="shared" si="1080"/>
        <v/>
      </c>
      <c r="AQ1850" s="11"/>
      <c r="AR1850" s="11">
        <f t="shared" si="1020"/>
        <v>0</v>
      </c>
      <c r="AS1850" s="11"/>
      <c r="AT1850" s="9"/>
      <c r="AU1850" t="str">
        <f t="shared" si="1070"/>
        <v>RW</v>
      </c>
      <c r="AV1850" s="7">
        <f>SUM(Z$7:Z1850)/2</f>
        <v>1200</v>
      </c>
      <c r="AW1850" s="7">
        <f>SUM(AC$7:AC1850)/2</f>
        <v>936</v>
      </c>
      <c r="BF1850" s="2" t="s">
        <v>1299</v>
      </c>
      <c r="BG1850" s="2" t="s">
        <v>1299</v>
      </c>
      <c r="BH1850" s="2" t="s">
        <v>1299</v>
      </c>
      <c r="BI1850" s="2" t="s">
        <v>1299</v>
      </c>
      <c r="BJ1850" s="2" t="s">
        <v>1299</v>
      </c>
      <c r="BK1850" s="2" t="s">
        <v>1299</v>
      </c>
      <c r="BL1850" s="2" t="s">
        <v>1299</v>
      </c>
      <c r="BM1850" s="2" t="s">
        <v>1299</v>
      </c>
      <c r="BN1850" s="2" t="s">
        <v>1299</v>
      </c>
      <c r="BO1850" s="2" t="s">
        <v>1299</v>
      </c>
    </row>
    <row r="1851" spans="2:67" ht="43.15" outlineLevel="1">
      <c r="B1851" s="36"/>
      <c r="C1851" s="13" t="s">
        <v>1999</v>
      </c>
      <c r="D1851" s="10" t="s">
        <v>2170</v>
      </c>
      <c r="E1851" s="10" t="s">
        <v>2171</v>
      </c>
      <c r="F1851" s="11" t="s">
        <v>2172</v>
      </c>
      <c r="G1851" s="11"/>
      <c r="H1851" s="11"/>
      <c r="I1851" s="11"/>
      <c r="J1851" s="11"/>
      <c r="K1851" s="11"/>
      <c r="L1851" s="11"/>
      <c r="M1851" s="11"/>
      <c r="N1851" s="10"/>
      <c r="O1851" s="10"/>
      <c r="P1851" s="10"/>
      <c r="Q1851" s="10"/>
      <c r="R1851" s="10"/>
      <c r="S1851" s="10" t="s">
        <v>53</v>
      </c>
      <c r="T1851" s="10"/>
      <c r="U1851" s="10" t="s">
        <v>49</v>
      </c>
      <c r="V1851" s="10" t="s">
        <v>49</v>
      </c>
      <c r="W1851" s="10" t="s">
        <v>50</v>
      </c>
      <c r="X1851" s="11" t="str">
        <f t="shared" si="943"/>
        <v>N</v>
      </c>
      <c r="Y1851" s="11"/>
      <c r="Z1851" s="11">
        <f t="shared" si="1069"/>
        <v>0</v>
      </c>
      <c r="AA1851" s="11" t="str">
        <f t="shared" si="1018"/>
        <v>N</v>
      </c>
      <c r="AB1851" s="11"/>
      <c r="AC1851" s="11">
        <f t="shared" si="1019"/>
        <v>0</v>
      </c>
      <c r="AD1851" s="10" t="str">
        <f t="shared" si="1071"/>
        <v/>
      </c>
      <c r="AE1851" s="10" t="str">
        <f t="shared" si="1072"/>
        <v/>
      </c>
      <c r="AF1851" s="11"/>
      <c r="AG1851" s="10"/>
      <c r="AH1851" s="10"/>
      <c r="AI1851" s="11">
        <f t="shared" si="1073"/>
        <v>1200</v>
      </c>
      <c r="AJ1851" s="11" t="str">
        <f t="shared" si="1074"/>
        <v/>
      </c>
      <c r="AK1851" s="11">
        <f t="shared" si="1075"/>
        <v>1328</v>
      </c>
      <c r="AL1851" s="11" t="str">
        <f t="shared" si="1076"/>
        <v/>
      </c>
      <c r="AM1851" s="11">
        <f t="shared" si="1077"/>
        <v>935</v>
      </c>
      <c r="AN1851" s="11" t="str">
        <f t="shared" si="1078"/>
        <v/>
      </c>
      <c r="AO1851" s="11">
        <f t="shared" si="1079"/>
        <v>935</v>
      </c>
      <c r="AP1851" s="11" t="str">
        <f t="shared" si="1080"/>
        <v/>
      </c>
      <c r="AQ1851" s="11"/>
      <c r="AR1851" s="11">
        <f t="shared" si="1020"/>
        <v>0</v>
      </c>
      <c r="AS1851" s="11"/>
      <c r="AT1851" s="9"/>
      <c r="AU1851" t="str">
        <f t="shared" si="1070"/>
        <v>RW</v>
      </c>
      <c r="AV1851" s="7">
        <f>SUM(Z$7:Z1851)/2</f>
        <v>1200</v>
      </c>
      <c r="AW1851" s="7">
        <f>SUM(AC$7:AC1851)/2</f>
        <v>936</v>
      </c>
      <c r="BB1851" s="7">
        <f>BB1852+BA1852</f>
        <v>128</v>
      </c>
      <c r="BF1851" s="2" t="s">
        <v>1299</v>
      </c>
      <c r="BG1851" s="2" t="s">
        <v>1299</v>
      </c>
      <c r="BH1851" s="2" t="s">
        <v>1299</v>
      </c>
      <c r="BI1851" s="2" t="s">
        <v>1299</v>
      </c>
      <c r="BJ1851" s="2" t="s">
        <v>1299</v>
      </c>
      <c r="BK1851" s="2" t="s">
        <v>1299</v>
      </c>
      <c r="BL1851" s="2" t="s">
        <v>1299</v>
      </c>
      <c r="BM1851" s="2" t="s">
        <v>1299</v>
      </c>
      <c r="BN1851" s="2" t="s">
        <v>1299</v>
      </c>
      <c r="BO1851" s="2" t="s">
        <v>1299</v>
      </c>
    </row>
    <row r="1852" spans="2:67" ht="43.15" outlineLevel="1">
      <c r="B1852" s="36"/>
      <c r="C1852" s="13" t="s">
        <v>1999</v>
      </c>
      <c r="D1852" s="10" t="s">
        <v>2170</v>
      </c>
      <c r="E1852" s="10" t="s">
        <v>2171</v>
      </c>
      <c r="F1852" s="11" t="s">
        <v>2172</v>
      </c>
      <c r="G1852" s="11" t="str">
        <f>IF(BA1852&gt;1, F1852 &amp; "[" &amp; BB1852-1+BA1852&amp; ":" &amp; BB1852 &amp; "]",(IF(BA1852&gt;0,F1852 &amp; "[" &amp; BB1852 &amp; "]","")))</f>
        <v>MFR_SPECIFIC_E8[127:115]</v>
      </c>
      <c r="H1852" s="10"/>
      <c r="I1852" s="10"/>
      <c r="J1852" s="10"/>
      <c r="K1852" s="10"/>
      <c r="L1852" s="10"/>
      <c r="M1852" s="10"/>
      <c r="N1852" s="10" t="s">
        <v>2174</v>
      </c>
      <c r="O1852" s="10"/>
      <c r="P1852" s="10"/>
      <c r="Q1852" s="10"/>
      <c r="R1852" s="10"/>
      <c r="S1852" s="10" t="s">
        <v>53</v>
      </c>
      <c r="T1852" s="10"/>
      <c r="U1852" s="10" t="s">
        <v>49</v>
      </c>
      <c r="V1852" s="10" t="s">
        <v>49</v>
      </c>
      <c r="W1852" s="10" t="s">
        <v>50</v>
      </c>
      <c r="X1852" s="11" t="str">
        <f t="shared" si="943"/>
        <v>Y</v>
      </c>
      <c r="Y1852" s="11">
        <v>13</v>
      </c>
      <c r="Z1852" s="11">
        <f t="shared" si="1069"/>
        <v>26</v>
      </c>
      <c r="AA1852" s="11" t="str">
        <f t="shared" si="1018"/>
        <v>N</v>
      </c>
      <c r="AB1852" s="11"/>
      <c r="AC1852" s="11">
        <f t="shared" si="1019"/>
        <v>0</v>
      </c>
      <c r="AD1852" s="10" t="str">
        <f t="shared" si="1071"/>
        <v>0000000000000</v>
      </c>
      <c r="AE1852" s="10" t="str">
        <f t="shared" si="1072"/>
        <v>0000000000000</v>
      </c>
      <c r="AF1852" s="11"/>
      <c r="AG1852" s="10"/>
      <c r="AH1852" s="10"/>
      <c r="AI1852" s="11">
        <f t="shared" si="1073"/>
        <v>1187</v>
      </c>
      <c r="AJ1852" s="11" t="str">
        <f t="shared" si="1074"/>
        <v>MTP[1199:1187]</v>
      </c>
      <c r="AK1852" s="11">
        <f t="shared" si="1075"/>
        <v>1315</v>
      </c>
      <c r="AL1852" s="11" t="str">
        <f t="shared" si="1076"/>
        <v>MTP[1327:1315]</v>
      </c>
      <c r="AM1852" s="11">
        <f t="shared" si="1077"/>
        <v>935</v>
      </c>
      <c r="AN1852" s="11" t="str">
        <f t="shared" si="1078"/>
        <v/>
      </c>
      <c r="AO1852" s="11">
        <f t="shared" si="1079"/>
        <v>935</v>
      </c>
      <c r="AP1852" s="11" t="str">
        <f t="shared" si="1080"/>
        <v/>
      </c>
      <c r="AQ1852" s="11"/>
      <c r="AR1852" s="11">
        <f t="shared" si="1020"/>
        <v>0</v>
      </c>
      <c r="AS1852" s="11"/>
      <c r="AT1852" s="9"/>
      <c r="AU1852" t="str">
        <f t="shared" si="1070"/>
        <v>RW</v>
      </c>
      <c r="AV1852" s="7">
        <f>SUM(Z$7:Z1852)/2</f>
        <v>1213</v>
      </c>
      <c r="AW1852" s="7">
        <f>SUM(AC$7:AC1852)/2</f>
        <v>936</v>
      </c>
      <c r="BA1852" s="7">
        <v>13</v>
      </c>
      <c r="BB1852" s="7">
        <f>BB1853+BA1853</f>
        <v>115</v>
      </c>
      <c r="BF1852" s="2" t="s">
        <v>2175</v>
      </c>
      <c r="BG1852" s="2" t="s">
        <v>2175</v>
      </c>
      <c r="BH1852" s="2" t="s">
        <v>2175</v>
      </c>
      <c r="BI1852" s="2" t="s">
        <v>2175</v>
      </c>
      <c r="BJ1852" s="2" t="s">
        <v>2175</v>
      </c>
      <c r="BK1852" s="2" t="s">
        <v>2175</v>
      </c>
      <c r="BL1852" s="52" t="s">
        <v>2176</v>
      </c>
      <c r="BM1852" s="52" t="s">
        <v>2176</v>
      </c>
      <c r="BN1852" s="2" t="s">
        <v>2175</v>
      </c>
      <c r="BO1852" s="2" t="s">
        <v>2175</v>
      </c>
    </row>
    <row r="1853" spans="2:67" ht="43.15" outlineLevel="1">
      <c r="B1853" s="36"/>
      <c r="C1853" s="13" t="s">
        <v>1999</v>
      </c>
      <c r="D1853" s="10" t="s">
        <v>2170</v>
      </c>
      <c r="E1853" s="10" t="s">
        <v>2171</v>
      </c>
      <c r="F1853" s="11" t="s">
        <v>2172</v>
      </c>
      <c r="G1853" s="11" t="str">
        <f>IF(BA1853&gt;1, F1853 &amp; "[" &amp; BB1853-1+BA1853&amp; ":" &amp; BB1853 &amp; "]",(IF(BA1853&gt;0,F1853 &amp; "[" &amp; BB1853 &amp; "]","")))</f>
        <v>MFR_SPECIFIC_E8[114]</v>
      </c>
      <c r="H1853" s="11" t="s">
        <v>2177</v>
      </c>
      <c r="I1853" s="11"/>
      <c r="J1853" s="11"/>
      <c r="K1853" s="11"/>
      <c r="L1853" s="11"/>
      <c r="M1853" s="11"/>
      <c r="N1853" s="10"/>
      <c r="O1853" s="10"/>
      <c r="P1853" s="10"/>
      <c r="Q1853" s="10"/>
      <c r="R1853" s="10"/>
      <c r="S1853" s="10" t="s">
        <v>53</v>
      </c>
      <c r="T1853" s="10"/>
      <c r="U1853" s="10" t="s">
        <v>49</v>
      </c>
      <c r="V1853" s="10" t="s">
        <v>49</v>
      </c>
      <c r="W1853" s="10" t="s">
        <v>50</v>
      </c>
      <c r="X1853" s="11" t="str">
        <f t="shared" si="943"/>
        <v>Y</v>
      </c>
      <c r="Y1853" s="11">
        <v>1</v>
      </c>
      <c r="Z1853" s="11">
        <f t="shared" si="1069"/>
        <v>2</v>
      </c>
      <c r="AA1853" s="11" t="str">
        <f t="shared" si="1018"/>
        <v>N</v>
      </c>
      <c r="AB1853" s="11"/>
      <c r="AC1853" s="11">
        <f t="shared" si="1019"/>
        <v>0</v>
      </c>
      <c r="AD1853" s="10" t="str">
        <f t="shared" si="1071"/>
        <v>0</v>
      </c>
      <c r="AE1853" s="10" t="str">
        <f t="shared" si="1072"/>
        <v>0</v>
      </c>
      <c r="AF1853" s="11"/>
      <c r="AG1853" s="10"/>
      <c r="AH1853" s="10"/>
      <c r="AI1853" s="11">
        <f t="shared" si="1073"/>
        <v>1186</v>
      </c>
      <c r="AJ1853" s="11" t="str">
        <f t="shared" si="1074"/>
        <v>MTP[1186]</v>
      </c>
      <c r="AK1853" s="11">
        <f t="shared" si="1075"/>
        <v>1314</v>
      </c>
      <c r="AL1853" s="11" t="str">
        <f t="shared" si="1076"/>
        <v>MTP[1314]</v>
      </c>
      <c r="AM1853" s="11">
        <f t="shared" si="1077"/>
        <v>935</v>
      </c>
      <c r="AN1853" s="11" t="str">
        <f t="shared" si="1078"/>
        <v/>
      </c>
      <c r="AO1853" s="11">
        <f t="shared" si="1079"/>
        <v>935</v>
      </c>
      <c r="AP1853" s="11" t="str">
        <f t="shared" si="1080"/>
        <v/>
      </c>
      <c r="AQ1853" s="11"/>
      <c r="AR1853" s="11">
        <f t="shared" si="1020"/>
        <v>0</v>
      </c>
      <c r="AS1853" s="11"/>
      <c r="AT1853" s="9"/>
      <c r="AU1853" t="str">
        <f t="shared" si="1070"/>
        <v>RW</v>
      </c>
      <c r="AV1853" s="7">
        <f>SUM(Z$7:Z1853)/2</f>
        <v>1214</v>
      </c>
      <c r="AW1853" s="7">
        <f>SUM(AC$7:AC1853)/2</f>
        <v>936</v>
      </c>
      <c r="BA1853" s="7">
        <v>1</v>
      </c>
      <c r="BB1853" s="7">
        <f t="shared" ref="BB1853:BB1857" si="1083">BB1854+BA1854</f>
        <v>114</v>
      </c>
      <c r="BF1853" s="2">
        <v>0</v>
      </c>
      <c r="BG1853" s="2">
        <v>0</v>
      </c>
      <c r="BH1853" s="2">
        <v>0</v>
      </c>
      <c r="BI1853" s="2">
        <v>0</v>
      </c>
      <c r="BJ1853" s="2">
        <v>0</v>
      </c>
      <c r="BK1853" s="2">
        <v>0</v>
      </c>
      <c r="BL1853" s="2">
        <v>1</v>
      </c>
      <c r="BM1853" s="2">
        <v>1</v>
      </c>
      <c r="BN1853" s="2">
        <v>1</v>
      </c>
      <c r="BO1853" s="2">
        <v>0</v>
      </c>
    </row>
    <row r="1854" spans="2:67" ht="43.15" outlineLevel="1">
      <c r="B1854" s="36"/>
      <c r="C1854" s="13" t="s">
        <v>1999</v>
      </c>
      <c r="D1854" s="10" t="s">
        <v>2170</v>
      </c>
      <c r="E1854" s="10" t="s">
        <v>2171</v>
      </c>
      <c r="F1854" s="11" t="s">
        <v>2172</v>
      </c>
      <c r="G1854" s="11" t="str">
        <f t="shared" ref="G1854:G1872" si="1084">IF(BA1854&gt;1, F1854 &amp; "[" &amp; BB1854-1+BA1854&amp; ":" &amp; BB1854 &amp; "]",(IF(BA1854&gt;0,F1854 &amp; "[" &amp; BB1854 &amp; "]","")))</f>
        <v>MFR_SPECIFIC_E8[113:110]</v>
      </c>
      <c r="H1854" s="11" t="s">
        <v>2178</v>
      </c>
      <c r="I1854" s="11"/>
      <c r="J1854" s="11"/>
      <c r="K1854" s="11"/>
      <c r="L1854" s="11"/>
      <c r="M1854" s="11"/>
      <c r="N1854" s="10"/>
      <c r="O1854" s="10"/>
      <c r="P1854" s="10"/>
      <c r="Q1854" s="10"/>
      <c r="R1854" s="10"/>
      <c r="S1854" s="10" t="s">
        <v>53</v>
      </c>
      <c r="T1854" s="10"/>
      <c r="U1854" s="10" t="s">
        <v>49</v>
      </c>
      <c r="V1854" s="10" t="s">
        <v>49</v>
      </c>
      <c r="W1854" s="10" t="s">
        <v>50</v>
      </c>
      <c r="X1854" s="11" t="str">
        <f t="shared" si="943"/>
        <v>Y</v>
      </c>
      <c r="Y1854" s="11">
        <v>4</v>
      </c>
      <c r="Z1854" s="11">
        <f t="shared" si="1069"/>
        <v>8</v>
      </c>
      <c r="AA1854" s="11" t="str">
        <f t="shared" si="1018"/>
        <v>N</v>
      </c>
      <c r="AB1854" s="11"/>
      <c r="AC1854" s="11">
        <f t="shared" si="1019"/>
        <v>0</v>
      </c>
      <c r="AD1854" s="20" t="s">
        <v>1349</v>
      </c>
      <c r="AE1854" s="20" t="s">
        <v>1349</v>
      </c>
      <c r="AF1854" s="11"/>
      <c r="AG1854" s="10"/>
      <c r="AH1854" s="10"/>
      <c r="AI1854" s="11">
        <f t="shared" si="1073"/>
        <v>1182</v>
      </c>
      <c r="AJ1854" s="11" t="str">
        <f t="shared" si="1074"/>
        <v>MTP[1185:1182]</v>
      </c>
      <c r="AK1854" s="11">
        <f t="shared" si="1075"/>
        <v>1310</v>
      </c>
      <c r="AL1854" s="11" t="str">
        <f t="shared" si="1076"/>
        <v>MTP[1313:1310]</v>
      </c>
      <c r="AM1854" s="11">
        <f t="shared" si="1077"/>
        <v>935</v>
      </c>
      <c r="AN1854" s="11" t="str">
        <f t="shared" si="1078"/>
        <v/>
      </c>
      <c r="AO1854" s="11">
        <f t="shared" si="1079"/>
        <v>935</v>
      </c>
      <c r="AP1854" s="11" t="str">
        <f t="shared" si="1080"/>
        <v/>
      </c>
      <c r="AQ1854" s="11"/>
      <c r="AR1854" s="11">
        <f t="shared" si="1020"/>
        <v>0</v>
      </c>
      <c r="AS1854" s="11"/>
      <c r="AT1854" s="9"/>
      <c r="AU1854" t="str">
        <f t="shared" si="1070"/>
        <v>RW</v>
      </c>
      <c r="AV1854" s="7">
        <f>SUM(Z$7:Z1854)/2</f>
        <v>1218</v>
      </c>
      <c r="AW1854" s="7">
        <f>SUM(AC$7:AC1854)/2</f>
        <v>936</v>
      </c>
      <c r="BA1854" s="7">
        <v>4</v>
      </c>
      <c r="BB1854" s="7">
        <f t="shared" si="1083"/>
        <v>110</v>
      </c>
      <c r="BF1854" s="2" t="s">
        <v>1349</v>
      </c>
      <c r="BG1854" s="2" t="s">
        <v>1349</v>
      </c>
      <c r="BH1854" s="2" t="s">
        <v>1349</v>
      </c>
      <c r="BI1854" s="2" t="s">
        <v>1349</v>
      </c>
      <c r="BJ1854" s="2" t="s">
        <v>1349</v>
      </c>
      <c r="BK1854" s="2" t="s">
        <v>1349</v>
      </c>
      <c r="BL1854" s="2" t="s">
        <v>1349</v>
      </c>
      <c r="BM1854" s="2" t="s">
        <v>1349</v>
      </c>
      <c r="BN1854" s="32" t="s">
        <v>1366</v>
      </c>
      <c r="BO1854" s="2" t="s">
        <v>1349</v>
      </c>
    </row>
    <row r="1855" spans="2:67" ht="43.15" outlineLevel="1">
      <c r="B1855" s="36"/>
      <c r="C1855" s="13" t="s">
        <v>1999</v>
      </c>
      <c r="D1855" s="10" t="s">
        <v>2170</v>
      </c>
      <c r="E1855" s="10" t="s">
        <v>2171</v>
      </c>
      <c r="F1855" s="11" t="s">
        <v>2172</v>
      </c>
      <c r="G1855" s="11" t="str">
        <f t="shared" si="1084"/>
        <v>MFR_SPECIFIC_E8[109:106]</v>
      </c>
      <c r="H1855" s="11" t="s">
        <v>2179</v>
      </c>
      <c r="I1855" s="11"/>
      <c r="J1855" s="11"/>
      <c r="K1855" s="11"/>
      <c r="L1855" s="11"/>
      <c r="M1855" s="11"/>
      <c r="N1855" s="10"/>
      <c r="O1855" s="10"/>
      <c r="P1855" s="10"/>
      <c r="Q1855" s="10"/>
      <c r="R1855" s="10"/>
      <c r="S1855" s="10" t="s">
        <v>53</v>
      </c>
      <c r="T1855" s="10"/>
      <c r="U1855" s="10" t="s">
        <v>49</v>
      </c>
      <c r="V1855" s="10" t="s">
        <v>49</v>
      </c>
      <c r="W1855" s="10" t="s">
        <v>50</v>
      </c>
      <c r="X1855" s="11" t="str">
        <f t="shared" si="943"/>
        <v>Y</v>
      </c>
      <c r="Y1855" s="11">
        <v>4</v>
      </c>
      <c r="Z1855" s="11">
        <f t="shared" si="1069"/>
        <v>8</v>
      </c>
      <c r="AA1855" s="11" t="str">
        <f t="shared" si="1018"/>
        <v>N</v>
      </c>
      <c r="AB1855" s="11"/>
      <c r="AC1855" s="11">
        <f t="shared" si="1019"/>
        <v>0</v>
      </c>
      <c r="AD1855" s="20" t="s">
        <v>1349</v>
      </c>
      <c r="AE1855" s="20" t="s">
        <v>1349</v>
      </c>
      <c r="AF1855" s="11"/>
      <c r="AG1855" s="10"/>
      <c r="AH1855" s="10"/>
      <c r="AI1855" s="11">
        <f t="shared" si="1073"/>
        <v>1178</v>
      </c>
      <c r="AJ1855" s="11" t="str">
        <f t="shared" si="1074"/>
        <v>MTP[1181:1178]</v>
      </c>
      <c r="AK1855" s="11">
        <f t="shared" si="1075"/>
        <v>1306</v>
      </c>
      <c r="AL1855" s="11" t="str">
        <f t="shared" si="1076"/>
        <v>MTP[1309:1306]</v>
      </c>
      <c r="AM1855" s="11">
        <f t="shared" si="1077"/>
        <v>935</v>
      </c>
      <c r="AN1855" s="11" t="str">
        <f t="shared" si="1078"/>
        <v/>
      </c>
      <c r="AO1855" s="11">
        <f t="shared" si="1079"/>
        <v>935</v>
      </c>
      <c r="AP1855" s="11" t="str">
        <f t="shared" si="1080"/>
        <v/>
      </c>
      <c r="AQ1855" s="11"/>
      <c r="AR1855" s="11">
        <f t="shared" si="1020"/>
        <v>0</v>
      </c>
      <c r="AS1855" s="11"/>
      <c r="AT1855" s="9"/>
      <c r="AU1855" t="str">
        <f t="shared" si="1070"/>
        <v>RW</v>
      </c>
      <c r="AV1855" s="7">
        <f>SUM(Z$7:Z1855)/2</f>
        <v>1222</v>
      </c>
      <c r="AW1855" s="7">
        <f>SUM(AC$7:AC1855)/2</f>
        <v>936</v>
      </c>
      <c r="BA1855" s="7">
        <v>4</v>
      </c>
      <c r="BB1855" s="7">
        <f t="shared" si="1083"/>
        <v>106</v>
      </c>
      <c r="BF1855" s="2" t="s">
        <v>1349</v>
      </c>
      <c r="BG1855" s="2" t="s">
        <v>1349</v>
      </c>
      <c r="BH1855" s="2" t="s">
        <v>1349</v>
      </c>
      <c r="BI1855" s="2" t="s">
        <v>1349</v>
      </c>
      <c r="BJ1855" s="2" t="s">
        <v>1349</v>
      </c>
      <c r="BK1855" s="2" t="s">
        <v>1349</v>
      </c>
      <c r="BL1855" s="2" t="s">
        <v>1349</v>
      </c>
      <c r="BM1855" s="2" t="s">
        <v>1349</v>
      </c>
      <c r="BN1855" s="32" t="s">
        <v>2180</v>
      </c>
      <c r="BO1855" s="2" t="s">
        <v>1349</v>
      </c>
    </row>
    <row r="1856" spans="2:67" ht="43.15" outlineLevel="1">
      <c r="B1856" s="31" t="s">
        <v>2181</v>
      </c>
      <c r="C1856" s="13" t="s">
        <v>1999</v>
      </c>
      <c r="D1856" s="10" t="s">
        <v>2170</v>
      </c>
      <c r="E1856" s="10" t="s">
        <v>2171</v>
      </c>
      <c r="F1856" s="11" t="s">
        <v>2172</v>
      </c>
      <c r="G1856" s="11" t="str">
        <f t="shared" si="1084"/>
        <v>MFR_SPECIFIC_E8[105:102]</v>
      </c>
      <c r="H1856" s="11" t="s">
        <v>2182</v>
      </c>
      <c r="I1856" s="11"/>
      <c r="J1856" s="11"/>
      <c r="K1856" s="11"/>
      <c r="L1856" s="11"/>
      <c r="M1856" s="11"/>
      <c r="N1856" s="10"/>
      <c r="O1856" s="10"/>
      <c r="P1856" s="10"/>
      <c r="Q1856" s="10"/>
      <c r="R1856" s="10"/>
      <c r="S1856" s="10" t="s">
        <v>53</v>
      </c>
      <c r="T1856" s="10"/>
      <c r="U1856" s="10" t="s">
        <v>49</v>
      </c>
      <c r="V1856" s="10" t="s">
        <v>49</v>
      </c>
      <c r="W1856" s="10" t="s">
        <v>50</v>
      </c>
      <c r="X1856" s="11" t="str">
        <f t="shared" si="943"/>
        <v>Y</v>
      </c>
      <c r="Y1856" s="11">
        <v>4</v>
      </c>
      <c r="Z1856" s="11">
        <f t="shared" si="1069"/>
        <v>8</v>
      </c>
      <c r="AA1856" s="11" t="str">
        <f t="shared" si="1018"/>
        <v>N</v>
      </c>
      <c r="AB1856" s="11"/>
      <c r="AC1856" s="11">
        <f t="shared" si="1019"/>
        <v>0</v>
      </c>
      <c r="AD1856" s="10" t="str">
        <f t="shared" si="1071"/>
        <v>0000</v>
      </c>
      <c r="AE1856" s="10" t="str">
        <f t="shared" si="1072"/>
        <v>0000</v>
      </c>
      <c r="AF1856" s="11"/>
      <c r="AG1856" s="10"/>
      <c r="AH1856" s="10"/>
      <c r="AI1856" s="11">
        <f t="shared" si="1073"/>
        <v>1174</v>
      </c>
      <c r="AJ1856" s="11" t="str">
        <f t="shared" si="1074"/>
        <v>MTP[1177:1174]</v>
      </c>
      <c r="AK1856" s="11">
        <f t="shared" si="1075"/>
        <v>1302</v>
      </c>
      <c r="AL1856" s="11" t="str">
        <f t="shared" si="1076"/>
        <v>MTP[1305:1302]</v>
      </c>
      <c r="AM1856" s="11">
        <f t="shared" si="1077"/>
        <v>935</v>
      </c>
      <c r="AN1856" s="11" t="str">
        <f t="shared" si="1078"/>
        <v/>
      </c>
      <c r="AO1856" s="11">
        <f t="shared" si="1079"/>
        <v>935</v>
      </c>
      <c r="AP1856" s="11" t="str">
        <f t="shared" si="1080"/>
        <v/>
      </c>
      <c r="AQ1856" s="11"/>
      <c r="AR1856" s="11">
        <f t="shared" si="1020"/>
        <v>0</v>
      </c>
      <c r="AS1856" s="11"/>
      <c r="AT1856" s="9"/>
      <c r="AU1856" t="str">
        <f t="shared" si="1070"/>
        <v>RW</v>
      </c>
      <c r="AV1856" s="7">
        <f>SUM(Z$7:Z1856)/2</f>
        <v>1226</v>
      </c>
      <c r="AW1856" s="7">
        <f>SUM(AC$7:AC1856)/2</f>
        <v>936</v>
      </c>
      <c r="BA1856" s="7">
        <v>4</v>
      </c>
      <c r="BB1856" s="7">
        <f t="shared" si="1083"/>
        <v>102</v>
      </c>
      <c r="BF1856" s="2" t="s">
        <v>521</v>
      </c>
      <c r="BG1856" s="2" t="s">
        <v>521</v>
      </c>
      <c r="BH1856" s="2" t="s">
        <v>521</v>
      </c>
      <c r="BI1856" s="2" t="s">
        <v>521</v>
      </c>
      <c r="BJ1856" s="2" t="s">
        <v>521</v>
      </c>
      <c r="BK1856" s="2" t="s">
        <v>521</v>
      </c>
      <c r="BL1856" s="2" t="s">
        <v>521</v>
      </c>
      <c r="BM1856" s="2" t="s">
        <v>521</v>
      </c>
      <c r="BN1856" s="2" t="s">
        <v>521</v>
      </c>
      <c r="BO1856" s="2" t="s">
        <v>521</v>
      </c>
    </row>
    <row r="1857" spans="2:67" ht="43.15" outlineLevel="1">
      <c r="B1857" s="36"/>
      <c r="C1857" s="13" t="s">
        <v>1999</v>
      </c>
      <c r="D1857" s="10" t="s">
        <v>2170</v>
      </c>
      <c r="E1857" s="10" t="s">
        <v>2171</v>
      </c>
      <c r="F1857" s="11" t="s">
        <v>2172</v>
      </c>
      <c r="G1857" s="11" t="str">
        <f t="shared" si="1084"/>
        <v>MFR_SPECIFIC_E8[101:98]</v>
      </c>
      <c r="H1857" s="11" t="s">
        <v>2183</v>
      </c>
      <c r="I1857" s="11"/>
      <c r="J1857" s="11"/>
      <c r="K1857" s="11"/>
      <c r="L1857" s="11"/>
      <c r="M1857" s="11"/>
      <c r="N1857" s="10"/>
      <c r="O1857" s="10"/>
      <c r="P1857" s="10"/>
      <c r="Q1857" s="10"/>
      <c r="R1857" s="10"/>
      <c r="S1857" s="10" t="s">
        <v>53</v>
      </c>
      <c r="T1857" s="10"/>
      <c r="U1857" s="10" t="s">
        <v>49</v>
      </c>
      <c r="V1857" s="10" t="s">
        <v>49</v>
      </c>
      <c r="W1857" s="10" t="s">
        <v>50</v>
      </c>
      <c r="X1857" s="11" t="str">
        <f t="shared" si="943"/>
        <v>Y</v>
      </c>
      <c r="Y1857" s="11">
        <v>4</v>
      </c>
      <c r="Z1857" s="11">
        <f t="shared" si="1069"/>
        <v>8</v>
      </c>
      <c r="AA1857" s="11" t="str">
        <f t="shared" si="1018"/>
        <v>N</v>
      </c>
      <c r="AB1857" s="11"/>
      <c r="AC1857" s="11">
        <f t="shared" si="1019"/>
        <v>0</v>
      </c>
      <c r="AD1857" s="10" t="str">
        <f t="shared" si="1071"/>
        <v>0000</v>
      </c>
      <c r="AE1857" s="10" t="str">
        <f t="shared" si="1072"/>
        <v>0000</v>
      </c>
      <c r="AF1857" s="11"/>
      <c r="AG1857" s="10"/>
      <c r="AH1857" s="10"/>
      <c r="AI1857" s="11">
        <f t="shared" si="1073"/>
        <v>1170</v>
      </c>
      <c r="AJ1857" s="11" t="str">
        <f t="shared" si="1074"/>
        <v>MTP[1173:1170]</v>
      </c>
      <c r="AK1857" s="11">
        <f t="shared" si="1075"/>
        <v>1298</v>
      </c>
      <c r="AL1857" s="11" t="str">
        <f t="shared" si="1076"/>
        <v>MTP[1301:1298]</v>
      </c>
      <c r="AM1857" s="11">
        <f t="shared" si="1077"/>
        <v>935</v>
      </c>
      <c r="AN1857" s="11" t="str">
        <f t="shared" si="1078"/>
        <v/>
      </c>
      <c r="AO1857" s="11">
        <f t="shared" si="1079"/>
        <v>935</v>
      </c>
      <c r="AP1857" s="11" t="str">
        <f t="shared" si="1080"/>
        <v/>
      </c>
      <c r="AQ1857" s="11"/>
      <c r="AR1857" s="11">
        <f t="shared" si="1020"/>
        <v>0</v>
      </c>
      <c r="AS1857" s="11"/>
      <c r="AT1857" s="9"/>
      <c r="AU1857" t="str">
        <f t="shared" si="1070"/>
        <v>RW</v>
      </c>
      <c r="AV1857" s="7">
        <f>SUM(Z$7:Z1857)/2</f>
        <v>1230</v>
      </c>
      <c r="AW1857" s="7">
        <f>SUM(AC$7:AC1857)/2</f>
        <v>936</v>
      </c>
      <c r="BA1857" s="7">
        <v>4</v>
      </c>
      <c r="BB1857" s="7">
        <f t="shared" si="1083"/>
        <v>98</v>
      </c>
      <c r="BF1857" s="2" t="s">
        <v>521</v>
      </c>
      <c r="BG1857" s="2" t="s">
        <v>521</v>
      </c>
      <c r="BH1857" s="2" t="s">
        <v>521</v>
      </c>
      <c r="BI1857" s="2" t="s">
        <v>521</v>
      </c>
      <c r="BJ1857" s="2" t="s">
        <v>521</v>
      </c>
      <c r="BK1857" s="2" t="s">
        <v>521</v>
      </c>
      <c r="BL1857" s="2" t="s">
        <v>521</v>
      </c>
      <c r="BM1857" s="2" t="s">
        <v>521</v>
      </c>
      <c r="BN1857" s="2" t="s">
        <v>521</v>
      </c>
      <c r="BO1857" s="2" t="s">
        <v>521</v>
      </c>
    </row>
    <row r="1858" spans="2:67" ht="43.15" outlineLevel="1">
      <c r="B1858" s="36"/>
      <c r="C1858" s="13" t="s">
        <v>1999</v>
      </c>
      <c r="D1858" s="10" t="s">
        <v>2170</v>
      </c>
      <c r="E1858" s="10" t="s">
        <v>2171</v>
      </c>
      <c r="F1858" s="11" t="s">
        <v>2172</v>
      </c>
      <c r="G1858" s="11" t="str">
        <f t="shared" si="1084"/>
        <v>MFR_SPECIFIC_E8[97:90]</v>
      </c>
      <c r="H1858" s="11" t="s">
        <v>2184</v>
      </c>
      <c r="I1858" s="11"/>
      <c r="J1858" s="11"/>
      <c r="K1858" s="11"/>
      <c r="L1858" s="11"/>
      <c r="M1858" s="11"/>
      <c r="N1858" s="10" t="s">
        <v>2185</v>
      </c>
      <c r="O1858" s="10"/>
      <c r="P1858" s="10"/>
      <c r="Q1858" s="10"/>
      <c r="R1858" s="10"/>
      <c r="S1858" s="10" t="s">
        <v>53</v>
      </c>
      <c r="T1858" s="10"/>
      <c r="U1858" s="10" t="s">
        <v>49</v>
      </c>
      <c r="V1858" s="10" t="s">
        <v>49</v>
      </c>
      <c r="W1858" s="10" t="s">
        <v>50</v>
      </c>
      <c r="X1858" s="11" t="str">
        <f t="shared" si="943"/>
        <v>Y</v>
      </c>
      <c r="Y1858" s="11">
        <v>8</v>
      </c>
      <c r="Z1858" s="11">
        <f t="shared" si="1069"/>
        <v>16</v>
      </c>
      <c r="AA1858" s="11" t="str">
        <f t="shared" si="1018"/>
        <v>N</v>
      </c>
      <c r="AB1858" s="11"/>
      <c r="AC1858" s="11">
        <f t="shared" si="1019"/>
        <v>0</v>
      </c>
      <c r="AD1858" s="10" t="str">
        <f t="shared" si="1071"/>
        <v>00000000</v>
      </c>
      <c r="AE1858" s="10" t="str">
        <f t="shared" si="1072"/>
        <v>00000000</v>
      </c>
      <c r="AF1858" s="11"/>
      <c r="AG1858" s="10"/>
      <c r="AH1858" s="10"/>
      <c r="AI1858" s="11">
        <f t="shared" si="1073"/>
        <v>1162</v>
      </c>
      <c r="AJ1858" s="11" t="str">
        <f t="shared" si="1074"/>
        <v>MTP[1169:1162]</v>
      </c>
      <c r="AK1858" s="11">
        <f t="shared" si="1075"/>
        <v>1290</v>
      </c>
      <c r="AL1858" s="11" t="str">
        <f t="shared" si="1076"/>
        <v>MTP[1297:1290]</v>
      </c>
      <c r="AM1858" s="11">
        <f t="shared" si="1077"/>
        <v>935</v>
      </c>
      <c r="AN1858" s="11" t="str">
        <f t="shared" si="1078"/>
        <v/>
      </c>
      <c r="AO1858" s="11">
        <f t="shared" si="1079"/>
        <v>935</v>
      </c>
      <c r="AP1858" s="11" t="str">
        <f t="shared" si="1080"/>
        <v/>
      </c>
      <c r="AQ1858" s="11"/>
      <c r="AR1858" s="11">
        <f t="shared" si="1020"/>
        <v>0</v>
      </c>
      <c r="AS1858" s="11"/>
      <c r="AT1858" s="9"/>
      <c r="AU1858" t="str">
        <f t="shared" si="1070"/>
        <v>RW</v>
      </c>
      <c r="AV1858" s="7">
        <f>SUM(Z$7:Z1858)/2</f>
        <v>1238</v>
      </c>
      <c r="AW1858" s="7">
        <f>SUM(AC$7:AC1858)/2</f>
        <v>936</v>
      </c>
      <c r="BA1858" s="7">
        <v>8</v>
      </c>
      <c r="BB1858" s="7">
        <f t="shared" ref="BB1858:BB1872" si="1085">BB1859+BA1859</f>
        <v>90</v>
      </c>
      <c r="BF1858" s="2" t="s">
        <v>272</v>
      </c>
      <c r="BG1858" s="2" t="s">
        <v>272</v>
      </c>
      <c r="BH1858" s="2" t="s">
        <v>272</v>
      </c>
      <c r="BI1858" s="2" t="s">
        <v>272</v>
      </c>
      <c r="BJ1858" s="2" t="s">
        <v>272</v>
      </c>
      <c r="BK1858" s="2" t="s">
        <v>272</v>
      </c>
      <c r="BL1858" s="32" t="s">
        <v>2186</v>
      </c>
      <c r="BM1858" s="32" t="s">
        <v>2186</v>
      </c>
      <c r="BN1858" s="2" t="s">
        <v>272</v>
      </c>
      <c r="BO1858" s="2" t="s">
        <v>272</v>
      </c>
    </row>
    <row r="1859" spans="2:67" ht="43.15" outlineLevel="1">
      <c r="B1859" s="36"/>
      <c r="C1859" s="13" t="s">
        <v>1999</v>
      </c>
      <c r="D1859" s="10" t="s">
        <v>2170</v>
      </c>
      <c r="E1859" s="10" t="s">
        <v>2171</v>
      </c>
      <c r="F1859" s="11" t="s">
        <v>2172</v>
      </c>
      <c r="G1859" s="11" t="str">
        <f t="shared" si="1084"/>
        <v>MFR_SPECIFIC_E8[89:86]</v>
      </c>
      <c r="H1859" s="11" t="s">
        <v>2187</v>
      </c>
      <c r="I1859" s="11"/>
      <c r="J1859" s="11"/>
      <c r="K1859" s="11"/>
      <c r="L1859" s="11"/>
      <c r="M1859" s="11"/>
      <c r="N1859" s="10" t="s">
        <v>2188</v>
      </c>
      <c r="O1859" s="10"/>
      <c r="P1859" s="10"/>
      <c r="Q1859" s="10"/>
      <c r="R1859" s="10"/>
      <c r="S1859" s="10" t="s">
        <v>53</v>
      </c>
      <c r="T1859" s="10"/>
      <c r="U1859" s="10" t="s">
        <v>49</v>
      </c>
      <c r="V1859" s="10" t="s">
        <v>49</v>
      </c>
      <c r="W1859" s="10" t="s">
        <v>50</v>
      </c>
      <c r="X1859" s="11" t="str">
        <f t="shared" si="943"/>
        <v>Y</v>
      </c>
      <c r="Y1859" s="11">
        <v>4</v>
      </c>
      <c r="Z1859" s="11">
        <f t="shared" si="1069"/>
        <v>8</v>
      </c>
      <c r="AA1859" s="11" t="str">
        <f t="shared" si="1018"/>
        <v>N</v>
      </c>
      <c r="AB1859" s="11"/>
      <c r="AC1859" s="11">
        <f t="shared" si="1019"/>
        <v>0</v>
      </c>
      <c r="AD1859" s="10">
        <v>1110</v>
      </c>
      <c r="AE1859" s="10">
        <v>1110</v>
      </c>
      <c r="AF1859" s="11"/>
      <c r="AG1859" s="10"/>
      <c r="AH1859" s="10"/>
      <c r="AI1859" s="11">
        <f t="shared" si="1073"/>
        <v>1158</v>
      </c>
      <c r="AJ1859" s="11" t="str">
        <f t="shared" si="1074"/>
        <v>MTP[1161:1158]</v>
      </c>
      <c r="AK1859" s="11">
        <f t="shared" si="1075"/>
        <v>1286</v>
      </c>
      <c r="AL1859" s="11" t="str">
        <f t="shared" si="1076"/>
        <v>MTP[1289:1286]</v>
      </c>
      <c r="AM1859" s="11">
        <f t="shared" si="1077"/>
        <v>935</v>
      </c>
      <c r="AN1859" s="11" t="str">
        <f t="shared" si="1078"/>
        <v/>
      </c>
      <c r="AO1859" s="11">
        <f t="shared" si="1079"/>
        <v>935</v>
      </c>
      <c r="AP1859" s="11" t="str">
        <f t="shared" si="1080"/>
        <v/>
      </c>
      <c r="AQ1859" s="11"/>
      <c r="AR1859" s="11">
        <f t="shared" si="1020"/>
        <v>0</v>
      </c>
      <c r="AS1859" s="11"/>
      <c r="AT1859" s="9"/>
      <c r="AU1859" t="str">
        <f t="shared" si="1070"/>
        <v>RW</v>
      </c>
      <c r="AV1859" s="7">
        <f>SUM(Z$7:Z1859)/2</f>
        <v>1242</v>
      </c>
      <c r="AW1859" s="7">
        <f>SUM(AC$7:AC1859)/2</f>
        <v>936</v>
      </c>
      <c r="BA1859" s="11">
        <v>4</v>
      </c>
      <c r="BB1859" s="7">
        <f t="shared" si="1085"/>
        <v>86</v>
      </c>
      <c r="BF1859" s="2">
        <v>1110</v>
      </c>
      <c r="BG1859" s="2">
        <v>1110</v>
      </c>
      <c r="BH1859" s="2">
        <v>1110</v>
      </c>
      <c r="BI1859" s="2">
        <v>1110</v>
      </c>
      <c r="BJ1859" s="2">
        <v>1110</v>
      </c>
      <c r="BK1859" s="2">
        <v>1110</v>
      </c>
      <c r="BL1859" s="2">
        <v>1110</v>
      </c>
      <c r="BM1859" s="2">
        <v>1110</v>
      </c>
      <c r="BN1859" s="2">
        <v>1110</v>
      </c>
      <c r="BO1859" s="2">
        <v>1110</v>
      </c>
    </row>
    <row r="1860" spans="2:67" ht="43.15" outlineLevel="1">
      <c r="B1860" s="36"/>
      <c r="C1860" s="13" t="s">
        <v>1999</v>
      </c>
      <c r="D1860" s="10" t="s">
        <v>2170</v>
      </c>
      <c r="E1860" s="10" t="s">
        <v>2171</v>
      </c>
      <c r="F1860" s="11" t="s">
        <v>2172</v>
      </c>
      <c r="G1860" s="11" t="str">
        <f t="shared" si="1084"/>
        <v>MFR_SPECIFIC_E8[85:82]</v>
      </c>
      <c r="H1860" s="45" t="s">
        <v>2189</v>
      </c>
      <c r="I1860" s="45"/>
      <c r="J1860" s="45"/>
      <c r="K1860" s="45"/>
      <c r="L1860" s="45"/>
      <c r="M1860" s="45"/>
      <c r="N1860" s="10" t="s">
        <v>2190</v>
      </c>
      <c r="O1860" s="10"/>
      <c r="P1860" s="10"/>
      <c r="Q1860" s="10"/>
      <c r="R1860" s="10"/>
      <c r="S1860" s="10" t="s">
        <v>53</v>
      </c>
      <c r="T1860" s="10"/>
      <c r="U1860" s="10" t="s">
        <v>49</v>
      </c>
      <c r="V1860" s="10" t="s">
        <v>49</v>
      </c>
      <c r="W1860" s="10" t="s">
        <v>50</v>
      </c>
      <c r="X1860" s="11" t="str">
        <f t="shared" si="943"/>
        <v>Y</v>
      </c>
      <c r="Y1860" s="11">
        <v>4</v>
      </c>
      <c r="Z1860" s="11">
        <f t="shared" si="1069"/>
        <v>8</v>
      </c>
      <c r="AA1860" s="11" t="str">
        <f t="shared" si="1018"/>
        <v>N</v>
      </c>
      <c r="AB1860" s="11"/>
      <c r="AC1860" s="11">
        <f t="shared" si="1019"/>
        <v>0</v>
      </c>
      <c r="AD1860" s="10" t="str">
        <f t="shared" si="1071"/>
        <v>0000</v>
      </c>
      <c r="AE1860" s="10" t="str">
        <f t="shared" si="1072"/>
        <v>0000</v>
      </c>
      <c r="AF1860" s="11"/>
      <c r="AG1860" s="10"/>
      <c r="AH1860" s="10"/>
      <c r="AI1860" s="11">
        <f t="shared" si="1073"/>
        <v>1154</v>
      </c>
      <c r="AJ1860" s="11" t="str">
        <f t="shared" si="1074"/>
        <v>MTP[1157:1154]</v>
      </c>
      <c r="AK1860" s="11">
        <f t="shared" si="1075"/>
        <v>1282</v>
      </c>
      <c r="AL1860" s="11" t="str">
        <f t="shared" si="1076"/>
        <v>MTP[1285:1282]</v>
      </c>
      <c r="AM1860" s="11">
        <f t="shared" si="1077"/>
        <v>935</v>
      </c>
      <c r="AN1860" s="11" t="str">
        <f t="shared" si="1078"/>
        <v/>
      </c>
      <c r="AO1860" s="11">
        <f t="shared" si="1079"/>
        <v>935</v>
      </c>
      <c r="AP1860" s="11" t="str">
        <f t="shared" si="1080"/>
        <v/>
      </c>
      <c r="AQ1860" s="11"/>
      <c r="AR1860" s="11">
        <f t="shared" si="1020"/>
        <v>0</v>
      </c>
      <c r="AS1860" s="11"/>
      <c r="AT1860" s="9"/>
      <c r="AU1860" t="str">
        <f t="shared" si="1070"/>
        <v>RW</v>
      </c>
      <c r="AV1860" s="7">
        <f>SUM(Z$7:Z1860)/2</f>
        <v>1246</v>
      </c>
      <c r="AW1860" s="7">
        <f>SUM(AC$7:AC1860)/2</f>
        <v>936</v>
      </c>
      <c r="BA1860" s="11">
        <v>4</v>
      </c>
      <c r="BB1860" s="7">
        <f t="shared" si="1085"/>
        <v>82</v>
      </c>
      <c r="BF1860" s="2" t="s">
        <v>521</v>
      </c>
      <c r="BG1860" s="2" t="s">
        <v>521</v>
      </c>
      <c r="BH1860" s="2" t="s">
        <v>521</v>
      </c>
      <c r="BI1860" s="2" t="s">
        <v>521</v>
      </c>
      <c r="BJ1860" s="32" t="s">
        <v>1349</v>
      </c>
      <c r="BK1860" s="32" t="s">
        <v>1349</v>
      </c>
      <c r="BL1860" s="2" t="s">
        <v>521</v>
      </c>
      <c r="BM1860" s="2" t="s">
        <v>521</v>
      </c>
      <c r="BN1860" s="2" t="s">
        <v>521</v>
      </c>
      <c r="BO1860" s="2" t="s">
        <v>521</v>
      </c>
    </row>
    <row r="1861" spans="2:67" ht="43.15" outlineLevel="1">
      <c r="B1861" s="36"/>
      <c r="C1861" s="13" t="s">
        <v>1999</v>
      </c>
      <c r="D1861" s="10" t="s">
        <v>2170</v>
      </c>
      <c r="E1861" s="10" t="s">
        <v>2171</v>
      </c>
      <c r="F1861" s="11" t="s">
        <v>2172</v>
      </c>
      <c r="G1861" s="11" t="str">
        <f t="shared" si="1084"/>
        <v>MFR_SPECIFIC_E8[81:74]</v>
      </c>
      <c r="H1861" s="45" t="s">
        <v>2191</v>
      </c>
      <c r="I1861" s="45"/>
      <c r="J1861" s="45"/>
      <c r="K1861" s="45"/>
      <c r="L1861" s="45"/>
      <c r="M1861" s="45"/>
      <c r="N1861" s="10" t="s">
        <v>2192</v>
      </c>
      <c r="O1861" s="10"/>
      <c r="P1861" s="10"/>
      <c r="Q1861" s="10"/>
      <c r="R1861" s="10"/>
      <c r="S1861" s="10" t="s">
        <v>53</v>
      </c>
      <c r="T1861" s="10"/>
      <c r="U1861" s="10" t="s">
        <v>49</v>
      </c>
      <c r="V1861" s="10" t="s">
        <v>49</v>
      </c>
      <c r="W1861" s="10" t="s">
        <v>50</v>
      </c>
      <c r="X1861" s="11" t="str">
        <f t="shared" si="943"/>
        <v>Y</v>
      </c>
      <c r="Y1861" s="11">
        <v>8</v>
      </c>
      <c r="Z1861" s="11">
        <f t="shared" si="1069"/>
        <v>16</v>
      </c>
      <c r="AA1861" s="11" t="str">
        <f t="shared" si="1018"/>
        <v>N</v>
      </c>
      <c r="AB1861" s="11"/>
      <c r="AC1861" s="11">
        <f t="shared" si="1019"/>
        <v>0</v>
      </c>
      <c r="AD1861" s="10" t="str">
        <f t="shared" si="1071"/>
        <v>00000000</v>
      </c>
      <c r="AE1861" s="10" t="str">
        <f t="shared" si="1072"/>
        <v>00000000</v>
      </c>
      <c r="AF1861" s="11"/>
      <c r="AG1861" s="10"/>
      <c r="AH1861" s="10"/>
      <c r="AI1861" s="11">
        <f t="shared" si="1073"/>
        <v>1146</v>
      </c>
      <c r="AJ1861" s="11" t="str">
        <f t="shared" si="1074"/>
        <v>MTP[1153:1146]</v>
      </c>
      <c r="AK1861" s="11">
        <f t="shared" si="1075"/>
        <v>1274</v>
      </c>
      <c r="AL1861" s="11" t="str">
        <f t="shared" si="1076"/>
        <v>MTP[1281:1274]</v>
      </c>
      <c r="AM1861" s="11">
        <f t="shared" si="1077"/>
        <v>935</v>
      </c>
      <c r="AN1861" s="11" t="str">
        <f t="shared" si="1078"/>
        <v/>
      </c>
      <c r="AO1861" s="11">
        <f t="shared" si="1079"/>
        <v>935</v>
      </c>
      <c r="AP1861" s="11" t="str">
        <f t="shared" si="1080"/>
        <v/>
      </c>
      <c r="AQ1861" s="11"/>
      <c r="AR1861" s="11">
        <f t="shared" si="1020"/>
        <v>0</v>
      </c>
      <c r="AS1861" s="11"/>
      <c r="AT1861" s="9"/>
      <c r="AU1861" t="str">
        <f t="shared" si="1070"/>
        <v>RW</v>
      </c>
      <c r="AV1861" s="7">
        <f>SUM(Z$7:Z1861)/2</f>
        <v>1254</v>
      </c>
      <c r="AW1861" s="7">
        <f>SUM(AC$7:AC1861)/2</f>
        <v>936</v>
      </c>
      <c r="BA1861" s="11">
        <v>8</v>
      </c>
      <c r="BB1861" s="7">
        <f t="shared" si="1085"/>
        <v>74</v>
      </c>
      <c r="BF1861" s="2" t="s">
        <v>272</v>
      </c>
      <c r="BG1861" s="2" t="s">
        <v>272</v>
      </c>
      <c r="BH1861" s="2" t="s">
        <v>272</v>
      </c>
      <c r="BI1861" s="2" t="s">
        <v>272</v>
      </c>
      <c r="BJ1861" s="2">
        <v>10110100</v>
      </c>
      <c r="BK1861" s="2">
        <v>10110100</v>
      </c>
      <c r="BL1861" s="2" t="s">
        <v>272</v>
      </c>
      <c r="BM1861" s="2" t="s">
        <v>272</v>
      </c>
      <c r="BN1861" s="2" t="s">
        <v>272</v>
      </c>
      <c r="BO1861" s="2" t="s">
        <v>272</v>
      </c>
    </row>
    <row r="1862" spans="2:67" ht="43.15" outlineLevel="1">
      <c r="B1862" s="36"/>
      <c r="C1862" s="13" t="s">
        <v>1999</v>
      </c>
      <c r="D1862" s="10" t="s">
        <v>2170</v>
      </c>
      <c r="E1862" s="10" t="s">
        <v>2171</v>
      </c>
      <c r="F1862" s="11" t="s">
        <v>2172</v>
      </c>
      <c r="G1862" s="11" t="str">
        <f t="shared" si="1084"/>
        <v>MFR_SPECIFIC_E8[73:66]</v>
      </c>
      <c r="H1862" s="11" t="s">
        <v>2193</v>
      </c>
      <c r="I1862" s="11"/>
      <c r="J1862" s="11"/>
      <c r="K1862" s="11"/>
      <c r="L1862" s="11"/>
      <c r="M1862" s="11"/>
      <c r="N1862" s="10" t="s">
        <v>2194</v>
      </c>
      <c r="O1862" s="10"/>
      <c r="P1862" s="10"/>
      <c r="Q1862" s="10"/>
      <c r="R1862" s="10"/>
      <c r="S1862" s="10" t="s">
        <v>53</v>
      </c>
      <c r="T1862" s="10"/>
      <c r="U1862" s="10" t="s">
        <v>49</v>
      </c>
      <c r="V1862" s="10" t="s">
        <v>49</v>
      </c>
      <c r="W1862" s="10" t="s">
        <v>50</v>
      </c>
      <c r="X1862" s="11" t="str">
        <f t="shared" si="943"/>
        <v>Y</v>
      </c>
      <c r="Y1862" s="11">
        <v>8</v>
      </c>
      <c r="Z1862" s="11">
        <f t="shared" si="1069"/>
        <v>16</v>
      </c>
      <c r="AA1862" s="11" t="str">
        <f t="shared" si="1018"/>
        <v>N</v>
      </c>
      <c r="AB1862" s="11"/>
      <c r="AC1862" s="11">
        <f t="shared" si="1019"/>
        <v>0</v>
      </c>
      <c r="AD1862" s="10" t="str">
        <f t="shared" si="1071"/>
        <v>00000000</v>
      </c>
      <c r="AE1862" s="10" t="str">
        <f t="shared" si="1072"/>
        <v>00000000</v>
      </c>
      <c r="AF1862" s="11"/>
      <c r="AG1862" s="10"/>
      <c r="AH1862" s="10"/>
      <c r="AI1862" s="11">
        <f t="shared" si="1073"/>
        <v>1138</v>
      </c>
      <c r="AJ1862" s="11" t="str">
        <f t="shared" si="1074"/>
        <v>MTP[1145:1138]</v>
      </c>
      <c r="AK1862" s="11">
        <f t="shared" si="1075"/>
        <v>1266</v>
      </c>
      <c r="AL1862" s="11" t="str">
        <f t="shared" si="1076"/>
        <v>MTP[1273:1266]</v>
      </c>
      <c r="AM1862" s="11">
        <f t="shared" si="1077"/>
        <v>935</v>
      </c>
      <c r="AN1862" s="11" t="str">
        <f t="shared" si="1078"/>
        <v/>
      </c>
      <c r="AO1862" s="11">
        <f t="shared" si="1079"/>
        <v>935</v>
      </c>
      <c r="AP1862" s="11" t="str">
        <f t="shared" si="1080"/>
        <v/>
      </c>
      <c r="AQ1862" s="11"/>
      <c r="AR1862" s="11">
        <f t="shared" si="1020"/>
        <v>0</v>
      </c>
      <c r="AS1862" s="11"/>
      <c r="AT1862" s="9"/>
      <c r="AU1862" t="str">
        <f t="shared" si="1070"/>
        <v>RW</v>
      </c>
      <c r="AV1862" s="7">
        <f>SUM(Z$7:Z1862)/2</f>
        <v>1262</v>
      </c>
      <c r="AW1862" s="7">
        <f>SUM(AC$7:AC1862)/2</f>
        <v>936</v>
      </c>
      <c r="BA1862" s="11">
        <v>8</v>
      </c>
      <c r="BB1862" s="7">
        <f t="shared" si="1085"/>
        <v>66</v>
      </c>
      <c r="BF1862" s="2">
        <v>11111111</v>
      </c>
      <c r="BG1862" s="2">
        <v>11111111</v>
      </c>
      <c r="BH1862" s="2">
        <v>11111111</v>
      </c>
      <c r="BI1862" s="2">
        <v>11111111</v>
      </c>
      <c r="BJ1862" s="2" t="str">
        <f>DEC2BIN(220,8)</f>
        <v>11011100</v>
      </c>
      <c r="BK1862" s="2" t="str">
        <f>DEC2BIN(220,8)</f>
        <v>11011100</v>
      </c>
      <c r="BL1862" s="50">
        <v>11001001</v>
      </c>
      <c r="BM1862" s="50">
        <v>11001001</v>
      </c>
      <c r="BN1862" s="2">
        <v>11111111</v>
      </c>
      <c r="BO1862" s="2">
        <v>11111111</v>
      </c>
    </row>
    <row r="1863" spans="2:67" ht="43.15" outlineLevel="1">
      <c r="B1863" s="36"/>
      <c r="C1863" s="13" t="s">
        <v>1999</v>
      </c>
      <c r="D1863" s="10" t="s">
        <v>2170</v>
      </c>
      <c r="E1863" s="10" t="s">
        <v>2171</v>
      </c>
      <c r="F1863" s="11" t="s">
        <v>2172</v>
      </c>
      <c r="G1863" s="11" t="str">
        <f t="shared" si="1084"/>
        <v>MFR_SPECIFIC_E8[65:64]</v>
      </c>
      <c r="H1863" s="11" t="s">
        <v>2195</v>
      </c>
      <c r="I1863" s="11"/>
      <c r="J1863" s="11"/>
      <c r="K1863" s="11"/>
      <c r="L1863" s="11"/>
      <c r="M1863" s="11"/>
      <c r="N1863" s="10" t="s">
        <v>2196</v>
      </c>
      <c r="O1863" s="10"/>
      <c r="P1863" s="10"/>
      <c r="Q1863" s="10"/>
      <c r="R1863" s="10"/>
      <c r="S1863" s="10" t="s">
        <v>53</v>
      </c>
      <c r="T1863" s="10"/>
      <c r="U1863" s="10" t="s">
        <v>49</v>
      </c>
      <c r="V1863" s="10" t="s">
        <v>49</v>
      </c>
      <c r="W1863" s="10" t="s">
        <v>50</v>
      </c>
      <c r="X1863" s="11" t="str">
        <f t="shared" si="943"/>
        <v>Y</v>
      </c>
      <c r="Y1863" s="11">
        <v>2</v>
      </c>
      <c r="Z1863" s="11">
        <f t="shared" si="1069"/>
        <v>4</v>
      </c>
      <c r="AA1863" s="11" t="str">
        <f t="shared" si="1018"/>
        <v>N</v>
      </c>
      <c r="AB1863" s="11"/>
      <c r="AC1863" s="11">
        <f t="shared" si="1019"/>
        <v>0</v>
      </c>
      <c r="AD1863" s="10" t="str">
        <f t="shared" si="1071"/>
        <v>00</v>
      </c>
      <c r="AE1863" s="10" t="str">
        <f t="shared" si="1072"/>
        <v>00</v>
      </c>
      <c r="AF1863" s="11"/>
      <c r="AG1863" s="10"/>
      <c r="AH1863" s="10"/>
      <c r="AI1863" s="11">
        <f t="shared" si="1073"/>
        <v>1136</v>
      </c>
      <c r="AJ1863" s="11" t="str">
        <f t="shared" si="1074"/>
        <v>MTP[1137:1136]</v>
      </c>
      <c r="AK1863" s="11">
        <f t="shared" si="1075"/>
        <v>1264</v>
      </c>
      <c r="AL1863" s="11" t="str">
        <f t="shared" si="1076"/>
        <v>MTP[1265:1264]</v>
      </c>
      <c r="AM1863" s="11">
        <f t="shared" si="1077"/>
        <v>935</v>
      </c>
      <c r="AN1863" s="11" t="str">
        <f t="shared" si="1078"/>
        <v/>
      </c>
      <c r="AO1863" s="11">
        <f t="shared" si="1079"/>
        <v>935</v>
      </c>
      <c r="AP1863" s="11" t="str">
        <f t="shared" si="1080"/>
        <v/>
      </c>
      <c r="AQ1863" s="11"/>
      <c r="AR1863" s="11">
        <f t="shared" si="1020"/>
        <v>0</v>
      </c>
      <c r="AS1863" s="11"/>
      <c r="AT1863" s="9"/>
      <c r="AU1863" t="str">
        <f t="shared" si="1070"/>
        <v>RW</v>
      </c>
      <c r="AV1863" s="7">
        <f>SUM(Z$7:Z1863)/2</f>
        <v>1264</v>
      </c>
      <c r="AW1863" s="7">
        <f>SUM(AC$7:AC1863)/2</f>
        <v>936</v>
      </c>
      <c r="BA1863" s="11">
        <v>2</v>
      </c>
      <c r="BB1863" s="7">
        <f t="shared" si="1085"/>
        <v>64</v>
      </c>
      <c r="BF1863" s="2">
        <v>11</v>
      </c>
      <c r="BG1863" s="2">
        <v>11</v>
      </c>
      <c r="BH1863" s="2">
        <v>11</v>
      </c>
      <c r="BI1863" s="2">
        <v>11</v>
      </c>
      <c r="BJ1863" s="2" t="s">
        <v>51</v>
      </c>
      <c r="BK1863" s="2" t="s">
        <v>51</v>
      </c>
      <c r="BL1863" s="2">
        <v>11</v>
      </c>
      <c r="BM1863" s="2">
        <v>11</v>
      </c>
      <c r="BN1863" s="2" t="s">
        <v>51</v>
      </c>
      <c r="BO1863" s="2" t="s">
        <v>51</v>
      </c>
    </row>
    <row r="1864" spans="2:67" ht="43.15" outlineLevel="1">
      <c r="B1864" s="36"/>
      <c r="C1864" s="13" t="s">
        <v>1999</v>
      </c>
      <c r="D1864" s="10" t="s">
        <v>2170</v>
      </c>
      <c r="E1864" s="10" t="s">
        <v>2171</v>
      </c>
      <c r="F1864" s="11" t="s">
        <v>2172</v>
      </c>
      <c r="G1864" s="11" t="str">
        <f t="shared" si="1084"/>
        <v>MFR_SPECIFIC_E8[63:56]</v>
      </c>
      <c r="H1864" s="11" t="s">
        <v>2197</v>
      </c>
      <c r="I1864" s="11"/>
      <c r="J1864" s="11"/>
      <c r="K1864" s="11"/>
      <c r="L1864" s="11"/>
      <c r="M1864" s="11"/>
      <c r="N1864" s="10" t="s">
        <v>2198</v>
      </c>
      <c r="O1864" s="10"/>
      <c r="P1864" s="10"/>
      <c r="Q1864" s="10"/>
      <c r="R1864" s="10"/>
      <c r="S1864" s="10" t="s">
        <v>53</v>
      </c>
      <c r="T1864" s="10"/>
      <c r="U1864" s="10" t="s">
        <v>49</v>
      </c>
      <c r="V1864" s="10" t="s">
        <v>49</v>
      </c>
      <c r="W1864" s="10" t="s">
        <v>50</v>
      </c>
      <c r="X1864" s="11" t="str">
        <f t="shared" si="943"/>
        <v>Y</v>
      </c>
      <c r="Y1864" s="11">
        <v>8</v>
      </c>
      <c r="Z1864" s="11">
        <f t="shared" si="1069"/>
        <v>16</v>
      </c>
      <c r="AA1864" s="11" t="str">
        <f t="shared" si="1018"/>
        <v>N</v>
      </c>
      <c r="AB1864" s="11"/>
      <c r="AC1864" s="11">
        <f t="shared" si="1019"/>
        <v>0</v>
      </c>
      <c r="AD1864" s="10" t="str">
        <f t="shared" si="1071"/>
        <v>00000000</v>
      </c>
      <c r="AE1864" s="10" t="str">
        <f t="shared" si="1072"/>
        <v>00000000</v>
      </c>
      <c r="AF1864" s="11"/>
      <c r="AG1864" s="10"/>
      <c r="AH1864" s="10"/>
      <c r="AI1864" s="11">
        <f t="shared" si="1073"/>
        <v>1128</v>
      </c>
      <c r="AJ1864" s="11" t="str">
        <f t="shared" si="1074"/>
        <v>MTP[1135:1128]</v>
      </c>
      <c r="AK1864" s="11">
        <f t="shared" si="1075"/>
        <v>1256</v>
      </c>
      <c r="AL1864" s="11" t="str">
        <f t="shared" si="1076"/>
        <v>MTP[1263:1256]</v>
      </c>
      <c r="AM1864" s="11">
        <f t="shared" si="1077"/>
        <v>935</v>
      </c>
      <c r="AN1864" s="11" t="str">
        <f t="shared" si="1078"/>
        <v/>
      </c>
      <c r="AO1864" s="11">
        <f t="shared" si="1079"/>
        <v>935</v>
      </c>
      <c r="AP1864" s="11" t="str">
        <f t="shared" si="1080"/>
        <v/>
      </c>
      <c r="AQ1864" s="11"/>
      <c r="AR1864" s="11">
        <f t="shared" si="1020"/>
        <v>0</v>
      </c>
      <c r="AS1864" s="11"/>
      <c r="AT1864" s="9"/>
      <c r="AU1864" t="str">
        <f t="shared" si="1070"/>
        <v>RW</v>
      </c>
      <c r="AV1864" s="7">
        <f>SUM(Z$7:Z1864)/2</f>
        <v>1272</v>
      </c>
      <c r="AW1864" s="7">
        <f>SUM(AC$7:AC1864)/2</f>
        <v>936</v>
      </c>
      <c r="BA1864" s="11">
        <v>8</v>
      </c>
      <c r="BB1864" s="7">
        <f t="shared" si="1085"/>
        <v>56</v>
      </c>
      <c r="BF1864" s="2">
        <v>10100101</v>
      </c>
      <c r="BG1864" s="2">
        <v>10100101</v>
      </c>
      <c r="BH1864" s="2">
        <v>10100101</v>
      </c>
      <c r="BI1864" s="2">
        <v>10100101</v>
      </c>
      <c r="BJ1864" s="2" t="str">
        <f>DEC2BIN(180,8)</f>
        <v>10110100</v>
      </c>
      <c r="BK1864" s="2" t="str">
        <f>DEC2BIN(180,8)</f>
        <v>10110100</v>
      </c>
      <c r="BL1864" s="2" t="s">
        <v>272</v>
      </c>
      <c r="BM1864" s="2" t="s">
        <v>272</v>
      </c>
      <c r="BN1864" s="2" t="s">
        <v>272</v>
      </c>
      <c r="BO1864" s="2" t="s">
        <v>272</v>
      </c>
    </row>
    <row r="1865" spans="2:67" ht="43.15" outlineLevel="1">
      <c r="B1865" s="36"/>
      <c r="C1865" s="13" t="s">
        <v>1999</v>
      </c>
      <c r="D1865" s="10" t="s">
        <v>2170</v>
      </c>
      <c r="E1865" s="10" t="s">
        <v>2171</v>
      </c>
      <c r="F1865" s="11" t="s">
        <v>2172</v>
      </c>
      <c r="G1865" s="11" t="str">
        <f t="shared" si="1084"/>
        <v>MFR_SPECIFIC_E8[55:48]</v>
      </c>
      <c r="H1865" s="11" t="s">
        <v>2199</v>
      </c>
      <c r="I1865" s="11"/>
      <c r="J1865" s="11"/>
      <c r="K1865" s="11"/>
      <c r="L1865" s="11"/>
      <c r="M1865" s="11"/>
      <c r="N1865" s="10" t="s">
        <v>2200</v>
      </c>
      <c r="O1865" s="10"/>
      <c r="P1865" s="10"/>
      <c r="Q1865" s="10"/>
      <c r="R1865" s="10"/>
      <c r="S1865" s="10" t="s">
        <v>53</v>
      </c>
      <c r="T1865" s="10"/>
      <c r="U1865" s="10" t="s">
        <v>49</v>
      </c>
      <c r="V1865" s="10" t="s">
        <v>49</v>
      </c>
      <c r="W1865" s="10" t="s">
        <v>50</v>
      </c>
      <c r="X1865" s="11" t="str">
        <f t="shared" si="943"/>
        <v>Y</v>
      </c>
      <c r="Y1865" s="11">
        <v>8</v>
      </c>
      <c r="Z1865" s="11">
        <f t="shared" si="1069"/>
        <v>16</v>
      </c>
      <c r="AA1865" s="11" t="str">
        <f t="shared" si="1018"/>
        <v>N</v>
      </c>
      <c r="AB1865" s="11"/>
      <c r="AC1865" s="11">
        <f t="shared" si="1019"/>
        <v>0</v>
      </c>
      <c r="AD1865" s="10" t="str">
        <f t="shared" si="1071"/>
        <v>00000000</v>
      </c>
      <c r="AE1865" s="10" t="str">
        <f t="shared" si="1072"/>
        <v>00000000</v>
      </c>
      <c r="AF1865" s="11"/>
      <c r="AG1865" s="10"/>
      <c r="AH1865" s="10"/>
      <c r="AI1865" s="11">
        <f t="shared" si="1073"/>
        <v>1120</v>
      </c>
      <c r="AJ1865" s="11" t="str">
        <f t="shared" si="1074"/>
        <v>MTP[1127:1120]</v>
      </c>
      <c r="AK1865" s="11">
        <f t="shared" si="1075"/>
        <v>1248</v>
      </c>
      <c r="AL1865" s="11" t="str">
        <f t="shared" si="1076"/>
        <v>MTP[1255:1248]</v>
      </c>
      <c r="AM1865" s="11">
        <f t="shared" si="1077"/>
        <v>935</v>
      </c>
      <c r="AN1865" s="11" t="str">
        <f t="shared" si="1078"/>
        <v/>
      </c>
      <c r="AO1865" s="11">
        <f t="shared" si="1079"/>
        <v>935</v>
      </c>
      <c r="AP1865" s="11" t="str">
        <f t="shared" si="1080"/>
        <v/>
      </c>
      <c r="AQ1865" s="11"/>
      <c r="AR1865" s="11">
        <f t="shared" si="1020"/>
        <v>0</v>
      </c>
      <c r="AS1865" s="11"/>
      <c r="AT1865" s="9"/>
      <c r="AU1865" t="str">
        <f t="shared" si="1070"/>
        <v>RW</v>
      </c>
      <c r="AV1865" s="7">
        <f>SUM(Z$7:Z1865)/2</f>
        <v>1280</v>
      </c>
      <c r="AW1865" s="7">
        <f>SUM(AC$7:AC1865)/2</f>
        <v>936</v>
      </c>
      <c r="BA1865" s="11">
        <v>8</v>
      </c>
      <c r="BB1865" s="7">
        <f t="shared" si="1085"/>
        <v>48</v>
      </c>
      <c r="BF1865" s="2">
        <v>11110000</v>
      </c>
      <c r="BG1865" s="52" t="s">
        <v>2201</v>
      </c>
      <c r="BH1865" s="2">
        <v>11110000</v>
      </c>
      <c r="BI1865" s="52" t="s">
        <v>2201</v>
      </c>
      <c r="BJ1865" s="2">
        <v>11110000</v>
      </c>
      <c r="BK1865" s="52" t="s">
        <v>2201</v>
      </c>
      <c r="BL1865" s="2">
        <v>11110000</v>
      </c>
      <c r="BM1865" s="52" t="s">
        <v>2201</v>
      </c>
      <c r="BN1865" s="2">
        <v>11110000</v>
      </c>
      <c r="BO1865" s="52" t="s">
        <v>2201</v>
      </c>
    </row>
    <row r="1866" spans="2:67" ht="43.15" outlineLevel="1">
      <c r="B1866" s="36"/>
      <c r="C1866" s="13" t="s">
        <v>1999</v>
      </c>
      <c r="D1866" s="10" t="s">
        <v>2170</v>
      </c>
      <c r="E1866" s="10" t="s">
        <v>2171</v>
      </c>
      <c r="F1866" s="11" t="s">
        <v>2172</v>
      </c>
      <c r="G1866" s="11" t="str">
        <f t="shared" si="1084"/>
        <v>MFR_SPECIFIC_E8[47:40]</v>
      </c>
      <c r="H1866" s="11" t="s">
        <v>2202</v>
      </c>
      <c r="I1866" s="11"/>
      <c r="J1866" s="11"/>
      <c r="K1866" s="11"/>
      <c r="L1866" s="11"/>
      <c r="M1866" s="11"/>
      <c r="N1866" s="10" t="s">
        <v>2203</v>
      </c>
      <c r="O1866" s="10"/>
      <c r="P1866" s="10"/>
      <c r="Q1866" s="10"/>
      <c r="R1866" s="10"/>
      <c r="S1866" s="10" t="s">
        <v>53</v>
      </c>
      <c r="T1866" s="10"/>
      <c r="U1866" s="10" t="s">
        <v>49</v>
      </c>
      <c r="V1866" s="10" t="s">
        <v>49</v>
      </c>
      <c r="W1866" s="10" t="s">
        <v>50</v>
      </c>
      <c r="X1866" s="11" t="str">
        <f t="shared" si="943"/>
        <v>Y</v>
      </c>
      <c r="Y1866" s="11">
        <v>8</v>
      </c>
      <c r="Z1866" s="11">
        <f t="shared" si="1069"/>
        <v>16</v>
      </c>
      <c r="AA1866" s="11" t="str">
        <f t="shared" si="1018"/>
        <v>N</v>
      </c>
      <c r="AB1866" s="11"/>
      <c r="AC1866" s="11">
        <f t="shared" si="1019"/>
        <v>0</v>
      </c>
      <c r="AD1866" s="10" t="str">
        <f t="shared" si="1071"/>
        <v>00000000</v>
      </c>
      <c r="AE1866" s="10" t="str">
        <f t="shared" si="1072"/>
        <v>00000000</v>
      </c>
      <c r="AF1866" s="11"/>
      <c r="AG1866" s="10"/>
      <c r="AH1866" s="10"/>
      <c r="AI1866" s="11">
        <f t="shared" si="1073"/>
        <v>1112</v>
      </c>
      <c r="AJ1866" s="11" t="str">
        <f t="shared" si="1074"/>
        <v>MTP[1119:1112]</v>
      </c>
      <c r="AK1866" s="11">
        <f t="shared" si="1075"/>
        <v>1240</v>
      </c>
      <c r="AL1866" s="11" t="str">
        <f t="shared" si="1076"/>
        <v>MTP[1247:1240]</v>
      </c>
      <c r="AM1866" s="11">
        <f t="shared" si="1077"/>
        <v>935</v>
      </c>
      <c r="AN1866" s="11" t="str">
        <f t="shared" si="1078"/>
        <v/>
      </c>
      <c r="AO1866" s="11">
        <f t="shared" si="1079"/>
        <v>935</v>
      </c>
      <c r="AP1866" s="11" t="str">
        <f t="shared" si="1080"/>
        <v/>
      </c>
      <c r="AQ1866" s="11"/>
      <c r="AR1866" s="11">
        <f t="shared" si="1020"/>
        <v>0</v>
      </c>
      <c r="AS1866" s="11"/>
      <c r="AT1866" s="9"/>
      <c r="AU1866" t="str">
        <f t="shared" si="1070"/>
        <v>RW</v>
      </c>
      <c r="AV1866" s="7">
        <f>SUM(Z$7:Z1866)/2</f>
        <v>1288</v>
      </c>
      <c r="AW1866" s="7">
        <f>SUM(AC$7:AC1866)/2</f>
        <v>936</v>
      </c>
      <c r="BA1866" s="11">
        <v>8</v>
      </c>
      <c r="BB1866" s="7">
        <f t="shared" si="1085"/>
        <v>40</v>
      </c>
      <c r="BF1866" s="32" t="s">
        <v>2204</v>
      </c>
      <c r="BG1866" s="32" t="s">
        <v>2204</v>
      </c>
      <c r="BH1866" s="32" t="s">
        <v>2204</v>
      </c>
      <c r="BI1866" s="32" t="s">
        <v>2204</v>
      </c>
      <c r="BJ1866" s="32" t="s">
        <v>2204</v>
      </c>
      <c r="BK1866" s="32" t="s">
        <v>2204</v>
      </c>
      <c r="BL1866" s="32" t="s">
        <v>2204</v>
      </c>
      <c r="BM1866" s="32" t="s">
        <v>2204</v>
      </c>
      <c r="BN1866" s="32" t="s">
        <v>2204</v>
      </c>
      <c r="BO1866" s="32" t="s">
        <v>2204</v>
      </c>
    </row>
    <row r="1867" spans="2:67" ht="43.15" outlineLevel="1">
      <c r="B1867" s="36"/>
      <c r="C1867" s="13" t="s">
        <v>1999</v>
      </c>
      <c r="D1867" s="10" t="s">
        <v>2170</v>
      </c>
      <c r="E1867" s="10" t="s">
        <v>2171</v>
      </c>
      <c r="F1867" s="11" t="s">
        <v>2172</v>
      </c>
      <c r="G1867" s="11" t="str">
        <f t="shared" si="1084"/>
        <v>MFR_SPECIFIC_E8[39:32]</v>
      </c>
      <c r="H1867" s="45" t="s">
        <v>2205</v>
      </c>
      <c r="I1867" s="45"/>
      <c r="J1867" s="45"/>
      <c r="K1867" s="45"/>
      <c r="L1867" s="45"/>
      <c r="M1867" s="45"/>
      <c r="N1867" s="10" t="s">
        <v>2206</v>
      </c>
      <c r="O1867" s="10"/>
      <c r="P1867" s="10"/>
      <c r="Q1867" s="10"/>
      <c r="R1867" s="10"/>
      <c r="S1867" s="10" t="s">
        <v>53</v>
      </c>
      <c r="T1867" s="10"/>
      <c r="U1867" s="10" t="s">
        <v>49</v>
      </c>
      <c r="V1867" s="10" t="s">
        <v>49</v>
      </c>
      <c r="W1867" s="10" t="s">
        <v>50</v>
      </c>
      <c r="X1867" s="11" t="str">
        <f t="shared" si="943"/>
        <v>Y</v>
      </c>
      <c r="Y1867" s="11">
        <v>8</v>
      </c>
      <c r="Z1867" s="11">
        <f t="shared" si="1069"/>
        <v>16</v>
      </c>
      <c r="AA1867" s="11" t="str">
        <f t="shared" si="1018"/>
        <v>N</v>
      </c>
      <c r="AB1867" s="11"/>
      <c r="AC1867" s="11">
        <f t="shared" si="1019"/>
        <v>0</v>
      </c>
      <c r="AD1867" s="10" t="str">
        <f t="shared" si="1071"/>
        <v>00000000</v>
      </c>
      <c r="AE1867" s="10" t="str">
        <f t="shared" si="1072"/>
        <v>00000000</v>
      </c>
      <c r="AF1867" s="11"/>
      <c r="AG1867" s="10"/>
      <c r="AH1867" s="10"/>
      <c r="AI1867" s="11">
        <f t="shared" si="1073"/>
        <v>1104</v>
      </c>
      <c r="AJ1867" s="11" t="str">
        <f t="shared" si="1074"/>
        <v>MTP[1111:1104]</v>
      </c>
      <c r="AK1867" s="11">
        <f t="shared" si="1075"/>
        <v>1232</v>
      </c>
      <c r="AL1867" s="11" t="str">
        <f t="shared" si="1076"/>
        <v>MTP[1239:1232]</v>
      </c>
      <c r="AM1867" s="11">
        <f t="shared" si="1077"/>
        <v>935</v>
      </c>
      <c r="AN1867" s="11" t="str">
        <f t="shared" si="1078"/>
        <v/>
      </c>
      <c r="AO1867" s="11">
        <f t="shared" si="1079"/>
        <v>935</v>
      </c>
      <c r="AP1867" s="11" t="str">
        <f t="shared" si="1080"/>
        <v/>
      </c>
      <c r="AQ1867" s="11"/>
      <c r="AR1867" s="11">
        <f t="shared" si="1020"/>
        <v>0</v>
      </c>
      <c r="AS1867" s="11"/>
      <c r="AT1867" s="9"/>
      <c r="AU1867" t="str">
        <f t="shared" si="1070"/>
        <v>RW</v>
      </c>
      <c r="AV1867" s="7">
        <f>SUM(Z$7:Z1867)/2</f>
        <v>1296</v>
      </c>
      <c r="AW1867" s="7">
        <f>SUM(AC$7:AC1867)/2</f>
        <v>936</v>
      </c>
      <c r="BA1867" s="11">
        <v>8</v>
      </c>
      <c r="BB1867" s="7">
        <f t="shared" si="1085"/>
        <v>32</v>
      </c>
      <c r="BF1867" s="2" t="s">
        <v>272</v>
      </c>
      <c r="BG1867" s="2" t="s">
        <v>272</v>
      </c>
      <c r="BH1867" s="2" t="s">
        <v>272</v>
      </c>
      <c r="BI1867" s="2" t="s">
        <v>272</v>
      </c>
      <c r="BJ1867" s="2" t="s">
        <v>272</v>
      </c>
      <c r="BK1867" s="2" t="s">
        <v>272</v>
      </c>
      <c r="BL1867" s="2" t="s">
        <v>272</v>
      </c>
      <c r="BM1867" s="2" t="s">
        <v>272</v>
      </c>
      <c r="BN1867" s="2" t="s">
        <v>272</v>
      </c>
      <c r="BO1867" s="2" t="s">
        <v>272</v>
      </c>
    </row>
    <row r="1868" spans="2:67" ht="43.15" outlineLevel="1">
      <c r="B1868" s="36"/>
      <c r="C1868" s="13" t="s">
        <v>1999</v>
      </c>
      <c r="D1868" s="10" t="s">
        <v>2170</v>
      </c>
      <c r="E1868" s="10" t="s">
        <v>2171</v>
      </c>
      <c r="F1868" s="11" t="s">
        <v>2172</v>
      </c>
      <c r="G1868" s="11" t="str">
        <f t="shared" si="1084"/>
        <v>MFR_SPECIFIC_E8[31:24]</v>
      </c>
      <c r="H1868" s="11" t="s">
        <v>2207</v>
      </c>
      <c r="I1868" s="11"/>
      <c r="J1868" s="11"/>
      <c r="K1868" s="11"/>
      <c r="L1868" s="11"/>
      <c r="M1868" s="11"/>
      <c r="N1868" s="10" t="s">
        <v>2208</v>
      </c>
      <c r="O1868" s="10"/>
      <c r="P1868" s="10"/>
      <c r="Q1868" s="10"/>
      <c r="R1868" s="10"/>
      <c r="S1868" s="10" t="s">
        <v>53</v>
      </c>
      <c r="T1868" s="10"/>
      <c r="U1868" s="10" t="s">
        <v>49</v>
      </c>
      <c r="V1868" s="10" t="s">
        <v>49</v>
      </c>
      <c r="W1868" s="10" t="s">
        <v>50</v>
      </c>
      <c r="X1868" s="11" t="str">
        <f t="shared" si="943"/>
        <v>Y</v>
      </c>
      <c r="Y1868" s="11">
        <v>8</v>
      </c>
      <c r="Z1868" s="11">
        <f t="shared" si="1069"/>
        <v>16</v>
      </c>
      <c r="AA1868" s="11" t="str">
        <f t="shared" si="1018"/>
        <v>N</v>
      </c>
      <c r="AB1868" s="11"/>
      <c r="AC1868" s="11">
        <f t="shared" si="1019"/>
        <v>0</v>
      </c>
      <c r="AD1868" s="20" t="s">
        <v>2209</v>
      </c>
      <c r="AE1868" s="20" t="s">
        <v>2209</v>
      </c>
      <c r="AF1868" s="11"/>
      <c r="AG1868" s="10"/>
      <c r="AH1868" s="10"/>
      <c r="AI1868" s="11">
        <f t="shared" si="1073"/>
        <v>1096</v>
      </c>
      <c r="AJ1868" s="11" t="str">
        <f t="shared" si="1074"/>
        <v>MTP[1103:1096]</v>
      </c>
      <c r="AK1868" s="11">
        <f t="shared" si="1075"/>
        <v>1224</v>
      </c>
      <c r="AL1868" s="11" t="str">
        <f t="shared" si="1076"/>
        <v>MTP[1231:1224]</v>
      </c>
      <c r="AM1868" s="11">
        <f t="shared" si="1077"/>
        <v>935</v>
      </c>
      <c r="AN1868" s="11" t="str">
        <f t="shared" si="1078"/>
        <v/>
      </c>
      <c r="AO1868" s="11">
        <f t="shared" si="1079"/>
        <v>935</v>
      </c>
      <c r="AP1868" s="11" t="str">
        <f t="shared" si="1080"/>
        <v/>
      </c>
      <c r="AQ1868" s="11"/>
      <c r="AR1868" s="11">
        <f t="shared" si="1020"/>
        <v>0</v>
      </c>
      <c r="AS1868" s="11"/>
      <c r="AT1868" s="9"/>
      <c r="AU1868" t="str">
        <f t="shared" si="1070"/>
        <v>RW</v>
      </c>
      <c r="AV1868" s="7">
        <f>SUM(Z$7:Z1868)/2</f>
        <v>1304</v>
      </c>
      <c r="AW1868" s="7">
        <f>SUM(AC$7:AC1868)/2</f>
        <v>936</v>
      </c>
      <c r="BA1868" s="11">
        <v>8</v>
      </c>
      <c r="BB1868" s="7">
        <f t="shared" si="1085"/>
        <v>24</v>
      </c>
      <c r="BF1868" s="2">
        <v>11111111</v>
      </c>
      <c r="BG1868" s="2">
        <v>11111111</v>
      </c>
      <c r="BH1868" s="2">
        <v>11111111</v>
      </c>
      <c r="BI1868" s="2">
        <v>11111111</v>
      </c>
      <c r="BJ1868" s="2">
        <v>11111111</v>
      </c>
      <c r="BK1868" s="2">
        <v>11111111</v>
      </c>
      <c r="BL1868" s="2">
        <v>11111111</v>
      </c>
      <c r="BM1868" s="2">
        <v>11111111</v>
      </c>
      <c r="BN1868" s="2">
        <v>11111111</v>
      </c>
      <c r="BO1868" s="2">
        <v>11111111</v>
      </c>
    </row>
    <row r="1869" spans="2:67" ht="43.15" outlineLevel="1">
      <c r="B1869" s="36"/>
      <c r="C1869" s="13" t="s">
        <v>1999</v>
      </c>
      <c r="D1869" s="10" t="s">
        <v>2170</v>
      </c>
      <c r="E1869" s="10" t="s">
        <v>2171</v>
      </c>
      <c r="F1869" s="11" t="s">
        <v>2172</v>
      </c>
      <c r="G1869" s="11" t="str">
        <f t="shared" si="1084"/>
        <v>MFR_SPECIFIC_E8[23:16]</v>
      </c>
      <c r="H1869" s="11" t="s">
        <v>2210</v>
      </c>
      <c r="I1869" s="11"/>
      <c r="J1869" s="11"/>
      <c r="K1869" s="11"/>
      <c r="L1869" s="11"/>
      <c r="M1869" s="11"/>
      <c r="N1869" s="10" t="s">
        <v>2211</v>
      </c>
      <c r="O1869" s="10"/>
      <c r="P1869" s="10"/>
      <c r="Q1869" s="10"/>
      <c r="R1869" s="10"/>
      <c r="S1869" s="10" t="s">
        <v>53</v>
      </c>
      <c r="T1869" s="10"/>
      <c r="U1869" s="10" t="s">
        <v>49</v>
      </c>
      <c r="V1869" s="10" t="s">
        <v>49</v>
      </c>
      <c r="W1869" s="10" t="s">
        <v>50</v>
      </c>
      <c r="X1869" s="11" t="str">
        <f t="shared" si="943"/>
        <v>Y</v>
      </c>
      <c r="Y1869" s="11">
        <v>8</v>
      </c>
      <c r="Z1869" s="11">
        <f t="shared" si="1069"/>
        <v>16</v>
      </c>
      <c r="AA1869" s="11" t="str">
        <f t="shared" si="1018"/>
        <v>N</v>
      </c>
      <c r="AB1869" s="11"/>
      <c r="AC1869" s="11">
        <f t="shared" si="1019"/>
        <v>0</v>
      </c>
      <c r="AD1869" s="10" t="str">
        <f t="shared" si="1071"/>
        <v>00000000</v>
      </c>
      <c r="AE1869" s="10" t="str">
        <f t="shared" si="1072"/>
        <v>00000000</v>
      </c>
      <c r="AF1869" s="11"/>
      <c r="AG1869" s="10"/>
      <c r="AH1869" s="10"/>
      <c r="AI1869" s="11">
        <f t="shared" si="1073"/>
        <v>1088</v>
      </c>
      <c r="AJ1869" s="11" t="str">
        <f t="shared" si="1074"/>
        <v>MTP[1095:1088]</v>
      </c>
      <c r="AK1869" s="11">
        <f t="shared" si="1075"/>
        <v>1216</v>
      </c>
      <c r="AL1869" s="11" t="str">
        <f t="shared" si="1076"/>
        <v>MTP[1223:1216]</v>
      </c>
      <c r="AM1869" s="11">
        <f t="shared" si="1077"/>
        <v>935</v>
      </c>
      <c r="AN1869" s="11" t="str">
        <f t="shared" si="1078"/>
        <v/>
      </c>
      <c r="AO1869" s="11">
        <f t="shared" si="1079"/>
        <v>935</v>
      </c>
      <c r="AP1869" s="11" t="str">
        <f t="shared" si="1080"/>
        <v/>
      </c>
      <c r="AQ1869" s="11"/>
      <c r="AR1869" s="11">
        <f t="shared" si="1020"/>
        <v>0</v>
      </c>
      <c r="AS1869" s="11"/>
      <c r="AT1869" s="9"/>
      <c r="AU1869" t="str">
        <f t="shared" si="1070"/>
        <v>RW</v>
      </c>
      <c r="AV1869" s="7">
        <f>SUM(Z$7:Z1869)/2</f>
        <v>1312</v>
      </c>
      <c r="AW1869" s="7">
        <f>SUM(AC$7:AC1869)/2</f>
        <v>936</v>
      </c>
      <c r="BA1869" s="11">
        <v>8</v>
      </c>
      <c r="BB1869" s="7">
        <f t="shared" si="1085"/>
        <v>16</v>
      </c>
      <c r="BF1869" s="2" t="s">
        <v>272</v>
      </c>
      <c r="BG1869" s="2" t="s">
        <v>272</v>
      </c>
      <c r="BH1869" s="2" t="s">
        <v>272</v>
      </c>
      <c r="BI1869" s="2" t="s">
        <v>272</v>
      </c>
      <c r="BJ1869" s="2" t="s">
        <v>272</v>
      </c>
      <c r="BK1869" s="2" t="s">
        <v>272</v>
      </c>
      <c r="BL1869" s="2">
        <v>10001100</v>
      </c>
      <c r="BM1869" s="2">
        <v>10001100</v>
      </c>
      <c r="BN1869" s="2" t="s">
        <v>272</v>
      </c>
      <c r="BO1869" s="2" t="s">
        <v>272</v>
      </c>
    </row>
    <row r="1870" spans="2:67" ht="43.15" outlineLevel="1">
      <c r="B1870" s="36"/>
      <c r="C1870" s="13" t="s">
        <v>1999</v>
      </c>
      <c r="D1870" s="10" t="s">
        <v>2170</v>
      </c>
      <c r="E1870" s="10" t="s">
        <v>2171</v>
      </c>
      <c r="F1870" s="11" t="s">
        <v>2172</v>
      </c>
      <c r="G1870" s="11" t="str">
        <f>IF(BA1870&gt;1, F1870 &amp; "[" &amp; BB1870-1+BA1870&amp; ":" &amp; BB1870 &amp; "]",(IF(BA1870&gt;0,F1870 &amp; "[" &amp; BB1870 &amp; "]","")))</f>
        <v>MFR_SPECIFIC_E8[15:8]</v>
      </c>
      <c r="H1870" s="45" t="s">
        <v>2212</v>
      </c>
      <c r="I1870" s="45"/>
      <c r="J1870" s="45"/>
      <c r="K1870" s="45"/>
      <c r="L1870" s="45"/>
      <c r="M1870" s="45"/>
      <c r="N1870" s="10" t="s">
        <v>2213</v>
      </c>
      <c r="O1870" s="10"/>
      <c r="P1870" s="10"/>
      <c r="Q1870" s="10"/>
      <c r="R1870" s="10"/>
      <c r="S1870" s="10" t="s">
        <v>53</v>
      </c>
      <c r="T1870" s="10"/>
      <c r="U1870" s="10" t="s">
        <v>49</v>
      </c>
      <c r="V1870" s="10" t="s">
        <v>49</v>
      </c>
      <c r="W1870" s="10" t="s">
        <v>50</v>
      </c>
      <c r="X1870" s="11" t="str">
        <f t="shared" si="943"/>
        <v>Y</v>
      </c>
      <c r="Y1870" s="11">
        <v>8</v>
      </c>
      <c r="Z1870" s="11">
        <f t="shared" si="1069"/>
        <v>16</v>
      </c>
      <c r="AA1870" s="11" t="str">
        <f t="shared" si="1018"/>
        <v>N</v>
      </c>
      <c r="AB1870" s="11"/>
      <c r="AC1870" s="11">
        <f t="shared" si="1019"/>
        <v>0</v>
      </c>
      <c r="AD1870" s="10" t="str">
        <f t="shared" si="1071"/>
        <v>00000000</v>
      </c>
      <c r="AE1870" s="10" t="str">
        <f t="shared" si="1072"/>
        <v>00000000</v>
      </c>
      <c r="AF1870" s="11"/>
      <c r="AG1870" s="10"/>
      <c r="AH1870" s="10"/>
      <c r="AI1870" s="11">
        <f t="shared" si="1073"/>
        <v>1080</v>
      </c>
      <c r="AJ1870" s="11" t="str">
        <f t="shared" si="1074"/>
        <v>MTP[1087:1080]</v>
      </c>
      <c r="AK1870" s="11">
        <f t="shared" si="1075"/>
        <v>1208</v>
      </c>
      <c r="AL1870" s="11" t="str">
        <f t="shared" si="1076"/>
        <v>MTP[1215:1208]</v>
      </c>
      <c r="AM1870" s="11">
        <f t="shared" si="1077"/>
        <v>935</v>
      </c>
      <c r="AN1870" s="11" t="str">
        <f t="shared" si="1078"/>
        <v/>
      </c>
      <c r="AO1870" s="11">
        <f t="shared" si="1079"/>
        <v>935</v>
      </c>
      <c r="AP1870" s="11" t="str">
        <f t="shared" si="1080"/>
        <v/>
      </c>
      <c r="AQ1870" s="11"/>
      <c r="AR1870" s="11">
        <f t="shared" si="1020"/>
        <v>0</v>
      </c>
      <c r="AS1870" s="11"/>
      <c r="AT1870" s="9"/>
      <c r="AU1870" t="str">
        <f t="shared" si="1070"/>
        <v>RW</v>
      </c>
      <c r="AV1870" s="7">
        <f>SUM(Z$7:Z1870)/2</f>
        <v>1320</v>
      </c>
      <c r="AW1870" s="7">
        <f>SUM(AC$7:AC1870)/2</f>
        <v>936</v>
      </c>
      <c r="BA1870" s="11">
        <v>8</v>
      </c>
      <c r="BB1870" s="7">
        <f t="shared" si="1085"/>
        <v>8</v>
      </c>
      <c r="BF1870" s="2" t="s">
        <v>272</v>
      </c>
      <c r="BG1870" s="2" t="s">
        <v>272</v>
      </c>
      <c r="BH1870" s="2" t="s">
        <v>272</v>
      </c>
      <c r="BI1870" s="2" t="s">
        <v>272</v>
      </c>
      <c r="BJ1870" s="2" t="s">
        <v>272</v>
      </c>
      <c r="BK1870" s="2" t="s">
        <v>272</v>
      </c>
      <c r="BL1870" s="2">
        <v>10100101</v>
      </c>
      <c r="BM1870" s="2">
        <v>10100101</v>
      </c>
      <c r="BN1870" s="2" t="s">
        <v>272</v>
      </c>
      <c r="BO1870" s="2" t="s">
        <v>272</v>
      </c>
    </row>
    <row r="1871" spans="2:67" ht="43.15" outlineLevel="1">
      <c r="B1871" s="36"/>
      <c r="C1871" s="13" t="s">
        <v>1999</v>
      </c>
      <c r="D1871" s="10" t="s">
        <v>2170</v>
      </c>
      <c r="E1871" s="10" t="s">
        <v>2171</v>
      </c>
      <c r="F1871" s="11" t="s">
        <v>2172</v>
      </c>
      <c r="G1871" s="11" t="str">
        <f t="shared" si="1084"/>
        <v>MFR_SPECIFIC_E8[7:5]</v>
      </c>
      <c r="H1871" s="45" t="s">
        <v>2214</v>
      </c>
      <c r="I1871" s="45"/>
      <c r="J1871" s="45"/>
      <c r="K1871" s="45"/>
      <c r="L1871" s="45"/>
      <c r="M1871" s="45"/>
      <c r="N1871" s="10" t="s">
        <v>2215</v>
      </c>
      <c r="O1871" s="10"/>
      <c r="P1871" s="10"/>
      <c r="Q1871" s="10"/>
      <c r="R1871" s="10"/>
      <c r="S1871" s="10" t="s">
        <v>53</v>
      </c>
      <c r="T1871" s="10"/>
      <c r="U1871" s="10" t="s">
        <v>49</v>
      </c>
      <c r="V1871" s="10" t="s">
        <v>49</v>
      </c>
      <c r="W1871" s="10" t="s">
        <v>50</v>
      </c>
      <c r="X1871" s="11" t="str">
        <f t="shared" si="943"/>
        <v>Y</v>
      </c>
      <c r="Y1871" s="11">
        <v>3</v>
      </c>
      <c r="Z1871" s="11">
        <f t="shared" si="1069"/>
        <v>6</v>
      </c>
      <c r="AA1871" s="11" t="str">
        <f t="shared" si="1018"/>
        <v>N</v>
      </c>
      <c r="AB1871" s="11"/>
      <c r="AC1871" s="11">
        <f t="shared" si="1019"/>
        <v>0</v>
      </c>
      <c r="AD1871" s="20" t="s">
        <v>1479</v>
      </c>
      <c r="AE1871" s="20" t="s">
        <v>1479</v>
      </c>
      <c r="AF1871" s="11"/>
      <c r="AG1871" s="10"/>
      <c r="AH1871" s="10"/>
      <c r="AI1871" s="11">
        <f t="shared" si="1073"/>
        <v>1077</v>
      </c>
      <c r="AJ1871" s="11" t="str">
        <f t="shared" si="1074"/>
        <v>MTP[1079:1077]</v>
      </c>
      <c r="AK1871" s="11">
        <f t="shared" si="1075"/>
        <v>1205</v>
      </c>
      <c r="AL1871" s="11" t="str">
        <f t="shared" si="1076"/>
        <v>MTP[1207:1205]</v>
      </c>
      <c r="AM1871" s="11">
        <f t="shared" si="1077"/>
        <v>935</v>
      </c>
      <c r="AN1871" s="11" t="str">
        <f t="shared" si="1078"/>
        <v/>
      </c>
      <c r="AO1871" s="11">
        <f t="shared" si="1079"/>
        <v>935</v>
      </c>
      <c r="AP1871" s="11" t="str">
        <f t="shared" si="1080"/>
        <v/>
      </c>
      <c r="AQ1871" s="11"/>
      <c r="AR1871" s="11">
        <f t="shared" si="1020"/>
        <v>0</v>
      </c>
      <c r="AS1871" s="11"/>
      <c r="AT1871" s="9"/>
      <c r="AU1871" t="str">
        <f t="shared" si="1070"/>
        <v>RW</v>
      </c>
      <c r="AV1871" s="7">
        <f>SUM(Z$7:Z1871)/2</f>
        <v>1323</v>
      </c>
      <c r="AW1871" s="7">
        <f>SUM(AC$7:AC1871)/2</f>
        <v>936</v>
      </c>
      <c r="BA1871" s="11">
        <v>3</v>
      </c>
      <c r="BB1871" s="7">
        <f t="shared" si="1085"/>
        <v>5</v>
      </c>
      <c r="BF1871" s="20" t="s">
        <v>1479</v>
      </c>
      <c r="BG1871" s="20" t="s">
        <v>1479</v>
      </c>
      <c r="BH1871" s="20" t="s">
        <v>1479</v>
      </c>
      <c r="BI1871" s="20" t="s">
        <v>1479</v>
      </c>
      <c r="BJ1871" s="2" t="s">
        <v>135</v>
      </c>
      <c r="BK1871" s="2" t="s">
        <v>135</v>
      </c>
      <c r="BL1871" s="32" t="s">
        <v>1358</v>
      </c>
      <c r="BM1871" s="32" t="s">
        <v>1358</v>
      </c>
      <c r="BN1871" s="32" t="s">
        <v>1447</v>
      </c>
      <c r="BO1871" s="2" t="s">
        <v>135</v>
      </c>
    </row>
    <row r="1872" spans="2:67" ht="43.15" outlineLevel="1">
      <c r="B1872" s="36"/>
      <c r="C1872" s="13" t="s">
        <v>1999</v>
      </c>
      <c r="D1872" s="10" t="s">
        <v>2170</v>
      </c>
      <c r="E1872" s="10" t="s">
        <v>2171</v>
      </c>
      <c r="F1872" s="11" t="s">
        <v>2172</v>
      </c>
      <c r="G1872" s="11" t="str">
        <f t="shared" si="1084"/>
        <v>MFR_SPECIFIC_E8[4:0]</v>
      </c>
      <c r="H1872" s="11" t="s">
        <v>2216</v>
      </c>
      <c r="I1872" s="11"/>
      <c r="J1872" s="11"/>
      <c r="K1872" s="11"/>
      <c r="L1872" s="11"/>
      <c r="M1872" s="11"/>
      <c r="N1872" s="10" t="s">
        <v>2217</v>
      </c>
      <c r="O1872" s="10"/>
      <c r="P1872" s="10"/>
      <c r="Q1872" s="10"/>
      <c r="R1872" s="10"/>
      <c r="S1872" s="10" t="s">
        <v>53</v>
      </c>
      <c r="T1872" s="10"/>
      <c r="U1872" s="10" t="s">
        <v>49</v>
      </c>
      <c r="V1872" s="10" t="s">
        <v>49</v>
      </c>
      <c r="W1872" s="10" t="s">
        <v>50</v>
      </c>
      <c r="X1872" s="11" t="str">
        <f t="shared" si="943"/>
        <v>Y</v>
      </c>
      <c r="Y1872" s="11">
        <v>5</v>
      </c>
      <c r="Z1872" s="11">
        <f t="shared" si="1069"/>
        <v>10</v>
      </c>
      <c r="AA1872" s="11" t="str">
        <f t="shared" si="1018"/>
        <v>N</v>
      </c>
      <c r="AB1872" s="11"/>
      <c r="AC1872" s="11">
        <f t="shared" si="1019"/>
        <v>0</v>
      </c>
      <c r="AD1872" s="10" t="str">
        <f t="shared" si="1071"/>
        <v>00000</v>
      </c>
      <c r="AE1872" s="10" t="str">
        <f t="shared" si="1072"/>
        <v>00000</v>
      </c>
      <c r="AF1872" s="11"/>
      <c r="AG1872" s="10"/>
      <c r="AH1872" s="10"/>
      <c r="AI1872" s="11">
        <f>IF(Y1872&gt;0,AK1766,AK1766- 1)</f>
        <v>1072</v>
      </c>
      <c r="AJ1872" s="11" t="str">
        <f t="shared" si="1074"/>
        <v>MTP[1076:1072]</v>
      </c>
      <c r="AK1872" s="11">
        <f>IF(AND(V1872="Y", Y1872&gt;0),AI1776,AI1776- 1)</f>
        <v>1200</v>
      </c>
      <c r="AL1872" s="11" t="str">
        <f t="shared" si="1076"/>
        <v>MTP[1204:1200]</v>
      </c>
      <c r="AM1872" s="11">
        <f>IF(AB1872&gt;0,AO1766,AO1766- 1)</f>
        <v>935</v>
      </c>
      <c r="AN1872" s="11" t="str">
        <f t="shared" si="1078"/>
        <v/>
      </c>
      <c r="AO1872" s="11">
        <f>IF(AND(V1872="Y", AB1872&gt;0),AM1776,AM1776- 1)</f>
        <v>935</v>
      </c>
      <c r="AP1872" s="11" t="str">
        <f t="shared" si="1080"/>
        <v/>
      </c>
      <c r="AQ1872" s="11"/>
      <c r="AR1872" s="11">
        <f t="shared" si="1020"/>
        <v>0</v>
      </c>
      <c r="AS1872" s="11"/>
      <c r="AT1872" s="9"/>
      <c r="AU1872" t="str">
        <f t="shared" si="1070"/>
        <v>RW</v>
      </c>
      <c r="AV1872" s="7">
        <f>SUM(Z$7:Z1872)/2</f>
        <v>1328</v>
      </c>
      <c r="AW1872" s="7">
        <f>SUM(AC$7:AC1872)/2</f>
        <v>936</v>
      </c>
      <c r="BA1872" s="11">
        <v>5</v>
      </c>
      <c r="BB1872" s="7">
        <f t="shared" si="1085"/>
        <v>0</v>
      </c>
      <c r="BF1872" s="32" t="s">
        <v>2218</v>
      </c>
      <c r="BG1872" s="32" t="s">
        <v>2218</v>
      </c>
      <c r="BH1872" s="32" t="s">
        <v>2218</v>
      </c>
      <c r="BI1872" s="32" t="s">
        <v>2218</v>
      </c>
      <c r="BJ1872" s="32" t="s">
        <v>2049</v>
      </c>
      <c r="BK1872" s="32" t="s">
        <v>2049</v>
      </c>
      <c r="BL1872" s="32" t="s">
        <v>2219</v>
      </c>
      <c r="BM1872" s="32" t="s">
        <v>2219</v>
      </c>
      <c r="BN1872" s="32" t="s">
        <v>391</v>
      </c>
      <c r="BO1872" s="32" t="s">
        <v>2218</v>
      </c>
    </row>
    <row r="1873" spans="2:67" ht="129.6">
      <c r="B1873" s="36"/>
      <c r="C1873" s="13" t="s">
        <v>1999</v>
      </c>
      <c r="D1873" s="10" t="s">
        <v>2220</v>
      </c>
      <c r="E1873" s="10" t="s">
        <v>2221</v>
      </c>
      <c r="F1873" s="11" t="s">
        <v>2222</v>
      </c>
      <c r="G1873" s="11"/>
      <c r="H1873" s="11"/>
      <c r="I1873" s="11"/>
      <c r="J1873" s="11"/>
      <c r="K1873" s="11"/>
      <c r="L1873" s="11"/>
      <c r="M1873" s="11"/>
      <c r="N1873" s="10"/>
      <c r="O1873" s="10"/>
      <c r="P1873" s="10"/>
      <c r="Q1873" s="10" t="str">
        <f>IF(T1873&gt;2,"Block Write",IF(T1873=1,"Write Byte","Write Word"))</f>
        <v>Block Write</v>
      </c>
      <c r="R1873" s="10" t="str">
        <f>IF(T1873&gt;2,"Block Read",IF(T1873=1,"Read Byte","Read Word"))</f>
        <v>Block Read</v>
      </c>
      <c r="S1873" s="10" t="str">
        <f t="shared" si="591"/>
        <v>RW</v>
      </c>
      <c r="T1873" s="10">
        <v>11</v>
      </c>
      <c r="U1873" s="10" t="s">
        <v>49</v>
      </c>
      <c r="V1873" s="10" t="s">
        <v>50</v>
      </c>
      <c r="W1873" s="10" t="s">
        <v>50</v>
      </c>
      <c r="X1873" s="11" t="str">
        <f t="shared" si="943"/>
        <v>Y</v>
      </c>
      <c r="Y1873" s="11">
        <f>SUM(Y1915:Y1929)</f>
        <v>88</v>
      </c>
      <c r="Z1873" s="11">
        <f t="shared" si="1069"/>
        <v>88</v>
      </c>
      <c r="AA1873" s="11" t="str">
        <f t="shared" si="1018"/>
        <v>N</v>
      </c>
      <c r="AB1873" s="11"/>
      <c r="AC1873" s="11">
        <f t="shared" si="1019"/>
        <v>0</v>
      </c>
      <c r="AD1873" s="10" t="str">
        <f>(AD1874 &amp; AD1875 &amp; AD1876 &amp; AD1877 &amp; AD1878 &amp; AD1879 &amp; AD1880 &amp; AD1881) &amp; (AD1882 &amp; AD1883 &amp; AD1884 &amp; AD1885 &amp; AD1886 &amp; AD1887 &amp; AD1888 &amp; AD1889) &amp; (AD1890 &amp; AD1891 &amp; AD1892 &amp; AD1893 &amp; AD1894 &amp; AD1895 &amp; AD1896 &amp; AD1897) &amp; (AD1898 &amp; AD1899 &amp; AD1900 &amp; AD1901 &amp; AD1902 &amp; AD1903 &amp; AD1904 &amp; AD1905) &amp; (AD1906 &amp; AD1907 &amp; AD1908 &amp; AD1909 &amp; AD1910 &amp; AD1911 &amp; AD1912 &amp; AD1913) &amp; (AD1914 &amp; AD1915 &amp; AD1916 &amp; AD1917 &amp; AD1918 &amp; AD1919 &amp; AD1920 &amp; AD1921) &amp; (AD1922 &amp; AD1923 &amp; AD1924 &amp; AD1925 &amp; AD1926 &amp; AD1927 &amp; AD1928 &amp; AD1929)</f>
        <v>0000000001011000100000000011000000111000000001110000001100000000000000000000000000000000</v>
      </c>
      <c r="AE1873" s="10" t="str">
        <f>(AE1874 &amp; AE1875 &amp; AE1876 &amp; AE1877 &amp; AE1878 &amp; AE1879 &amp; AE1880 &amp; AE1881) &amp; (AE1882 &amp; AE1883 &amp; AE1884 &amp; AE1885 &amp; AE1886 &amp; AE1887 &amp; AE1888 &amp; AE1889) &amp; (AE1890 &amp; AE1891 &amp; AE1892 &amp; AE1893 &amp; AE1894 &amp; AE1895 &amp; AE1896 &amp; AE1897) &amp; (AE1898 &amp; AE1899 &amp; AE1900 &amp; AE1901 &amp; AE1902 &amp; AE1903 &amp; AE1904 &amp; AE1905) &amp; (AE1906 &amp; AE1907 &amp; AE1908 &amp; AE1909 &amp; AE1910 &amp; AE1911 &amp; AE1912 &amp; AE1913) &amp; (AE1914 &amp; AE1915 &amp; AE1916 &amp; AE1917 &amp; AE1918 &amp; AE1919 &amp; AE1920 &amp; AE1921) &amp; (AE1922 &amp; AE1923 &amp; AE1924 &amp; AE1925 &amp; AE1926 &amp; AE1927 &amp; AE1928 &amp; AE1929)</f>
        <v>0000000001011000100000000011000000111000000001110000001100000000000000000000000000000000</v>
      </c>
      <c r="AF1873" s="11"/>
      <c r="AG1873" s="10"/>
      <c r="AH1873" s="10"/>
      <c r="AI1873" s="11">
        <f>AK1776+Y1873</f>
        <v>1416</v>
      </c>
      <c r="AJ1873" s="11"/>
      <c r="AK1873" s="11">
        <f t="shared" si="592"/>
        <v>1416</v>
      </c>
      <c r="AL1873" s="11"/>
      <c r="AM1873" s="11">
        <f>AO1776+AB1873</f>
        <v>936</v>
      </c>
      <c r="AN1873" s="11"/>
      <c r="AO1873" s="11">
        <f t="shared" si="593"/>
        <v>936</v>
      </c>
      <c r="AP1873" s="11"/>
      <c r="AQ1873" s="11">
        <f t="shared" si="581"/>
        <v>88</v>
      </c>
      <c r="AR1873" s="11">
        <f t="shared" si="1020"/>
        <v>88</v>
      </c>
      <c r="AS1873" s="11"/>
      <c r="AT1873" s="9" t="s">
        <v>18</v>
      </c>
      <c r="AU1873" t="str">
        <f t="shared" si="1070"/>
        <v>RW</v>
      </c>
      <c r="AV1873" s="7">
        <f>SUM(Z$7:Z1873)/2</f>
        <v>1372</v>
      </c>
      <c r="AW1873" s="7">
        <f>SUM(AC$7:AC1873)/2</f>
        <v>936</v>
      </c>
      <c r="BF1873" s="2" t="s">
        <v>2223</v>
      </c>
      <c r="BG1873" s="2" t="s">
        <v>2223</v>
      </c>
      <c r="BH1873" s="2" t="s">
        <v>2223</v>
      </c>
      <c r="BI1873" s="2" t="s">
        <v>2223</v>
      </c>
      <c r="BJ1873" s="2" t="s">
        <v>2223</v>
      </c>
      <c r="BK1873" s="2" t="s">
        <v>2223</v>
      </c>
      <c r="BL1873" s="2" t="s">
        <v>2223</v>
      </c>
      <c r="BM1873" s="2" t="s">
        <v>2223</v>
      </c>
      <c r="BN1873" s="2" t="s">
        <v>2223</v>
      </c>
      <c r="BO1873" s="2" t="s">
        <v>2223</v>
      </c>
    </row>
    <row r="1874" spans="2:67" ht="43.15" outlineLevel="1">
      <c r="B1874" s="36"/>
      <c r="C1874" s="13" t="s">
        <v>1999</v>
      </c>
      <c r="D1874" s="10" t="s">
        <v>2220</v>
      </c>
      <c r="E1874" s="10" t="s">
        <v>2221</v>
      </c>
      <c r="F1874" s="11" t="s">
        <v>2222</v>
      </c>
      <c r="G1874" s="11"/>
      <c r="H1874" s="11"/>
      <c r="I1874" s="11"/>
      <c r="J1874" s="11"/>
      <c r="K1874" s="11"/>
      <c r="L1874" s="11"/>
      <c r="M1874" s="11"/>
      <c r="N1874" s="10"/>
      <c r="O1874" s="10"/>
      <c r="P1874" s="10"/>
      <c r="Q1874" s="10"/>
      <c r="R1874" s="10"/>
      <c r="S1874" s="10" t="s">
        <v>53</v>
      </c>
      <c r="T1874" s="10"/>
      <c r="U1874" s="10" t="s">
        <v>49</v>
      </c>
      <c r="V1874" s="10" t="s">
        <v>50</v>
      </c>
      <c r="W1874" s="10" t="s">
        <v>50</v>
      </c>
      <c r="X1874" s="11" t="str">
        <f t="shared" si="943"/>
        <v>N</v>
      </c>
      <c r="Y1874" s="11"/>
      <c r="Z1874" s="11">
        <f t="shared" si="1069"/>
        <v>0</v>
      </c>
      <c r="AA1874" s="11" t="str">
        <f t="shared" si="1018"/>
        <v>N</v>
      </c>
      <c r="AB1874" s="11"/>
      <c r="AC1874" s="11">
        <f t="shared" si="1019"/>
        <v>0</v>
      </c>
      <c r="AD1874" s="10" t="str">
        <f t="shared" ref="AD1874:AD1929" si="1086">REPT(0,BA1874)</f>
        <v/>
      </c>
      <c r="AE1874" s="10" t="str">
        <f t="shared" ref="AE1874:AE1929" si="1087">REPT(0,BA1874)</f>
        <v/>
      </c>
      <c r="AF1874" s="11"/>
      <c r="AG1874" s="10"/>
      <c r="AH1874" s="10"/>
      <c r="AI1874" s="11">
        <f t="shared" ref="AI1874:AI1928" si="1088">AI1875+Y1875</f>
        <v>1416</v>
      </c>
      <c r="AJ1874" s="11" t="str">
        <f t="shared" ref="AJ1874:AJ1929" si="1089">IF(Y1874&gt;1,"MTP[" &amp; AI1874-1+Y1874&amp; ":" &amp; AI1874 &amp; "]",(IF(Y1874&gt;0,"MTP[" &amp; AI1874 &amp; "]","")))</f>
        <v/>
      </c>
      <c r="AK1874" s="11">
        <f t="shared" ref="AK1874:AK1928" si="1090">AK1875+Y1875</f>
        <v>1503</v>
      </c>
      <c r="AL1874" s="11" t="str">
        <f t="shared" ref="AL1874:AL1929" si="1091">IF(AND(V1874="Y", Y1874&gt;1),"MTP[" &amp; AK1874-1+Y1874&amp; ":" &amp; AK1874 &amp; "]",(IF(AND(V1874="Y", Y1874&gt;0),"MTP[" &amp; AK1874 &amp; "]","")))</f>
        <v/>
      </c>
      <c r="AM1874" s="11">
        <f t="shared" ref="AM1874:AM1928" si="1092">AM1875+AB1875</f>
        <v>935</v>
      </c>
      <c r="AN1874" s="11" t="str">
        <f t="shared" ref="AN1874:AN1929" si="1093">IF(AB1874&gt;1,"OTP[" &amp; AM1874-1+AB1874&amp; ":" &amp; AM1874 &amp; "]",(IF(AB1874&gt;0,"OTP[" &amp; AM1874 &amp; "]","")))</f>
        <v/>
      </c>
      <c r="AO1874" s="11">
        <f t="shared" ref="AO1874:AO1928" si="1094">AO1875+AB1875</f>
        <v>935</v>
      </c>
      <c r="AP1874" s="11" t="str">
        <f t="shared" ref="AP1874:AP1929" si="1095">IF(AND(V1874="Y", AB1874&gt;1),"OTP[" &amp; AO1874-1+AB1874&amp; ":" &amp; AO1874 &amp; "]",(IF(AND(V1874="Y", AB1874&gt;0),"OTP[" &amp; AO1874 &amp; "]","")))</f>
        <v/>
      </c>
      <c r="AQ1874" s="11"/>
      <c r="AR1874" s="11">
        <f t="shared" si="1020"/>
        <v>0</v>
      </c>
      <c r="AS1874" s="11"/>
      <c r="AT1874" s="9"/>
      <c r="AU1874" t="str">
        <f t="shared" si="1070"/>
        <v>RW</v>
      </c>
      <c r="AV1874" s="7">
        <f>SUM(Z$7:Z1874)/2</f>
        <v>1372</v>
      </c>
      <c r="AW1874" s="7">
        <f>SUM(AC$7:AC1874)/2</f>
        <v>936</v>
      </c>
      <c r="BF1874" s="2" t="s">
        <v>1299</v>
      </c>
      <c r="BG1874" s="2" t="s">
        <v>1299</v>
      </c>
      <c r="BH1874" s="2" t="s">
        <v>1299</v>
      </c>
      <c r="BI1874" s="2" t="s">
        <v>1299</v>
      </c>
      <c r="BJ1874" s="2" t="s">
        <v>1299</v>
      </c>
      <c r="BK1874" s="2" t="s">
        <v>1299</v>
      </c>
      <c r="BL1874" s="2" t="s">
        <v>1299</v>
      </c>
      <c r="BM1874" s="2" t="s">
        <v>1299</v>
      </c>
      <c r="BN1874" s="2" t="s">
        <v>1299</v>
      </c>
      <c r="BO1874" s="2" t="s">
        <v>1299</v>
      </c>
    </row>
    <row r="1875" spans="2:67" ht="43.15" outlineLevel="1">
      <c r="B1875" s="36"/>
      <c r="C1875" s="13" t="s">
        <v>1999</v>
      </c>
      <c r="D1875" s="10" t="s">
        <v>2220</v>
      </c>
      <c r="E1875" s="10" t="s">
        <v>2221</v>
      </c>
      <c r="F1875" s="11" t="s">
        <v>2222</v>
      </c>
      <c r="G1875" s="11"/>
      <c r="H1875" s="11"/>
      <c r="I1875" s="11"/>
      <c r="J1875" s="11"/>
      <c r="K1875" s="11"/>
      <c r="L1875" s="11"/>
      <c r="M1875" s="11"/>
      <c r="N1875" s="10"/>
      <c r="O1875" s="10"/>
      <c r="P1875" s="10"/>
      <c r="Q1875" s="10"/>
      <c r="R1875" s="10"/>
      <c r="S1875" s="10" t="s">
        <v>53</v>
      </c>
      <c r="T1875" s="10"/>
      <c r="U1875" s="10" t="s">
        <v>49</v>
      </c>
      <c r="V1875" s="10" t="s">
        <v>50</v>
      </c>
      <c r="W1875" s="10" t="s">
        <v>50</v>
      </c>
      <c r="X1875" s="11" t="str">
        <f t="shared" si="943"/>
        <v>N</v>
      </c>
      <c r="Y1875" s="11"/>
      <c r="Z1875" s="11">
        <f t="shared" si="1069"/>
        <v>0</v>
      </c>
      <c r="AA1875" s="11" t="str">
        <f t="shared" si="1018"/>
        <v>N</v>
      </c>
      <c r="AB1875" s="11"/>
      <c r="AC1875" s="11">
        <f t="shared" si="1019"/>
        <v>0</v>
      </c>
      <c r="AD1875" s="10" t="str">
        <f t="shared" si="1086"/>
        <v/>
      </c>
      <c r="AE1875" s="10" t="str">
        <f t="shared" si="1087"/>
        <v/>
      </c>
      <c r="AF1875" s="11"/>
      <c r="AG1875" s="10"/>
      <c r="AH1875" s="10"/>
      <c r="AI1875" s="11">
        <f t="shared" si="1088"/>
        <v>1416</v>
      </c>
      <c r="AJ1875" s="11" t="str">
        <f t="shared" si="1089"/>
        <v/>
      </c>
      <c r="AK1875" s="11">
        <f t="shared" si="1090"/>
        <v>1503</v>
      </c>
      <c r="AL1875" s="11" t="str">
        <f t="shared" si="1091"/>
        <v/>
      </c>
      <c r="AM1875" s="11">
        <f t="shared" si="1092"/>
        <v>935</v>
      </c>
      <c r="AN1875" s="11" t="str">
        <f t="shared" si="1093"/>
        <v/>
      </c>
      <c r="AO1875" s="11">
        <f t="shared" si="1094"/>
        <v>935</v>
      </c>
      <c r="AP1875" s="11" t="str">
        <f t="shared" si="1095"/>
        <v/>
      </c>
      <c r="AQ1875" s="11"/>
      <c r="AR1875" s="11">
        <f t="shared" si="1020"/>
        <v>0</v>
      </c>
      <c r="AS1875" s="11"/>
      <c r="AT1875" s="9"/>
      <c r="AU1875" t="str">
        <f t="shared" si="1070"/>
        <v>RW</v>
      </c>
      <c r="AV1875" s="7">
        <f>SUM(Z$7:Z1875)/2</f>
        <v>1372</v>
      </c>
      <c r="AW1875" s="7">
        <f>SUM(AC$7:AC1875)/2</f>
        <v>936</v>
      </c>
      <c r="BF1875" s="2" t="s">
        <v>1299</v>
      </c>
      <c r="BG1875" s="2" t="s">
        <v>1299</v>
      </c>
      <c r="BH1875" s="2" t="s">
        <v>1299</v>
      </c>
      <c r="BI1875" s="2" t="s">
        <v>1299</v>
      </c>
      <c r="BJ1875" s="2" t="s">
        <v>1299</v>
      </c>
      <c r="BK1875" s="2" t="s">
        <v>1299</v>
      </c>
      <c r="BL1875" s="2" t="s">
        <v>1299</v>
      </c>
      <c r="BM1875" s="2" t="s">
        <v>1299</v>
      </c>
      <c r="BN1875" s="2" t="s">
        <v>1299</v>
      </c>
      <c r="BO1875" s="2" t="s">
        <v>1299</v>
      </c>
    </row>
    <row r="1876" spans="2:67" ht="43.15" outlineLevel="1">
      <c r="B1876" s="36"/>
      <c r="C1876" s="13" t="s">
        <v>1999</v>
      </c>
      <c r="D1876" s="10" t="s">
        <v>2220</v>
      </c>
      <c r="E1876" s="10" t="s">
        <v>2221</v>
      </c>
      <c r="F1876" s="11" t="s">
        <v>2222</v>
      </c>
      <c r="G1876" s="11"/>
      <c r="H1876" s="11"/>
      <c r="I1876" s="11"/>
      <c r="J1876" s="11"/>
      <c r="K1876" s="11"/>
      <c r="L1876" s="11"/>
      <c r="M1876" s="11"/>
      <c r="N1876" s="10"/>
      <c r="O1876" s="10"/>
      <c r="P1876" s="10"/>
      <c r="Q1876" s="10"/>
      <c r="R1876" s="10"/>
      <c r="S1876" s="10" t="s">
        <v>53</v>
      </c>
      <c r="T1876" s="10"/>
      <c r="U1876" s="10" t="s">
        <v>49</v>
      </c>
      <c r="V1876" s="10" t="s">
        <v>50</v>
      </c>
      <c r="W1876" s="10" t="s">
        <v>50</v>
      </c>
      <c r="X1876" s="11" t="str">
        <f t="shared" si="943"/>
        <v>N</v>
      </c>
      <c r="Y1876" s="11"/>
      <c r="Z1876" s="11">
        <f t="shared" si="1069"/>
        <v>0</v>
      </c>
      <c r="AA1876" s="11" t="str">
        <f t="shared" si="1018"/>
        <v>N</v>
      </c>
      <c r="AB1876" s="11"/>
      <c r="AC1876" s="11">
        <f t="shared" si="1019"/>
        <v>0</v>
      </c>
      <c r="AD1876" s="10" t="str">
        <f t="shared" si="1086"/>
        <v/>
      </c>
      <c r="AE1876" s="10" t="str">
        <f t="shared" si="1087"/>
        <v/>
      </c>
      <c r="AF1876" s="11"/>
      <c r="AG1876" s="10"/>
      <c r="AH1876" s="10"/>
      <c r="AI1876" s="11">
        <f t="shared" si="1088"/>
        <v>1416</v>
      </c>
      <c r="AJ1876" s="11" t="str">
        <f t="shared" si="1089"/>
        <v/>
      </c>
      <c r="AK1876" s="11">
        <f t="shared" si="1090"/>
        <v>1503</v>
      </c>
      <c r="AL1876" s="11" t="str">
        <f t="shared" si="1091"/>
        <v/>
      </c>
      <c r="AM1876" s="11">
        <f t="shared" si="1092"/>
        <v>935</v>
      </c>
      <c r="AN1876" s="11" t="str">
        <f t="shared" si="1093"/>
        <v/>
      </c>
      <c r="AO1876" s="11">
        <f t="shared" si="1094"/>
        <v>935</v>
      </c>
      <c r="AP1876" s="11" t="str">
        <f t="shared" si="1095"/>
        <v/>
      </c>
      <c r="AQ1876" s="11"/>
      <c r="AR1876" s="11">
        <f t="shared" si="1020"/>
        <v>0</v>
      </c>
      <c r="AS1876" s="11"/>
      <c r="AT1876" s="9"/>
      <c r="AU1876" t="str">
        <f t="shared" si="1070"/>
        <v>RW</v>
      </c>
      <c r="AV1876" s="7">
        <f>SUM(Z$7:Z1876)/2</f>
        <v>1372</v>
      </c>
      <c r="AW1876" s="7">
        <f>SUM(AC$7:AC1876)/2</f>
        <v>936</v>
      </c>
      <c r="BF1876" s="2" t="s">
        <v>1299</v>
      </c>
      <c r="BG1876" s="2" t="s">
        <v>1299</v>
      </c>
      <c r="BH1876" s="2" t="s">
        <v>1299</v>
      </c>
      <c r="BI1876" s="2" t="s">
        <v>1299</v>
      </c>
      <c r="BJ1876" s="2" t="s">
        <v>1299</v>
      </c>
      <c r="BK1876" s="2" t="s">
        <v>1299</v>
      </c>
      <c r="BL1876" s="2" t="s">
        <v>1299</v>
      </c>
      <c r="BM1876" s="2" t="s">
        <v>1299</v>
      </c>
      <c r="BN1876" s="2" t="s">
        <v>1299</v>
      </c>
      <c r="BO1876" s="2" t="s">
        <v>1299</v>
      </c>
    </row>
    <row r="1877" spans="2:67" ht="43.15" outlineLevel="1">
      <c r="B1877" s="36"/>
      <c r="C1877" s="13" t="s">
        <v>1999</v>
      </c>
      <c r="D1877" s="10" t="s">
        <v>2220</v>
      </c>
      <c r="E1877" s="10" t="s">
        <v>2221</v>
      </c>
      <c r="F1877" s="11" t="s">
        <v>2222</v>
      </c>
      <c r="G1877" s="11"/>
      <c r="H1877" s="11"/>
      <c r="I1877" s="11"/>
      <c r="J1877" s="11"/>
      <c r="K1877" s="11"/>
      <c r="L1877" s="11"/>
      <c r="M1877" s="11"/>
      <c r="N1877" s="10"/>
      <c r="O1877" s="10"/>
      <c r="P1877" s="10"/>
      <c r="Q1877" s="10"/>
      <c r="R1877" s="10"/>
      <c r="S1877" s="10" t="s">
        <v>53</v>
      </c>
      <c r="T1877" s="10"/>
      <c r="U1877" s="10" t="s">
        <v>49</v>
      </c>
      <c r="V1877" s="10" t="s">
        <v>50</v>
      </c>
      <c r="W1877" s="10" t="s">
        <v>50</v>
      </c>
      <c r="X1877" s="11" t="str">
        <f t="shared" si="943"/>
        <v>N</v>
      </c>
      <c r="Y1877" s="11"/>
      <c r="Z1877" s="11">
        <f t="shared" si="1069"/>
        <v>0</v>
      </c>
      <c r="AA1877" s="11" t="str">
        <f t="shared" si="1018"/>
        <v>N</v>
      </c>
      <c r="AB1877" s="11"/>
      <c r="AC1877" s="11">
        <f t="shared" si="1019"/>
        <v>0</v>
      </c>
      <c r="AD1877" s="10" t="str">
        <f t="shared" si="1086"/>
        <v/>
      </c>
      <c r="AE1877" s="10" t="str">
        <f t="shared" si="1087"/>
        <v/>
      </c>
      <c r="AF1877" s="11"/>
      <c r="AG1877" s="10"/>
      <c r="AH1877" s="10"/>
      <c r="AI1877" s="11">
        <f t="shared" si="1088"/>
        <v>1416</v>
      </c>
      <c r="AJ1877" s="11" t="str">
        <f t="shared" si="1089"/>
        <v/>
      </c>
      <c r="AK1877" s="11">
        <f t="shared" si="1090"/>
        <v>1503</v>
      </c>
      <c r="AL1877" s="11" t="str">
        <f t="shared" si="1091"/>
        <v/>
      </c>
      <c r="AM1877" s="11">
        <f t="shared" si="1092"/>
        <v>935</v>
      </c>
      <c r="AN1877" s="11" t="str">
        <f t="shared" si="1093"/>
        <v/>
      </c>
      <c r="AO1877" s="11">
        <f t="shared" si="1094"/>
        <v>935</v>
      </c>
      <c r="AP1877" s="11" t="str">
        <f t="shared" si="1095"/>
        <v/>
      </c>
      <c r="AQ1877" s="11"/>
      <c r="AR1877" s="11">
        <f t="shared" si="1020"/>
        <v>0</v>
      </c>
      <c r="AS1877" s="11"/>
      <c r="AT1877" s="9"/>
      <c r="AU1877" t="str">
        <f t="shared" si="1070"/>
        <v>RW</v>
      </c>
      <c r="AV1877" s="7">
        <f>SUM(Z$7:Z1877)/2</f>
        <v>1372</v>
      </c>
      <c r="AW1877" s="7">
        <f>SUM(AC$7:AC1877)/2</f>
        <v>936</v>
      </c>
      <c r="BF1877" s="2" t="s">
        <v>1299</v>
      </c>
      <c r="BG1877" s="2" t="s">
        <v>1299</v>
      </c>
      <c r="BH1877" s="2" t="s">
        <v>1299</v>
      </c>
      <c r="BI1877" s="2" t="s">
        <v>1299</v>
      </c>
      <c r="BJ1877" s="2" t="s">
        <v>1299</v>
      </c>
      <c r="BK1877" s="2" t="s">
        <v>1299</v>
      </c>
      <c r="BL1877" s="2" t="s">
        <v>1299</v>
      </c>
      <c r="BM1877" s="2" t="s">
        <v>1299</v>
      </c>
      <c r="BN1877" s="2" t="s">
        <v>1299</v>
      </c>
      <c r="BO1877" s="2" t="s">
        <v>1299</v>
      </c>
    </row>
    <row r="1878" spans="2:67" ht="43.15" outlineLevel="1">
      <c r="B1878" s="36"/>
      <c r="C1878" s="13" t="s">
        <v>1999</v>
      </c>
      <c r="D1878" s="10" t="s">
        <v>2220</v>
      </c>
      <c r="E1878" s="10" t="s">
        <v>2221</v>
      </c>
      <c r="F1878" s="11" t="s">
        <v>2222</v>
      </c>
      <c r="G1878" s="11"/>
      <c r="H1878" s="11"/>
      <c r="I1878" s="11"/>
      <c r="J1878" s="11"/>
      <c r="K1878" s="11"/>
      <c r="L1878" s="11"/>
      <c r="M1878" s="11"/>
      <c r="N1878" s="10"/>
      <c r="O1878" s="10"/>
      <c r="P1878" s="10"/>
      <c r="Q1878" s="10"/>
      <c r="R1878" s="10"/>
      <c r="S1878" s="10" t="s">
        <v>53</v>
      </c>
      <c r="T1878" s="10"/>
      <c r="U1878" s="10" t="s">
        <v>49</v>
      </c>
      <c r="V1878" s="10" t="s">
        <v>50</v>
      </c>
      <c r="W1878" s="10" t="s">
        <v>50</v>
      </c>
      <c r="X1878" s="11" t="str">
        <f t="shared" si="943"/>
        <v>N</v>
      </c>
      <c r="Y1878" s="11"/>
      <c r="Z1878" s="11">
        <f t="shared" si="1069"/>
        <v>0</v>
      </c>
      <c r="AA1878" s="11" t="str">
        <f t="shared" si="1018"/>
        <v>N</v>
      </c>
      <c r="AB1878" s="11"/>
      <c r="AC1878" s="11">
        <f t="shared" si="1019"/>
        <v>0</v>
      </c>
      <c r="AD1878" s="10" t="str">
        <f t="shared" si="1086"/>
        <v/>
      </c>
      <c r="AE1878" s="10" t="str">
        <f t="shared" si="1087"/>
        <v/>
      </c>
      <c r="AF1878" s="11"/>
      <c r="AG1878" s="10"/>
      <c r="AH1878" s="10"/>
      <c r="AI1878" s="11">
        <f t="shared" si="1088"/>
        <v>1416</v>
      </c>
      <c r="AJ1878" s="11" t="str">
        <f t="shared" si="1089"/>
        <v/>
      </c>
      <c r="AK1878" s="11">
        <f t="shared" si="1090"/>
        <v>1503</v>
      </c>
      <c r="AL1878" s="11" t="str">
        <f t="shared" si="1091"/>
        <v/>
      </c>
      <c r="AM1878" s="11">
        <f t="shared" si="1092"/>
        <v>935</v>
      </c>
      <c r="AN1878" s="11" t="str">
        <f t="shared" si="1093"/>
        <v/>
      </c>
      <c r="AO1878" s="11">
        <f t="shared" si="1094"/>
        <v>935</v>
      </c>
      <c r="AP1878" s="11" t="str">
        <f t="shared" si="1095"/>
        <v/>
      </c>
      <c r="AQ1878" s="11"/>
      <c r="AR1878" s="11">
        <f t="shared" si="1020"/>
        <v>0</v>
      </c>
      <c r="AS1878" s="11"/>
      <c r="AT1878" s="9"/>
      <c r="AU1878" t="str">
        <f t="shared" si="1070"/>
        <v>RW</v>
      </c>
      <c r="AV1878" s="7">
        <f>SUM(Z$7:Z1878)/2</f>
        <v>1372</v>
      </c>
      <c r="AW1878" s="7">
        <f>SUM(AC$7:AC1878)/2</f>
        <v>936</v>
      </c>
      <c r="BF1878" s="2" t="s">
        <v>1299</v>
      </c>
      <c r="BG1878" s="2" t="s">
        <v>1299</v>
      </c>
      <c r="BH1878" s="2" t="s">
        <v>1299</v>
      </c>
      <c r="BI1878" s="2" t="s">
        <v>1299</v>
      </c>
      <c r="BJ1878" s="2" t="s">
        <v>1299</v>
      </c>
      <c r="BK1878" s="2" t="s">
        <v>1299</v>
      </c>
      <c r="BL1878" s="2" t="s">
        <v>1299</v>
      </c>
      <c r="BM1878" s="2" t="s">
        <v>1299</v>
      </c>
      <c r="BN1878" s="2" t="s">
        <v>1299</v>
      </c>
      <c r="BO1878" s="2" t="s">
        <v>1299</v>
      </c>
    </row>
    <row r="1879" spans="2:67" ht="43.15" outlineLevel="1">
      <c r="B1879" s="36"/>
      <c r="C1879" s="13" t="s">
        <v>1999</v>
      </c>
      <c r="D1879" s="10" t="s">
        <v>2220</v>
      </c>
      <c r="E1879" s="10" t="s">
        <v>2221</v>
      </c>
      <c r="F1879" s="11" t="s">
        <v>2222</v>
      </c>
      <c r="G1879" s="11"/>
      <c r="H1879" s="11"/>
      <c r="I1879" s="11"/>
      <c r="J1879" s="11"/>
      <c r="K1879" s="11"/>
      <c r="L1879" s="11"/>
      <c r="M1879" s="11"/>
      <c r="N1879" s="10"/>
      <c r="O1879" s="10"/>
      <c r="P1879" s="10"/>
      <c r="Q1879" s="10"/>
      <c r="R1879" s="10"/>
      <c r="S1879" s="10" t="s">
        <v>53</v>
      </c>
      <c r="T1879" s="10"/>
      <c r="U1879" s="10" t="s">
        <v>49</v>
      </c>
      <c r="V1879" s="10" t="s">
        <v>50</v>
      </c>
      <c r="W1879" s="10" t="s">
        <v>50</v>
      </c>
      <c r="X1879" s="11" t="str">
        <f t="shared" si="943"/>
        <v>N</v>
      </c>
      <c r="Y1879" s="11"/>
      <c r="Z1879" s="11">
        <f t="shared" si="1069"/>
        <v>0</v>
      </c>
      <c r="AA1879" s="11" t="str">
        <f t="shared" si="1018"/>
        <v>N</v>
      </c>
      <c r="AB1879" s="11"/>
      <c r="AC1879" s="11">
        <f t="shared" si="1019"/>
        <v>0</v>
      </c>
      <c r="AD1879" s="10" t="str">
        <f t="shared" si="1086"/>
        <v/>
      </c>
      <c r="AE1879" s="10" t="str">
        <f t="shared" si="1087"/>
        <v/>
      </c>
      <c r="AF1879" s="11"/>
      <c r="AG1879" s="10"/>
      <c r="AH1879" s="10"/>
      <c r="AI1879" s="11">
        <f t="shared" si="1088"/>
        <v>1416</v>
      </c>
      <c r="AJ1879" s="11" t="str">
        <f t="shared" si="1089"/>
        <v/>
      </c>
      <c r="AK1879" s="11">
        <f t="shared" si="1090"/>
        <v>1503</v>
      </c>
      <c r="AL1879" s="11" t="str">
        <f t="shared" si="1091"/>
        <v/>
      </c>
      <c r="AM1879" s="11">
        <f t="shared" si="1092"/>
        <v>935</v>
      </c>
      <c r="AN1879" s="11" t="str">
        <f t="shared" si="1093"/>
        <v/>
      </c>
      <c r="AO1879" s="11">
        <f t="shared" si="1094"/>
        <v>935</v>
      </c>
      <c r="AP1879" s="11" t="str">
        <f t="shared" si="1095"/>
        <v/>
      </c>
      <c r="AQ1879" s="11"/>
      <c r="AR1879" s="11">
        <f t="shared" si="1020"/>
        <v>0</v>
      </c>
      <c r="AS1879" s="11"/>
      <c r="AT1879" s="9"/>
      <c r="AU1879" t="str">
        <f t="shared" si="1070"/>
        <v>RW</v>
      </c>
      <c r="AV1879" s="7">
        <f>SUM(Z$7:Z1879)/2</f>
        <v>1372</v>
      </c>
      <c r="AW1879" s="7">
        <f>SUM(AC$7:AC1879)/2</f>
        <v>936</v>
      </c>
      <c r="BF1879" s="2" t="s">
        <v>1299</v>
      </c>
      <c r="BG1879" s="2" t="s">
        <v>1299</v>
      </c>
      <c r="BH1879" s="2" t="s">
        <v>1299</v>
      </c>
      <c r="BI1879" s="2" t="s">
        <v>1299</v>
      </c>
      <c r="BJ1879" s="2" t="s">
        <v>1299</v>
      </c>
      <c r="BK1879" s="2" t="s">
        <v>1299</v>
      </c>
      <c r="BL1879" s="2" t="s">
        <v>1299</v>
      </c>
      <c r="BM1879" s="2" t="s">
        <v>1299</v>
      </c>
      <c r="BN1879" s="2" t="s">
        <v>1299</v>
      </c>
      <c r="BO1879" s="2" t="s">
        <v>1299</v>
      </c>
    </row>
    <row r="1880" spans="2:67" ht="43.15" outlineLevel="1">
      <c r="B1880" s="36"/>
      <c r="C1880" s="13" t="s">
        <v>1999</v>
      </c>
      <c r="D1880" s="10" t="s">
        <v>2220</v>
      </c>
      <c r="E1880" s="10" t="s">
        <v>2221</v>
      </c>
      <c r="F1880" s="11" t="s">
        <v>2222</v>
      </c>
      <c r="G1880" s="11"/>
      <c r="H1880" s="11"/>
      <c r="I1880" s="11"/>
      <c r="J1880" s="11"/>
      <c r="K1880" s="11"/>
      <c r="L1880" s="11"/>
      <c r="M1880" s="11"/>
      <c r="N1880" s="10"/>
      <c r="O1880" s="10"/>
      <c r="P1880" s="10"/>
      <c r="Q1880" s="10"/>
      <c r="R1880" s="10"/>
      <c r="S1880" s="10" t="s">
        <v>53</v>
      </c>
      <c r="T1880" s="10"/>
      <c r="U1880" s="10" t="s">
        <v>49</v>
      </c>
      <c r="V1880" s="10" t="s">
        <v>50</v>
      </c>
      <c r="W1880" s="10" t="s">
        <v>50</v>
      </c>
      <c r="X1880" s="11" t="str">
        <f t="shared" si="943"/>
        <v>N</v>
      </c>
      <c r="Y1880" s="11"/>
      <c r="Z1880" s="11">
        <f t="shared" si="1069"/>
        <v>0</v>
      </c>
      <c r="AA1880" s="11" t="str">
        <f t="shared" si="1018"/>
        <v>N</v>
      </c>
      <c r="AB1880" s="11"/>
      <c r="AC1880" s="11">
        <f t="shared" si="1019"/>
        <v>0</v>
      </c>
      <c r="AD1880" s="10" t="str">
        <f t="shared" si="1086"/>
        <v/>
      </c>
      <c r="AE1880" s="10" t="str">
        <f t="shared" si="1087"/>
        <v/>
      </c>
      <c r="AF1880" s="11"/>
      <c r="AG1880" s="10"/>
      <c r="AH1880" s="10"/>
      <c r="AI1880" s="11">
        <f t="shared" si="1088"/>
        <v>1416</v>
      </c>
      <c r="AJ1880" s="11" t="str">
        <f t="shared" si="1089"/>
        <v/>
      </c>
      <c r="AK1880" s="11">
        <f t="shared" si="1090"/>
        <v>1503</v>
      </c>
      <c r="AL1880" s="11" t="str">
        <f t="shared" si="1091"/>
        <v/>
      </c>
      <c r="AM1880" s="11">
        <f t="shared" si="1092"/>
        <v>935</v>
      </c>
      <c r="AN1880" s="11" t="str">
        <f t="shared" si="1093"/>
        <v/>
      </c>
      <c r="AO1880" s="11">
        <f t="shared" si="1094"/>
        <v>935</v>
      </c>
      <c r="AP1880" s="11" t="str">
        <f t="shared" si="1095"/>
        <v/>
      </c>
      <c r="AQ1880" s="11"/>
      <c r="AR1880" s="11">
        <f t="shared" si="1020"/>
        <v>0</v>
      </c>
      <c r="AS1880" s="11"/>
      <c r="AT1880" s="9"/>
      <c r="AU1880" t="str">
        <f t="shared" si="1070"/>
        <v>RW</v>
      </c>
      <c r="AV1880" s="7">
        <f>SUM(Z$7:Z1880)/2</f>
        <v>1372</v>
      </c>
      <c r="AW1880" s="7">
        <f>SUM(AC$7:AC1880)/2</f>
        <v>936</v>
      </c>
      <c r="BF1880" s="2" t="s">
        <v>1299</v>
      </c>
      <c r="BG1880" s="2" t="s">
        <v>1299</v>
      </c>
      <c r="BH1880" s="2" t="s">
        <v>1299</v>
      </c>
      <c r="BI1880" s="2" t="s">
        <v>1299</v>
      </c>
      <c r="BJ1880" s="2" t="s">
        <v>1299</v>
      </c>
      <c r="BK1880" s="2" t="s">
        <v>1299</v>
      </c>
      <c r="BL1880" s="2" t="s">
        <v>1299</v>
      </c>
      <c r="BM1880" s="2" t="s">
        <v>1299</v>
      </c>
      <c r="BN1880" s="2" t="s">
        <v>1299</v>
      </c>
      <c r="BO1880" s="2" t="s">
        <v>1299</v>
      </c>
    </row>
    <row r="1881" spans="2:67" ht="43.15" outlineLevel="1">
      <c r="B1881" s="36"/>
      <c r="C1881" s="13" t="s">
        <v>1999</v>
      </c>
      <c r="D1881" s="10" t="s">
        <v>2220</v>
      </c>
      <c r="E1881" s="10" t="s">
        <v>2221</v>
      </c>
      <c r="F1881" s="11" t="s">
        <v>2222</v>
      </c>
      <c r="G1881" s="11"/>
      <c r="H1881" s="11"/>
      <c r="I1881" s="11"/>
      <c r="J1881" s="11"/>
      <c r="K1881" s="11"/>
      <c r="L1881" s="11"/>
      <c r="M1881" s="11"/>
      <c r="N1881" s="10"/>
      <c r="O1881" s="10"/>
      <c r="P1881" s="10"/>
      <c r="Q1881" s="10"/>
      <c r="R1881" s="10"/>
      <c r="S1881" s="10" t="s">
        <v>53</v>
      </c>
      <c r="T1881" s="10"/>
      <c r="U1881" s="10" t="s">
        <v>49</v>
      </c>
      <c r="V1881" s="10" t="s">
        <v>50</v>
      </c>
      <c r="W1881" s="10" t="s">
        <v>50</v>
      </c>
      <c r="X1881" s="11" t="str">
        <f t="shared" si="943"/>
        <v>N</v>
      </c>
      <c r="Y1881" s="11"/>
      <c r="Z1881" s="11">
        <f t="shared" si="1069"/>
        <v>0</v>
      </c>
      <c r="AA1881" s="11" t="str">
        <f t="shared" si="1018"/>
        <v>N</v>
      </c>
      <c r="AB1881" s="11"/>
      <c r="AC1881" s="11">
        <f t="shared" si="1019"/>
        <v>0</v>
      </c>
      <c r="AD1881" s="10" t="str">
        <f t="shared" si="1086"/>
        <v/>
      </c>
      <c r="AE1881" s="10" t="str">
        <f t="shared" si="1087"/>
        <v/>
      </c>
      <c r="AF1881" s="11"/>
      <c r="AG1881" s="10"/>
      <c r="AH1881" s="10"/>
      <c r="AI1881" s="11">
        <f t="shared" si="1088"/>
        <v>1416</v>
      </c>
      <c r="AJ1881" s="11" t="str">
        <f t="shared" si="1089"/>
        <v/>
      </c>
      <c r="AK1881" s="11">
        <f t="shared" si="1090"/>
        <v>1503</v>
      </c>
      <c r="AL1881" s="11" t="str">
        <f t="shared" si="1091"/>
        <v/>
      </c>
      <c r="AM1881" s="11">
        <f t="shared" si="1092"/>
        <v>935</v>
      </c>
      <c r="AN1881" s="11" t="str">
        <f t="shared" si="1093"/>
        <v/>
      </c>
      <c r="AO1881" s="11">
        <f t="shared" si="1094"/>
        <v>935</v>
      </c>
      <c r="AP1881" s="11" t="str">
        <f t="shared" si="1095"/>
        <v/>
      </c>
      <c r="AQ1881" s="11"/>
      <c r="AR1881" s="11">
        <f t="shared" si="1020"/>
        <v>0</v>
      </c>
      <c r="AS1881" s="11"/>
      <c r="AT1881" s="9"/>
      <c r="AU1881" t="str">
        <f t="shared" si="1070"/>
        <v>RW</v>
      </c>
      <c r="AV1881" s="7">
        <f>SUM(Z$7:Z1881)/2</f>
        <v>1372</v>
      </c>
      <c r="AW1881" s="7">
        <f>SUM(AC$7:AC1881)/2</f>
        <v>936</v>
      </c>
      <c r="BF1881" s="2" t="s">
        <v>1299</v>
      </c>
      <c r="BG1881" s="2" t="s">
        <v>1299</v>
      </c>
      <c r="BH1881" s="2" t="s">
        <v>1299</v>
      </c>
      <c r="BI1881" s="2" t="s">
        <v>1299</v>
      </c>
      <c r="BJ1881" s="2" t="s">
        <v>1299</v>
      </c>
      <c r="BK1881" s="2" t="s">
        <v>1299</v>
      </c>
      <c r="BL1881" s="2" t="s">
        <v>1299</v>
      </c>
      <c r="BM1881" s="2" t="s">
        <v>1299</v>
      </c>
      <c r="BN1881" s="2" t="s">
        <v>1299</v>
      </c>
      <c r="BO1881" s="2" t="s">
        <v>1299</v>
      </c>
    </row>
    <row r="1882" spans="2:67" ht="43.15" outlineLevel="1">
      <c r="B1882" s="36"/>
      <c r="C1882" s="13" t="s">
        <v>1999</v>
      </c>
      <c r="D1882" s="10" t="s">
        <v>2220</v>
      </c>
      <c r="E1882" s="10" t="s">
        <v>2221</v>
      </c>
      <c r="F1882" s="11" t="s">
        <v>2222</v>
      </c>
      <c r="G1882" s="11"/>
      <c r="H1882" s="11"/>
      <c r="I1882" s="11"/>
      <c r="J1882" s="11"/>
      <c r="K1882" s="11"/>
      <c r="L1882" s="11"/>
      <c r="M1882" s="11"/>
      <c r="N1882" s="10"/>
      <c r="O1882" s="10"/>
      <c r="P1882" s="10"/>
      <c r="Q1882" s="10"/>
      <c r="R1882" s="10"/>
      <c r="S1882" s="10" t="s">
        <v>53</v>
      </c>
      <c r="T1882" s="10"/>
      <c r="U1882" s="10" t="s">
        <v>49</v>
      </c>
      <c r="V1882" s="10" t="s">
        <v>50</v>
      </c>
      <c r="W1882" s="10" t="s">
        <v>50</v>
      </c>
      <c r="X1882" s="11" t="str">
        <f t="shared" si="943"/>
        <v>N</v>
      </c>
      <c r="Y1882" s="11"/>
      <c r="Z1882" s="11">
        <f t="shared" si="1069"/>
        <v>0</v>
      </c>
      <c r="AA1882" s="11" t="str">
        <f t="shared" si="1018"/>
        <v>N</v>
      </c>
      <c r="AB1882" s="11"/>
      <c r="AC1882" s="11">
        <f t="shared" si="1019"/>
        <v>0</v>
      </c>
      <c r="AD1882" s="10" t="str">
        <f t="shared" si="1086"/>
        <v/>
      </c>
      <c r="AE1882" s="10" t="str">
        <f t="shared" si="1087"/>
        <v/>
      </c>
      <c r="AF1882" s="11"/>
      <c r="AG1882" s="10"/>
      <c r="AH1882" s="10"/>
      <c r="AI1882" s="11">
        <f t="shared" si="1088"/>
        <v>1416</v>
      </c>
      <c r="AJ1882" s="11" t="str">
        <f t="shared" si="1089"/>
        <v/>
      </c>
      <c r="AK1882" s="11">
        <f t="shared" si="1090"/>
        <v>1503</v>
      </c>
      <c r="AL1882" s="11" t="str">
        <f t="shared" si="1091"/>
        <v/>
      </c>
      <c r="AM1882" s="11">
        <f t="shared" si="1092"/>
        <v>935</v>
      </c>
      <c r="AN1882" s="11" t="str">
        <f t="shared" si="1093"/>
        <v/>
      </c>
      <c r="AO1882" s="11">
        <f t="shared" si="1094"/>
        <v>935</v>
      </c>
      <c r="AP1882" s="11" t="str">
        <f t="shared" si="1095"/>
        <v/>
      </c>
      <c r="AQ1882" s="11"/>
      <c r="AR1882" s="11">
        <f t="shared" si="1020"/>
        <v>0</v>
      </c>
      <c r="AS1882" s="11"/>
      <c r="AT1882" s="9"/>
      <c r="AU1882" t="str">
        <f t="shared" si="1070"/>
        <v>RW</v>
      </c>
      <c r="AV1882" s="7">
        <f>SUM(Z$7:Z1882)/2</f>
        <v>1372</v>
      </c>
      <c r="AW1882" s="7">
        <f>SUM(AC$7:AC1882)/2</f>
        <v>936</v>
      </c>
      <c r="BF1882" s="2" t="s">
        <v>1299</v>
      </c>
      <c r="BG1882" s="2" t="s">
        <v>1299</v>
      </c>
      <c r="BH1882" s="2" t="s">
        <v>1299</v>
      </c>
      <c r="BI1882" s="2" t="s">
        <v>1299</v>
      </c>
      <c r="BJ1882" s="2" t="s">
        <v>1299</v>
      </c>
      <c r="BK1882" s="2" t="s">
        <v>1299</v>
      </c>
      <c r="BL1882" s="2" t="s">
        <v>1299</v>
      </c>
      <c r="BM1882" s="2" t="s">
        <v>1299</v>
      </c>
      <c r="BN1882" s="2" t="s">
        <v>1299</v>
      </c>
      <c r="BO1882" s="2" t="s">
        <v>1299</v>
      </c>
    </row>
    <row r="1883" spans="2:67" ht="43.15" outlineLevel="1">
      <c r="B1883" s="36"/>
      <c r="C1883" s="13" t="s">
        <v>1999</v>
      </c>
      <c r="D1883" s="10" t="s">
        <v>2220</v>
      </c>
      <c r="E1883" s="10" t="s">
        <v>2221</v>
      </c>
      <c r="F1883" s="11" t="s">
        <v>2222</v>
      </c>
      <c r="G1883" s="11"/>
      <c r="H1883" s="11"/>
      <c r="I1883" s="11"/>
      <c r="J1883" s="11"/>
      <c r="K1883" s="11"/>
      <c r="L1883" s="11"/>
      <c r="M1883" s="11"/>
      <c r="N1883" s="10"/>
      <c r="O1883" s="10"/>
      <c r="P1883" s="10"/>
      <c r="Q1883" s="10"/>
      <c r="R1883" s="10"/>
      <c r="S1883" s="10" t="s">
        <v>53</v>
      </c>
      <c r="T1883" s="10"/>
      <c r="U1883" s="10" t="s">
        <v>49</v>
      </c>
      <c r="V1883" s="10" t="s">
        <v>50</v>
      </c>
      <c r="W1883" s="10" t="s">
        <v>50</v>
      </c>
      <c r="X1883" s="11" t="str">
        <f t="shared" si="943"/>
        <v>N</v>
      </c>
      <c r="Y1883" s="11"/>
      <c r="Z1883" s="11">
        <f t="shared" si="1069"/>
        <v>0</v>
      </c>
      <c r="AA1883" s="11" t="str">
        <f t="shared" si="1018"/>
        <v>N</v>
      </c>
      <c r="AB1883" s="11"/>
      <c r="AC1883" s="11">
        <f t="shared" si="1019"/>
        <v>0</v>
      </c>
      <c r="AD1883" s="10" t="str">
        <f t="shared" si="1086"/>
        <v/>
      </c>
      <c r="AE1883" s="10" t="str">
        <f t="shared" si="1087"/>
        <v/>
      </c>
      <c r="AF1883" s="11"/>
      <c r="AG1883" s="10"/>
      <c r="AH1883" s="10"/>
      <c r="AI1883" s="11">
        <f t="shared" si="1088"/>
        <v>1416</v>
      </c>
      <c r="AJ1883" s="11" t="str">
        <f t="shared" si="1089"/>
        <v/>
      </c>
      <c r="AK1883" s="11">
        <f t="shared" si="1090"/>
        <v>1503</v>
      </c>
      <c r="AL1883" s="11" t="str">
        <f t="shared" si="1091"/>
        <v/>
      </c>
      <c r="AM1883" s="11">
        <f t="shared" si="1092"/>
        <v>935</v>
      </c>
      <c r="AN1883" s="11" t="str">
        <f t="shared" si="1093"/>
        <v/>
      </c>
      <c r="AO1883" s="11">
        <f t="shared" si="1094"/>
        <v>935</v>
      </c>
      <c r="AP1883" s="11" t="str">
        <f t="shared" si="1095"/>
        <v/>
      </c>
      <c r="AQ1883" s="11"/>
      <c r="AR1883" s="11">
        <f t="shared" si="1020"/>
        <v>0</v>
      </c>
      <c r="AS1883" s="11"/>
      <c r="AT1883" s="9"/>
      <c r="AU1883" t="str">
        <f t="shared" si="1070"/>
        <v>RW</v>
      </c>
      <c r="AV1883" s="7">
        <f>SUM(Z$7:Z1883)/2</f>
        <v>1372</v>
      </c>
      <c r="AW1883" s="7">
        <f>SUM(AC$7:AC1883)/2</f>
        <v>936</v>
      </c>
      <c r="BF1883" s="2" t="s">
        <v>1299</v>
      </c>
      <c r="BG1883" s="2" t="s">
        <v>1299</v>
      </c>
      <c r="BH1883" s="2" t="s">
        <v>1299</v>
      </c>
      <c r="BI1883" s="2" t="s">
        <v>1299</v>
      </c>
      <c r="BJ1883" s="2" t="s">
        <v>1299</v>
      </c>
      <c r="BK1883" s="2" t="s">
        <v>1299</v>
      </c>
      <c r="BL1883" s="2" t="s">
        <v>1299</v>
      </c>
      <c r="BM1883" s="2" t="s">
        <v>1299</v>
      </c>
      <c r="BN1883" s="2" t="s">
        <v>1299</v>
      </c>
      <c r="BO1883" s="2" t="s">
        <v>1299</v>
      </c>
    </row>
    <row r="1884" spans="2:67" ht="43.15" outlineLevel="1">
      <c r="B1884" s="36"/>
      <c r="C1884" s="13" t="s">
        <v>1999</v>
      </c>
      <c r="D1884" s="10" t="s">
        <v>2220</v>
      </c>
      <c r="E1884" s="10" t="s">
        <v>2221</v>
      </c>
      <c r="F1884" s="11" t="s">
        <v>2222</v>
      </c>
      <c r="G1884" s="11"/>
      <c r="H1884" s="11"/>
      <c r="I1884" s="11"/>
      <c r="J1884" s="11"/>
      <c r="K1884" s="11"/>
      <c r="L1884" s="11"/>
      <c r="M1884" s="11"/>
      <c r="N1884" s="10"/>
      <c r="O1884" s="10"/>
      <c r="P1884" s="10"/>
      <c r="Q1884" s="10"/>
      <c r="R1884" s="10"/>
      <c r="S1884" s="10" t="s">
        <v>53</v>
      </c>
      <c r="T1884" s="10"/>
      <c r="U1884" s="10" t="s">
        <v>49</v>
      </c>
      <c r="V1884" s="10" t="s">
        <v>50</v>
      </c>
      <c r="W1884" s="10" t="s">
        <v>50</v>
      </c>
      <c r="X1884" s="11" t="str">
        <f t="shared" si="943"/>
        <v>N</v>
      </c>
      <c r="Y1884" s="11"/>
      <c r="Z1884" s="11">
        <f t="shared" si="1069"/>
        <v>0</v>
      </c>
      <c r="AA1884" s="11" t="str">
        <f t="shared" si="1018"/>
        <v>N</v>
      </c>
      <c r="AB1884" s="11"/>
      <c r="AC1884" s="11">
        <f t="shared" si="1019"/>
        <v>0</v>
      </c>
      <c r="AD1884" s="10" t="str">
        <f t="shared" si="1086"/>
        <v/>
      </c>
      <c r="AE1884" s="10" t="str">
        <f t="shared" si="1087"/>
        <v/>
      </c>
      <c r="AF1884" s="11"/>
      <c r="AG1884" s="10"/>
      <c r="AH1884" s="10"/>
      <c r="AI1884" s="11">
        <f t="shared" si="1088"/>
        <v>1416</v>
      </c>
      <c r="AJ1884" s="11" t="str">
        <f t="shared" si="1089"/>
        <v/>
      </c>
      <c r="AK1884" s="11">
        <f t="shared" si="1090"/>
        <v>1503</v>
      </c>
      <c r="AL1884" s="11" t="str">
        <f t="shared" si="1091"/>
        <v/>
      </c>
      <c r="AM1884" s="11">
        <f t="shared" si="1092"/>
        <v>935</v>
      </c>
      <c r="AN1884" s="11" t="str">
        <f t="shared" si="1093"/>
        <v/>
      </c>
      <c r="AO1884" s="11">
        <f t="shared" si="1094"/>
        <v>935</v>
      </c>
      <c r="AP1884" s="11" t="str">
        <f t="shared" si="1095"/>
        <v/>
      </c>
      <c r="AQ1884" s="11"/>
      <c r="AR1884" s="11">
        <f t="shared" si="1020"/>
        <v>0</v>
      </c>
      <c r="AS1884" s="11"/>
      <c r="AT1884" s="9"/>
      <c r="AU1884" t="str">
        <f t="shared" si="1070"/>
        <v>RW</v>
      </c>
      <c r="AV1884" s="7">
        <f>SUM(Z$7:Z1884)/2</f>
        <v>1372</v>
      </c>
      <c r="AW1884" s="7">
        <f>SUM(AC$7:AC1884)/2</f>
        <v>936</v>
      </c>
      <c r="BF1884" s="2" t="s">
        <v>1299</v>
      </c>
      <c r="BG1884" s="2" t="s">
        <v>1299</v>
      </c>
      <c r="BH1884" s="2" t="s">
        <v>1299</v>
      </c>
      <c r="BI1884" s="2" t="s">
        <v>1299</v>
      </c>
      <c r="BJ1884" s="2" t="s">
        <v>1299</v>
      </c>
      <c r="BK1884" s="2" t="s">
        <v>1299</v>
      </c>
      <c r="BL1884" s="2" t="s">
        <v>1299</v>
      </c>
      <c r="BM1884" s="2" t="s">
        <v>1299</v>
      </c>
      <c r="BN1884" s="2" t="s">
        <v>1299</v>
      </c>
      <c r="BO1884" s="2" t="s">
        <v>1299</v>
      </c>
    </row>
    <row r="1885" spans="2:67" ht="43.15" outlineLevel="1">
      <c r="B1885" s="36"/>
      <c r="C1885" s="13" t="s">
        <v>1999</v>
      </c>
      <c r="D1885" s="10" t="s">
        <v>2220</v>
      </c>
      <c r="E1885" s="10" t="s">
        <v>2221</v>
      </c>
      <c r="F1885" s="11" t="s">
        <v>2222</v>
      </c>
      <c r="G1885" s="11"/>
      <c r="H1885" s="11"/>
      <c r="I1885" s="11"/>
      <c r="J1885" s="11"/>
      <c r="K1885" s="11"/>
      <c r="L1885" s="11"/>
      <c r="M1885" s="11"/>
      <c r="N1885" s="10"/>
      <c r="O1885" s="10"/>
      <c r="P1885" s="10"/>
      <c r="Q1885" s="10"/>
      <c r="R1885" s="10"/>
      <c r="S1885" s="10" t="s">
        <v>53</v>
      </c>
      <c r="T1885" s="10"/>
      <c r="U1885" s="10" t="s">
        <v>49</v>
      </c>
      <c r="V1885" s="10" t="s">
        <v>50</v>
      </c>
      <c r="W1885" s="10" t="s">
        <v>50</v>
      </c>
      <c r="X1885" s="11" t="str">
        <f t="shared" si="943"/>
        <v>N</v>
      </c>
      <c r="Y1885" s="11"/>
      <c r="Z1885" s="11">
        <f t="shared" ref="Z1885:Z1948" si="1096">IF(V1885="N",Y1885,Y1885*$T$1)</f>
        <v>0</v>
      </c>
      <c r="AA1885" s="11" t="str">
        <f t="shared" si="1018"/>
        <v>N</v>
      </c>
      <c r="AB1885" s="11"/>
      <c r="AC1885" s="11">
        <f t="shared" si="1019"/>
        <v>0</v>
      </c>
      <c r="AD1885" s="10" t="str">
        <f t="shared" si="1086"/>
        <v/>
      </c>
      <c r="AE1885" s="10" t="str">
        <f t="shared" si="1087"/>
        <v/>
      </c>
      <c r="AF1885" s="11"/>
      <c r="AG1885" s="10"/>
      <c r="AH1885" s="10"/>
      <c r="AI1885" s="11">
        <f t="shared" si="1088"/>
        <v>1416</v>
      </c>
      <c r="AJ1885" s="11" t="str">
        <f t="shared" si="1089"/>
        <v/>
      </c>
      <c r="AK1885" s="11">
        <f t="shared" si="1090"/>
        <v>1503</v>
      </c>
      <c r="AL1885" s="11" t="str">
        <f t="shared" si="1091"/>
        <v/>
      </c>
      <c r="AM1885" s="11">
        <f t="shared" si="1092"/>
        <v>935</v>
      </c>
      <c r="AN1885" s="11" t="str">
        <f t="shared" si="1093"/>
        <v/>
      </c>
      <c r="AO1885" s="11">
        <f t="shared" si="1094"/>
        <v>935</v>
      </c>
      <c r="AP1885" s="11" t="str">
        <f t="shared" si="1095"/>
        <v/>
      </c>
      <c r="AQ1885" s="11"/>
      <c r="AR1885" s="11">
        <f t="shared" si="1020"/>
        <v>0</v>
      </c>
      <c r="AS1885" s="11"/>
      <c r="AT1885" s="9"/>
      <c r="AU1885" t="str">
        <f t="shared" si="1070"/>
        <v>RW</v>
      </c>
      <c r="AV1885" s="7">
        <f>SUM(Z$7:Z1885)/2</f>
        <v>1372</v>
      </c>
      <c r="AW1885" s="7">
        <f>SUM(AC$7:AC1885)/2</f>
        <v>936</v>
      </c>
      <c r="BF1885" s="2" t="s">
        <v>1299</v>
      </c>
      <c r="BG1885" s="2" t="s">
        <v>1299</v>
      </c>
      <c r="BH1885" s="2" t="s">
        <v>1299</v>
      </c>
      <c r="BI1885" s="2" t="s">
        <v>1299</v>
      </c>
      <c r="BJ1885" s="2" t="s">
        <v>1299</v>
      </c>
      <c r="BK1885" s="2" t="s">
        <v>1299</v>
      </c>
      <c r="BL1885" s="2" t="s">
        <v>1299</v>
      </c>
      <c r="BM1885" s="2" t="s">
        <v>1299</v>
      </c>
      <c r="BN1885" s="2" t="s">
        <v>1299</v>
      </c>
      <c r="BO1885" s="2" t="s">
        <v>1299</v>
      </c>
    </row>
    <row r="1886" spans="2:67" ht="43.15" outlineLevel="1">
      <c r="B1886" s="36"/>
      <c r="C1886" s="13" t="s">
        <v>1999</v>
      </c>
      <c r="D1886" s="10" t="s">
        <v>2220</v>
      </c>
      <c r="E1886" s="10" t="s">
        <v>2221</v>
      </c>
      <c r="F1886" s="11" t="s">
        <v>2222</v>
      </c>
      <c r="G1886" s="11"/>
      <c r="H1886" s="11"/>
      <c r="I1886" s="11"/>
      <c r="J1886" s="11"/>
      <c r="K1886" s="11"/>
      <c r="L1886" s="11"/>
      <c r="M1886" s="11"/>
      <c r="N1886" s="10"/>
      <c r="O1886" s="10"/>
      <c r="P1886" s="10"/>
      <c r="Q1886" s="10"/>
      <c r="R1886" s="10"/>
      <c r="S1886" s="10" t="s">
        <v>53</v>
      </c>
      <c r="T1886" s="10"/>
      <c r="U1886" s="10" t="s">
        <v>49</v>
      </c>
      <c r="V1886" s="10" t="s">
        <v>50</v>
      </c>
      <c r="W1886" s="10" t="s">
        <v>50</v>
      </c>
      <c r="X1886" s="11" t="str">
        <f t="shared" si="943"/>
        <v>N</v>
      </c>
      <c r="Y1886" s="11"/>
      <c r="Z1886" s="11">
        <f t="shared" si="1096"/>
        <v>0</v>
      </c>
      <c r="AA1886" s="11" t="str">
        <f t="shared" si="1018"/>
        <v>N</v>
      </c>
      <c r="AB1886" s="11"/>
      <c r="AC1886" s="11">
        <f t="shared" si="1019"/>
        <v>0</v>
      </c>
      <c r="AD1886" s="10" t="str">
        <f t="shared" si="1086"/>
        <v/>
      </c>
      <c r="AE1886" s="10" t="str">
        <f t="shared" si="1087"/>
        <v/>
      </c>
      <c r="AF1886" s="11"/>
      <c r="AG1886" s="10"/>
      <c r="AH1886" s="10"/>
      <c r="AI1886" s="11">
        <f t="shared" si="1088"/>
        <v>1416</v>
      </c>
      <c r="AJ1886" s="11" t="str">
        <f t="shared" si="1089"/>
        <v/>
      </c>
      <c r="AK1886" s="11">
        <f t="shared" si="1090"/>
        <v>1503</v>
      </c>
      <c r="AL1886" s="11" t="str">
        <f t="shared" si="1091"/>
        <v/>
      </c>
      <c r="AM1886" s="11">
        <f t="shared" si="1092"/>
        <v>935</v>
      </c>
      <c r="AN1886" s="11" t="str">
        <f t="shared" si="1093"/>
        <v/>
      </c>
      <c r="AO1886" s="11">
        <f t="shared" si="1094"/>
        <v>935</v>
      </c>
      <c r="AP1886" s="11" t="str">
        <f t="shared" si="1095"/>
        <v/>
      </c>
      <c r="AQ1886" s="11"/>
      <c r="AR1886" s="11">
        <f t="shared" si="1020"/>
        <v>0</v>
      </c>
      <c r="AS1886" s="11"/>
      <c r="AT1886" s="9"/>
      <c r="AU1886" t="str">
        <f t="shared" si="1070"/>
        <v>RW</v>
      </c>
      <c r="AV1886" s="7">
        <f>SUM(Z$7:Z1886)/2</f>
        <v>1372</v>
      </c>
      <c r="AW1886" s="7">
        <f>SUM(AC$7:AC1886)/2</f>
        <v>936</v>
      </c>
      <c r="BF1886" s="2" t="s">
        <v>1299</v>
      </c>
      <c r="BG1886" s="2" t="s">
        <v>1299</v>
      </c>
      <c r="BH1886" s="2" t="s">
        <v>1299</v>
      </c>
      <c r="BI1886" s="2" t="s">
        <v>1299</v>
      </c>
      <c r="BJ1886" s="2" t="s">
        <v>1299</v>
      </c>
      <c r="BK1886" s="2" t="s">
        <v>1299</v>
      </c>
      <c r="BL1886" s="2" t="s">
        <v>1299</v>
      </c>
      <c r="BM1886" s="2" t="s">
        <v>1299</v>
      </c>
      <c r="BN1886" s="2" t="s">
        <v>1299</v>
      </c>
      <c r="BO1886" s="2" t="s">
        <v>1299</v>
      </c>
    </row>
    <row r="1887" spans="2:67" ht="43.15" outlineLevel="1">
      <c r="B1887" s="36"/>
      <c r="C1887" s="13" t="s">
        <v>1999</v>
      </c>
      <c r="D1887" s="10" t="s">
        <v>2220</v>
      </c>
      <c r="E1887" s="10" t="s">
        <v>2221</v>
      </c>
      <c r="F1887" s="11" t="s">
        <v>2222</v>
      </c>
      <c r="G1887" s="11"/>
      <c r="H1887" s="11"/>
      <c r="I1887" s="11"/>
      <c r="J1887" s="11"/>
      <c r="K1887" s="11"/>
      <c r="L1887" s="11"/>
      <c r="M1887" s="11"/>
      <c r="N1887" s="10"/>
      <c r="O1887" s="10"/>
      <c r="P1887" s="10"/>
      <c r="Q1887" s="10"/>
      <c r="R1887" s="10"/>
      <c r="S1887" s="10" t="s">
        <v>53</v>
      </c>
      <c r="T1887" s="10"/>
      <c r="U1887" s="10" t="s">
        <v>49</v>
      </c>
      <c r="V1887" s="10" t="s">
        <v>50</v>
      </c>
      <c r="W1887" s="10" t="s">
        <v>50</v>
      </c>
      <c r="X1887" s="11" t="str">
        <f t="shared" si="943"/>
        <v>N</v>
      </c>
      <c r="Y1887" s="11"/>
      <c r="Z1887" s="11">
        <f t="shared" si="1096"/>
        <v>0</v>
      </c>
      <c r="AA1887" s="11" t="str">
        <f t="shared" si="1018"/>
        <v>N</v>
      </c>
      <c r="AB1887" s="11"/>
      <c r="AC1887" s="11">
        <f t="shared" si="1019"/>
        <v>0</v>
      </c>
      <c r="AD1887" s="10" t="str">
        <f t="shared" si="1086"/>
        <v/>
      </c>
      <c r="AE1887" s="10" t="str">
        <f t="shared" si="1087"/>
        <v/>
      </c>
      <c r="AF1887" s="11"/>
      <c r="AG1887" s="10"/>
      <c r="AH1887" s="10"/>
      <c r="AI1887" s="11">
        <f t="shared" si="1088"/>
        <v>1416</v>
      </c>
      <c r="AJ1887" s="11" t="str">
        <f t="shared" si="1089"/>
        <v/>
      </c>
      <c r="AK1887" s="11">
        <f t="shared" si="1090"/>
        <v>1503</v>
      </c>
      <c r="AL1887" s="11" t="str">
        <f t="shared" si="1091"/>
        <v/>
      </c>
      <c r="AM1887" s="11">
        <f t="shared" si="1092"/>
        <v>935</v>
      </c>
      <c r="AN1887" s="11" t="str">
        <f t="shared" si="1093"/>
        <v/>
      </c>
      <c r="AO1887" s="11">
        <f t="shared" si="1094"/>
        <v>935</v>
      </c>
      <c r="AP1887" s="11" t="str">
        <f t="shared" si="1095"/>
        <v/>
      </c>
      <c r="AQ1887" s="11"/>
      <c r="AR1887" s="11">
        <f t="shared" si="1020"/>
        <v>0</v>
      </c>
      <c r="AS1887" s="11"/>
      <c r="AT1887" s="9"/>
      <c r="AU1887" t="str">
        <f t="shared" si="1070"/>
        <v>RW</v>
      </c>
      <c r="AV1887" s="7">
        <f>SUM(Z$7:Z1887)/2</f>
        <v>1372</v>
      </c>
      <c r="AW1887" s="7">
        <f>SUM(AC$7:AC1887)/2</f>
        <v>936</v>
      </c>
      <c r="BF1887" s="2" t="s">
        <v>1299</v>
      </c>
      <c r="BG1887" s="2" t="s">
        <v>1299</v>
      </c>
      <c r="BH1887" s="2" t="s">
        <v>1299</v>
      </c>
      <c r="BI1887" s="2" t="s">
        <v>1299</v>
      </c>
      <c r="BJ1887" s="2" t="s">
        <v>1299</v>
      </c>
      <c r="BK1887" s="2" t="s">
        <v>1299</v>
      </c>
      <c r="BL1887" s="2" t="s">
        <v>1299</v>
      </c>
      <c r="BM1887" s="2" t="s">
        <v>1299</v>
      </c>
      <c r="BN1887" s="2" t="s">
        <v>1299</v>
      </c>
      <c r="BO1887" s="2" t="s">
        <v>1299</v>
      </c>
    </row>
    <row r="1888" spans="2:67" ht="43.15" outlineLevel="1">
      <c r="B1888" s="36"/>
      <c r="C1888" s="13" t="s">
        <v>1999</v>
      </c>
      <c r="D1888" s="10" t="s">
        <v>2220</v>
      </c>
      <c r="E1888" s="10" t="s">
        <v>2221</v>
      </c>
      <c r="F1888" s="11" t="s">
        <v>2222</v>
      </c>
      <c r="G1888" s="11"/>
      <c r="H1888" s="11"/>
      <c r="I1888" s="11"/>
      <c r="J1888" s="11"/>
      <c r="K1888" s="11"/>
      <c r="L1888" s="11"/>
      <c r="M1888" s="11"/>
      <c r="N1888" s="10"/>
      <c r="O1888" s="10"/>
      <c r="P1888" s="10"/>
      <c r="Q1888" s="10"/>
      <c r="R1888" s="10"/>
      <c r="S1888" s="10" t="s">
        <v>53</v>
      </c>
      <c r="T1888" s="10"/>
      <c r="U1888" s="10" t="s">
        <v>49</v>
      </c>
      <c r="V1888" s="10" t="s">
        <v>50</v>
      </c>
      <c r="W1888" s="10" t="s">
        <v>50</v>
      </c>
      <c r="X1888" s="11" t="str">
        <f t="shared" si="943"/>
        <v>N</v>
      </c>
      <c r="Y1888" s="11"/>
      <c r="Z1888" s="11">
        <f t="shared" si="1096"/>
        <v>0</v>
      </c>
      <c r="AA1888" s="11" t="str">
        <f t="shared" si="1018"/>
        <v>N</v>
      </c>
      <c r="AB1888" s="11"/>
      <c r="AC1888" s="11">
        <f t="shared" si="1019"/>
        <v>0</v>
      </c>
      <c r="AD1888" s="10" t="str">
        <f t="shared" si="1086"/>
        <v/>
      </c>
      <c r="AE1888" s="10" t="str">
        <f t="shared" si="1087"/>
        <v/>
      </c>
      <c r="AF1888" s="11"/>
      <c r="AG1888" s="10"/>
      <c r="AH1888" s="10"/>
      <c r="AI1888" s="11">
        <f t="shared" si="1088"/>
        <v>1416</v>
      </c>
      <c r="AJ1888" s="11" t="str">
        <f t="shared" si="1089"/>
        <v/>
      </c>
      <c r="AK1888" s="11">
        <f t="shared" si="1090"/>
        <v>1503</v>
      </c>
      <c r="AL1888" s="11" t="str">
        <f t="shared" si="1091"/>
        <v/>
      </c>
      <c r="AM1888" s="11">
        <f t="shared" si="1092"/>
        <v>935</v>
      </c>
      <c r="AN1888" s="11" t="str">
        <f t="shared" si="1093"/>
        <v/>
      </c>
      <c r="AO1888" s="11">
        <f t="shared" si="1094"/>
        <v>935</v>
      </c>
      <c r="AP1888" s="11" t="str">
        <f t="shared" si="1095"/>
        <v/>
      </c>
      <c r="AQ1888" s="11"/>
      <c r="AR1888" s="11">
        <f t="shared" si="1020"/>
        <v>0</v>
      </c>
      <c r="AS1888" s="11"/>
      <c r="AT1888" s="9"/>
      <c r="AU1888" t="str">
        <f t="shared" si="1070"/>
        <v>RW</v>
      </c>
      <c r="AV1888" s="7">
        <f>SUM(Z$7:Z1888)/2</f>
        <v>1372</v>
      </c>
      <c r="AW1888" s="7">
        <f>SUM(AC$7:AC1888)/2</f>
        <v>936</v>
      </c>
      <c r="BF1888" s="2" t="s">
        <v>1299</v>
      </c>
      <c r="BG1888" s="2" t="s">
        <v>1299</v>
      </c>
      <c r="BH1888" s="2" t="s">
        <v>1299</v>
      </c>
      <c r="BI1888" s="2" t="s">
        <v>1299</v>
      </c>
      <c r="BJ1888" s="2" t="s">
        <v>1299</v>
      </c>
      <c r="BK1888" s="2" t="s">
        <v>1299</v>
      </c>
      <c r="BL1888" s="2" t="s">
        <v>1299</v>
      </c>
      <c r="BM1888" s="2" t="s">
        <v>1299</v>
      </c>
      <c r="BN1888" s="2" t="s">
        <v>1299</v>
      </c>
      <c r="BO1888" s="2" t="s">
        <v>1299</v>
      </c>
    </row>
    <row r="1889" spans="2:67" ht="43.15" outlineLevel="1">
      <c r="B1889" s="36"/>
      <c r="C1889" s="13" t="s">
        <v>1999</v>
      </c>
      <c r="D1889" s="10" t="s">
        <v>2220</v>
      </c>
      <c r="E1889" s="10" t="s">
        <v>2221</v>
      </c>
      <c r="F1889" s="11" t="s">
        <v>2222</v>
      </c>
      <c r="G1889" s="11"/>
      <c r="H1889" s="11"/>
      <c r="I1889" s="11"/>
      <c r="J1889" s="11"/>
      <c r="K1889" s="11"/>
      <c r="L1889" s="11"/>
      <c r="M1889" s="11"/>
      <c r="N1889" s="10"/>
      <c r="O1889" s="10"/>
      <c r="P1889" s="10"/>
      <c r="Q1889" s="10"/>
      <c r="R1889" s="10"/>
      <c r="S1889" s="10" t="s">
        <v>53</v>
      </c>
      <c r="T1889" s="10"/>
      <c r="U1889" s="10" t="s">
        <v>49</v>
      </c>
      <c r="V1889" s="10" t="s">
        <v>50</v>
      </c>
      <c r="W1889" s="10" t="s">
        <v>50</v>
      </c>
      <c r="X1889" s="11" t="str">
        <f t="shared" si="943"/>
        <v>N</v>
      </c>
      <c r="Y1889" s="11"/>
      <c r="Z1889" s="11">
        <f t="shared" si="1096"/>
        <v>0</v>
      </c>
      <c r="AA1889" s="11" t="str">
        <f t="shared" si="1018"/>
        <v>N</v>
      </c>
      <c r="AB1889" s="11"/>
      <c r="AC1889" s="11">
        <f t="shared" si="1019"/>
        <v>0</v>
      </c>
      <c r="AD1889" s="10" t="str">
        <f t="shared" si="1086"/>
        <v/>
      </c>
      <c r="AE1889" s="10" t="str">
        <f t="shared" si="1087"/>
        <v/>
      </c>
      <c r="AF1889" s="11"/>
      <c r="AG1889" s="10"/>
      <c r="AH1889" s="10"/>
      <c r="AI1889" s="11">
        <f t="shared" si="1088"/>
        <v>1416</v>
      </c>
      <c r="AJ1889" s="11" t="str">
        <f t="shared" si="1089"/>
        <v/>
      </c>
      <c r="AK1889" s="11">
        <f t="shared" si="1090"/>
        <v>1503</v>
      </c>
      <c r="AL1889" s="11" t="str">
        <f t="shared" si="1091"/>
        <v/>
      </c>
      <c r="AM1889" s="11">
        <f t="shared" si="1092"/>
        <v>935</v>
      </c>
      <c r="AN1889" s="11" t="str">
        <f t="shared" si="1093"/>
        <v/>
      </c>
      <c r="AO1889" s="11">
        <f t="shared" si="1094"/>
        <v>935</v>
      </c>
      <c r="AP1889" s="11" t="str">
        <f t="shared" si="1095"/>
        <v/>
      </c>
      <c r="AQ1889" s="11"/>
      <c r="AR1889" s="11">
        <f t="shared" si="1020"/>
        <v>0</v>
      </c>
      <c r="AS1889" s="11"/>
      <c r="AT1889" s="9"/>
      <c r="AU1889" t="str">
        <f t="shared" si="1070"/>
        <v>RW</v>
      </c>
      <c r="AV1889" s="7">
        <f>SUM(Z$7:Z1889)/2</f>
        <v>1372</v>
      </c>
      <c r="AW1889" s="7">
        <f>SUM(AC$7:AC1889)/2</f>
        <v>936</v>
      </c>
      <c r="BF1889" s="2" t="s">
        <v>1299</v>
      </c>
      <c r="BG1889" s="2" t="s">
        <v>1299</v>
      </c>
      <c r="BH1889" s="2" t="s">
        <v>1299</v>
      </c>
      <c r="BI1889" s="2" t="s">
        <v>1299</v>
      </c>
      <c r="BJ1889" s="2" t="s">
        <v>1299</v>
      </c>
      <c r="BK1889" s="2" t="s">
        <v>1299</v>
      </c>
      <c r="BL1889" s="2" t="s">
        <v>1299</v>
      </c>
      <c r="BM1889" s="2" t="s">
        <v>1299</v>
      </c>
      <c r="BN1889" s="2" t="s">
        <v>1299</v>
      </c>
      <c r="BO1889" s="2" t="s">
        <v>1299</v>
      </c>
    </row>
    <row r="1890" spans="2:67" ht="43.15" outlineLevel="1">
      <c r="B1890" s="36"/>
      <c r="C1890" s="13" t="s">
        <v>1999</v>
      </c>
      <c r="D1890" s="10" t="s">
        <v>2220</v>
      </c>
      <c r="E1890" s="10" t="s">
        <v>2221</v>
      </c>
      <c r="F1890" s="11" t="s">
        <v>2222</v>
      </c>
      <c r="G1890" s="11"/>
      <c r="H1890" s="11"/>
      <c r="I1890" s="11"/>
      <c r="J1890" s="11"/>
      <c r="K1890" s="11"/>
      <c r="L1890" s="11"/>
      <c r="M1890" s="11"/>
      <c r="N1890" s="10"/>
      <c r="O1890" s="10"/>
      <c r="P1890" s="10"/>
      <c r="Q1890" s="10"/>
      <c r="R1890" s="10"/>
      <c r="S1890" s="10" t="s">
        <v>53</v>
      </c>
      <c r="T1890" s="10"/>
      <c r="U1890" s="10" t="s">
        <v>49</v>
      </c>
      <c r="V1890" s="10" t="s">
        <v>50</v>
      </c>
      <c r="W1890" s="10" t="s">
        <v>50</v>
      </c>
      <c r="X1890" s="11" t="str">
        <f t="shared" si="943"/>
        <v>N</v>
      </c>
      <c r="Y1890" s="11"/>
      <c r="Z1890" s="11">
        <f t="shared" si="1096"/>
        <v>0</v>
      </c>
      <c r="AA1890" s="11" t="str">
        <f t="shared" si="1018"/>
        <v>N</v>
      </c>
      <c r="AB1890" s="11"/>
      <c r="AC1890" s="11">
        <f t="shared" si="1019"/>
        <v>0</v>
      </c>
      <c r="AD1890" s="10" t="str">
        <f t="shared" si="1086"/>
        <v/>
      </c>
      <c r="AE1890" s="10" t="str">
        <f t="shared" si="1087"/>
        <v/>
      </c>
      <c r="AF1890" s="11"/>
      <c r="AG1890" s="10"/>
      <c r="AH1890" s="10"/>
      <c r="AI1890" s="11">
        <f t="shared" si="1088"/>
        <v>1416</v>
      </c>
      <c r="AJ1890" s="11" t="str">
        <f t="shared" si="1089"/>
        <v/>
      </c>
      <c r="AK1890" s="11">
        <f t="shared" si="1090"/>
        <v>1503</v>
      </c>
      <c r="AL1890" s="11" t="str">
        <f t="shared" si="1091"/>
        <v/>
      </c>
      <c r="AM1890" s="11">
        <f t="shared" si="1092"/>
        <v>935</v>
      </c>
      <c r="AN1890" s="11" t="str">
        <f t="shared" si="1093"/>
        <v/>
      </c>
      <c r="AO1890" s="11">
        <f t="shared" si="1094"/>
        <v>935</v>
      </c>
      <c r="AP1890" s="11" t="str">
        <f t="shared" si="1095"/>
        <v/>
      </c>
      <c r="AQ1890" s="11"/>
      <c r="AR1890" s="11">
        <f t="shared" si="1020"/>
        <v>0</v>
      </c>
      <c r="AS1890" s="11"/>
      <c r="AT1890" s="9"/>
      <c r="AU1890" t="str">
        <f t="shared" si="1070"/>
        <v>RW</v>
      </c>
      <c r="AV1890" s="7">
        <f>SUM(Z$7:Z1890)/2</f>
        <v>1372</v>
      </c>
      <c r="AW1890" s="7">
        <f>SUM(AC$7:AC1890)/2</f>
        <v>936</v>
      </c>
      <c r="BF1890" s="2" t="s">
        <v>1299</v>
      </c>
      <c r="BG1890" s="2" t="s">
        <v>1299</v>
      </c>
      <c r="BH1890" s="2" t="s">
        <v>1299</v>
      </c>
      <c r="BI1890" s="2" t="s">
        <v>1299</v>
      </c>
      <c r="BJ1890" s="2" t="s">
        <v>1299</v>
      </c>
      <c r="BK1890" s="2" t="s">
        <v>1299</v>
      </c>
      <c r="BL1890" s="2" t="s">
        <v>1299</v>
      </c>
      <c r="BM1890" s="2" t="s">
        <v>1299</v>
      </c>
      <c r="BN1890" s="2" t="s">
        <v>1299</v>
      </c>
      <c r="BO1890" s="2" t="s">
        <v>1299</v>
      </c>
    </row>
    <row r="1891" spans="2:67" ht="43.15" outlineLevel="1">
      <c r="B1891" s="36"/>
      <c r="C1891" s="13" t="s">
        <v>1999</v>
      </c>
      <c r="D1891" s="10" t="s">
        <v>2220</v>
      </c>
      <c r="E1891" s="10" t="s">
        <v>2221</v>
      </c>
      <c r="F1891" s="11" t="s">
        <v>2222</v>
      </c>
      <c r="G1891" s="11"/>
      <c r="H1891" s="11"/>
      <c r="I1891" s="11"/>
      <c r="J1891" s="11"/>
      <c r="K1891" s="11"/>
      <c r="L1891" s="11"/>
      <c r="M1891" s="11"/>
      <c r="N1891" s="10"/>
      <c r="O1891" s="10"/>
      <c r="P1891" s="10"/>
      <c r="Q1891" s="10"/>
      <c r="R1891" s="10"/>
      <c r="S1891" s="10" t="s">
        <v>53</v>
      </c>
      <c r="T1891" s="10"/>
      <c r="U1891" s="10" t="s">
        <v>49</v>
      </c>
      <c r="V1891" s="10" t="s">
        <v>50</v>
      </c>
      <c r="W1891" s="10" t="s">
        <v>50</v>
      </c>
      <c r="X1891" s="11" t="str">
        <f t="shared" si="943"/>
        <v>N</v>
      </c>
      <c r="Y1891" s="11"/>
      <c r="Z1891" s="11">
        <f t="shared" si="1096"/>
        <v>0</v>
      </c>
      <c r="AA1891" s="11" t="str">
        <f t="shared" si="1018"/>
        <v>N</v>
      </c>
      <c r="AB1891" s="11"/>
      <c r="AC1891" s="11">
        <f t="shared" si="1019"/>
        <v>0</v>
      </c>
      <c r="AD1891" s="10" t="str">
        <f t="shared" si="1086"/>
        <v/>
      </c>
      <c r="AE1891" s="10" t="str">
        <f t="shared" si="1087"/>
        <v/>
      </c>
      <c r="AF1891" s="11"/>
      <c r="AG1891" s="10"/>
      <c r="AH1891" s="10"/>
      <c r="AI1891" s="11">
        <f t="shared" si="1088"/>
        <v>1416</v>
      </c>
      <c r="AJ1891" s="11" t="str">
        <f t="shared" si="1089"/>
        <v/>
      </c>
      <c r="AK1891" s="11">
        <f t="shared" si="1090"/>
        <v>1503</v>
      </c>
      <c r="AL1891" s="11" t="str">
        <f t="shared" si="1091"/>
        <v/>
      </c>
      <c r="AM1891" s="11">
        <f t="shared" si="1092"/>
        <v>935</v>
      </c>
      <c r="AN1891" s="11" t="str">
        <f t="shared" si="1093"/>
        <v/>
      </c>
      <c r="AO1891" s="11">
        <f t="shared" si="1094"/>
        <v>935</v>
      </c>
      <c r="AP1891" s="11" t="str">
        <f t="shared" si="1095"/>
        <v/>
      </c>
      <c r="AQ1891" s="11"/>
      <c r="AR1891" s="11">
        <f t="shared" si="1020"/>
        <v>0</v>
      </c>
      <c r="AS1891" s="11"/>
      <c r="AT1891" s="9"/>
      <c r="AU1891" t="str">
        <f t="shared" si="1070"/>
        <v>RW</v>
      </c>
      <c r="AV1891" s="7">
        <f>SUM(Z$7:Z1891)/2</f>
        <v>1372</v>
      </c>
      <c r="AW1891" s="7">
        <f>SUM(AC$7:AC1891)/2</f>
        <v>936</v>
      </c>
      <c r="BF1891" s="2" t="s">
        <v>1299</v>
      </c>
      <c r="BG1891" s="2" t="s">
        <v>1299</v>
      </c>
      <c r="BH1891" s="2" t="s">
        <v>1299</v>
      </c>
      <c r="BI1891" s="2" t="s">
        <v>1299</v>
      </c>
      <c r="BJ1891" s="2" t="s">
        <v>1299</v>
      </c>
      <c r="BK1891" s="2" t="s">
        <v>1299</v>
      </c>
      <c r="BL1891" s="2" t="s">
        <v>1299</v>
      </c>
      <c r="BM1891" s="2" t="s">
        <v>1299</v>
      </c>
      <c r="BN1891" s="2" t="s">
        <v>1299</v>
      </c>
      <c r="BO1891" s="2" t="s">
        <v>1299</v>
      </c>
    </row>
    <row r="1892" spans="2:67" ht="43.15" outlineLevel="1">
      <c r="B1892" s="36"/>
      <c r="C1892" s="13" t="s">
        <v>1999</v>
      </c>
      <c r="D1892" s="10" t="s">
        <v>2220</v>
      </c>
      <c r="E1892" s="10" t="s">
        <v>2221</v>
      </c>
      <c r="F1892" s="11" t="s">
        <v>2222</v>
      </c>
      <c r="G1892" s="11"/>
      <c r="H1892" s="11"/>
      <c r="I1892" s="11"/>
      <c r="J1892" s="11"/>
      <c r="K1892" s="11"/>
      <c r="L1892" s="11"/>
      <c r="M1892" s="11"/>
      <c r="N1892" s="10"/>
      <c r="O1892" s="10"/>
      <c r="P1892" s="10"/>
      <c r="Q1892" s="10"/>
      <c r="R1892" s="10"/>
      <c r="S1892" s="10" t="s">
        <v>53</v>
      </c>
      <c r="T1892" s="10"/>
      <c r="U1892" s="10" t="s">
        <v>49</v>
      </c>
      <c r="V1892" s="10" t="s">
        <v>50</v>
      </c>
      <c r="W1892" s="10" t="s">
        <v>50</v>
      </c>
      <c r="X1892" s="11" t="str">
        <f t="shared" si="943"/>
        <v>N</v>
      </c>
      <c r="Y1892" s="11"/>
      <c r="Z1892" s="11">
        <f t="shared" si="1096"/>
        <v>0</v>
      </c>
      <c r="AA1892" s="11" t="str">
        <f t="shared" si="1018"/>
        <v>N</v>
      </c>
      <c r="AB1892" s="11"/>
      <c r="AC1892" s="11">
        <f t="shared" si="1019"/>
        <v>0</v>
      </c>
      <c r="AD1892" s="10" t="str">
        <f t="shared" si="1086"/>
        <v/>
      </c>
      <c r="AE1892" s="10" t="str">
        <f t="shared" si="1087"/>
        <v/>
      </c>
      <c r="AF1892" s="11"/>
      <c r="AG1892" s="10"/>
      <c r="AH1892" s="10"/>
      <c r="AI1892" s="11">
        <f t="shared" si="1088"/>
        <v>1416</v>
      </c>
      <c r="AJ1892" s="11" t="str">
        <f t="shared" si="1089"/>
        <v/>
      </c>
      <c r="AK1892" s="11">
        <f t="shared" si="1090"/>
        <v>1503</v>
      </c>
      <c r="AL1892" s="11" t="str">
        <f t="shared" si="1091"/>
        <v/>
      </c>
      <c r="AM1892" s="11">
        <f t="shared" si="1092"/>
        <v>935</v>
      </c>
      <c r="AN1892" s="11" t="str">
        <f t="shared" si="1093"/>
        <v/>
      </c>
      <c r="AO1892" s="11">
        <f t="shared" si="1094"/>
        <v>935</v>
      </c>
      <c r="AP1892" s="11" t="str">
        <f t="shared" si="1095"/>
        <v/>
      </c>
      <c r="AQ1892" s="11"/>
      <c r="AR1892" s="11">
        <f t="shared" si="1020"/>
        <v>0</v>
      </c>
      <c r="AS1892" s="11"/>
      <c r="AT1892" s="9"/>
      <c r="AU1892" t="str">
        <f t="shared" si="1070"/>
        <v>RW</v>
      </c>
      <c r="AV1892" s="7">
        <f>SUM(Z$7:Z1892)/2</f>
        <v>1372</v>
      </c>
      <c r="AW1892" s="7">
        <f>SUM(AC$7:AC1892)/2</f>
        <v>936</v>
      </c>
      <c r="BF1892" s="2" t="s">
        <v>1299</v>
      </c>
      <c r="BG1892" s="2" t="s">
        <v>1299</v>
      </c>
      <c r="BH1892" s="2" t="s">
        <v>1299</v>
      </c>
      <c r="BI1892" s="2" t="s">
        <v>1299</v>
      </c>
      <c r="BJ1892" s="2" t="s">
        <v>1299</v>
      </c>
      <c r="BK1892" s="2" t="s">
        <v>1299</v>
      </c>
      <c r="BL1892" s="2" t="s">
        <v>1299</v>
      </c>
      <c r="BM1892" s="2" t="s">
        <v>1299</v>
      </c>
      <c r="BN1892" s="2" t="s">
        <v>1299</v>
      </c>
      <c r="BO1892" s="2" t="s">
        <v>1299</v>
      </c>
    </row>
    <row r="1893" spans="2:67" ht="43.15" outlineLevel="1">
      <c r="B1893" s="36"/>
      <c r="C1893" s="13" t="s">
        <v>1999</v>
      </c>
      <c r="D1893" s="10" t="s">
        <v>2220</v>
      </c>
      <c r="E1893" s="10" t="s">
        <v>2221</v>
      </c>
      <c r="F1893" s="11" t="s">
        <v>2222</v>
      </c>
      <c r="G1893" s="11"/>
      <c r="H1893" s="11"/>
      <c r="I1893" s="11"/>
      <c r="J1893" s="11"/>
      <c r="K1893" s="11"/>
      <c r="L1893" s="11"/>
      <c r="M1893" s="11"/>
      <c r="N1893" s="10"/>
      <c r="O1893" s="10"/>
      <c r="P1893" s="10"/>
      <c r="Q1893" s="10"/>
      <c r="R1893" s="10"/>
      <c r="S1893" s="10" t="s">
        <v>53</v>
      </c>
      <c r="T1893" s="10"/>
      <c r="U1893" s="10" t="s">
        <v>49</v>
      </c>
      <c r="V1893" s="10" t="s">
        <v>50</v>
      </c>
      <c r="W1893" s="10" t="s">
        <v>50</v>
      </c>
      <c r="X1893" s="11" t="str">
        <f t="shared" si="943"/>
        <v>N</v>
      </c>
      <c r="Y1893" s="11"/>
      <c r="Z1893" s="11">
        <f t="shared" si="1096"/>
        <v>0</v>
      </c>
      <c r="AA1893" s="11" t="str">
        <f t="shared" si="1018"/>
        <v>N</v>
      </c>
      <c r="AB1893" s="11"/>
      <c r="AC1893" s="11">
        <f t="shared" si="1019"/>
        <v>0</v>
      </c>
      <c r="AD1893" s="10" t="str">
        <f t="shared" si="1086"/>
        <v/>
      </c>
      <c r="AE1893" s="10" t="str">
        <f t="shared" si="1087"/>
        <v/>
      </c>
      <c r="AF1893" s="11"/>
      <c r="AG1893" s="10"/>
      <c r="AH1893" s="10"/>
      <c r="AI1893" s="11">
        <f t="shared" si="1088"/>
        <v>1416</v>
      </c>
      <c r="AJ1893" s="11" t="str">
        <f t="shared" si="1089"/>
        <v/>
      </c>
      <c r="AK1893" s="11">
        <f t="shared" si="1090"/>
        <v>1503</v>
      </c>
      <c r="AL1893" s="11" t="str">
        <f t="shared" si="1091"/>
        <v/>
      </c>
      <c r="AM1893" s="11">
        <f t="shared" si="1092"/>
        <v>935</v>
      </c>
      <c r="AN1893" s="11" t="str">
        <f t="shared" si="1093"/>
        <v/>
      </c>
      <c r="AO1893" s="11">
        <f t="shared" si="1094"/>
        <v>935</v>
      </c>
      <c r="AP1893" s="11" t="str">
        <f t="shared" si="1095"/>
        <v/>
      </c>
      <c r="AQ1893" s="11"/>
      <c r="AR1893" s="11">
        <f t="shared" si="1020"/>
        <v>0</v>
      </c>
      <c r="AS1893" s="11"/>
      <c r="AT1893" s="9"/>
      <c r="AU1893" t="str">
        <f t="shared" si="1070"/>
        <v>RW</v>
      </c>
      <c r="AV1893" s="7">
        <f>SUM(Z$7:Z1893)/2</f>
        <v>1372</v>
      </c>
      <c r="AW1893" s="7">
        <f>SUM(AC$7:AC1893)/2</f>
        <v>936</v>
      </c>
      <c r="BF1893" s="2" t="s">
        <v>1299</v>
      </c>
      <c r="BG1893" s="2" t="s">
        <v>1299</v>
      </c>
      <c r="BH1893" s="2" t="s">
        <v>1299</v>
      </c>
      <c r="BI1893" s="2" t="s">
        <v>1299</v>
      </c>
      <c r="BJ1893" s="2" t="s">
        <v>1299</v>
      </c>
      <c r="BK1893" s="2" t="s">
        <v>1299</v>
      </c>
      <c r="BL1893" s="2" t="s">
        <v>1299</v>
      </c>
      <c r="BM1893" s="2" t="s">
        <v>1299</v>
      </c>
      <c r="BN1893" s="2" t="s">
        <v>1299</v>
      </c>
      <c r="BO1893" s="2" t="s">
        <v>1299</v>
      </c>
    </row>
    <row r="1894" spans="2:67" ht="43.15" outlineLevel="1">
      <c r="B1894" s="36"/>
      <c r="C1894" s="13" t="s">
        <v>1999</v>
      </c>
      <c r="D1894" s="10" t="s">
        <v>2220</v>
      </c>
      <c r="E1894" s="10" t="s">
        <v>2221</v>
      </c>
      <c r="F1894" s="11" t="s">
        <v>2222</v>
      </c>
      <c r="G1894" s="11"/>
      <c r="H1894" s="11"/>
      <c r="I1894" s="11"/>
      <c r="J1894" s="11"/>
      <c r="K1894" s="11"/>
      <c r="L1894" s="11"/>
      <c r="M1894" s="11"/>
      <c r="N1894" s="10"/>
      <c r="O1894" s="10"/>
      <c r="P1894" s="10"/>
      <c r="Q1894" s="10"/>
      <c r="R1894" s="10"/>
      <c r="S1894" s="10" t="s">
        <v>53</v>
      </c>
      <c r="T1894" s="10"/>
      <c r="U1894" s="10" t="s">
        <v>49</v>
      </c>
      <c r="V1894" s="10" t="s">
        <v>50</v>
      </c>
      <c r="W1894" s="10" t="s">
        <v>50</v>
      </c>
      <c r="X1894" s="11" t="str">
        <f t="shared" si="943"/>
        <v>N</v>
      </c>
      <c r="Y1894" s="11"/>
      <c r="Z1894" s="11">
        <f t="shared" si="1096"/>
        <v>0</v>
      </c>
      <c r="AA1894" s="11" t="str">
        <f t="shared" si="1018"/>
        <v>N</v>
      </c>
      <c r="AB1894" s="11"/>
      <c r="AC1894" s="11">
        <f t="shared" si="1019"/>
        <v>0</v>
      </c>
      <c r="AD1894" s="10" t="str">
        <f t="shared" si="1086"/>
        <v/>
      </c>
      <c r="AE1894" s="10" t="str">
        <f t="shared" si="1087"/>
        <v/>
      </c>
      <c r="AF1894" s="11"/>
      <c r="AG1894" s="10"/>
      <c r="AH1894" s="10"/>
      <c r="AI1894" s="11">
        <f t="shared" si="1088"/>
        <v>1416</v>
      </c>
      <c r="AJ1894" s="11" t="str">
        <f t="shared" si="1089"/>
        <v/>
      </c>
      <c r="AK1894" s="11">
        <f t="shared" si="1090"/>
        <v>1503</v>
      </c>
      <c r="AL1894" s="11" t="str">
        <f t="shared" si="1091"/>
        <v/>
      </c>
      <c r="AM1894" s="11">
        <f t="shared" si="1092"/>
        <v>935</v>
      </c>
      <c r="AN1894" s="11" t="str">
        <f t="shared" si="1093"/>
        <v/>
      </c>
      <c r="AO1894" s="11">
        <f t="shared" si="1094"/>
        <v>935</v>
      </c>
      <c r="AP1894" s="11" t="str">
        <f t="shared" si="1095"/>
        <v/>
      </c>
      <c r="AQ1894" s="11"/>
      <c r="AR1894" s="11">
        <f t="shared" si="1020"/>
        <v>0</v>
      </c>
      <c r="AS1894" s="11"/>
      <c r="AT1894" s="9"/>
      <c r="AU1894" t="str">
        <f t="shared" si="1070"/>
        <v>RW</v>
      </c>
      <c r="AV1894" s="7">
        <f>SUM(Z$7:Z1894)/2</f>
        <v>1372</v>
      </c>
      <c r="AW1894" s="7">
        <f>SUM(AC$7:AC1894)/2</f>
        <v>936</v>
      </c>
      <c r="BF1894" s="2" t="s">
        <v>1299</v>
      </c>
      <c r="BG1894" s="2" t="s">
        <v>1299</v>
      </c>
      <c r="BH1894" s="2" t="s">
        <v>1299</v>
      </c>
      <c r="BI1894" s="2" t="s">
        <v>1299</v>
      </c>
      <c r="BJ1894" s="2" t="s">
        <v>1299</v>
      </c>
      <c r="BK1894" s="2" t="s">
        <v>1299</v>
      </c>
      <c r="BL1894" s="2" t="s">
        <v>1299</v>
      </c>
      <c r="BM1894" s="2" t="s">
        <v>1299</v>
      </c>
      <c r="BN1894" s="2" t="s">
        <v>1299</v>
      </c>
      <c r="BO1894" s="2" t="s">
        <v>1299</v>
      </c>
    </row>
    <row r="1895" spans="2:67" ht="43.15" outlineLevel="1">
      <c r="B1895" s="36"/>
      <c r="C1895" s="13" t="s">
        <v>1999</v>
      </c>
      <c r="D1895" s="10" t="s">
        <v>2220</v>
      </c>
      <c r="E1895" s="10" t="s">
        <v>2221</v>
      </c>
      <c r="F1895" s="11" t="s">
        <v>2222</v>
      </c>
      <c r="G1895" s="11"/>
      <c r="H1895" s="11"/>
      <c r="I1895" s="11"/>
      <c r="J1895" s="11"/>
      <c r="K1895" s="11"/>
      <c r="L1895" s="11"/>
      <c r="M1895" s="11"/>
      <c r="N1895" s="10"/>
      <c r="O1895" s="10"/>
      <c r="P1895" s="10"/>
      <c r="Q1895" s="10"/>
      <c r="R1895" s="10"/>
      <c r="S1895" s="10" t="s">
        <v>53</v>
      </c>
      <c r="T1895" s="10"/>
      <c r="U1895" s="10" t="s">
        <v>49</v>
      </c>
      <c r="V1895" s="10" t="s">
        <v>50</v>
      </c>
      <c r="W1895" s="10" t="s">
        <v>50</v>
      </c>
      <c r="X1895" s="11" t="str">
        <f t="shared" si="943"/>
        <v>N</v>
      </c>
      <c r="Y1895" s="11"/>
      <c r="Z1895" s="11">
        <f t="shared" si="1096"/>
        <v>0</v>
      </c>
      <c r="AA1895" s="11" t="str">
        <f t="shared" si="1018"/>
        <v>N</v>
      </c>
      <c r="AB1895" s="11"/>
      <c r="AC1895" s="11">
        <f t="shared" si="1019"/>
        <v>0</v>
      </c>
      <c r="AD1895" s="10" t="str">
        <f t="shared" si="1086"/>
        <v/>
      </c>
      <c r="AE1895" s="10" t="str">
        <f t="shared" si="1087"/>
        <v/>
      </c>
      <c r="AF1895" s="11"/>
      <c r="AG1895" s="10"/>
      <c r="AH1895" s="10"/>
      <c r="AI1895" s="11">
        <f t="shared" si="1088"/>
        <v>1416</v>
      </c>
      <c r="AJ1895" s="11" t="str">
        <f t="shared" si="1089"/>
        <v/>
      </c>
      <c r="AK1895" s="11">
        <f t="shared" si="1090"/>
        <v>1503</v>
      </c>
      <c r="AL1895" s="11" t="str">
        <f t="shared" si="1091"/>
        <v/>
      </c>
      <c r="AM1895" s="11">
        <f t="shared" si="1092"/>
        <v>935</v>
      </c>
      <c r="AN1895" s="11" t="str">
        <f t="shared" si="1093"/>
        <v/>
      </c>
      <c r="AO1895" s="11">
        <f t="shared" si="1094"/>
        <v>935</v>
      </c>
      <c r="AP1895" s="11" t="str">
        <f t="shared" si="1095"/>
        <v/>
      </c>
      <c r="AQ1895" s="11"/>
      <c r="AR1895" s="11">
        <f t="shared" si="1020"/>
        <v>0</v>
      </c>
      <c r="AS1895" s="11"/>
      <c r="AT1895" s="9"/>
      <c r="AU1895" t="str">
        <f t="shared" si="1070"/>
        <v>RW</v>
      </c>
      <c r="AV1895" s="7">
        <f>SUM(Z$7:Z1895)/2</f>
        <v>1372</v>
      </c>
      <c r="AW1895" s="7">
        <f>SUM(AC$7:AC1895)/2</f>
        <v>936</v>
      </c>
      <c r="BF1895" s="2" t="s">
        <v>1299</v>
      </c>
      <c r="BG1895" s="2" t="s">
        <v>1299</v>
      </c>
      <c r="BH1895" s="2" t="s">
        <v>1299</v>
      </c>
      <c r="BI1895" s="2" t="s">
        <v>1299</v>
      </c>
      <c r="BJ1895" s="2" t="s">
        <v>1299</v>
      </c>
      <c r="BK1895" s="2" t="s">
        <v>1299</v>
      </c>
      <c r="BL1895" s="2" t="s">
        <v>1299</v>
      </c>
      <c r="BM1895" s="2" t="s">
        <v>1299</v>
      </c>
      <c r="BN1895" s="2" t="s">
        <v>1299</v>
      </c>
      <c r="BO1895" s="2" t="s">
        <v>1299</v>
      </c>
    </row>
    <row r="1896" spans="2:67" ht="43.15" outlineLevel="1">
      <c r="B1896" s="36"/>
      <c r="C1896" s="13" t="s">
        <v>1999</v>
      </c>
      <c r="D1896" s="10" t="s">
        <v>2220</v>
      </c>
      <c r="E1896" s="10" t="s">
        <v>2221</v>
      </c>
      <c r="F1896" s="11" t="s">
        <v>2222</v>
      </c>
      <c r="G1896" s="11"/>
      <c r="H1896" s="11"/>
      <c r="I1896" s="11"/>
      <c r="J1896" s="11"/>
      <c r="K1896" s="11"/>
      <c r="L1896" s="11"/>
      <c r="M1896" s="11"/>
      <c r="N1896" s="10"/>
      <c r="O1896" s="10"/>
      <c r="P1896" s="10"/>
      <c r="Q1896" s="10"/>
      <c r="R1896" s="10"/>
      <c r="S1896" s="10" t="s">
        <v>53</v>
      </c>
      <c r="T1896" s="10"/>
      <c r="U1896" s="10" t="s">
        <v>49</v>
      </c>
      <c r="V1896" s="10" t="s">
        <v>50</v>
      </c>
      <c r="W1896" s="10" t="s">
        <v>50</v>
      </c>
      <c r="X1896" s="11" t="str">
        <f t="shared" si="943"/>
        <v>N</v>
      </c>
      <c r="Y1896" s="11"/>
      <c r="Z1896" s="11">
        <f t="shared" si="1096"/>
        <v>0</v>
      </c>
      <c r="AA1896" s="11" t="str">
        <f t="shared" si="1018"/>
        <v>N</v>
      </c>
      <c r="AB1896" s="11"/>
      <c r="AC1896" s="11">
        <f t="shared" si="1019"/>
        <v>0</v>
      </c>
      <c r="AD1896" s="10" t="str">
        <f t="shared" si="1086"/>
        <v/>
      </c>
      <c r="AE1896" s="10" t="str">
        <f t="shared" si="1087"/>
        <v/>
      </c>
      <c r="AF1896" s="11"/>
      <c r="AG1896" s="10"/>
      <c r="AH1896" s="10"/>
      <c r="AI1896" s="11">
        <f t="shared" si="1088"/>
        <v>1416</v>
      </c>
      <c r="AJ1896" s="11" t="str">
        <f t="shared" si="1089"/>
        <v/>
      </c>
      <c r="AK1896" s="11">
        <f t="shared" si="1090"/>
        <v>1503</v>
      </c>
      <c r="AL1896" s="11" t="str">
        <f t="shared" si="1091"/>
        <v/>
      </c>
      <c r="AM1896" s="11">
        <f t="shared" si="1092"/>
        <v>935</v>
      </c>
      <c r="AN1896" s="11" t="str">
        <f t="shared" si="1093"/>
        <v/>
      </c>
      <c r="AO1896" s="11">
        <f t="shared" si="1094"/>
        <v>935</v>
      </c>
      <c r="AP1896" s="11" t="str">
        <f t="shared" si="1095"/>
        <v/>
      </c>
      <c r="AQ1896" s="11"/>
      <c r="AR1896" s="11">
        <f t="shared" si="1020"/>
        <v>0</v>
      </c>
      <c r="AS1896" s="11"/>
      <c r="AT1896" s="9"/>
      <c r="AU1896" t="str">
        <f t="shared" si="1070"/>
        <v>RW</v>
      </c>
      <c r="AV1896" s="7">
        <f>SUM(Z$7:Z1896)/2</f>
        <v>1372</v>
      </c>
      <c r="AW1896" s="7">
        <f>SUM(AC$7:AC1896)/2</f>
        <v>936</v>
      </c>
      <c r="BF1896" s="2" t="s">
        <v>1299</v>
      </c>
      <c r="BG1896" s="2" t="s">
        <v>1299</v>
      </c>
      <c r="BH1896" s="2" t="s">
        <v>1299</v>
      </c>
      <c r="BI1896" s="2" t="s">
        <v>1299</v>
      </c>
      <c r="BJ1896" s="2" t="s">
        <v>1299</v>
      </c>
      <c r="BK1896" s="2" t="s">
        <v>1299</v>
      </c>
      <c r="BL1896" s="2" t="s">
        <v>1299</v>
      </c>
      <c r="BM1896" s="2" t="s">
        <v>1299</v>
      </c>
      <c r="BN1896" s="2" t="s">
        <v>1299</v>
      </c>
      <c r="BO1896" s="2" t="s">
        <v>1299</v>
      </c>
    </row>
    <row r="1897" spans="2:67" ht="43.15" outlineLevel="1">
      <c r="B1897" s="36"/>
      <c r="C1897" s="13" t="s">
        <v>1999</v>
      </c>
      <c r="D1897" s="10" t="s">
        <v>2220</v>
      </c>
      <c r="E1897" s="10" t="s">
        <v>2221</v>
      </c>
      <c r="F1897" s="11" t="s">
        <v>2222</v>
      </c>
      <c r="G1897" s="11"/>
      <c r="H1897" s="11"/>
      <c r="I1897" s="11"/>
      <c r="J1897" s="11"/>
      <c r="K1897" s="11"/>
      <c r="L1897" s="11"/>
      <c r="M1897" s="11"/>
      <c r="N1897" s="10"/>
      <c r="O1897" s="10"/>
      <c r="P1897" s="10"/>
      <c r="Q1897" s="10"/>
      <c r="R1897" s="10"/>
      <c r="S1897" s="10" t="s">
        <v>53</v>
      </c>
      <c r="T1897" s="10"/>
      <c r="U1897" s="10" t="s">
        <v>49</v>
      </c>
      <c r="V1897" s="10" t="s">
        <v>50</v>
      </c>
      <c r="W1897" s="10" t="s">
        <v>50</v>
      </c>
      <c r="X1897" s="11" t="str">
        <f t="shared" si="943"/>
        <v>N</v>
      </c>
      <c r="Y1897" s="11"/>
      <c r="Z1897" s="11">
        <f t="shared" si="1096"/>
        <v>0</v>
      </c>
      <c r="AA1897" s="11" t="str">
        <f t="shared" si="1018"/>
        <v>N</v>
      </c>
      <c r="AB1897" s="11"/>
      <c r="AC1897" s="11">
        <f t="shared" si="1019"/>
        <v>0</v>
      </c>
      <c r="AD1897" s="10" t="str">
        <f t="shared" si="1086"/>
        <v/>
      </c>
      <c r="AE1897" s="10" t="str">
        <f t="shared" si="1087"/>
        <v/>
      </c>
      <c r="AF1897" s="11"/>
      <c r="AG1897" s="10"/>
      <c r="AH1897" s="10"/>
      <c r="AI1897" s="11">
        <f t="shared" si="1088"/>
        <v>1416</v>
      </c>
      <c r="AJ1897" s="11" t="str">
        <f t="shared" si="1089"/>
        <v/>
      </c>
      <c r="AK1897" s="11">
        <f t="shared" si="1090"/>
        <v>1503</v>
      </c>
      <c r="AL1897" s="11" t="str">
        <f t="shared" si="1091"/>
        <v/>
      </c>
      <c r="AM1897" s="11">
        <f t="shared" si="1092"/>
        <v>935</v>
      </c>
      <c r="AN1897" s="11" t="str">
        <f t="shared" si="1093"/>
        <v/>
      </c>
      <c r="AO1897" s="11">
        <f t="shared" si="1094"/>
        <v>935</v>
      </c>
      <c r="AP1897" s="11" t="str">
        <f t="shared" si="1095"/>
        <v/>
      </c>
      <c r="AQ1897" s="11"/>
      <c r="AR1897" s="11">
        <f t="shared" si="1020"/>
        <v>0</v>
      </c>
      <c r="AS1897" s="11"/>
      <c r="AT1897" s="9"/>
      <c r="AU1897" t="str">
        <f t="shared" si="1070"/>
        <v>RW</v>
      </c>
      <c r="AV1897" s="7">
        <f>SUM(Z$7:Z1897)/2</f>
        <v>1372</v>
      </c>
      <c r="AW1897" s="7">
        <f>SUM(AC$7:AC1897)/2</f>
        <v>936</v>
      </c>
      <c r="BF1897" s="2" t="s">
        <v>1299</v>
      </c>
      <c r="BG1897" s="2" t="s">
        <v>1299</v>
      </c>
      <c r="BH1897" s="2" t="s">
        <v>1299</v>
      </c>
      <c r="BI1897" s="2" t="s">
        <v>1299</v>
      </c>
      <c r="BJ1897" s="2" t="s">
        <v>1299</v>
      </c>
      <c r="BK1897" s="2" t="s">
        <v>1299</v>
      </c>
      <c r="BL1897" s="2" t="s">
        <v>1299</v>
      </c>
      <c r="BM1897" s="2" t="s">
        <v>1299</v>
      </c>
      <c r="BN1897" s="2" t="s">
        <v>1299</v>
      </c>
      <c r="BO1897" s="2" t="s">
        <v>1299</v>
      </c>
    </row>
    <row r="1898" spans="2:67" ht="43.15" outlineLevel="1">
      <c r="B1898" s="36"/>
      <c r="C1898" s="13" t="s">
        <v>1999</v>
      </c>
      <c r="D1898" s="10" t="s">
        <v>2220</v>
      </c>
      <c r="E1898" s="10" t="s">
        <v>2221</v>
      </c>
      <c r="F1898" s="11" t="s">
        <v>2222</v>
      </c>
      <c r="G1898" s="11"/>
      <c r="H1898" s="11"/>
      <c r="I1898" s="11"/>
      <c r="J1898" s="11"/>
      <c r="K1898" s="11"/>
      <c r="L1898" s="11"/>
      <c r="M1898" s="11"/>
      <c r="N1898" s="10"/>
      <c r="O1898" s="10"/>
      <c r="P1898" s="10"/>
      <c r="Q1898" s="10"/>
      <c r="R1898" s="10"/>
      <c r="S1898" s="10" t="s">
        <v>53</v>
      </c>
      <c r="T1898" s="10"/>
      <c r="U1898" s="10" t="s">
        <v>49</v>
      </c>
      <c r="V1898" s="10" t="s">
        <v>50</v>
      </c>
      <c r="W1898" s="10" t="s">
        <v>50</v>
      </c>
      <c r="X1898" s="11" t="str">
        <f t="shared" si="943"/>
        <v>N</v>
      </c>
      <c r="Y1898" s="11"/>
      <c r="Z1898" s="11">
        <f t="shared" si="1096"/>
        <v>0</v>
      </c>
      <c r="AA1898" s="11" t="str">
        <f t="shared" si="1018"/>
        <v>N</v>
      </c>
      <c r="AB1898" s="11"/>
      <c r="AC1898" s="11">
        <f t="shared" si="1019"/>
        <v>0</v>
      </c>
      <c r="AD1898" s="10" t="str">
        <f t="shared" si="1086"/>
        <v/>
      </c>
      <c r="AE1898" s="10" t="str">
        <f t="shared" si="1087"/>
        <v/>
      </c>
      <c r="AF1898" s="11"/>
      <c r="AG1898" s="10"/>
      <c r="AH1898" s="10"/>
      <c r="AI1898" s="11">
        <f t="shared" si="1088"/>
        <v>1416</v>
      </c>
      <c r="AJ1898" s="11" t="str">
        <f t="shared" si="1089"/>
        <v/>
      </c>
      <c r="AK1898" s="11">
        <f t="shared" si="1090"/>
        <v>1503</v>
      </c>
      <c r="AL1898" s="11" t="str">
        <f t="shared" si="1091"/>
        <v/>
      </c>
      <c r="AM1898" s="11">
        <f t="shared" si="1092"/>
        <v>935</v>
      </c>
      <c r="AN1898" s="11" t="str">
        <f t="shared" si="1093"/>
        <v/>
      </c>
      <c r="AO1898" s="11">
        <f t="shared" si="1094"/>
        <v>935</v>
      </c>
      <c r="AP1898" s="11" t="str">
        <f t="shared" si="1095"/>
        <v/>
      </c>
      <c r="AQ1898" s="11"/>
      <c r="AR1898" s="11">
        <f t="shared" si="1020"/>
        <v>0</v>
      </c>
      <c r="AS1898" s="11"/>
      <c r="AT1898" s="9"/>
      <c r="AU1898" t="str">
        <f t="shared" si="1070"/>
        <v>RW</v>
      </c>
      <c r="AV1898" s="7">
        <f>SUM(Z$7:Z1898)/2</f>
        <v>1372</v>
      </c>
      <c r="AW1898" s="7">
        <f>SUM(AC$7:AC1898)/2</f>
        <v>936</v>
      </c>
      <c r="BF1898" s="2" t="s">
        <v>1299</v>
      </c>
      <c r="BG1898" s="2" t="s">
        <v>1299</v>
      </c>
      <c r="BH1898" s="2" t="s">
        <v>1299</v>
      </c>
      <c r="BI1898" s="2" t="s">
        <v>1299</v>
      </c>
      <c r="BJ1898" s="2" t="s">
        <v>1299</v>
      </c>
      <c r="BK1898" s="2" t="s">
        <v>1299</v>
      </c>
      <c r="BL1898" s="2" t="s">
        <v>1299</v>
      </c>
      <c r="BM1898" s="2" t="s">
        <v>1299</v>
      </c>
      <c r="BN1898" s="2" t="s">
        <v>1299</v>
      </c>
      <c r="BO1898" s="2" t="s">
        <v>1299</v>
      </c>
    </row>
    <row r="1899" spans="2:67" ht="43.15" outlineLevel="1">
      <c r="B1899" s="36"/>
      <c r="C1899" s="13" t="s">
        <v>1999</v>
      </c>
      <c r="D1899" s="10" t="s">
        <v>2220</v>
      </c>
      <c r="E1899" s="10" t="s">
        <v>2221</v>
      </c>
      <c r="F1899" s="11" t="s">
        <v>2222</v>
      </c>
      <c r="G1899" s="11"/>
      <c r="H1899" s="11"/>
      <c r="I1899" s="11"/>
      <c r="J1899" s="11"/>
      <c r="K1899" s="11"/>
      <c r="L1899" s="11"/>
      <c r="M1899" s="11"/>
      <c r="N1899" s="10"/>
      <c r="O1899" s="10"/>
      <c r="P1899" s="10"/>
      <c r="Q1899" s="10"/>
      <c r="R1899" s="10"/>
      <c r="S1899" s="10" t="s">
        <v>53</v>
      </c>
      <c r="T1899" s="10"/>
      <c r="U1899" s="10" t="s">
        <v>49</v>
      </c>
      <c r="V1899" s="10" t="s">
        <v>50</v>
      </c>
      <c r="W1899" s="10" t="s">
        <v>50</v>
      </c>
      <c r="X1899" s="11" t="str">
        <f t="shared" si="943"/>
        <v>N</v>
      </c>
      <c r="Y1899" s="11"/>
      <c r="Z1899" s="11">
        <f t="shared" si="1096"/>
        <v>0</v>
      </c>
      <c r="AA1899" s="11" t="str">
        <f t="shared" si="1018"/>
        <v>N</v>
      </c>
      <c r="AB1899" s="11"/>
      <c r="AC1899" s="11">
        <f t="shared" si="1019"/>
        <v>0</v>
      </c>
      <c r="AD1899" s="10" t="str">
        <f t="shared" si="1086"/>
        <v/>
      </c>
      <c r="AE1899" s="10" t="str">
        <f t="shared" si="1087"/>
        <v/>
      </c>
      <c r="AF1899" s="11"/>
      <c r="AG1899" s="10"/>
      <c r="AH1899" s="10"/>
      <c r="AI1899" s="11">
        <f t="shared" si="1088"/>
        <v>1416</v>
      </c>
      <c r="AJ1899" s="11" t="str">
        <f t="shared" si="1089"/>
        <v/>
      </c>
      <c r="AK1899" s="11">
        <f t="shared" si="1090"/>
        <v>1503</v>
      </c>
      <c r="AL1899" s="11" t="str">
        <f t="shared" si="1091"/>
        <v/>
      </c>
      <c r="AM1899" s="11">
        <f t="shared" si="1092"/>
        <v>935</v>
      </c>
      <c r="AN1899" s="11" t="str">
        <f t="shared" si="1093"/>
        <v/>
      </c>
      <c r="AO1899" s="11">
        <f t="shared" si="1094"/>
        <v>935</v>
      </c>
      <c r="AP1899" s="11" t="str">
        <f t="shared" si="1095"/>
        <v/>
      </c>
      <c r="AQ1899" s="11"/>
      <c r="AR1899" s="11">
        <f t="shared" si="1020"/>
        <v>0</v>
      </c>
      <c r="AS1899" s="11"/>
      <c r="AT1899" s="9"/>
      <c r="AU1899" t="str">
        <f t="shared" si="1070"/>
        <v>RW</v>
      </c>
      <c r="AV1899" s="7">
        <f>SUM(Z$7:Z1899)/2</f>
        <v>1372</v>
      </c>
      <c r="AW1899" s="7">
        <f>SUM(AC$7:AC1899)/2</f>
        <v>936</v>
      </c>
      <c r="BF1899" s="2" t="s">
        <v>1299</v>
      </c>
      <c r="BG1899" s="2" t="s">
        <v>1299</v>
      </c>
      <c r="BH1899" s="2" t="s">
        <v>1299</v>
      </c>
      <c r="BI1899" s="2" t="s">
        <v>1299</v>
      </c>
      <c r="BJ1899" s="2" t="s">
        <v>1299</v>
      </c>
      <c r="BK1899" s="2" t="s">
        <v>1299</v>
      </c>
      <c r="BL1899" s="2" t="s">
        <v>1299</v>
      </c>
      <c r="BM1899" s="2" t="s">
        <v>1299</v>
      </c>
      <c r="BN1899" s="2" t="s">
        <v>1299</v>
      </c>
      <c r="BO1899" s="2" t="s">
        <v>1299</v>
      </c>
    </row>
    <row r="1900" spans="2:67" ht="43.15" outlineLevel="1">
      <c r="B1900" s="36"/>
      <c r="C1900" s="13" t="s">
        <v>1999</v>
      </c>
      <c r="D1900" s="10" t="s">
        <v>2220</v>
      </c>
      <c r="E1900" s="10" t="s">
        <v>2221</v>
      </c>
      <c r="F1900" s="11" t="s">
        <v>2222</v>
      </c>
      <c r="G1900" s="11"/>
      <c r="H1900" s="11"/>
      <c r="I1900" s="11"/>
      <c r="J1900" s="11"/>
      <c r="K1900" s="11"/>
      <c r="L1900" s="11"/>
      <c r="M1900" s="11"/>
      <c r="N1900" s="10"/>
      <c r="O1900" s="10"/>
      <c r="P1900" s="10"/>
      <c r="Q1900" s="10"/>
      <c r="R1900" s="10"/>
      <c r="S1900" s="10" t="s">
        <v>53</v>
      </c>
      <c r="T1900" s="10"/>
      <c r="U1900" s="10" t="s">
        <v>49</v>
      </c>
      <c r="V1900" s="10" t="s">
        <v>50</v>
      </c>
      <c r="W1900" s="10" t="s">
        <v>50</v>
      </c>
      <c r="X1900" s="11" t="str">
        <f t="shared" si="943"/>
        <v>N</v>
      </c>
      <c r="Y1900" s="11"/>
      <c r="Z1900" s="11">
        <f t="shared" si="1096"/>
        <v>0</v>
      </c>
      <c r="AA1900" s="11" t="str">
        <f t="shared" si="1018"/>
        <v>N</v>
      </c>
      <c r="AB1900" s="11"/>
      <c r="AC1900" s="11">
        <f t="shared" si="1019"/>
        <v>0</v>
      </c>
      <c r="AD1900" s="10" t="str">
        <f t="shared" si="1086"/>
        <v/>
      </c>
      <c r="AE1900" s="10" t="str">
        <f t="shared" si="1087"/>
        <v/>
      </c>
      <c r="AF1900" s="11"/>
      <c r="AG1900" s="10"/>
      <c r="AH1900" s="10"/>
      <c r="AI1900" s="11">
        <f t="shared" si="1088"/>
        <v>1416</v>
      </c>
      <c r="AJ1900" s="11" t="str">
        <f t="shared" si="1089"/>
        <v/>
      </c>
      <c r="AK1900" s="11">
        <f t="shared" si="1090"/>
        <v>1503</v>
      </c>
      <c r="AL1900" s="11" t="str">
        <f t="shared" si="1091"/>
        <v/>
      </c>
      <c r="AM1900" s="11">
        <f t="shared" si="1092"/>
        <v>935</v>
      </c>
      <c r="AN1900" s="11" t="str">
        <f t="shared" si="1093"/>
        <v/>
      </c>
      <c r="AO1900" s="11">
        <f t="shared" si="1094"/>
        <v>935</v>
      </c>
      <c r="AP1900" s="11" t="str">
        <f t="shared" si="1095"/>
        <v/>
      </c>
      <c r="AQ1900" s="11"/>
      <c r="AR1900" s="11">
        <f t="shared" si="1020"/>
        <v>0</v>
      </c>
      <c r="AS1900" s="11"/>
      <c r="AT1900" s="9"/>
      <c r="AU1900" t="str">
        <f t="shared" si="1070"/>
        <v>RW</v>
      </c>
      <c r="AV1900" s="7">
        <f>SUM(Z$7:Z1900)/2</f>
        <v>1372</v>
      </c>
      <c r="AW1900" s="7">
        <f>SUM(AC$7:AC1900)/2</f>
        <v>936</v>
      </c>
      <c r="BF1900" s="2" t="s">
        <v>1299</v>
      </c>
      <c r="BG1900" s="2" t="s">
        <v>1299</v>
      </c>
      <c r="BH1900" s="2" t="s">
        <v>1299</v>
      </c>
      <c r="BI1900" s="2" t="s">
        <v>1299</v>
      </c>
      <c r="BJ1900" s="2" t="s">
        <v>1299</v>
      </c>
      <c r="BK1900" s="2" t="s">
        <v>1299</v>
      </c>
      <c r="BL1900" s="2" t="s">
        <v>1299</v>
      </c>
      <c r="BM1900" s="2" t="s">
        <v>1299</v>
      </c>
      <c r="BN1900" s="2" t="s">
        <v>1299</v>
      </c>
      <c r="BO1900" s="2" t="s">
        <v>1299</v>
      </c>
    </row>
    <row r="1901" spans="2:67" ht="43.15" outlineLevel="1">
      <c r="B1901" s="36"/>
      <c r="C1901" s="13" t="s">
        <v>1999</v>
      </c>
      <c r="D1901" s="10" t="s">
        <v>2220</v>
      </c>
      <c r="E1901" s="10" t="s">
        <v>2221</v>
      </c>
      <c r="F1901" s="11" t="s">
        <v>2222</v>
      </c>
      <c r="G1901" s="11"/>
      <c r="H1901" s="11"/>
      <c r="I1901" s="11"/>
      <c r="J1901" s="11"/>
      <c r="K1901" s="11"/>
      <c r="L1901" s="11"/>
      <c r="M1901" s="11"/>
      <c r="N1901" s="10"/>
      <c r="O1901" s="10"/>
      <c r="P1901" s="10"/>
      <c r="Q1901" s="10"/>
      <c r="R1901" s="10"/>
      <c r="S1901" s="10" t="s">
        <v>53</v>
      </c>
      <c r="T1901" s="10"/>
      <c r="U1901" s="10" t="s">
        <v>49</v>
      </c>
      <c r="V1901" s="10" t="s">
        <v>50</v>
      </c>
      <c r="W1901" s="10" t="s">
        <v>50</v>
      </c>
      <c r="X1901" s="11" t="str">
        <f t="shared" si="943"/>
        <v>N</v>
      </c>
      <c r="Y1901" s="11"/>
      <c r="Z1901" s="11">
        <f t="shared" si="1096"/>
        <v>0</v>
      </c>
      <c r="AA1901" s="11" t="str">
        <f t="shared" si="1018"/>
        <v>N</v>
      </c>
      <c r="AB1901" s="11"/>
      <c r="AC1901" s="11">
        <f t="shared" si="1019"/>
        <v>0</v>
      </c>
      <c r="AD1901" s="10" t="str">
        <f t="shared" si="1086"/>
        <v/>
      </c>
      <c r="AE1901" s="10" t="str">
        <f t="shared" si="1087"/>
        <v/>
      </c>
      <c r="AF1901" s="11"/>
      <c r="AG1901" s="10"/>
      <c r="AH1901" s="10"/>
      <c r="AI1901" s="11">
        <f t="shared" si="1088"/>
        <v>1416</v>
      </c>
      <c r="AJ1901" s="11" t="str">
        <f t="shared" si="1089"/>
        <v/>
      </c>
      <c r="AK1901" s="11">
        <f t="shared" si="1090"/>
        <v>1503</v>
      </c>
      <c r="AL1901" s="11" t="str">
        <f t="shared" si="1091"/>
        <v/>
      </c>
      <c r="AM1901" s="11">
        <f t="shared" si="1092"/>
        <v>935</v>
      </c>
      <c r="AN1901" s="11" t="str">
        <f t="shared" si="1093"/>
        <v/>
      </c>
      <c r="AO1901" s="11">
        <f t="shared" si="1094"/>
        <v>935</v>
      </c>
      <c r="AP1901" s="11" t="str">
        <f t="shared" si="1095"/>
        <v/>
      </c>
      <c r="AQ1901" s="11"/>
      <c r="AR1901" s="11">
        <f t="shared" si="1020"/>
        <v>0</v>
      </c>
      <c r="AS1901" s="11"/>
      <c r="AT1901" s="9"/>
      <c r="AU1901" t="str">
        <f t="shared" si="1070"/>
        <v>RW</v>
      </c>
      <c r="AV1901" s="7">
        <f>SUM(Z$7:Z1901)/2</f>
        <v>1372</v>
      </c>
      <c r="AW1901" s="7">
        <f>SUM(AC$7:AC1901)/2</f>
        <v>936</v>
      </c>
      <c r="BF1901" s="2" t="s">
        <v>1299</v>
      </c>
      <c r="BG1901" s="2" t="s">
        <v>1299</v>
      </c>
      <c r="BH1901" s="2" t="s">
        <v>1299</v>
      </c>
      <c r="BI1901" s="2" t="s">
        <v>1299</v>
      </c>
      <c r="BJ1901" s="2" t="s">
        <v>1299</v>
      </c>
      <c r="BK1901" s="2" t="s">
        <v>1299</v>
      </c>
      <c r="BL1901" s="2" t="s">
        <v>1299</v>
      </c>
      <c r="BM1901" s="2" t="s">
        <v>1299</v>
      </c>
      <c r="BN1901" s="2" t="s">
        <v>1299</v>
      </c>
      <c r="BO1901" s="2" t="s">
        <v>1299</v>
      </c>
    </row>
    <row r="1902" spans="2:67" ht="43.15" outlineLevel="1">
      <c r="B1902" s="36"/>
      <c r="C1902" s="13" t="s">
        <v>1999</v>
      </c>
      <c r="D1902" s="10" t="s">
        <v>2220</v>
      </c>
      <c r="E1902" s="10" t="s">
        <v>2221</v>
      </c>
      <c r="F1902" s="11" t="s">
        <v>2222</v>
      </c>
      <c r="G1902" s="11"/>
      <c r="H1902" s="11"/>
      <c r="I1902" s="11"/>
      <c r="J1902" s="11"/>
      <c r="K1902" s="11"/>
      <c r="L1902" s="11"/>
      <c r="M1902" s="11"/>
      <c r="N1902" s="10"/>
      <c r="O1902" s="10"/>
      <c r="P1902" s="10"/>
      <c r="Q1902" s="10"/>
      <c r="R1902" s="10"/>
      <c r="S1902" s="10" t="s">
        <v>53</v>
      </c>
      <c r="T1902" s="10"/>
      <c r="U1902" s="10" t="s">
        <v>49</v>
      </c>
      <c r="V1902" s="10" t="s">
        <v>50</v>
      </c>
      <c r="W1902" s="10" t="s">
        <v>50</v>
      </c>
      <c r="X1902" s="11" t="str">
        <f t="shared" si="943"/>
        <v>N</v>
      </c>
      <c r="Y1902" s="11"/>
      <c r="Z1902" s="11">
        <f t="shared" si="1096"/>
        <v>0</v>
      </c>
      <c r="AA1902" s="11" t="str">
        <f t="shared" si="1018"/>
        <v>N</v>
      </c>
      <c r="AB1902" s="11"/>
      <c r="AC1902" s="11">
        <f t="shared" si="1019"/>
        <v>0</v>
      </c>
      <c r="AD1902" s="10" t="str">
        <f t="shared" si="1086"/>
        <v/>
      </c>
      <c r="AE1902" s="10" t="str">
        <f t="shared" si="1087"/>
        <v/>
      </c>
      <c r="AF1902" s="11"/>
      <c r="AG1902" s="10"/>
      <c r="AH1902" s="10"/>
      <c r="AI1902" s="11">
        <f t="shared" si="1088"/>
        <v>1416</v>
      </c>
      <c r="AJ1902" s="11" t="str">
        <f t="shared" si="1089"/>
        <v/>
      </c>
      <c r="AK1902" s="11">
        <f t="shared" si="1090"/>
        <v>1503</v>
      </c>
      <c r="AL1902" s="11" t="str">
        <f t="shared" si="1091"/>
        <v/>
      </c>
      <c r="AM1902" s="11">
        <f t="shared" si="1092"/>
        <v>935</v>
      </c>
      <c r="AN1902" s="11" t="str">
        <f t="shared" si="1093"/>
        <v/>
      </c>
      <c r="AO1902" s="11">
        <f t="shared" si="1094"/>
        <v>935</v>
      </c>
      <c r="AP1902" s="11" t="str">
        <f t="shared" si="1095"/>
        <v/>
      </c>
      <c r="AQ1902" s="11"/>
      <c r="AR1902" s="11">
        <f t="shared" si="1020"/>
        <v>0</v>
      </c>
      <c r="AS1902" s="11"/>
      <c r="AT1902" s="9"/>
      <c r="AU1902" t="str">
        <f t="shared" si="1070"/>
        <v>RW</v>
      </c>
      <c r="AV1902" s="7">
        <f>SUM(Z$7:Z1902)/2</f>
        <v>1372</v>
      </c>
      <c r="AW1902" s="7">
        <f>SUM(AC$7:AC1902)/2</f>
        <v>936</v>
      </c>
      <c r="BF1902" s="2" t="s">
        <v>1299</v>
      </c>
      <c r="BG1902" s="2" t="s">
        <v>1299</v>
      </c>
      <c r="BH1902" s="2" t="s">
        <v>1299</v>
      </c>
      <c r="BI1902" s="2" t="s">
        <v>1299</v>
      </c>
      <c r="BJ1902" s="2" t="s">
        <v>1299</v>
      </c>
      <c r="BK1902" s="2" t="s">
        <v>1299</v>
      </c>
      <c r="BL1902" s="2" t="s">
        <v>1299</v>
      </c>
      <c r="BM1902" s="2" t="s">
        <v>1299</v>
      </c>
      <c r="BN1902" s="2" t="s">
        <v>1299</v>
      </c>
      <c r="BO1902" s="2" t="s">
        <v>1299</v>
      </c>
    </row>
    <row r="1903" spans="2:67" ht="43.15" outlineLevel="1">
      <c r="B1903" s="36"/>
      <c r="C1903" s="13" t="s">
        <v>1999</v>
      </c>
      <c r="D1903" s="10" t="s">
        <v>2220</v>
      </c>
      <c r="E1903" s="10" t="s">
        <v>2221</v>
      </c>
      <c r="F1903" s="11" t="s">
        <v>2222</v>
      </c>
      <c r="G1903" s="11"/>
      <c r="H1903" s="11"/>
      <c r="I1903" s="11"/>
      <c r="J1903" s="11"/>
      <c r="K1903" s="11"/>
      <c r="L1903" s="11"/>
      <c r="M1903" s="11"/>
      <c r="N1903" s="10"/>
      <c r="O1903" s="10"/>
      <c r="P1903" s="10"/>
      <c r="Q1903" s="10"/>
      <c r="R1903" s="10"/>
      <c r="S1903" s="10" t="s">
        <v>53</v>
      </c>
      <c r="T1903" s="10"/>
      <c r="U1903" s="10" t="s">
        <v>49</v>
      </c>
      <c r="V1903" s="10" t="s">
        <v>50</v>
      </c>
      <c r="W1903" s="10" t="s">
        <v>50</v>
      </c>
      <c r="X1903" s="11" t="str">
        <f t="shared" si="943"/>
        <v>N</v>
      </c>
      <c r="Y1903" s="11"/>
      <c r="Z1903" s="11">
        <f t="shared" si="1096"/>
        <v>0</v>
      </c>
      <c r="AA1903" s="11" t="str">
        <f t="shared" si="1018"/>
        <v>N</v>
      </c>
      <c r="AB1903" s="11"/>
      <c r="AC1903" s="11">
        <f t="shared" si="1019"/>
        <v>0</v>
      </c>
      <c r="AD1903" s="10" t="str">
        <f t="shared" si="1086"/>
        <v/>
      </c>
      <c r="AE1903" s="10" t="str">
        <f t="shared" si="1087"/>
        <v/>
      </c>
      <c r="AF1903" s="11"/>
      <c r="AG1903" s="10"/>
      <c r="AH1903" s="10"/>
      <c r="AI1903" s="11">
        <f t="shared" si="1088"/>
        <v>1416</v>
      </c>
      <c r="AJ1903" s="11" t="str">
        <f t="shared" si="1089"/>
        <v/>
      </c>
      <c r="AK1903" s="11">
        <f t="shared" si="1090"/>
        <v>1503</v>
      </c>
      <c r="AL1903" s="11" t="str">
        <f t="shared" si="1091"/>
        <v/>
      </c>
      <c r="AM1903" s="11">
        <f t="shared" si="1092"/>
        <v>935</v>
      </c>
      <c r="AN1903" s="11" t="str">
        <f t="shared" si="1093"/>
        <v/>
      </c>
      <c r="AO1903" s="11">
        <f t="shared" si="1094"/>
        <v>935</v>
      </c>
      <c r="AP1903" s="11" t="str">
        <f t="shared" si="1095"/>
        <v/>
      </c>
      <c r="AQ1903" s="11"/>
      <c r="AR1903" s="11">
        <f t="shared" si="1020"/>
        <v>0</v>
      </c>
      <c r="AS1903" s="11"/>
      <c r="AT1903" s="9"/>
      <c r="AU1903" t="str">
        <f t="shared" si="1070"/>
        <v>RW</v>
      </c>
      <c r="AV1903" s="7">
        <f>SUM(Z$7:Z1903)/2</f>
        <v>1372</v>
      </c>
      <c r="AW1903" s="7">
        <f>SUM(AC$7:AC1903)/2</f>
        <v>936</v>
      </c>
      <c r="BF1903" s="2" t="s">
        <v>1299</v>
      </c>
      <c r="BG1903" s="2" t="s">
        <v>1299</v>
      </c>
      <c r="BH1903" s="2" t="s">
        <v>1299</v>
      </c>
      <c r="BI1903" s="2" t="s">
        <v>1299</v>
      </c>
      <c r="BJ1903" s="2" t="s">
        <v>1299</v>
      </c>
      <c r="BK1903" s="2" t="s">
        <v>1299</v>
      </c>
      <c r="BL1903" s="2" t="s">
        <v>1299</v>
      </c>
      <c r="BM1903" s="2" t="s">
        <v>1299</v>
      </c>
      <c r="BN1903" s="2" t="s">
        <v>1299</v>
      </c>
      <c r="BO1903" s="2" t="s">
        <v>1299</v>
      </c>
    </row>
    <row r="1904" spans="2:67" ht="43.15" outlineLevel="1">
      <c r="B1904" s="36"/>
      <c r="C1904" s="13" t="s">
        <v>1999</v>
      </c>
      <c r="D1904" s="10" t="s">
        <v>2220</v>
      </c>
      <c r="E1904" s="10" t="s">
        <v>2221</v>
      </c>
      <c r="F1904" s="11" t="s">
        <v>2222</v>
      </c>
      <c r="G1904" s="11"/>
      <c r="H1904" s="11"/>
      <c r="I1904" s="11"/>
      <c r="J1904" s="11"/>
      <c r="K1904" s="11"/>
      <c r="L1904" s="11"/>
      <c r="M1904" s="11"/>
      <c r="N1904" s="10"/>
      <c r="O1904" s="10"/>
      <c r="P1904" s="10"/>
      <c r="Q1904" s="10"/>
      <c r="R1904" s="10"/>
      <c r="S1904" s="10" t="s">
        <v>53</v>
      </c>
      <c r="T1904" s="10"/>
      <c r="U1904" s="10" t="s">
        <v>49</v>
      </c>
      <c r="V1904" s="10" t="s">
        <v>50</v>
      </c>
      <c r="W1904" s="10" t="s">
        <v>50</v>
      </c>
      <c r="X1904" s="11" t="str">
        <f t="shared" si="943"/>
        <v>N</v>
      </c>
      <c r="Y1904" s="11"/>
      <c r="Z1904" s="11">
        <f t="shared" si="1096"/>
        <v>0</v>
      </c>
      <c r="AA1904" s="11" t="str">
        <f t="shared" si="1018"/>
        <v>N</v>
      </c>
      <c r="AB1904" s="11"/>
      <c r="AC1904" s="11">
        <f t="shared" si="1019"/>
        <v>0</v>
      </c>
      <c r="AD1904" s="10" t="str">
        <f t="shared" si="1086"/>
        <v/>
      </c>
      <c r="AE1904" s="10" t="str">
        <f t="shared" si="1087"/>
        <v/>
      </c>
      <c r="AF1904" s="11"/>
      <c r="AG1904" s="10"/>
      <c r="AH1904" s="10"/>
      <c r="AI1904" s="11">
        <f t="shared" si="1088"/>
        <v>1416</v>
      </c>
      <c r="AJ1904" s="11" t="str">
        <f t="shared" si="1089"/>
        <v/>
      </c>
      <c r="AK1904" s="11">
        <f t="shared" si="1090"/>
        <v>1503</v>
      </c>
      <c r="AL1904" s="11" t="str">
        <f t="shared" si="1091"/>
        <v/>
      </c>
      <c r="AM1904" s="11">
        <f t="shared" si="1092"/>
        <v>935</v>
      </c>
      <c r="AN1904" s="11" t="str">
        <f t="shared" si="1093"/>
        <v/>
      </c>
      <c r="AO1904" s="11">
        <f t="shared" si="1094"/>
        <v>935</v>
      </c>
      <c r="AP1904" s="11" t="str">
        <f t="shared" si="1095"/>
        <v/>
      </c>
      <c r="AQ1904" s="11"/>
      <c r="AR1904" s="11">
        <f t="shared" si="1020"/>
        <v>0</v>
      </c>
      <c r="AS1904" s="11"/>
      <c r="AT1904" s="9"/>
      <c r="AU1904" t="str">
        <f t="shared" ref="AU1904:AU1967" si="1097">S1904</f>
        <v>RW</v>
      </c>
      <c r="AV1904" s="7">
        <f>SUM(Z$7:Z1904)/2</f>
        <v>1372</v>
      </c>
      <c r="AW1904" s="7">
        <f>SUM(AC$7:AC1904)/2</f>
        <v>936</v>
      </c>
      <c r="BF1904" s="2" t="s">
        <v>1299</v>
      </c>
      <c r="BG1904" s="2" t="s">
        <v>1299</v>
      </c>
      <c r="BH1904" s="2" t="s">
        <v>1299</v>
      </c>
      <c r="BI1904" s="2" t="s">
        <v>1299</v>
      </c>
      <c r="BJ1904" s="2" t="s">
        <v>1299</v>
      </c>
      <c r="BK1904" s="2" t="s">
        <v>1299</v>
      </c>
      <c r="BL1904" s="2" t="s">
        <v>1299</v>
      </c>
      <c r="BM1904" s="2" t="s">
        <v>1299</v>
      </c>
      <c r="BN1904" s="2" t="s">
        <v>1299</v>
      </c>
      <c r="BO1904" s="2" t="s">
        <v>1299</v>
      </c>
    </row>
    <row r="1905" spans="2:67" ht="43.15" outlineLevel="1">
      <c r="B1905" s="36"/>
      <c r="C1905" s="13" t="s">
        <v>1999</v>
      </c>
      <c r="D1905" s="10" t="s">
        <v>2220</v>
      </c>
      <c r="E1905" s="10" t="s">
        <v>2221</v>
      </c>
      <c r="F1905" s="11" t="s">
        <v>2222</v>
      </c>
      <c r="G1905" s="11"/>
      <c r="H1905" s="11"/>
      <c r="I1905" s="11"/>
      <c r="J1905" s="11"/>
      <c r="K1905" s="11"/>
      <c r="L1905" s="11"/>
      <c r="M1905" s="11"/>
      <c r="N1905" s="10"/>
      <c r="O1905" s="10"/>
      <c r="P1905" s="10"/>
      <c r="Q1905" s="10"/>
      <c r="R1905" s="10"/>
      <c r="S1905" s="10" t="s">
        <v>53</v>
      </c>
      <c r="T1905" s="10"/>
      <c r="U1905" s="10" t="s">
        <v>49</v>
      </c>
      <c r="V1905" s="10" t="s">
        <v>50</v>
      </c>
      <c r="W1905" s="10" t="s">
        <v>50</v>
      </c>
      <c r="X1905" s="11" t="str">
        <f t="shared" si="943"/>
        <v>N</v>
      </c>
      <c r="Y1905" s="11"/>
      <c r="Z1905" s="11">
        <f t="shared" si="1096"/>
        <v>0</v>
      </c>
      <c r="AA1905" s="11" t="str">
        <f t="shared" si="1018"/>
        <v>N</v>
      </c>
      <c r="AB1905" s="11"/>
      <c r="AC1905" s="11">
        <f t="shared" si="1019"/>
        <v>0</v>
      </c>
      <c r="AD1905" s="10" t="str">
        <f t="shared" si="1086"/>
        <v/>
      </c>
      <c r="AE1905" s="10" t="str">
        <f t="shared" si="1087"/>
        <v/>
      </c>
      <c r="AF1905" s="11"/>
      <c r="AG1905" s="10"/>
      <c r="AH1905" s="10"/>
      <c r="AI1905" s="11">
        <f t="shared" si="1088"/>
        <v>1416</v>
      </c>
      <c r="AJ1905" s="11" t="str">
        <f t="shared" si="1089"/>
        <v/>
      </c>
      <c r="AK1905" s="11">
        <f t="shared" si="1090"/>
        <v>1503</v>
      </c>
      <c r="AL1905" s="11" t="str">
        <f t="shared" si="1091"/>
        <v/>
      </c>
      <c r="AM1905" s="11">
        <f t="shared" si="1092"/>
        <v>935</v>
      </c>
      <c r="AN1905" s="11" t="str">
        <f t="shared" si="1093"/>
        <v/>
      </c>
      <c r="AO1905" s="11">
        <f t="shared" si="1094"/>
        <v>935</v>
      </c>
      <c r="AP1905" s="11" t="str">
        <f t="shared" si="1095"/>
        <v/>
      </c>
      <c r="AQ1905" s="11"/>
      <c r="AR1905" s="11">
        <f t="shared" si="1020"/>
        <v>0</v>
      </c>
      <c r="AS1905" s="11"/>
      <c r="AT1905" s="9"/>
      <c r="AU1905" t="str">
        <f t="shared" si="1097"/>
        <v>RW</v>
      </c>
      <c r="AV1905" s="7">
        <f>SUM(Z$7:Z1905)/2</f>
        <v>1372</v>
      </c>
      <c r="AW1905" s="7">
        <f>SUM(AC$7:AC1905)/2</f>
        <v>936</v>
      </c>
      <c r="BF1905" s="2" t="s">
        <v>1299</v>
      </c>
      <c r="BG1905" s="2" t="s">
        <v>1299</v>
      </c>
      <c r="BH1905" s="2" t="s">
        <v>1299</v>
      </c>
      <c r="BI1905" s="2" t="s">
        <v>1299</v>
      </c>
      <c r="BJ1905" s="2" t="s">
        <v>1299</v>
      </c>
      <c r="BK1905" s="2" t="s">
        <v>1299</v>
      </c>
      <c r="BL1905" s="2" t="s">
        <v>1299</v>
      </c>
      <c r="BM1905" s="2" t="s">
        <v>1299</v>
      </c>
      <c r="BN1905" s="2" t="s">
        <v>1299</v>
      </c>
      <c r="BO1905" s="2" t="s">
        <v>1299</v>
      </c>
    </row>
    <row r="1906" spans="2:67" ht="43.15" outlineLevel="1">
      <c r="B1906" s="36"/>
      <c r="C1906" s="13" t="s">
        <v>1999</v>
      </c>
      <c r="D1906" s="10" t="s">
        <v>2220</v>
      </c>
      <c r="E1906" s="10" t="s">
        <v>2221</v>
      </c>
      <c r="F1906" s="11" t="s">
        <v>2222</v>
      </c>
      <c r="G1906" s="11"/>
      <c r="H1906" s="11"/>
      <c r="I1906" s="11"/>
      <c r="J1906" s="11"/>
      <c r="K1906" s="11"/>
      <c r="L1906" s="11"/>
      <c r="M1906" s="11"/>
      <c r="N1906" s="10"/>
      <c r="O1906" s="10"/>
      <c r="P1906" s="10"/>
      <c r="Q1906" s="10"/>
      <c r="R1906" s="10"/>
      <c r="S1906" s="10" t="s">
        <v>53</v>
      </c>
      <c r="T1906" s="10"/>
      <c r="U1906" s="10" t="s">
        <v>49</v>
      </c>
      <c r="V1906" s="10" t="s">
        <v>50</v>
      </c>
      <c r="W1906" s="10" t="s">
        <v>50</v>
      </c>
      <c r="X1906" s="11" t="str">
        <f t="shared" si="943"/>
        <v>N</v>
      </c>
      <c r="Y1906" s="11"/>
      <c r="Z1906" s="11">
        <f t="shared" si="1096"/>
        <v>0</v>
      </c>
      <c r="AA1906" s="11" t="str">
        <f t="shared" si="1018"/>
        <v>N</v>
      </c>
      <c r="AB1906" s="11"/>
      <c r="AC1906" s="11">
        <f t="shared" si="1019"/>
        <v>0</v>
      </c>
      <c r="AD1906" s="10" t="str">
        <f t="shared" si="1086"/>
        <v/>
      </c>
      <c r="AE1906" s="10" t="str">
        <f t="shared" si="1087"/>
        <v/>
      </c>
      <c r="AF1906" s="11"/>
      <c r="AG1906" s="10"/>
      <c r="AH1906" s="10"/>
      <c r="AI1906" s="11">
        <f t="shared" si="1088"/>
        <v>1416</v>
      </c>
      <c r="AJ1906" s="11" t="str">
        <f t="shared" si="1089"/>
        <v/>
      </c>
      <c r="AK1906" s="11">
        <f t="shared" si="1090"/>
        <v>1503</v>
      </c>
      <c r="AL1906" s="11" t="str">
        <f t="shared" si="1091"/>
        <v/>
      </c>
      <c r="AM1906" s="11">
        <f t="shared" si="1092"/>
        <v>935</v>
      </c>
      <c r="AN1906" s="11" t="str">
        <f t="shared" si="1093"/>
        <v/>
      </c>
      <c r="AO1906" s="11">
        <f t="shared" si="1094"/>
        <v>935</v>
      </c>
      <c r="AP1906" s="11" t="str">
        <f t="shared" si="1095"/>
        <v/>
      </c>
      <c r="AQ1906" s="11"/>
      <c r="AR1906" s="11">
        <f t="shared" si="1020"/>
        <v>0</v>
      </c>
      <c r="AS1906" s="11"/>
      <c r="AT1906" s="9"/>
      <c r="AU1906" t="str">
        <f t="shared" si="1097"/>
        <v>RW</v>
      </c>
      <c r="AV1906" s="7">
        <f>SUM(Z$7:Z1906)/2</f>
        <v>1372</v>
      </c>
      <c r="AW1906" s="7">
        <f>SUM(AC$7:AC1906)/2</f>
        <v>936</v>
      </c>
      <c r="BF1906" s="2" t="s">
        <v>1299</v>
      </c>
      <c r="BG1906" s="2" t="s">
        <v>1299</v>
      </c>
      <c r="BH1906" s="2" t="s">
        <v>1299</v>
      </c>
      <c r="BI1906" s="2" t="s">
        <v>1299</v>
      </c>
      <c r="BJ1906" s="2" t="s">
        <v>1299</v>
      </c>
      <c r="BK1906" s="2" t="s">
        <v>1299</v>
      </c>
      <c r="BL1906" s="2" t="s">
        <v>1299</v>
      </c>
      <c r="BM1906" s="2" t="s">
        <v>1299</v>
      </c>
      <c r="BN1906" s="2" t="s">
        <v>1299</v>
      </c>
      <c r="BO1906" s="2" t="s">
        <v>1299</v>
      </c>
    </row>
    <row r="1907" spans="2:67" ht="43.15" outlineLevel="1">
      <c r="B1907" s="36"/>
      <c r="C1907" s="13" t="s">
        <v>1999</v>
      </c>
      <c r="D1907" s="10" t="s">
        <v>2220</v>
      </c>
      <c r="E1907" s="10" t="s">
        <v>2221</v>
      </c>
      <c r="F1907" s="11" t="s">
        <v>2222</v>
      </c>
      <c r="G1907" s="11"/>
      <c r="H1907" s="11"/>
      <c r="I1907" s="11"/>
      <c r="J1907" s="11"/>
      <c r="K1907" s="11"/>
      <c r="L1907" s="11"/>
      <c r="M1907" s="11"/>
      <c r="N1907" s="10"/>
      <c r="O1907" s="10"/>
      <c r="P1907" s="10"/>
      <c r="Q1907" s="10"/>
      <c r="R1907" s="10"/>
      <c r="S1907" s="10" t="s">
        <v>53</v>
      </c>
      <c r="T1907" s="10"/>
      <c r="U1907" s="10" t="s">
        <v>49</v>
      </c>
      <c r="V1907" s="10" t="s">
        <v>50</v>
      </c>
      <c r="W1907" s="10" t="s">
        <v>50</v>
      </c>
      <c r="X1907" s="11" t="str">
        <f t="shared" si="943"/>
        <v>N</v>
      </c>
      <c r="Y1907" s="11"/>
      <c r="Z1907" s="11">
        <f t="shared" si="1096"/>
        <v>0</v>
      </c>
      <c r="AA1907" s="11" t="str">
        <f t="shared" si="1018"/>
        <v>N</v>
      </c>
      <c r="AB1907" s="11"/>
      <c r="AC1907" s="11">
        <f t="shared" si="1019"/>
        <v>0</v>
      </c>
      <c r="AD1907" s="10" t="str">
        <f t="shared" si="1086"/>
        <v/>
      </c>
      <c r="AE1907" s="10" t="str">
        <f t="shared" si="1087"/>
        <v/>
      </c>
      <c r="AF1907" s="11"/>
      <c r="AG1907" s="10"/>
      <c r="AH1907" s="10"/>
      <c r="AI1907" s="11">
        <f t="shared" si="1088"/>
        <v>1416</v>
      </c>
      <c r="AJ1907" s="11" t="str">
        <f t="shared" si="1089"/>
        <v/>
      </c>
      <c r="AK1907" s="11">
        <f t="shared" si="1090"/>
        <v>1503</v>
      </c>
      <c r="AL1907" s="11" t="str">
        <f t="shared" si="1091"/>
        <v/>
      </c>
      <c r="AM1907" s="11">
        <f t="shared" si="1092"/>
        <v>935</v>
      </c>
      <c r="AN1907" s="11" t="str">
        <f t="shared" si="1093"/>
        <v/>
      </c>
      <c r="AO1907" s="11">
        <f t="shared" si="1094"/>
        <v>935</v>
      </c>
      <c r="AP1907" s="11" t="str">
        <f t="shared" si="1095"/>
        <v/>
      </c>
      <c r="AQ1907" s="11"/>
      <c r="AR1907" s="11">
        <f t="shared" si="1020"/>
        <v>0</v>
      </c>
      <c r="AS1907" s="11"/>
      <c r="AT1907" s="9"/>
      <c r="AU1907" t="str">
        <f t="shared" si="1097"/>
        <v>RW</v>
      </c>
      <c r="AV1907" s="7">
        <f>SUM(Z$7:Z1907)/2</f>
        <v>1372</v>
      </c>
      <c r="AW1907" s="7">
        <f>SUM(AC$7:AC1907)/2</f>
        <v>936</v>
      </c>
      <c r="BF1907" s="2" t="s">
        <v>1299</v>
      </c>
      <c r="BG1907" s="2" t="s">
        <v>1299</v>
      </c>
      <c r="BH1907" s="2" t="s">
        <v>1299</v>
      </c>
      <c r="BI1907" s="2" t="s">
        <v>1299</v>
      </c>
      <c r="BJ1907" s="2" t="s">
        <v>1299</v>
      </c>
      <c r="BK1907" s="2" t="s">
        <v>1299</v>
      </c>
      <c r="BL1907" s="2" t="s">
        <v>1299</v>
      </c>
      <c r="BM1907" s="2" t="s">
        <v>1299</v>
      </c>
      <c r="BN1907" s="2" t="s">
        <v>1299</v>
      </c>
      <c r="BO1907" s="2" t="s">
        <v>1299</v>
      </c>
    </row>
    <row r="1908" spans="2:67" ht="43.15" outlineLevel="1">
      <c r="B1908" s="36"/>
      <c r="C1908" s="13" t="s">
        <v>1999</v>
      </c>
      <c r="D1908" s="10" t="s">
        <v>2220</v>
      </c>
      <c r="E1908" s="10" t="s">
        <v>2221</v>
      </c>
      <c r="F1908" s="11" t="s">
        <v>2222</v>
      </c>
      <c r="G1908" s="11"/>
      <c r="H1908" s="11"/>
      <c r="I1908" s="11"/>
      <c r="J1908" s="11"/>
      <c r="K1908" s="11"/>
      <c r="L1908" s="11"/>
      <c r="M1908" s="11"/>
      <c r="N1908" s="10"/>
      <c r="O1908" s="10"/>
      <c r="P1908" s="10"/>
      <c r="Q1908" s="10"/>
      <c r="R1908" s="10"/>
      <c r="S1908" s="10" t="s">
        <v>53</v>
      </c>
      <c r="T1908" s="10"/>
      <c r="U1908" s="10" t="s">
        <v>49</v>
      </c>
      <c r="V1908" s="10" t="s">
        <v>50</v>
      </c>
      <c r="W1908" s="10" t="s">
        <v>50</v>
      </c>
      <c r="X1908" s="11" t="str">
        <f t="shared" ref="X1908:X1971" si="1098">IF(Y1908&gt;0,"Y","N")</f>
        <v>N</v>
      </c>
      <c r="Y1908" s="11"/>
      <c r="Z1908" s="11">
        <f t="shared" si="1096"/>
        <v>0</v>
      </c>
      <c r="AA1908" s="11" t="str">
        <f t="shared" si="1018"/>
        <v>N</v>
      </c>
      <c r="AB1908" s="11"/>
      <c r="AC1908" s="11">
        <f t="shared" si="1019"/>
        <v>0</v>
      </c>
      <c r="AD1908" s="10" t="str">
        <f t="shared" si="1086"/>
        <v/>
      </c>
      <c r="AE1908" s="10" t="str">
        <f t="shared" si="1087"/>
        <v/>
      </c>
      <c r="AF1908" s="11"/>
      <c r="AG1908" s="10"/>
      <c r="AH1908" s="10"/>
      <c r="AI1908" s="11">
        <f t="shared" si="1088"/>
        <v>1416</v>
      </c>
      <c r="AJ1908" s="11" t="str">
        <f t="shared" si="1089"/>
        <v/>
      </c>
      <c r="AK1908" s="11">
        <f t="shared" si="1090"/>
        <v>1503</v>
      </c>
      <c r="AL1908" s="11" t="str">
        <f t="shared" si="1091"/>
        <v/>
      </c>
      <c r="AM1908" s="11">
        <f t="shared" si="1092"/>
        <v>935</v>
      </c>
      <c r="AN1908" s="11" t="str">
        <f t="shared" si="1093"/>
        <v/>
      </c>
      <c r="AO1908" s="11">
        <f t="shared" si="1094"/>
        <v>935</v>
      </c>
      <c r="AP1908" s="11" t="str">
        <f t="shared" si="1095"/>
        <v/>
      </c>
      <c r="AQ1908" s="11"/>
      <c r="AR1908" s="11">
        <f t="shared" si="1020"/>
        <v>0</v>
      </c>
      <c r="AS1908" s="11"/>
      <c r="AT1908" s="9"/>
      <c r="AU1908" t="str">
        <f t="shared" si="1097"/>
        <v>RW</v>
      </c>
      <c r="AV1908" s="7">
        <f>SUM(Z$7:Z1908)/2</f>
        <v>1372</v>
      </c>
      <c r="AW1908" s="7">
        <f>SUM(AC$7:AC1908)/2</f>
        <v>936</v>
      </c>
      <c r="BF1908" s="2" t="s">
        <v>1299</v>
      </c>
      <c r="BG1908" s="2" t="s">
        <v>1299</v>
      </c>
      <c r="BH1908" s="2" t="s">
        <v>1299</v>
      </c>
      <c r="BI1908" s="2" t="s">
        <v>1299</v>
      </c>
      <c r="BJ1908" s="2" t="s">
        <v>1299</v>
      </c>
      <c r="BK1908" s="2" t="s">
        <v>1299</v>
      </c>
      <c r="BL1908" s="2" t="s">
        <v>1299</v>
      </c>
      <c r="BM1908" s="2" t="s">
        <v>1299</v>
      </c>
      <c r="BN1908" s="2" t="s">
        <v>1299</v>
      </c>
      <c r="BO1908" s="2" t="s">
        <v>1299</v>
      </c>
    </row>
    <row r="1909" spans="2:67" ht="43.15" outlineLevel="1">
      <c r="B1909" s="36"/>
      <c r="C1909" s="13" t="s">
        <v>1999</v>
      </c>
      <c r="D1909" s="10" t="s">
        <v>2220</v>
      </c>
      <c r="E1909" s="10" t="s">
        <v>2221</v>
      </c>
      <c r="F1909" s="11" t="s">
        <v>2222</v>
      </c>
      <c r="G1909" s="11"/>
      <c r="H1909" s="11"/>
      <c r="I1909" s="11"/>
      <c r="J1909" s="11"/>
      <c r="K1909" s="11"/>
      <c r="L1909" s="11"/>
      <c r="M1909" s="11"/>
      <c r="N1909" s="10"/>
      <c r="O1909" s="10"/>
      <c r="P1909" s="10"/>
      <c r="Q1909" s="10"/>
      <c r="R1909" s="10"/>
      <c r="S1909" s="10" t="s">
        <v>53</v>
      </c>
      <c r="T1909" s="10"/>
      <c r="U1909" s="10" t="s">
        <v>49</v>
      </c>
      <c r="V1909" s="10" t="s">
        <v>50</v>
      </c>
      <c r="W1909" s="10" t="s">
        <v>50</v>
      </c>
      <c r="X1909" s="11" t="str">
        <f t="shared" si="1098"/>
        <v>N</v>
      </c>
      <c r="Y1909" s="11"/>
      <c r="Z1909" s="11">
        <f t="shared" si="1096"/>
        <v>0</v>
      </c>
      <c r="AA1909" s="11" t="str">
        <f t="shared" si="1018"/>
        <v>N</v>
      </c>
      <c r="AB1909" s="11"/>
      <c r="AC1909" s="11">
        <f t="shared" si="1019"/>
        <v>0</v>
      </c>
      <c r="AD1909" s="10" t="str">
        <f t="shared" si="1086"/>
        <v/>
      </c>
      <c r="AE1909" s="10" t="str">
        <f t="shared" si="1087"/>
        <v/>
      </c>
      <c r="AF1909" s="11"/>
      <c r="AG1909" s="10"/>
      <c r="AH1909" s="10"/>
      <c r="AI1909" s="11">
        <f t="shared" si="1088"/>
        <v>1416</v>
      </c>
      <c r="AJ1909" s="11" t="str">
        <f t="shared" si="1089"/>
        <v/>
      </c>
      <c r="AK1909" s="11">
        <f t="shared" si="1090"/>
        <v>1503</v>
      </c>
      <c r="AL1909" s="11" t="str">
        <f t="shared" si="1091"/>
        <v/>
      </c>
      <c r="AM1909" s="11">
        <f t="shared" si="1092"/>
        <v>935</v>
      </c>
      <c r="AN1909" s="11" t="str">
        <f t="shared" si="1093"/>
        <v/>
      </c>
      <c r="AO1909" s="11">
        <f t="shared" si="1094"/>
        <v>935</v>
      </c>
      <c r="AP1909" s="11" t="str">
        <f t="shared" si="1095"/>
        <v/>
      </c>
      <c r="AQ1909" s="11"/>
      <c r="AR1909" s="11">
        <f t="shared" si="1020"/>
        <v>0</v>
      </c>
      <c r="AS1909" s="11"/>
      <c r="AT1909" s="9"/>
      <c r="AU1909" t="str">
        <f t="shared" si="1097"/>
        <v>RW</v>
      </c>
      <c r="AV1909" s="7">
        <f>SUM(Z$7:Z1909)/2</f>
        <v>1372</v>
      </c>
      <c r="AW1909" s="7">
        <f>SUM(AC$7:AC1909)/2</f>
        <v>936</v>
      </c>
      <c r="BF1909" s="2" t="s">
        <v>1299</v>
      </c>
      <c r="BG1909" s="2" t="s">
        <v>1299</v>
      </c>
      <c r="BH1909" s="2" t="s">
        <v>1299</v>
      </c>
      <c r="BI1909" s="2" t="s">
        <v>1299</v>
      </c>
      <c r="BJ1909" s="2" t="s">
        <v>1299</v>
      </c>
      <c r="BK1909" s="2" t="s">
        <v>1299</v>
      </c>
      <c r="BL1909" s="2" t="s">
        <v>1299</v>
      </c>
      <c r="BM1909" s="2" t="s">
        <v>1299</v>
      </c>
      <c r="BN1909" s="2" t="s">
        <v>1299</v>
      </c>
      <c r="BO1909" s="2" t="s">
        <v>1299</v>
      </c>
    </row>
    <row r="1910" spans="2:67" ht="43.15" outlineLevel="1">
      <c r="B1910" s="36"/>
      <c r="C1910" s="13" t="s">
        <v>1999</v>
      </c>
      <c r="D1910" s="10" t="s">
        <v>2220</v>
      </c>
      <c r="E1910" s="10" t="s">
        <v>2221</v>
      </c>
      <c r="F1910" s="11" t="s">
        <v>2222</v>
      </c>
      <c r="G1910" s="11"/>
      <c r="H1910" s="11"/>
      <c r="I1910" s="11"/>
      <c r="J1910" s="11"/>
      <c r="K1910" s="11"/>
      <c r="L1910" s="11"/>
      <c r="M1910" s="11"/>
      <c r="N1910" s="10"/>
      <c r="O1910" s="10"/>
      <c r="P1910" s="10"/>
      <c r="Q1910" s="10"/>
      <c r="R1910" s="10"/>
      <c r="S1910" s="10" t="s">
        <v>53</v>
      </c>
      <c r="T1910" s="10"/>
      <c r="U1910" s="10" t="s">
        <v>49</v>
      </c>
      <c r="V1910" s="10" t="s">
        <v>50</v>
      </c>
      <c r="W1910" s="10" t="s">
        <v>50</v>
      </c>
      <c r="X1910" s="11" t="str">
        <f t="shared" si="1098"/>
        <v>N</v>
      </c>
      <c r="Y1910" s="11"/>
      <c r="Z1910" s="11">
        <f t="shared" si="1096"/>
        <v>0</v>
      </c>
      <c r="AA1910" s="11" t="str">
        <f t="shared" si="1018"/>
        <v>N</v>
      </c>
      <c r="AB1910" s="11"/>
      <c r="AC1910" s="11">
        <f t="shared" si="1019"/>
        <v>0</v>
      </c>
      <c r="AD1910" s="10" t="str">
        <f t="shared" si="1086"/>
        <v/>
      </c>
      <c r="AE1910" s="10" t="str">
        <f t="shared" si="1087"/>
        <v/>
      </c>
      <c r="AF1910" s="11"/>
      <c r="AG1910" s="10"/>
      <c r="AH1910" s="10"/>
      <c r="AI1910" s="11">
        <f t="shared" si="1088"/>
        <v>1416</v>
      </c>
      <c r="AJ1910" s="11" t="str">
        <f t="shared" si="1089"/>
        <v/>
      </c>
      <c r="AK1910" s="11">
        <f t="shared" si="1090"/>
        <v>1503</v>
      </c>
      <c r="AL1910" s="11" t="str">
        <f t="shared" si="1091"/>
        <v/>
      </c>
      <c r="AM1910" s="11">
        <f t="shared" si="1092"/>
        <v>935</v>
      </c>
      <c r="AN1910" s="11" t="str">
        <f t="shared" si="1093"/>
        <v/>
      </c>
      <c r="AO1910" s="11">
        <f t="shared" si="1094"/>
        <v>935</v>
      </c>
      <c r="AP1910" s="11" t="str">
        <f t="shared" si="1095"/>
        <v/>
      </c>
      <c r="AQ1910" s="11"/>
      <c r="AR1910" s="11">
        <f t="shared" si="1020"/>
        <v>0</v>
      </c>
      <c r="AS1910" s="11"/>
      <c r="AT1910" s="9"/>
      <c r="AU1910" t="str">
        <f t="shared" si="1097"/>
        <v>RW</v>
      </c>
      <c r="AV1910" s="7">
        <f>SUM(Z$7:Z1910)/2</f>
        <v>1372</v>
      </c>
      <c r="AW1910" s="7">
        <f>SUM(AC$7:AC1910)/2</f>
        <v>936</v>
      </c>
      <c r="BF1910" s="2" t="s">
        <v>1299</v>
      </c>
      <c r="BG1910" s="2" t="s">
        <v>1299</v>
      </c>
      <c r="BH1910" s="2" t="s">
        <v>1299</v>
      </c>
      <c r="BI1910" s="2" t="s">
        <v>1299</v>
      </c>
      <c r="BJ1910" s="2" t="s">
        <v>1299</v>
      </c>
      <c r="BK1910" s="2" t="s">
        <v>1299</v>
      </c>
      <c r="BL1910" s="2" t="s">
        <v>1299</v>
      </c>
      <c r="BM1910" s="2" t="s">
        <v>1299</v>
      </c>
      <c r="BN1910" s="2" t="s">
        <v>1299</v>
      </c>
      <c r="BO1910" s="2" t="s">
        <v>1299</v>
      </c>
    </row>
    <row r="1911" spans="2:67" ht="43.15" outlineLevel="1">
      <c r="B1911" s="36"/>
      <c r="C1911" s="13" t="s">
        <v>1999</v>
      </c>
      <c r="D1911" s="10" t="s">
        <v>2220</v>
      </c>
      <c r="E1911" s="10" t="s">
        <v>2221</v>
      </c>
      <c r="F1911" s="11" t="s">
        <v>2222</v>
      </c>
      <c r="G1911" s="11"/>
      <c r="H1911" s="11"/>
      <c r="I1911" s="11"/>
      <c r="J1911" s="11"/>
      <c r="K1911" s="11"/>
      <c r="L1911" s="11"/>
      <c r="M1911" s="11"/>
      <c r="N1911" s="10"/>
      <c r="O1911" s="10"/>
      <c r="P1911" s="10"/>
      <c r="Q1911" s="10"/>
      <c r="R1911" s="10"/>
      <c r="S1911" s="10" t="s">
        <v>53</v>
      </c>
      <c r="T1911" s="10"/>
      <c r="U1911" s="10" t="s">
        <v>49</v>
      </c>
      <c r="V1911" s="10" t="s">
        <v>50</v>
      </c>
      <c r="W1911" s="10" t="s">
        <v>50</v>
      </c>
      <c r="X1911" s="11" t="str">
        <f t="shared" si="1098"/>
        <v>N</v>
      </c>
      <c r="Y1911" s="11"/>
      <c r="Z1911" s="11">
        <f t="shared" si="1096"/>
        <v>0</v>
      </c>
      <c r="AA1911" s="11" t="str">
        <f t="shared" si="1018"/>
        <v>N</v>
      </c>
      <c r="AB1911" s="11"/>
      <c r="AC1911" s="11">
        <f t="shared" si="1019"/>
        <v>0</v>
      </c>
      <c r="AD1911" s="10" t="str">
        <f t="shared" si="1086"/>
        <v/>
      </c>
      <c r="AE1911" s="10" t="str">
        <f t="shared" si="1087"/>
        <v/>
      </c>
      <c r="AF1911" s="11"/>
      <c r="AG1911" s="10"/>
      <c r="AH1911" s="10"/>
      <c r="AI1911" s="11">
        <f t="shared" si="1088"/>
        <v>1416</v>
      </c>
      <c r="AJ1911" s="11" t="str">
        <f t="shared" si="1089"/>
        <v/>
      </c>
      <c r="AK1911" s="11">
        <f t="shared" si="1090"/>
        <v>1503</v>
      </c>
      <c r="AL1911" s="11" t="str">
        <f t="shared" si="1091"/>
        <v/>
      </c>
      <c r="AM1911" s="11">
        <f t="shared" si="1092"/>
        <v>935</v>
      </c>
      <c r="AN1911" s="11" t="str">
        <f t="shared" si="1093"/>
        <v/>
      </c>
      <c r="AO1911" s="11">
        <f t="shared" si="1094"/>
        <v>935</v>
      </c>
      <c r="AP1911" s="11" t="str">
        <f t="shared" si="1095"/>
        <v/>
      </c>
      <c r="AQ1911" s="11"/>
      <c r="AR1911" s="11">
        <f t="shared" si="1020"/>
        <v>0</v>
      </c>
      <c r="AS1911" s="11"/>
      <c r="AT1911" s="9"/>
      <c r="AU1911" t="str">
        <f t="shared" si="1097"/>
        <v>RW</v>
      </c>
      <c r="AV1911" s="7">
        <f>SUM(Z$7:Z1911)/2</f>
        <v>1372</v>
      </c>
      <c r="AW1911" s="7">
        <f>SUM(AC$7:AC1911)/2</f>
        <v>936</v>
      </c>
      <c r="BF1911" s="2" t="s">
        <v>1299</v>
      </c>
      <c r="BG1911" s="2" t="s">
        <v>1299</v>
      </c>
      <c r="BH1911" s="2" t="s">
        <v>1299</v>
      </c>
      <c r="BI1911" s="2" t="s">
        <v>1299</v>
      </c>
      <c r="BJ1911" s="2" t="s">
        <v>1299</v>
      </c>
      <c r="BK1911" s="2" t="s">
        <v>1299</v>
      </c>
      <c r="BL1911" s="2" t="s">
        <v>1299</v>
      </c>
      <c r="BM1911" s="2" t="s">
        <v>1299</v>
      </c>
      <c r="BN1911" s="2" t="s">
        <v>1299</v>
      </c>
      <c r="BO1911" s="2" t="s">
        <v>1299</v>
      </c>
    </row>
    <row r="1912" spans="2:67" ht="43.15" outlineLevel="1">
      <c r="B1912" s="36"/>
      <c r="C1912" s="13" t="s">
        <v>1999</v>
      </c>
      <c r="D1912" s="10" t="s">
        <v>2220</v>
      </c>
      <c r="E1912" s="10" t="s">
        <v>2221</v>
      </c>
      <c r="F1912" s="11" t="s">
        <v>2222</v>
      </c>
      <c r="G1912" s="11"/>
      <c r="H1912" s="11"/>
      <c r="I1912" s="11"/>
      <c r="J1912" s="11"/>
      <c r="K1912" s="11"/>
      <c r="L1912" s="11"/>
      <c r="M1912" s="11"/>
      <c r="N1912" s="10"/>
      <c r="O1912" s="10"/>
      <c r="P1912" s="10"/>
      <c r="Q1912" s="10"/>
      <c r="R1912" s="10"/>
      <c r="S1912" s="10" t="s">
        <v>53</v>
      </c>
      <c r="T1912" s="10"/>
      <c r="U1912" s="10" t="s">
        <v>49</v>
      </c>
      <c r="V1912" s="10" t="s">
        <v>50</v>
      </c>
      <c r="W1912" s="10" t="s">
        <v>50</v>
      </c>
      <c r="X1912" s="11" t="str">
        <f t="shared" si="1098"/>
        <v>N</v>
      </c>
      <c r="Y1912" s="11"/>
      <c r="Z1912" s="11">
        <f t="shared" si="1096"/>
        <v>0</v>
      </c>
      <c r="AA1912" s="11" t="str">
        <f t="shared" si="1018"/>
        <v>N</v>
      </c>
      <c r="AB1912" s="11"/>
      <c r="AC1912" s="11">
        <f t="shared" si="1019"/>
        <v>0</v>
      </c>
      <c r="AD1912" s="10" t="str">
        <f t="shared" si="1086"/>
        <v/>
      </c>
      <c r="AE1912" s="10" t="str">
        <f t="shared" si="1087"/>
        <v/>
      </c>
      <c r="AF1912" s="11"/>
      <c r="AG1912" s="10"/>
      <c r="AH1912" s="10"/>
      <c r="AI1912" s="11">
        <f t="shared" si="1088"/>
        <v>1416</v>
      </c>
      <c r="AJ1912" s="11" t="str">
        <f t="shared" si="1089"/>
        <v/>
      </c>
      <c r="AK1912" s="11">
        <f t="shared" si="1090"/>
        <v>1503</v>
      </c>
      <c r="AL1912" s="11" t="str">
        <f t="shared" si="1091"/>
        <v/>
      </c>
      <c r="AM1912" s="11">
        <f t="shared" si="1092"/>
        <v>935</v>
      </c>
      <c r="AN1912" s="11" t="str">
        <f t="shared" si="1093"/>
        <v/>
      </c>
      <c r="AO1912" s="11">
        <f t="shared" si="1094"/>
        <v>935</v>
      </c>
      <c r="AP1912" s="11" t="str">
        <f t="shared" si="1095"/>
        <v/>
      </c>
      <c r="AQ1912" s="11"/>
      <c r="AR1912" s="11">
        <f t="shared" si="1020"/>
        <v>0</v>
      </c>
      <c r="AS1912" s="11"/>
      <c r="AT1912" s="9"/>
      <c r="AU1912" t="str">
        <f t="shared" si="1097"/>
        <v>RW</v>
      </c>
      <c r="AV1912" s="7">
        <f>SUM(Z$7:Z1912)/2</f>
        <v>1372</v>
      </c>
      <c r="AW1912" s="7">
        <f>SUM(AC$7:AC1912)/2</f>
        <v>936</v>
      </c>
      <c r="BF1912" s="2" t="s">
        <v>1299</v>
      </c>
      <c r="BG1912" s="2" t="s">
        <v>1299</v>
      </c>
      <c r="BH1912" s="2" t="s">
        <v>1299</v>
      </c>
      <c r="BI1912" s="2" t="s">
        <v>1299</v>
      </c>
      <c r="BJ1912" s="2" t="s">
        <v>1299</v>
      </c>
      <c r="BK1912" s="2" t="s">
        <v>1299</v>
      </c>
      <c r="BL1912" s="2" t="s">
        <v>1299</v>
      </c>
      <c r="BM1912" s="2" t="s">
        <v>1299</v>
      </c>
      <c r="BN1912" s="2" t="s">
        <v>1299</v>
      </c>
      <c r="BO1912" s="2" t="s">
        <v>1299</v>
      </c>
    </row>
    <row r="1913" spans="2:67" ht="43.15" outlineLevel="1">
      <c r="B1913" s="36"/>
      <c r="C1913" s="13" t="s">
        <v>1999</v>
      </c>
      <c r="D1913" s="10" t="s">
        <v>2220</v>
      </c>
      <c r="E1913" s="10" t="s">
        <v>2221</v>
      </c>
      <c r="F1913" s="11" t="s">
        <v>2222</v>
      </c>
      <c r="G1913" s="11"/>
      <c r="H1913" s="11"/>
      <c r="I1913" s="11"/>
      <c r="J1913" s="11"/>
      <c r="K1913" s="11"/>
      <c r="L1913" s="11"/>
      <c r="M1913" s="11"/>
      <c r="N1913" s="10"/>
      <c r="O1913" s="10"/>
      <c r="P1913" s="10"/>
      <c r="Q1913" s="10"/>
      <c r="R1913" s="10"/>
      <c r="S1913" s="10" t="s">
        <v>53</v>
      </c>
      <c r="T1913" s="10"/>
      <c r="U1913" s="10" t="s">
        <v>49</v>
      </c>
      <c r="V1913" s="10" t="s">
        <v>50</v>
      </c>
      <c r="W1913" s="10" t="s">
        <v>50</v>
      </c>
      <c r="X1913" s="11" t="str">
        <f t="shared" si="1098"/>
        <v>N</v>
      </c>
      <c r="Y1913" s="11"/>
      <c r="Z1913" s="11">
        <f t="shared" si="1096"/>
        <v>0</v>
      </c>
      <c r="AA1913" s="11" t="str">
        <f t="shared" si="1018"/>
        <v>N</v>
      </c>
      <c r="AB1913" s="11"/>
      <c r="AC1913" s="11">
        <f t="shared" si="1019"/>
        <v>0</v>
      </c>
      <c r="AD1913" s="10" t="str">
        <f t="shared" si="1086"/>
        <v/>
      </c>
      <c r="AE1913" s="10" t="str">
        <f t="shared" si="1087"/>
        <v/>
      </c>
      <c r="AF1913" s="11"/>
      <c r="AG1913" s="10"/>
      <c r="AH1913" s="10"/>
      <c r="AI1913" s="11">
        <f t="shared" si="1088"/>
        <v>1416</v>
      </c>
      <c r="AJ1913" s="11" t="str">
        <f t="shared" si="1089"/>
        <v/>
      </c>
      <c r="AK1913" s="11">
        <f t="shared" si="1090"/>
        <v>1503</v>
      </c>
      <c r="AL1913" s="11" t="str">
        <f t="shared" si="1091"/>
        <v/>
      </c>
      <c r="AM1913" s="11">
        <f t="shared" si="1092"/>
        <v>935</v>
      </c>
      <c r="AN1913" s="11" t="str">
        <f t="shared" si="1093"/>
        <v/>
      </c>
      <c r="AO1913" s="11">
        <f t="shared" si="1094"/>
        <v>935</v>
      </c>
      <c r="AP1913" s="11" t="str">
        <f t="shared" si="1095"/>
        <v/>
      </c>
      <c r="AQ1913" s="11"/>
      <c r="AR1913" s="11">
        <f t="shared" si="1020"/>
        <v>0</v>
      </c>
      <c r="AS1913" s="11"/>
      <c r="AT1913" s="9"/>
      <c r="AU1913" t="str">
        <f t="shared" si="1097"/>
        <v>RW</v>
      </c>
      <c r="AV1913" s="7">
        <f>SUM(Z$7:Z1913)/2</f>
        <v>1372</v>
      </c>
      <c r="AW1913" s="7">
        <f>SUM(AC$7:AC1913)/2</f>
        <v>936</v>
      </c>
      <c r="BF1913" s="2" t="s">
        <v>1299</v>
      </c>
      <c r="BG1913" s="2" t="s">
        <v>1299</v>
      </c>
      <c r="BH1913" s="2" t="s">
        <v>1299</v>
      </c>
      <c r="BI1913" s="2" t="s">
        <v>1299</v>
      </c>
      <c r="BJ1913" s="2" t="s">
        <v>1299</v>
      </c>
      <c r="BK1913" s="2" t="s">
        <v>1299</v>
      </c>
      <c r="BL1913" s="2" t="s">
        <v>1299</v>
      </c>
      <c r="BM1913" s="2" t="s">
        <v>1299</v>
      </c>
      <c r="BN1913" s="2" t="s">
        <v>1299</v>
      </c>
      <c r="BO1913" s="2" t="s">
        <v>1299</v>
      </c>
    </row>
    <row r="1914" spans="2:67" ht="43.15" outlineLevel="1">
      <c r="B1914" s="36"/>
      <c r="C1914" s="13" t="s">
        <v>1999</v>
      </c>
      <c r="D1914" s="10" t="s">
        <v>2220</v>
      </c>
      <c r="E1914" s="10" t="s">
        <v>2221</v>
      </c>
      <c r="F1914" s="11" t="s">
        <v>2222</v>
      </c>
      <c r="G1914" s="11"/>
      <c r="H1914" s="11"/>
      <c r="I1914" s="11"/>
      <c r="J1914" s="11"/>
      <c r="K1914" s="11"/>
      <c r="L1914" s="11"/>
      <c r="M1914" s="11"/>
      <c r="N1914" s="10"/>
      <c r="O1914" s="10"/>
      <c r="P1914" s="10"/>
      <c r="Q1914" s="10"/>
      <c r="R1914" s="10"/>
      <c r="S1914" s="10" t="s">
        <v>53</v>
      </c>
      <c r="T1914" s="10"/>
      <c r="U1914" s="10" t="s">
        <v>49</v>
      </c>
      <c r="V1914" s="10" t="s">
        <v>50</v>
      </c>
      <c r="W1914" s="10" t="s">
        <v>50</v>
      </c>
      <c r="X1914" s="11" t="str">
        <f t="shared" si="1098"/>
        <v>N</v>
      </c>
      <c r="Y1914" s="11"/>
      <c r="Z1914" s="11">
        <f t="shared" si="1096"/>
        <v>0</v>
      </c>
      <c r="AA1914" s="11" t="str">
        <f t="shared" si="1018"/>
        <v>N</v>
      </c>
      <c r="AB1914" s="11"/>
      <c r="AC1914" s="11">
        <f t="shared" si="1019"/>
        <v>0</v>
      </c>
      <c r="AD1914" s="10" t="str">
        <f t="shared" si="1086"/>
        <v/>
      </c>
      <c r="AE1914" s="10" t="str">
        <f t="shared" si="1087"/>
        <v/>
      </c>
      <c r="AF1914" s="11"/>
      <c r="AG1914" s="10"/>
      <c r="AH1914" s="10"/>
      <c r="AI1914" s="11">
        <f t="shared" si="1088"/>
        <v>1416</v>
      </c>
      <c r="AJ1914" s="11" t="str">
        <f t="shared" si="1089"/>
        <v/>
      </c>
      <c r="AK1914" s="11">
        <f t="shared" si="1090"/>
        <v>1503</v>
      </c>
      <c r="AL1914" s="11" t="str">
        <f t="shared" si="1091"/>
        <v/>
      </c>
      <c r="AM1914" s="11">
        <f t="shared" si="1092"/>
        <v>935</v>
      </c>
      <c r="AN1914" s="11" t="str">
        <f t="shared" si="1093"/>
        <v/>
      </c>
      <c r="AO1914" s="11">
        <f t="shared" si="1094"/>
        <v>935</v>
      </c>
      <c r="AP1914" s="11" t="str">
        <f t="shared" si="1095"/>
        <v/>
      </c>
      <c r="AQ1914" s="11"/>
      <c r="AR1914" s="11">
        <f t="shared" si="1020"/>
        <v>0</v>
      </c>
      <c r="AS1914" s="11"/>
      <c r="AT1914" s="9"/>
      <c r="AU1914" t="str">
        <f t="shared" si="1097"/>
        <v>RW</v>
      </c>
      <c r="AV1914" s="7">
        <f>SUM(Z$7:Z1914)/2</f>
        <v>1372</v>
      </c>
      <c r="AW1914" s="7">
        <f>SUM(AC$7:AC1914)/2</f>
        <v>936</v>
      </c>
      <c r="BF1914" s="2" t="s">
        <v>1299</v>
      </c>
      <c r="BG1914" s="2" t="s">
        <v>1299</v>
      </c>
      <c r="BH1914" s="2" t="s">
        <v>1299</v>
      </c>
      <c r="BI1914" s="2" t="s">
        <v>1299</v>
      </c>
      <c r="BJ1914" s="2" t="s">
        <v>1299</v>
      </c>
      <c r="BK1914" s="2" t="s">
        <v>1299</v>
      </c>
      <c r="BL1914" s="2" t="s">
        <v>1299</v>
      </c>
      <c r="BM1914" s="2" t="s">
        <v>1299</v>
      </c>
      <c r="BN1914" s="2" t="s">
        <v>1299</v>
      </c>
      <c r="BO1914" s="2" t="s">
        <v>1299</v>
      </c>
    </row>
    <row r="1915" spans="2:67" ht="43.15" outlineLevel="1">
      <c r="B1915" s="36"/>
      <c r="C1915" s="13" t="s">
        <v>1999</v>
      </c>
      <c r="D1915" s="10" t="s">
        <v>2220</v>
      </c>
      <c r="E1915" s="10" t="s">
        <v>2221</v>
      </c>
      <c r="F1915" s="11" t="s">
        <v>2222</v>
      </c>
      <c r="G1915" s="11" t="str">
        <f>IF(BA1915&gt;1, F1915 &amp; "[" &amp; BB1915-1+BA1915&amp; ":" &amp; BB1915 &amp; "]",(IF(BA1915&gt;0,F1915 &amp; "[" &amp; BB1915 &amp; "]","")))</f>
        <v>MFR_SPECIFIC_E9[87:82]</v>
      </c>
      <c r="H1915" s="11"/>
      <c r="I1915" s="11"/>
      <c r="J1915" s="11"/>
      <c r="K1915" s="11"/>
      <c r="L1915" s="11"/>
      <c r="M1915" s="11"/>
      <c r="N1915" s="10"/>
      <c r="O1915" s="10"/>
      <c r="P1915" s="10"/>
      <c r="Q1915" s="10"/>
      <c r="R1915" s="10"/>
      <c r="S1915" s="10" t="s">
        <v>53</v>
      </c>
      <c r="T1915" s="10"/>
      <c r="U1915" s="10" t="s">
        <v>49</v>
      </c>
      <c r="V1915" s="10" t="s">
        <v>50</v>
      </c>
      <c r="W1915" s="10" t="s">
        <v>50</v>
      </c>
      <c r="X1915" s="11" t="str">
        <f t="shared" si="1098"/>
        <v>Y</v>
      </c>
      <c r="Y1915" s="11">
        <v>6</v>
      </c>
      <c r="Z1915" s="11">
        <f t="shared" si="1096"/>
        <v>6</v>
      </c>
      <c r="AA1915" s="11" t="str">
        <f t="shared" si="1018"/>
        <v>N</v>
      </c>
      <c r="AB1915" s="11"/>
      <c r="AC1915" s="11">
        <f t="shared" si="1019"/>
        <v>0</v>
      </c>
      <c r="AD1915" s="10" t="str">
        <f t="shared" si="1086"/>
        <v>000000</v>
      </c>
      <c r="AE1915" s="10" t="str">
        <f t="shared" si="1087"/>
        <v>000000</v>
      </c>
      <c r="AF1915" s="11"/>
      <c r="AG1915" s="10"/>
      <c r="AH1915" s="10"/>
      <c r="AI1915" s="11">
        <f t="shared" si="1088"/>
        <v>1410</v>
      </c>
      <c r="AJ1915" s="11" t="str">
        <f t="shared" si="1089"/>
        <v>MTP[1415:1410]</v>
      </c>
      <c r="AK1915" s="11">
        <f t="shared" si="1090"/>
        <v>1497</v>
      </c>
      <c r="AL1915" s="11" t="str">
        <f t="shared" si="1091"/>
        <v/>
      </c>
      <c r="AM1915" s="11">
        <f t="shared" si="1092"/>
        <v>935</v>
      </c>
      <c r="AN1915" s="11" t="str">
        <f t="shared" si="1093"/>
        <v/>
      </c>
      <c r="AO1915" s="11">
        <f t="shared" si="1094"/>
        <v>935</v>
      </c>
      <c r="AP1915" s="11" t="str">
        <f t="shared" si="1095"/>
        <v/>
      </c>
      <c r="AQ1915" s="11"/>
      <c r="AR1915" s="11">
        <f t="shared" si="1020"/>
        <v>0</v>
      </c>
      <c r="AS1915" s="11"/>
      <c r="AT1915" s="9"/>
      <c r="AU1915" t="str">
        <f t="shared" si="1097"/>
        <v>RW</v>
      </c>
      <c r="AV1915" s="7">
        <f>SUM(Z$7:Z1915)/2</f>
        <v>1375</v>
      </c>
      <c r="AW1915" s="7">
        <f>SUM(AC$7:AC1915)/2</f>
        <v>936</v>
      </c>
      <c r="BA1915" s="7">
        <v>6</v>
      </c>
      <c r="BB1915" s="7">
        <f t="shared" ref="BB1915:BB1918" si="1099">BB1916+BA1916</f>
        <v>82</v>
      </c>
      <c r="BF1915" s="2" t="s">
        <v>412</v>
      </c>
      <c r="BG1915" s="2" t="s">
        <v>412</v>
      </c>
      <c r="BH1915" s="2" t="s">
        <v>412</v>
      </c>
      <c r="BI1915" s="2" t="s">
        <v>412</v>
      </c>
      <c r="BJ1915" s="2" t="s">
        <v>412</v>
      </c>
      <c r="BK1915" s="2" t="s">
        <v>412</v>
      </c>
      <c r="BL1915" s="2" t="s">
        <v>412</v>
      </c>
      <c r="BM1915" s="2" t="s">
        <v>412</v>
      </c>
      <c r="BN1915" s="2" t="s">
        <v>412</v>
      </c>
      <c r="BO1915" s="2" t="s">
        <v>412</v>
      </c>
    </row>
    <row r="1916" spans="2:67" ht="43.15" outlineLevel="1">
      <c r="B1916" s="36"/>
      <c r="C1916" s="13" t="s">
        <v>1999</v>
      </c>
      <c r="D1916" s="10" t="s">
        <v>2220</v>
      </c>
      <c r="E1916" s="10" t="s">
        <v>2221</v>
      </c>
      <c r="F1916" s="11" t="s">
        <v>2222</v>
      </c>
      <c r="G1916" s="11" t="str">
        <f t="shared" ref="G1916:G1929" si="1100">IF(BA1916&gt;1, F1916 &amp; "[" &amp; BB1916-1+BA1916&amp; ":" &amp; BB1916 &amp; "]",(IF(BA1916&gt;0,F1916 &amp; "[" &amp; BB1916 &amp; "]","")))</f>
        <v>MFR_SPECIFIC_E9[81:80]</v>
      </c>
      <c r="H1916" s="11" t="s">
        <v>2224</v>
      </c>
      <c r="I1916" s="11"/>
      <c r="J1916" s="11"/>
      <c r="K1916" s="11"/>
      <c r="L1916" s="11"/>
      <c r="M1916" s="11"/>
      <c r="N1916" s="10"/>
      <c r="O1916" s="10"/>
      <c r="P1916" s="10"/>
      <c r="Q1916" s="10"/>
      <c r="R1916" s="10"/>
      <c r="S1916" s="10" t="s">
        <v>53</v>
      </c>
      <c r="T1916" s="10"/>
      <c r="U1916" s="10" t="s">
        <v>49</v>
      </c>
      <c r="V1916" s="10" t="s">
        <v>50</v>
      </c>
      <c r="W1916" s="10" t="s">
        <v>50</v>
      </c>
      <c r="X1916" s="11" t="str">
        <f t="shared" si="1098"/>
        <v>Y</v>
      </c>
      <c r="Y1916" s="11">
        <v>2</v>
      </c>
      <c r="Z1916" s="11">
        <f t="shared" si="1096"/>
        <v>2</v>
      </c>
      <c r="AA1916" s="11" t="str">
        <f t="shared" si="1018"/>
        <v>N</v>
      </c>
      <c r="AB1916" s="11"/>
      <c r="AC1916" s="11">
        <f t="shared" si="1019"/>
        <v>0</v>
      </c>
      <c r="AD1916" s="10" t="str">
        <f t="shared" si="1086"/>
        <v>00</v>
      </c>
      <c r="AE1916" s="10" t="str">
        <f t="shared" si="1087"/>
        <v>00</v>
      </c>
      <c r="AF1916" s="11"/>
      <c r="AG1916" s="10"/>
      <c r="AH1916" s="10"/>
      <c r="AI1916" s="11">
        <f t="shared" si="1088"/>
        <v>1408</v>
      </c>
      <c r="AJ1916" s="11" t="str">
        <f t="shared" si="1089"/>
        <v>MTP[1409:1408]</v>
      </c>
      <c r="AK1916" s="11">
        <f t="shared" si="1090"/>
        <v>1495</v>
      </c>
      <c r="AL1916" s="11" t="str">
        <f t="shared" si="1091"/>
        <v/>
      </c>
      <c r="AM1916" s="11">
        <f t="shared" si="1092"/>
        <v>935</v>
      </c>
      <c r="AN1916" s="11" t="str">
        <f t="shared" si="1093"/>
        <v/>
      </c>
      <c r="AO1916" s="11">
        <f t="shared" si="1094"/>
        <v>935</v>
      </c>
      <c r="AP1916" s="11" t="str">
        <f t="shared" si="1095"/>
        <v/>
      </c>
      <c r="AQ1916" s="11"/>
      <c r="AR1916" s="11">
        <f t="shared" si="1020"/>
        <v>0</v>
      </c>
      <c r="AS1916" s="11"/>
      <c r="AT1916" s="9"/>
      <c r="AU1916" t="str">
        <f t="shared" si="1097"/>
        <v>RW</v>
      </c>
      <c r="AV1916" s="7">
        <f>SUM(Z$7:Z1916)/2</f>
        <v>1376</v>
      </c>
      <c r="AW1916" s="7">
        <f>SUM(AC$7:AC1916)/2</f>
        <v>936</v>
      </c>
      <c r="BA1916" s="7">
        <v>2</v>
      </c>
      <c r="BB1916" s="7">
        <f t="shared" si="1099"/>
        <v>80</v>
      </c>
      <c r="BF1916" s="2" t="s">
        <v>51</v>
      </c>
      <c r="BG1916" s="2" t="s">
        <v>51</v>
      </c>
      <c r="BH1916" s="2" t="s">
        <v>51</v>
      </c>
      <c r="BI1916" s="2" t="s">
        <v>51</v>
      </c>
      <c r="BJ1916" s="2" t="s">
        <v>51</v>
      </c>
      <c r="BK1916" s="2" t="s">
        <v>51</v>
      </c>
      <c r="BL1916" s="2" t="s">
        <v>51</v>
      </c>
      <c r="BM1916" s="2" t="s">
        <v>51</v>
      </c>
      <c r="BN1916" s="2" t="s">
        <v>51</v>
      </c>
      <c r="BO1916" s="2" t="s">
        <v>51</v>
      </c>
    </row>
    <row r="1917" spans="2:67" ht="43.15" outlineLevel="1">
      <c r="B1917" s="36"/>
      <c r="C1917" s="13" t="s">
        <v>1999</v>
      </c>
      <c r="D1917" s="10" t="s">
        <v>2220</v>
      </c>
      <c r="E1917" s="10" t="s">
        <v>2221</v>
      </c>
      <c r="F1917" s="11" t="s">
        <v>2222</v>
      </c>
      <c r="G1917" s="11" t="str">
        <f>IF(BA1917&gt;1, F1917 &amp; "[" &amp; BB1917-1+BA1917&amp; ":" &amp; BB1917 &amp; "]",(IF(BA1917&gt;0,F1917 &amp; "[" &amp; BB1917 &amp; "]","")))</f>
        <v>MFR_SPECIFIC_E9[79]</v>
      </c>
      <c r="H1917" s="11" t="s">
        <v>2225</v>
      </c>
      <c r="I1917" s="11"/>
      <c r="J1917" s="11"/>
      <c r="K1917" s="11"/>
      <c r="L1917" s="11"/>
      <c r="M1917" s="11"/>
      <c r="N1917" s="10"/>
      <c r="O1917" s="10"/>
      <c r="P1917" s="10"/>
      <c r="Q1917" s="10"/>
      <c r="R1917" s="10"/>
      <c r="S1917" s="10" t="s">
        <v>53</v>
      </c>
      <c r="T1917" s="10"/>
      <c r="U1917" s="10" t="s">
        <v>49</v>
      </c>
      <c r="V1917" s="10" t="s">
        <v>50</v>
      </c>
      <c r="W1917" s="10" t="s">
        <v>50</v>
      </c>
      <c r="X1917" s="11" t="str">
        <f t="shared" si="1098"/>
        <v>Y</v>
      </c>
      <c r="Y1917" s="11">
        <v>1</v>
      </c>
      <c r="Z1917" s="11">
        <f t="shared" si="1096"/>
        <v>1</v>
      </c>
      <c r="AA1917" s="11" t="str">
        <f t="shared" si="1018"/>
        <v>N</v>
      </c>
      <c r="AB1917" s="11"/>
      <c r="AC1917" s="11">
        <f t="shared" si="1019"/>
        <v>0</v>
      </c>
      <c r="AD1917" s="10" t="str">
        <f t="shared" si="1086"/>
        <v>0</v>
      </c>
      <c r="AE1917" s="10" t="str">
        <f t="shared" si="1087"/>
        <v>0</v>
      </c>
      <c r="AF1917" s="11"/>
      <c r="AG1917" s="10"/>
      <c r="AH1917" s="10"/>
      <c r="AI1917" s="11">
        <f t="shared" si="1088"/>
        <v>1407</v>
      </c>
      <c r="AJ1917" s="11" t="str">
        <f t="shared" si="1089"/>
        <v>MTP[1407]</v>
      </c>
      <c r="AK1917" s="11">
        <f t="shared" si="1090"/>
        <v>1494</v>
      </c>
      <c r="AL1917" s="11" t="str">
        <f t="shared" si="1091"/>
        <v/>
      </c>
      <c r="AM1917" s="11">
        <f t="shared" si="1092"/>
        <v>935</v>
      </c>
      <c r="AN1917" s="11" t="str">
        <f t="shared" si="1093"/>
        <v/>
      </c>
      <c r="AO1917" s="11">
        <f t="shared" si="1094"/>
        <v>935</v>
      </c>
      <c r="AP1917" s="11" t="str">
        <f t="shared" si="1095"/>
        <v/>
      </c>
      <c r="AQ1917" s="11"/>
      <c r="AR1917" s="11">
        <f t="shared" si="1020"/>
        <v>0</v>
      </c>
      <c r="AS1917" s="11"/>
      <c r="AT1917" s="9"/>
      <c r="AU1917" t="str">
        <f t="shared" si="1097"/>
        <v>RW</v>
      </c>
      <c r="AV1917" s="7">
        <f>SUM(Z$7:Z1917)/2</f>
        <v>1376.5</v>
      </c>
      <c r="AW1917" s="7">
        <f>SUM(AC$7:AC1917)/2</f>
        <v>936</v>
      </c>
      <c r="BA1917" s="7">
        <v>1</v>
      </c>
      <c r="BB1917" s="7">
        <f t="shared" si="1099"/>
        <v>79</v>
      </c>
      <c r="BF1917" s="2" t="s">
        <v>1304</v>
      </c>
      <c r="BG1917" s="2" t="s">
        <v>1304</v>
      </c>
      <c r="BH1917" s="2" t="s">
        <v>1304</v>
      </c>
      <c r="BI1917" s="2" t="s">
        <v>1304</v>
      </c>
      <c r="BJ1917" s="2" t="s">
        <v>1304</v>
      </c>
      <c r="BK1917" s="2" t="s">
        <v>1304</v>
      </c>
      <c r="BL1917" s="2" t="s">
        <v>1304</v>
      </c>
      <c r="BM1917" s="2" t="s">
        <v>1304</v>
      </c>
      <c r="BN1917" s="2" t="s">
        <v>1304</v>
      </c>
      <c r="BO1917" s="2" t="s">
        <v>1304</v>
      </c>
    </row>
    <row r="1918" spans="2:67" ht="43.15" outlineLevel="1">
      <c r="B1918" s="36"/>
      <c r="C1918" s="13" t="s">
        <v>1999</v>
      </c>
      <c r="D1918" s="10" t="s">
        <v>2220</v>
      </c>
      <c r="E1918" s="10" t="s">
        <v>2221</v>
      </c>
      <c r="F1918" s="11" t="s">
        <v>2222</v>
      </c>
      <c r="G1918" s="11" t="str">
        <f t="shared" si="1100"/>
        <v>MFR_SPECIFIC_E9[78:71]</v>
      </c>
      <c r="H1918" s="11" t="s">
        <v>2226</v>
      </c>
      <c r="I1918" s="11"/>
      <c r="J1918" s="11"/>
      <c r="K1918" s="11"/>
      <c r="L1918" s="11"/>
      <c r="M1918" s="11"/>
      <c r="N1918" s="10"/>
      <c r="O1918" s="10"/>
      <c r="P1918" s="10"/>
      <c r="Q1918" s="10"/>
      <c r="R1918" s="10"/>
      <c r="S1918" s="10" t="s">
        <v>53</v>
      </c>
      <c r="T1918" s="10"/>
      <c r="U1918" s="10" t="s">
        <v>49</v>
      </c>
      <c r="V1918" s="10" t="s">
        <v>50</v>
      </c>
      <c r="W1918" s="10" t="s">
        <v>50</v>
      </c>
      <c r="X1918" s="11" t="str">
        <f t="shared" si="1098"/>
        <v>Y</v>
      </c>
      <c r="Y1918" s="11">
        <v>8</v>
      </c>
      <c r="Z1918" s="11">
        <f t="shared" si="1096"/>
        <v>8</v>
      </c>
      <c r="AA1918" s="11" t="str">
        <f t="shared" si="1018"/>
        <v>N</v>
      </c>
      <c r="AB1918" s="11"/>
      <c r="AC1918" s="11">
        <f t="shared" si="1019"/>
        <v>0</v>
      </c>
      <c r="AD1918" s="10">
        <v>10110001</v>
      </c>
      <c r="AE1918" s="10">
        <v>10110001</v>
      </c>
      <c r="AF1918" s="11"/>
      <c r="AG1918" s="10"/>
      <c r="AH1918" s="10"/>
      <c r="AI1918" s="11">
        <f t="shared" si="1088"/>
        <v>1399</v>
      </c>
      <c r="AJ1918" s="11" t="str">
        <f t="shared" si="1089"/>
        <v>MTP[1406:1399]</v>
      </c>
      <c r="AK1918" s="11">
        <f t="shared" si="1090"/>
        <v>1486</v>
      </c>
      <c r="AL1918" s="11" t="str">
        <f t="shared" si="1091"/>
        <v/>
      </c>
      <c r="AM1918" s="11">
        <f t="shared" si="1092"/>
        <v>935</v>
      </c>
      <c r="AN1918" s="11" t="str">
        <f t="shared" si="1093"/>
        <v/>
      </c>
      <c r="AO1918" s="11">
        <f t="shared" si="1094"/>
        <v>935</v>
      </c>
      <c r="AP1918" s="11" t="str">
        <f t="shared" si="1095"/>
        <v/>
      </c>
      <c r="AQ1918" s="11"/>
      <c r="AR1918" s="11">
        <f t="shared" si="1020"/>
        <v>0</v>
      </c>
      <c r="AS1918" s="11"/>
      <c r="AT1918" s="9"/>
      <c r="AU1918" t="str">
        <f t="shared" si="1097"/>
        <v>RW</v>
      </c>
      <c r="AV1918" s="7">
        <f>SUM(Z$7:Z1918)/2</f>
        <v>1380.5</v>
      </c>
      <c r="AW1918" s="7">
        <f>SUM(AC$7:AC1918)/2</f>
        <v>936</v>
      </c>
      <c r="BA1918" s="7">
        <v>8</v>
      </c>
      <c r="BB1918" s="7">
        <f t="shared" si="1099"/>
        <v>71</v>
      </c>
      <c r="BF1918" s="2">
        <v>10110001</v>
      </c>
      <c r="BG1918" s="2">
        <v>10110001</v>
      </c>
      <c r="BH1918" s="2">
        <v>10110001</v>
      </c>
      <c r="BI1918" s="2">
        <v>10110001</v>
      </c>
      <c r="BJ1918" s="2">
        <v>10110001</v>
      </c>
      <c r="BK1918" s="2">
        <v>10110001</v>
      </c>
      <c r="BL1918" s="2">
        <v>10110001</v>
      </c>
      <c r="BM1918" s="2">
        <v>10110001</v>
      </c>
      <c r="BN1918" s="2">
        <v>10110001</v>
      </c>
      <c r="BO1918" s="2">
        <v>10110001</v>
      </c>
    </row>
    <row r="1919" spans="2:67" ht="43.15" outlineLevel="1">
      <c r="B1919" s="36"/>
      <c r="C1919" s="13" t="s">
        <v>1999</v>
      </c>
      <c r="D1919" s="10" t="s">
        <v>2220</v>
      </c>
      <c r="E1919" s="10" t="s">
        <v>2221</v>
      </c>
      <c r="F1919" s="11" t="s">
        <v>2222</v>
      </c>
      <c r="G1919" s="11" t="str">
        <f t="shared" si="1100"/>
        <v>MFR_SPECIFIC_E9[70]</v>
      </c>
      <c r="H1919" s="11" t="s">
        <v>2227</v>
      </c>
      <c r="I1919" s="11"/>
      <c r="J1919" s="11"/>
      <c r="K1919" s="11"/>
      <c r="L1919" s="11"/>
      <c r="M1919" s="11"/>
      <c r="N1919" s="10"/>
      <c r="O1919" s="10"/>
      <c r="P1919" s="10"/>
      <c r="Q1919" s="10"/>
      <c r="R1919" s="10"/>
      <c r="S1919" s="10" t="s">
        <v>53</v>
      </c>
      <c r="T1919" s="10"/>
      <c r="U1919" s="10" t="s">
        <v>49</v>
      </c>
      <c r="V1919" s="10" t="s">
        <v>50</v>
      </c>
      <c r="W1919" s="10" t="s">
        <v>50</v>
      </c>
      <c r="X1919" s="11" t="str">
        <f t="shared" si="1098"/>
        <v>Y</v>
      </c>
      <c r="Y1919" s="11">
        <v>1</v>
      </c>
      <c r="Z1919" s="11">
        <f t="shared" si="1096"/>
        <v>1</v>
      </c>
      <c r="AA1919" s="11" t="str">
        <f t="shared" si="1018"/>
        <v>N</v>
      </c>
      <c r="AB1919" s="11"/>
      <c r="AC1919" s="11">
        <f t="shared" si="1019"/>
        <v>0</v>
      </c>
      <c r="AD1919" s="10" t="str">
        <f t="shared" si="1086"/>
        <v>0</v>
      </c>
      <c r="AE1919" s="10" t="str">
        <f t="shared" si="1087"/>
        <v>0</v>
      </c>
      <c r="AF1919" s="11"/>
      <c r="AG1919" s="10"/>
      <c r="AH1919" s="10"/>
      <c r="AI1919" s="11">
        <f t="shared" si="1088"/>
        <v>1398</v>
      </c>
      <c r="AJ1919" s="11" t="str">
        <f t="shared" si="1089"/>
        <v>MTP[1398]</v>
      </c>
      <c r="AK1919" s="11">
        <f t="shared" si="1090"/>
        <v>1485</v>
      </c>
      <c r="AL1919" s="11" t="str">
        <f t="shared" si="1091"/>
        <v/>
      </c>
      <c r="AM1919" s="11">
        <f t="shared" si="1092"/>
        <v>935</v>
      </c>
      <c r="AN1919" s="11" t="str">
        <f t="shared" si="1093"/>
        <v/>
      </c>
      <c r="AO1919" s="11">
        <f t="shared" si="1094"/>
        <v>935</v>
      </c>
      <c r="AP1919" s="11" t="str">
        <f t="shared" si="1095"/>
        <v/>
      </c>
      <c r="AQ1919" s="11"/>
      <c r="AR1919" s="11">
        <f t="shared" si="1020"/>
        <v>0</v>
      </c>
      <c r="AS1919" s="11"/>
      <c r="AT1919" s="9"/>
      <c r="AU1919" t="str">
        <f t="shared" si="1097"/>
        <v>RW</v>
      </c>
      <c r="AV1919" s="7">
        <f>SUM(Z$7:Z1919)/2</f>
        <v>1381</v>
      </c>
      <c r="AW1919" s="7">
        <f>SUM(AC$7:AC1919)/2</f>
        <v>936</v>
      </c>
      <c r="BA1919" s="11">
        <v>1</v>
      </c>
      <c r="BB1919" s="7">
        <f t="shared" ref="BB1919:BB1929" si="1101">BB1920+BA1920</f>
        <v>70</v>
      </c>
      <c r="BF1919" s="2" t="s">
        <v>1304</v>
      </c>
      <c r="BG1919" s="2" t="s">
        <v>1304</v>
      </c>
      <c r="BH1919" s="2" t="s">
        <v>1304</v>
      </c>
      <c r="BI1919" s="2" t="s">
        <v>1304</v>
      </c>
      <c r="BJ1919" s="2" t="s">
        <v>1304</v>
      </c>
      <c r="BK1919" s="2" t="s">
        <v>1304</v>
      </c>
      <c r="BL1919" s="2" t="s">
        <v>1304</v>
      </c>
      <c r="BM1919" s="2" t="s">
        <v>1304</v>
      </c>
      <c r="BN1919" s="2" t="s">
        <v>1304</v>
      </c>
      <c r="BO1919" s="2" t="s">
        <v>1304</v>
      </c>
    </row>
    <row r="1920" spans="2:67" ht="43.15" outlineLevel="1">
      <c r="B1920" s="36"/>
      <c r="C1920" s="13" t="s">
        <v>1999</v>
      </c>
      <c r="D1920" s="10" t="s">
        <v>2220</v>
      </c>
      <c r="E1920" s="10" t="s">
        <v>2221</v>
      </c>
      <c r="F1920" s="11" t="s">
        <v>2222</v>
      </c>
      <c r="G1920" s="11" t="str">
        <f t="shared" si="1100"/>
        <v>MFR_SPECIFIC_E9[69:62]</v>
      </c>
      <c r="H1920" s="11" t="s">
        <v>2228</v>
      </c>
      <c r="I1920" s="11"/>
      <c r="J1920" s="11"/>
      <c r="K1920" s="11"/>
      <c r="L1920" s="11"/>
      <c r="M1920" s="11"/>
      <c r="N1920" s="10"/>
      <c r="O1920" s="10"/>
      <c r="P1920" s="10"/>
      <c r="Q1920" s="10"/>
      <c r="R1920" s="10"/>
      <c r="S1920" s="10" t="s">
        <v>53</v>
      </c>
      <c r="T1920" s="10"/>
      <c r="U1920" s="10" t="s">
        <v>49</v>
      </c>
      <c r="V1920" s="10" t="s">
        <v>50</v>
      </c>
      <c r="W1920" s="10" t="s">
        <v>50</v>
      </c>
      <c r="X1920" s="11" t="str">
        <f t="shared" si="1098"/>
        <v>Y</v>
      </c>
      <c r="Y1920" s="11">
        <v>8</v>
      </c>
      <c r="Z1920" s="11">
        <f t="shared" si="1096"/>
        <v>8</v>
      </c>
      <c r="AA1920" s="11" t="str">
        <f t="shared" si="1018"/>
        <v>N</v>
      </c>
      <c r="AB1920" s="11"/>
      <c r="AC1920" s="11">
        <f t="shared" si="1019"/>
        <v>0</v>
      </c>
      <c r="AD1920" s="10" t="str">
        <f t="shared" ref="AD1920" si="1102">REPT(0,BA1920)</f>
        <v>00000000</v>
      </c>
      <c r="AE1920" s="10" t="str">
        <f t="shared" si="1087"/>
        <v>00000000</v>
      </c>
      <c r="AF1920" s="11"/>
      <c r="AG1920" s="10"/>
      <c r="AH1920" s="10"/>
      <c r="AI1920" s="11">
        <f t="shared" si="1088"/>
        <v>1390</v>
      </c>
      <c r="AJ1920" s="11" t="str">
        <f t="shared" si="1089"/>
        <v>MTP[1397:1390]</v>
      </c>
      <c r="AK1920" s="11">
        <f t="shared" si="1090"/>
        <v>1477</v>
      </c>
      <c r="AL1920" s="11" t="str">
        <f t="shared" si="1091"/>
        <v/>
      </c>
      <c r="AM1920" s="11">
        <f t="shared" si="1092"/>
        <v>935</v>
      </c>
      <c r="AN1920" s="11" t="str">
        <f t="shared" si="1093"/>
        <v/>
      </c>
      <c r="AO1920" s="11">
        <f t="shared" si="1094"/>
        <v>935</v>
      </c>
      <c r="AP1920" s="11" t="str">
        <f t="shared" si="1095"/>
        <v/>
      </c>
      <c r="AQ1920" s="11"/>
      <c r="AR1920" s="11">
        <f t="shared" si="1020"/>
        <v>0</v>
      </c>
      <c r="AS1920" s="11"/>
      <c r="AT1920" s="9"/>
      <c r="AU1920" t="str">
        <f t="shared" si="1097"/>
        <v>RW</v>
      </c>
      <c r="AV1920" s="7">
        <f>SUM(Z$7:Z1920)/2</f>
        <v>1385</v>
      </c>
      <c r="AW1920" s="7">
        <f>SUM(AC$7:AC1920)/2</f>
        <v>936</v>
      </c>
      <c r="BA1920" s="11">
        <v>8</v>
      </c>
      <c r="BB1920" s="7">
        <f t="shared" si="1101"/>
        <v>62</v>
      </c>
      <c r="BF1920" s="2" t="s">
        <v>272</v>
      </c>
      <c r="BG1920" s="2" t="s">
        <v>272</v>
      </c>
      <c r="BH1920" s="2" t="s">
        <v>272</v>
      </c>
      <c r="BI1920" s="2" t="s">
        <v>272</v>
      </c>
      <c r="BJ1920" s="2" t="s">
        <v>272</v>
      </c>
      <c r="BK1920" s="2" t="s">
        <v>272</v>
      </c>
      <c r="BL1920" s="2" t="s">
        <v>272</v>
      </c>
      <c r="BM1920" s="2" t="s">
        <v>272</v>
      </c>
      <c r="BN1920" s="2" t="s">
        <v>272</v>
      </c>
      <c r="BO1920" s="2" t="s">
        <v>272</v>
      </c>
    </row>
    <row r="1921" spans="2:67" ht="43.15" outlineLevel="1">
      <c r="B1921" s="36"/>
      <c r="C1921" s="13" t="s">
        <v>1999</v>
      </c>
      <c r="D1921" s="10" t="s">
        <v>2220</v>
      </c>
      <c r="E1921" s="10" t="s">
        <v>2221</v>
      </c>
      <c r="F1921" s="11" t="s">
        <v>2222</v>
      </c>
      <c r="G1921" s="11" t="str">
        <f t="shared" si="1100"/>
        <v>MFR_SPECIFIC_E9[61:54]</v>
      </c>
      <c r="H1921" s="11" t="s">
        <v>2229</v>
      </c>
      <c r="I1921" s="11"/>
      <c r="J1921" s="11"/>
      <c r="K1921" s="11"/>
      <c r="L1921" s="11"/>
      <c r="M1921" s="11"/>
      <c r="N1921" s="10"/>
      <c r="O1921" s="10"/>
      <c r="P1921" s="10"/>
      <c r="Q1921" s="10"/>
      <c r="R1921" s="10"/>
      <c r="S1921" s="10" t="s">
        <v>53</v>
      </c>
      <c r="T1921" s="10"/>
      <c r="U1921" s="10" t="s">
        <v>49</v>
      </c>
      <c r="V1921" s="10" t="s">
        <v>50</v>
      </c>
      <c r="W1921" s="10" t="s">
        <v>50</v>
      </c>
      <c r="X1921" s="11" t="str">
        <f t="shared" si="1098"/>
        <v>Y</v>
      </c>
      <c r="Y1921" s="11">
        <v>8</v>
      </c>
      <c r="Z1921" s="11">
        <f t="shared" si="1096"/>
        <v>8</v>
      </c>
      <c r="AA1921" s="11" t="str">
        <f t="shared" si="1018"/>
        <v>N</v>
      </c>
      <c r="AB1921" s="11"/>
      <c r="AC1921" s="11">
        <f t="shared" si="1019"/>
        <v>0</v>
      </c>
      <c r="AD1921" s="10">
        <v>11000000</v>
      </c>
      <c r="AE1921" s="10">
        <v>11000000</v>
      </c>
      <c r="AF1921" s="11"/>
      <c r="AG1921" s="10"/>
      <c r="AH1921" s="10"/>
      <c r="AI1921" s="11">
        <f t="shared" si="1088"/>
        <v>1382</v>
      </c>
      <c r="AJ1921" s="11" t="str">
        <f t="shared" si="1089"/>
        <v>MTP[1389:1382]</v>
      </c>
      <c r="AK1921" s="11">
        <f t="shared" si="1090"/>
        <v>1469</v>
      </c>
      <c r="AL1921" s="11" t="str">
        <f t="shared" si="1091"/>
        <v/>
      </c>
      <c r="AM1921" s="11">
        <f t="shared" si="1092"/>
        <v>935</v>
      </c>
      <c r="AN1921" s="11" t="str">
        <f t="shared" si="1093"/>
        <v/>
      </c>
      <c r="AO1921" s="11">
        <f t="shared" si="1094"/>
        <v>935</v>
      </c>
      <c r="AP1921" s="11" t="str">
        <f t="shared" si="1095"/>
        <v/>
      </c>
      <c r="AQ1921" s="11"/>
      <c r="AR1921" s="11">
        <f t="shared" si="1020"/>
        <v>0</v>
      </c>
      <c r="AS1921" s="11"/>
      <c r="AT1921" s="9"/>
      <c r="AU1921" t="str">
        <f t="shared" si="1097"/>
        <v>RW</v>
      </c>
      <c r="AV1921" s="7">
        <f>SUM(Z$7:Z1921)/2</f>
        <v>1389</v>
      </c>
      <c r="AW1921" s="7">
        <f>SUM(AC$7:AC1921)/2</f>
        <v>936</v>
      </c>
      <c r="BA1921" s="11">
        <v>8</v>
      </c>
      <c r="BB1921" s="7">
        <f t="shared" si="1101"/>
        <v>54</v>
      </c>
      <c r="BF1921" s="2">
        <v>11000000</v>
      </c>
      <c r="BG1921" s="2">
        <v>11000000</v>
      </c>
      <c r="BH1921" s="2">
        <v>11000000</v>
      </c>
      <c r="BI1921" s="2">
        <v>11000000</v>
      </c>
      <c r="BJ1921" s="2">
        <v>11000000</v>
      </c>
      <c r="BK1921" s="2">
        <v>11000000</v>
      </c>
      <c r="BL1921" s="2">
        <v>11000000</v>
      </c>
      <c r="BM1921" s="2">
        <v>11000000</v>
      </c>
      <c r="BN1921" s="2">
        <v>11000000</v>
      </c>
      <c r="BO1921" s="2">
        <v>11000000</v>
      </c>
    </row>
    <row r="1922" spans="2:67" ht="43.15" outlineLevel="1">
      <c r="B1922" s="36"/>
      <c r="C1922" s="13" t="s">
        <v>1999</v>
      </c>
      <c r="D1922" s="10" t="s">
        <v>2220</v>
      </c>
      <c r="E1922" s="10" t="s">
        <v>2221</v>
      </c>
      <c r="F1922" s="11" t="s">
        <v>2222</v>
      </c>
      <c r="G1922" s="11" t="str">
        <f>IF(BA1922&gt;1, F1922 &amp; "[" &amp; BB1922-1+BA1922&amp; ":" &amp; BB1922 &amp; "]",(IF(BA1922&gt;0,F1922 &amp; "[" &amp; BB1922 &amp; "]","")))</f>
        <v>MFR_SPECIFIC_E9[53:50]</v>
      </c>
      <c r="H1922" s="11" t="s">
        <v>2230</v>
      </c>
      <c r="I1922" s="11"/>
      <c r="J1922" s="11"/>
      <c r="K1922" s="11"/>
      <c r="L1922" s="11"/>
      <c r="M1922" s="11"/>
      <c r="N1922" s="10"/>
      <c r="O1922" s="10"/>
      <c r="P1922" s="10"/>
      <c r="Q1922" s="10"/>
      <c r="R1922" s="10"/>
      <c r="S1922" s="10" t="s">
        <v>53</v>
      </c>
      <c r="T1922" s="10"/>
      <c r="U1922" s="10" t="s">
        <v>49</v>
      </c>
      <c r="V1922" s="10" t="s">
        <v>50</v>
      </c>
      <c r="W1922" s="10" t="s">
        <v>50</v>
      </c>
      <c r="X1922" s="11" t="str">
        <f t="shared" si="1098"/>
        <v>Y</v>
      </c>
      <c r="Y1922" s="11">
        <v>4</v>
      </c>
      <c r="Z1922" s="11">
        <f t="shared" si="1096"/>
        <v>4</v>
      </c>
      <c r="AA1922" s="11" t="str">
        <f t="shared" si="1018"/>
        <v>N</v>
      </c>
      <c r="AB1922" s="11"/>
      <c r="AC1922" s="11">
        <f t="shared" si="1019"/>
        <v>0</v>
      </c>
      <c r="AD1922" s="10">
        <v>1110</v>
      </c>
      <c r="AE1922" s="10">
        <v>1110</v>
      </c>
      <c r="AF1922" s="11"/>
      <c r="AG1922" s="10"/>
      <c r="AH1922" s="10"/>
      <c r="AI1922" s="11">
        <f t="shared" si="1088"/>
        <v>1378</v>
      </c>
      <c r="AJ1922" s="11" t="str">
        <f t="shared" si="1089"/>
        <v>MTP[1381:1378]</v>
      </c>
      <c r="AK1922" s="11">
        <f t="shared" si="1090"/>
        <v>1465</v>
      </c>
      <c r="AL1922" s="11" t="str">
        <f t="shared" si="1091"/>
        <v/>
      </c>
      <c r="AM1922" s="11">
        <f t="shared" si="1092"/>
        <v>935</v>
      </c>
      <c r="AN1922" s="11" t="str">
        <f t="shared" si="1093"/>
        <v/>
      </c>
      <c r="AO1922" s="11">
        <f t="shared" si="1094"/>
        <v>935</v>
      </c>
      <c r="AP1922" s="11" t="str">
        <f t="shared" si="1095"/>
        <v/>
      </c>
      <c r="AQ1922" s="11"/>
      <c r="AR1922" s="11">
        <f t="shared" si="1020"/>
        <v>0</v>
      </c>
      <c r="AS1922" s="11"/>
      <c r="AT1922" s="9"/>
      <c r="AU1922" t="str">
        <f t="shared" si="1097"/>
        <v>RW</v>
      </c>
      <c r="AV1922" s="7">
        <f>SUM(Z$7:Z1922)/2</f>
        <v>1391</v>
      </c>
      <c r="AW1922" s="7">
        <f>SUM(AC$7:AC1922)/2</f>
        <v>936</v>
      </c>
      <c r="BA1922" s="7">
        <v>4</v>
      </c>
      <c r="BB1922" s="7">
        <f t="shared" si="1101"/>
        <v>50</v>
      </c>
      <c r="BF1922" s="2">
        <v>1110</v>
      </c>
      <c r="BG1922" s="2">
        <v>1110</v>
      </c>
      <c r="BH1922" s="2">
        <v>1110</v>
      </c>
      <c r="BI1922" s="2">
        <v>1110</v>
      </c>
      <c r="BJ1922" s="2">
        <v>1110</v>
      </c>
      <c r="BK1922" s="2">
        <v>1110</v>
      </c>
      <c r="BL1922" s="2">
        <v>1110</v>
      </c>
      <c r="BM1922" s="2">
        <v>1110</v>
      </c>
      <c r="BN1922" s="2">
        <v>1110</v>
      </c>
      <c r="BO1922" s="2">
        <v>1110</v>
      </c>
    </row>
    <row r="1923" spans="2:67" ht="43.15" outlineLevel="1">
      <c r="B1923" s="36"/>
      <c r="C1923" s="13" t="s">
        <v>1999</v>
      </c>
      <c r="D1923" s="10" t="s">
        <v>2220</v>
      </c>
      <c r="E1923" s="10" t="s">
        <v>2221</v>
      </c>
      <c r="F1923" s="11" t="s">
        <v>2222</v>
      </c>
      <c r="G1923" s="11" t="str">
        <f t="shared" si="1100"/>
        <v>MFR_SPECIFIC_E9[49:42]</v>
      </c>
      <c r="H1923" s="45" t="s">
        <v>2231</v>
      </c>
      <c r="I1923" s="45"/>
      <c r="J1923" s="45"/>
      <c r="K1923" s="45"/>
      <c r="L1923" s="45"/>
      <c r="M1923" s="45"/>
      <c r="N1923" s="10" t="s">
        <v>2232</v>
      </c>
      <c r="O1923" s="10"/>
      <c r="P1923" s="10"/>
      <c r="Q1923" s="10"/>
      <c r="R1923" s="10"/>
      <c r="S1923" s="10" t="s">
        <v>53</v>
      </c>
      <c r="T1923" s="10"/>
      <c r="U1923" s="10" t="s">
        <v>49</v>
      </c>
      <c r="V1923" s="10" t="s">
        <v>50</v>
      </c>
      <c r="W1923" s="10" t="s">
        <v>50</v>
      </c>
      <c r="X1923" s="11" t="str">
        <f t="shared" si="1098"/>
        <v>Y</v>
      </c>
      <c r="Y1923" s="11">
        <v>8</v>
      </c>
      <c r="Z1923" s="11">
        <f t="shared" si="1096"/>
        <v>8</v>
      </c>
      <c r="AA1923" s="11" t="str">
        <f t="shared" si="1018"/>
        <v>N</v>
      </c>
      <c r="AB1923" s="11"/>
      <c r="AC1923" s="11">
        <f t="shared" si="1019"/>
        <v>0</v>
      </c>
      <c r="AD1923" s="20" t="s">
        <v>2162</v>
      </c>
      <c r="AE1923" s="20" t="s">
        <v>2162</v>
      </c>
      <c r="AF1923" s="11"/>
      <c r="AG1923" s="10"/>
      <c r="AH1923" s="10"/>
      <c r="AI1923" s="11">
        <f t="shared" si="1088"/>
        <v>1370</v>
      </c>
      <c r="AJ1923" s="11" t="str">
        <f t="shared" si="1089"/>
        <v>MTP[1377:1370]</v>
      </c>
      <c r="AK1923" s="11">
        <f t="shared" si="1090"/>
        <v>1457</v>
      </c>
      <c r="AL1923" s="11" t="str">
        <f t="shared" si="1091"/>
        <v/>
      </c>
      <c r="AM1923" s="11">
        <f t="shared" si="1092"/>
        <v>935</v>
      </c>
      <c r="AN1923" s="11" t="str">
        <f t="shared" si="1093"/>
        <v/>
      </c>
      <c r="AO1923" s="11">
        <f t="shared" si="1094"/>
        <v>935</v>
      </c>
      <c r="AP1923" s="11" t="str">
        <f t="shared" si="1095"/>
        <v/>
      </c>
      <c r="AQ1923" s="11"/>
      <c r="AR1923" s="11">
        <f t="shared" si="1020"/>
        <v>0</v>
      </c>
      <c r="AS1923" s="11"/>
      <c r="AT1923" s="9"/>
      <c r="AU1923" t="str">
        <f t="shared" si="1097"/>
        <v>RW</v>
      </c>
      <c r="AV1923" s="7">
        <f>SUM(Z$7:Z1923)/2</f>
        <v>1395</v>
      </c>
      <c r="AW1923" s="7">
        <f>SUM(AC$7:AC1923)/2</f>
        <v>936</v>
      </c>
      <c r="BA1923" s="11">
        <v>8</v>
      </c>
      <c r="BB1923" s="7">
        <f t="shared" si="1101"/>
        <v>42</v>
      </c>
      <c r="BF1923" s="2">
        <v>10000001</v>
      </c>
      <c r="BG1923" s="2">
        <v>10000001</v>
      </c>
      <c r="BH1923" s="2">
        <v>10000001</v>
      </c>
      <c r="BI1923" s="2">
        <v>10000001</v>
      </c>
      <c r="BJ1923" s="2">
        <v>10000001</v>
      </c>
      <c r="BK1923" s="2">
        <v>10000001</v>
      </c>
      <c r="BL1923" s="32" t="s">
        <v>2233</v>
      </c>
      <c r="BM1923" s="32" t="s">
        <v>2233</v>
      </c>
      <c r="BN1923" s="2">
        <v>10000001</v>
      </c>
      <c r="BO1923" s="2">
        <v>10000001</v>
      </c>
    </row>
    <row r="1924" spans="2:67" ht="43.15" outlineLevel="1">
      <c r="B1924" s="36"/>
      <c r="C1924" s="13" t="s">
        <v>1999</v>
      </c>
      <c r="D1924" s="10" t="s">
        <v>2220</v>
      </c>
      <c r="E1924" s="10" t="s">
        <v>2221</v>
      </c>
      <c r="F1924" s="11" t="s">
        <v>2222</v>
      </c>
      <c r="G1924" s="11" t="str">
        <f t="shared" si="1100"/>
        <v>MFR_SPECIFIC_E9[41:34]</v>
      </c>
      <c r="H1924" s="45" t="s">
        <v>2234</v>
      </c>
      <c r="I1924" s="45"/>
      <c r="J1924" s="45"/>
      <c r="K1924" s="45"/>
      <c r="L1924" s="45"/>
      <c r="M1924" s="45"/>
      <c r="N1924" s="10" t="s">
        <v>2235</v>
      </c>
      <c r="O1924" s="10"/>
      <c r="P1924" s="10"/>
      <c r="Q1924" s="10"/>
      <c r="R1924" s="10"/>
      <c r="S1924" s="10" t="s">
        <v>53</v>
      </c>
      <c r="T1924" s="10"/>
      <c r="U1924" s="10" t="s">
        <v>49</v>
      </c>
      <c r="V1924" s="10" t="s">
        <v>50</v>
      </c>
      <c r="W1924" s="10" t="s">
        <v>50</v>
      </c>
      <c r="X1924" s="11" t="str">
        <f t="shared" si="1098"/>
        <v>Y</v>
      </c>
      <c r="Y1924" s="11">
        <v>8</v>
      </c>
      <c r="Z1924" s="11">
        <f t="shared" si="1096"/>
        <v>8</v>
      </c>
      <c r="AA1924" s="11" t="str">
        <f t="shared" si="1018"/>
        <v>N</v>
      </c>
      <c r="AB1924" s="11"/>
      <c r="AC1924" s="11">
        <f t="shared" si="1019"/>
        <v>0</v>
      </c>
      <c r="AD1924" s="10">
        <v>11000000</v>
      </c>
      <c r="AE1924" s="10">
        <v>11000000</v>
      </c>
      <c r="AF1924" s="11"/>
      <c r="AG1924" s="10"/>
      <c r="AH1924" s="10"/>
      <c r="AI1924" s="11">
        <f t="shared" si="1088"/>
        <v>1362</v>
      </c>
      <c r="AJ1924" s="11" t="str">
        <f t="shared" si="1089"/>
        <v>MTP[1369:1362]</v>
      </c>
      <c r="AK1924" s="11">
        <f t="shared" si="1090"/>
        <v>1449</v>
      </c>
      <c r="AL1924" s="11" t="str">
        <f t="shared" si="1091"/>
        <v/>
      </c>
      <c r="AM1924" s="11">
        <f t="shared" si="1092"/>
        <v>935</v>
      </c>
      <c r="AN1924" s="11" t="str">
        <f t="shared" si="1093"/>
        <v/>
      </c>
      <c r="AO1924" s="11">
        <f t="shared" si="1094"/>
        <v>935</v>
      </c>
      <c r="AP1924" s="11" t="str">
        <f t="shared" si="1095"/>
        <v/>
      </c>
      <c r="AQ1924" s="11"/>
      <c r="AR1924" s="11">
        <f t="shared" si="1020"/>
        <v>0</v>
      </c>
      <c r="AS1924" s="11"/>
      <c r="AT1924" s="9"/>
      <c r="AU1924" t="str">
        <f t="shared" si="1097"/>
        <v>RW</v>
      </c>
      <c r="AV1924" s="7">
        <f>SUM(Z$7:Z1924)/2</f>
        <v>1399</v>
      </c>
      <c r="AW1924" s="7">
        <f>SUM(AC$7:AC1924)/2</f>
        <v>936</v>
      </c>
      <c r="BA1924" s="11">
        <v>8</v>
      </c>
      <c r="BB1924" s="7">
        <f t="shared" si="1101"/>
        <v>34</v>
      </c>
      <c r="BF1924" s="32" t="s">
        <v>272</v>
      </c>
      <c r="BG1924" s="32" t="s">
        <v>272</v>
      </c>
      <c r="BH1924" s="32" t="s">
        <v>272</v>
      </c>
      <c r="BI1924" s="32" t="s">
        <v>272</v>
      </c>
      <c r="BJ1924" s="32" t="s">
        <v>272</v>
      </c>
      <c r="BK1924" s="32" t="s">
        <v>272</v>
      </c>
      <c r="BL1924" s="32" t="s">
        <v>272</v>
      </c>
      <c r="BM1924" s="32" t="s">
        <v>272</v>
      </c>
      <c r="BN1924" s="32" t="s">
        <v>272</v>
      </c>
      <c r="BO1924" s="32" t="s">
        <v>272</v>
      </c>
    </row>
    <row r="1925" spans="2:67" ht="43.15" outlineLevel="1">
      <c r="B1925" s="36"/>
      <c r="C1925" s="13" t="s">
        <v>1999</v>
      </c>
      <c r="D1925" s="10" t="s">
        <v>2220</v>
      </c>
      <c r="E1925" s="10" t="s">
        <v>2221</v>
      </c>
      <c r="F1925" s="11" t="s">
        <v>2222</v>
      </c>
      <c r="G1925" s="11" t="str">
        <f t="shared" si="1100"/>
        <v>MFR_SPECIFIC_E9[33:26]</v>
      </c>
      <c r="H1925" s="11" t="s">
        <v>2236</v>
      </c>
      <c r="I1925" s="11"/>
      <c r="J1925" s="11"/>
      <c r="K1925" s="11"/>
      <c r="L1925" s="11"/>
      <c r="M1925" s="11"/>
      <c r="N1925" s="10" t="s">
        <v>2237</v>
      </c>
      <c r="O1925" s="10"/>
      <c r="P1925" s="10"/>
      <c r="Q1925" s="10"/>
      <c r="R1925" s="10"/>
      <c r="S1925" s="10" t="s">
        <v>53</v>
      </c>
      <c r="T1925" s="10"/>
      <c r="U1925" s="10" t="s">
        <v>49</v>
      </c>
      <c r="V1925" s="10" t="s">
        <v>50</v>
      </c>
      <c r="W1925" s="10" t="s">
        <v>50</v>
      </c>
      <c r="X1925" s="11" t="str">
        <f t="shared" si="1098"/>
        <v>Y</v>
      </c>
      <c r="Y1925" s="11">
        <v>8</v>
      </c>
      <c r="Z1925" s="11">
        <f t="shared" si="1096"/>
        <v>8</v>
      </c>
      <c r="AA1925" s="11" t="str">
        <f t="shared" si="1018"/>
        <v>N</v>
      </c>
      <c r="AB1925" s="11"/>
      <c r="AC1925" s="11">
        <f t="shared" si="1019"/>
        <v>0</v>
      </c>
      <c r="AD1925" s="10">
        <v>11000000</v>
      </c>
      <c r="AE1925" s="10">
        <v>11000000</v>
      </c>
      <c r="AF1925" s="11"/>
      <c r="AG1925" s="10"/>
      <c r="AH1925" s="10"/>
      <c r="AI1925" s="11">
        <f t="shared" si="1088"/>
        <v>1354</v>
      </c>
      <c r="AJ1925" s="11" t="str">
        <f t="shared" si="1089"/>
        <v>MTP[1361:1354]</v>
      </c>
      <c r="AK1925" s="11">
        <f t="shared" si="1090"/>
        <v>1441</v>
      </c>
      <c r="AL1925" s="11" t="str">
        <f t="shared" si="1091"/>
        <v/>
      </c>
      <c r="AM1925" s="11">
        <f t="shared" si="1092"/>
        <v>935</v>
      </c>
      <c r="AN1925" s="11" t="str">
        <f t="shared" si="1093"/>
        <v/>
      </c>
      <c r="AO1925" s="11">
        <f t="shared" si="1094"/>
        <v>935</v>
      </c>
      <c r="AP1925" s="11" t="str">
        <f t="shared" si="1095"/>
        <v/>
      </c>
      <c r="AQ1925" s="11"/>
      <c r="AR1925" s="11">
        <f t="shared" si="1020"/>
        <v>0</v>
      </c>
      <c r="AS1925" s="11"/>
      <c r="AT1925" s="9"/>
      <c r="AU1925" t="str">
        <f t="shared" si="1097"/>
        <v>RW</v>
      </c>
      <c r="AV1925" s="7">
        <f>SUM(Z$7:Z1925)/2</f>
        <v>1403</v>
      </c>
      <c r="AW1925" s="7">
        <f>SUM(AC$7:AC1925)/2</f>
        <v>936</v>
      </c>
      <c r="BA1925" s="11">
        <v>8</v>
      </c>
      <c r="BB1925" s="7">
        <f t="shared" si="1101"/>
        <v>26</v>
      </c>
      <c r="BF1925" s="2">
        <v>11111111</v>
      </c>
      <c r="BG1925" s="2">
        <v>11111111</v>
      </c>
      <c r="BH1925" s="2">
        <v>11111111</v>
      </c>
      <c r="BI1925" s="2">
        <v>11111111</v>
      </c>
      <c r="BJ1925" s="2">
        <v>11111111</v>
      </c>
      <c r="BK1925" s="2">
        <v>11111111</v>
      </c>
      <c r="BL1925" s="2">
        <v>11111111</v>
      </c>
      <c r="BM1925" s="2">
        <v>11111111</v>
      </c>
      <c r="BN1925" s="2">
        <v>11111111</v>
      </c>
      <c r="BO1925" s="2">
        <v>11111111</v>
      </c>
    </row>
    <row r="1926" spans="2:67" ht="43.15" outlineLevel="1">
      <c r="B1926" s="36"/>
      <c r="C1926" s="13" t="s">
        <v>1999</v>
      </c>
      <c r="D1926" s="10" t="s">
        <v>2220</v>
      </c>
      <c r="E1926" s="10" t="s">
        <v>2221</v>
      </c>
      <c r="F1926" s="11" t="s">
        <v>2222</v>
      </c>
      <c r="G1926" s="11" t="str">
        <f t="shared" si="1100"/>
        <v>MFR_SPECIFIC_E9[25:18]</v>
      </c>
      <c r="H1926" s="11" t="s">
        <v>2238</v>
      </c>
      <c r="I1926" s="11"/>
      <c r="J1926" s="11"/>
      <c r="K1926" s="11"/>
      <c r="L1926" s="11"/>
      <c r="M1926" s="11"/>
      <c r="N1926" s="10" t="s">
        <v>2239</v>
      </c>
      <c r="O1926" s="10"/>
      <c r="P1926" s="10"/>
      <c r="Q1926" s="10"/>
      <c r="R1926" s="10"/>
      <c r="S1926" s="10" t="s">
        <v>53</v>
      </c>
      <c r="T1926" s="10"/>
      <c r="U1926" s="10" t="s">
        <v>49</v>
      </c>
      <c r="V1926" s="10" t="s">
        <v>50</v>
      </c>
      <c r="W1926" s="10" t="s">
        <v>50</v>
      </c>
      <c r="X1926" s="11" t="str">
        <f t="shared" si="1098"/>
        <v>Y</v>
      </c>
      <c r="Y1926" s="11">
        <v>8</v>
      </c>
      <c r="Z1926" s="11">
        <f t="shared" si="1096"/>
        <v>8</v>
      </c>
      <c r="AA1926" s="11" t="str">
        <f t="shared" si="1018"/>
        <v>N</v>
      </c>
      <c r="AB1926" s="11"/>
      <c r="AC1926" s="11">
        <f t="shared" si="1019"/>
        <v>0</v>
      </c>
      <c r="AD1926" s="10" t="str">
        <f t="shared" si="1086"/>
        <v>00000000</v>
      </c>
      <c r="AE1926" s="10" t="str">
        <f t="shared" si="1087"/>
        <v>00000000</v>
      </c>
      <c r="AF1926" s="11"/>
      <c r="AG1926" s="10"/>
      <c r="AH1926" s="10"/>
      <c r="AI1926" s="11">
        <f t="shared" si="1088"/>
        <v>1346</v>
      </c>
      <c r="AJ1926" s="11" t="str">
        <f t="shared" si="1089"/>
        <v>MTP[1353:1346]</v>
      </c>
      <c r="AK1926" s="11">
        <f t="shared" si="1090"/>
        <v>1433</v>
      </c>
      <c r="AL1926" s="11" t="str">
        <f t="shared" si="1091"/>
        <v/>
      </c>
      <c r="AM1926" s="11">
        <f t="shared" si="1092"/>
        <v>935</v>
      </c>
      <c r="AN1926" s="11" t="str">
        <f t="shared" si="1093"/>
        <v/>
      </c>
      <c r="AO1926" s="11">
        <f t="shared" si="1094"/>
        <v>935</v>
      </c>
      <c r="AP1926" s="11" t="str">
        <f t="shared" si="1095"/>
        <v/>
      </c>
      <c r="AQ1926" s="11"/>
      <c r="AR1926" s="11">
        <f t="shared" si="1020"/>
        <v>0</v>
      </c>
      <c r="AS1926" s="11"/>
      <c r="AT1926" s="9"/>
      <c r="AU1926" t="str">
        <f t="shared" si="1097"/>
        <v>RW</v>
      </c>
      <c r="AV1926" s="7">
        <f>SUM(Z$7:Z1926)/2</f>
        <v>1407</v>
      </c>
      <c r="AW1926" s="7">
        <f>SUM(AC$7:AC1926)/2</f>
        <v>936</v>
      </c>
      <c r="BA1926" s="11">
        <v>8</v>
      </c>
      <c r="BB1926" s="7">
        <f t="shared" si="1101"/>
        <v>18</v>
      </c>
      <c r="BF1926" s="2" t="s">
        <v>272</v>
      </c>
      <c r="BG1926" s="2" t="s">
        <v>272</v>
      </c>
      <c r="BH1926" s="2" t="s">
        <v>272</v>
      </c>
      <c r="BI1926" s="2" t="s">
        <v>272</v>
      </c>
      <c r="BJ1926" s="2" t="s">
        <v>272</v>
      </c>
      <c r="BK1926" s="2" t="s">
        <v>272</v>
      </c>
      <c r="BL1926" s="2" t="s">
        <v>272</v>
      </c>
      <c r="BM1926" s="2" t="s">
        <v>272</v>
      </c>
      <c r="BN1926" s="2" t="s">
        <v>272</v>
      </c>
      <c r="BO1926" s="2" t="s">
        <v>272</v>
      </c>
    </row>
    <row r="1927" spans="2:67" ht="43.15" outlineLevel="1">
      <c r="B1927" s="36"/>
      <c r="C1927" s="13" t="s">
        <v>1999</v>
      </c>
      <c r="D1927" s="10" t="s">
        <v>2220</v>
      </c>
      <c r="E1927" s="10" t="s">
        <v>2221</v>
      </c>
      <c r="F1927" s="11" t="s">
        <v>2222</v>
      </c>
      <c r="G1927" s="11" t="str">
        <f t="shared" si="1100"/>
        <v>MFR_SPECIFIC_E9[17:10]</v>
      </c>
      <c r="H1927" s="45" t="s">
        <v>2240</v>
      </c>
      <c r="I1927" s="45"/>
      <c r="J1927" s="45"/>
      <c r="K1927" s="45"/>
      <c r="L1927" s="45"/>
      <c r="M1927" s="45"/>
      <c r="N1927" s="10" t="s">
        <v>2241</v>
      </c>
      <c r="O1927" s="10"/>
      <c r="P1927" s="10"/>
      <c r="Q1927" s="10"/>
      <c r="R1927" s="10"/>
      <c r="S1927" s="10" t="s">
        <v>53</v>
      </c>
      <c r="T1927" s="10"/>
      <c r="U1927" s="10" t="s">
        <v>49</v>
      </c>
      <c r="V1927" s="10" t="s">
        <v>50</v>
      </c>
      <c r="W1927" s="10" t="s">
        <v>50</v>
      </c>
      <c r="X1927" s="11" t="str">
        <f t="shared" si="1098"/>
        <v>Y</v>
      </c>
      <c r="Y1927" s="11">
        <v>8</v>
      </c>
      <c r="Z1927" s="11">
        <f t="shared" si="1096"/>
        <v>8</v>
      </c>
      <c r="AA1927" s="11" t="str">
        <f t="shared" si="1018"/>
        <v>N</v>
      </c>
      <c r="AB1927" s="11"/>
      <c r="AC1927" s="11">
        <f t="shared" si="1019"/>
        <v>0</v>
      </c>
      <c r="AD1927" s="10" t="str">
        <f t="shared" si="1086"/>
        <v>00000000</v>
      </c>
      <c r="AE1927" s="10" t="str">
        <f t="shared" si="1087"/>
        <v>00000000</v>
      </c>
      <c r="AF1927" s="11"/>
      <c r="AG1927" s="10"/>
      <c r="AH1927" s="10"/>
      <c r="AI1927" s="11">
        <f t="shared" si="1088"/>
        <v>1338</v>
      </c>
      <c r="AJ1927" s="11" t="str">
        <f t="shared" si="1089"/>
        <v>MTP[1345:1338]</v>
      </c>
      <c r="AK1927" s="11">
        <f t="shared" si="1090"/>
        <v>1425</v>
      </c>
      <c r="AL1927" s="11" t="str">
        <f t="shared" si="1091"/>
        <v/>
      </c>
      <c r="AM1927" s="11">
        <f t="shared" si="1092"/>
        <v>935</v>
      </c>
      <c r="AN1927" s="11" t="str">
        <f t="shared" si="1093"/>
        <v/>
      </c>
      <c r="AO1927" s="11">
        <f t="shared" si="1094"/>
        <v>935</v>
      </c>
      <c r="AP1927" s="11" t="str">
        <f t="shared" si="1095"/>
        <v/>
      </c>
      <c r="AQ1927" s="11"/>
      <c r="AR1927" s="11">
        <f t="shared" si="1020"/>
        <v>0</v>
      </c>
      <c r="AS1927" s="11"/>
      <c r="AT1927" s="9"/>
      <c r="AU1927" t="str">
        <f t="shared" si="1097"/>
        <v>RW</v>
      </c>
      <c r="AV1927" s="7">
        <f>SUM(Z$7:Z1927)/2</f>
        <v>1411</v>
      </c>
      <c r="AW1927" s="7">
        <f>SUM(AC$7:AC1927)/2</f>
        <v>936</v>
      </c>
      <c r="BA1927" s="11">
        <v>8</v>
      </c>
      <c r="BB1927" s="7">
        <f t="shared" si="1101"/>
        <v>10</v>
      </c>
      <c r="BF1927" s="2" t="s">
        <v>272</v>
      </c>
      <c r="BG1927" s="2" t="s">
        <v>272</v>
      </c>
      <c r="BH1927" s="2" t="s">
        <v>272</v>
      </c>
      <c r="BI1927" s="2" t="s">
        <v>272</v>
      </c>
      <c r="BJ1927" s="2" t="s">
        <v>272</v>
      </c>
      <c r="BK1927" s="2" t="s">
        <v>272</v>
      </c>
      <c r="BL1927" s="2" t="s">
        <v>272</v>
      </c>
      <c r="BM1927" s="2" t="s">
        <v>272</v>
      </c>
      <c r="BN1927" s="2" t="s">
        <v>272</v>
      </c>
      <c r="BO1927" s="2" t="s">
        <v>272</v>
      </c>
    </row>
    <row r="1928" spans="2:67" ht="43.15" outlineLevel="1">
      <c r="B1928" s="36"/>
      <c r="C1928" s="13" t="s">
        <v>1999</v>
      </c>
      <c r="D1928" s="10" t="s">
        <v>2220</v>
      </c>
      <c r="E1928" s="10" t="s">
        <v>2221</v>
      </c>
      <c r="F1928" s="11" t="s">
        <v>2222</v>
      </c>
      <c r="G1928" s="11" t="str">
        <f t="shared" si="1100"/>
        <v>MFR_SPECIFIC_E9[9:2]</v>
      </c>
      <c r="H1928" s="45" t="s">
        <v>2242</v>
      </c>
      <c r="I1928" s="45"/>
      <c r="J1928" s="45"/>
      <c r="K1928" s="45"/>
      <c r="L1928" s="45"/>
      <c r="M1928" s="45"/>
      <c r="N1928" s="10" t="s">
        <v>2243</v>
      </c>
      <c r="O1928" s="10"/>
      <c r="P1928" s="10"/>
      <c r="Q1928" s="10"/>
      <c r="R1928" s="10"/>
      <c r="S1928" s="10" t="s">
        <v>53</v>
      </c>
      <c r="T1928" s="10"/>
      <c r="U1928" s="10" t="s">
        <v>49</v>
      </c>
      <c r="V1928" s="10" t="s">
        <v>50</v>
      </c>
      <c r="W1928" s="10" t="s">
        <v>50</v>
      </c>
      <c r="X1928" s="11" t="str">
        <f t="shared" si="1098"/>
        <v>Y</v>
      </c>
      <c r="Y1928" s="11">
        <v>8</v>
      </c>
      <c r="Z1928" s="11">
        <f t="shared" si="1096"/>
        <v>8</v>
      </c>
      <c r="AA1928" s="11" t="str">
        <f t="shared" si="1018"/>
        <v>N</v>
      </c>
      <c r="AB1928" s="11"/>
      <c r="AC1928" s="11">
        <f t="shared" si="1019"/>
        <v>0</v>
      </c>
      <c r="AD1928" s="10" t="str">
        <f t="shared" si="1086"/>
        <v>00000000</v>
      </c>
      <c r="AE1928" s="10" t="str">
        <f t="shared" si="1087"/>
        <v>00000000</v>
      </c>
      <c r="AF1928" s="11"/>
      <c r="AG1928" s="10"/>
      <c r="AH1928" s="10"/>
      <c r="AI1928" s="11">
        <f t="shared" si="1088"/>
        <v>1330</v>
      </c>
      <c r="AJ1928" s="11" t="str">
        <f t="shared" si="1089"/>
        <v>MTP[1337:1330]</v>
      </c>
      <c r="AK1928" s="11">
        <f t="shared" si="1090"/>
        <v>1417</v>
      </c>
      <c r="AL1928" s="11" t="str">
        <f t="shared" si="1091"/>
        <v/>
      </c>
      <c r="AM1928" s="11">
        <f t="shared" si="1092"/>
        <v>935</v>
      </c>
      <c r="AN1928" s="11" t="str">
        <f t="shared" si="1093"/>
        <v/>
      </c>
      <c r="AO1928" s="11">
        <f t="shared" si="1094"/>
        <v>935</v>
      </c>
      <c r="AP1928" s="11" t="str">
        <f t="shared" si="1095"/>
        <v/>
      </c>
      <c r="AQ1928" s="11"/>
      <c r="AR1928" s="11">
        <f t="shared" si="1020"/>
        <v>0</v>
      </c>
      <c r="AS1928" s="11"/>
      <c r="AT1928" s="9"/>
      <c r="AU1928" t="str">
        <f t="shared" si="1097"/>
        <v>RW</v>
      </c>
      <c r="AV1928" s="7">
        <f>SUM(Z$7:Z1928)/2</f>
        <v>1415</v>
      </c>
      <c r="AW1928" s="7">
        <f>SUM(AC$7:AC1928)/2</f>
        <v>936</v>
      </c>
      <c r="BA1928" s="11">
        <v>8</v>
      </c>
      <c r="BB1928" s="7">
        <f t="shared" si="1101"/>
        <v>2</v>
      </c>
      <c r="BF1928" s="2" t="s">
        <v>272</v>
      </c>
      <c r="BG1928" s="2" t="s">
        <v>272</v>
      </c>
      <c r="BH1928" s="2" t="s">
        <v>272</v>
      </c>
      <c r="BI1928" s="2" t="s">
        <v>272</v>
      </c>
      <c r="BJ1928" s="2" t="s">
        <v>272</v>
      </c>
      <c r="BK1928" s="2" t="s">
        <v>272</v>
      </c>
      <c r="BL1928" s="32" t="s">
        <v>2244</v>
      </c>
      <c r="BM1928" s="32" t="s">
        <v>2244</v>
      </c>
      <c r="BN1928" s="2" t="s">
        <v>272</v>
      </c>
      <c r="BO1928" s="2" t="s">
        <v>272</v>
      </c>
    </row>
    <row r="1929" spans="2:67" ht="43.15" outlineLevel="1">
      <c r="B1929" s="36"/>
      <c r="C1929" s="13" t="s">
        <v>1999</v>
      </c>
      <c r="D1929" s="10" t="s">
        <v>2220</v>
      </c>
      <c r="E1929" s="10" t="s">
        <v>2221</v>
      </c>
      <c r="F1929" s="11" t="s">
        <v>2222</v>
      </c>
      <c r="G1929" s="11" t="str">
        <f t="shared" si="1100"/>
        <v>MFR_SPECIFIC_E9[1:0]</v>
      </c>
      <c r="H1929" s="45" t="s">
        <v>2245</v>
      </c>
      <c r="I1929" s="45"/>
      <c r="J1929" s="45"/>
      <c r="K1929" s="45"/>
      <c r="L1929" s="45"/>
      <c r="M1929" s="45"/>
      <c r="N1929" s="10" t="s">
        <v>2246</v>
      </c>
      <c r="O1929" s="10"/>
      <c r="P1929" s="10"/>
      <c r="Q1929" s="10"/>
      <c r="R1929" s="10"/>
      <c r="S1929" s="10" t="s">
        <v>53</v>
      </c>
      <c r="T1929" s="10"/>
      <c r="U1929" s="10" t="s">
        <v>49</v>
      </c>
      <c r="V1929" s="10" t="s">
        <v>50</v>
      </c>
      <c r="W1929" s="10" t="s">
        <v>50</v>
      </c>
      <c r="X1929" s="11" t="str">
        <f t="shared" si="1098"/>
        <v>Y</v>
      </c>
      <c r="Y1929" s="11">
        <v>2</v>
      </c>
      <c r="Z1929" s="11">
        <f t="shared" si="1096"/>
        <v>2</v>
      </c>
      <c r="AA1929" s="11" t="str">
        <f t="shared" si="1018"/>
        <v>N</v>
      </c>
      <c r="AB1929" s="11"/>
      <c r="AC1929" s="11">
        <f t="shared" si="1019"/>
        <v>0</v>
      </c>
      <c r="AD1929" s="10" t="str">
        <f t="shared" si="1086"/>
        <v>00</v>
      </c>
      <c r="AE1929" s="10" t="str">
        <f t="shared" si="1087"/>
        <v>00</v>
      </c>
      <c r="AF1929" s="11"/>
      <c r="AG1929" s="10"/>
      <c r="AH1929" s="10"/>
      <c r="AI1929" s="11">
        <f>IF(Y1929&gt;0,AK1776,AK1776- 1)</f>
        <v>1328</v>
      </c>
      <c r="AJ1929" s="11" t="str">
        <f t="shared" si="1089"/>
        <v>MTP[1329:1328]</v>
      </c>
      <c r="AK1929" s="11">
        <f>IF(AND(V1929="Y", Y1929&gt;0),AI1873,AI1873- 1)</f>
        <v>1415</v>
      </c>
      <c r="AL1929" s="11" t="str">
        <f t="shared" si="1091"/>
        <v/>
      </c>
      <c r="AM1929" s="11">
        <f>IF(AB1929&gt;0,AO1776,AO1776- 1)</f>
        <v>935</v>
      </c>
      <c r="AN1929" s="11" t="str">
        <f t="shared" si="1093"/>
        <v/>
      </c>
      <c r="AO1929" s="11">
        <f>IF(AND(V1929="Y", AB1929&gt;0),AM1873,AM1873- 1)</f>
        <v>935</v>
      </c>
      <c r="AP1929" s="11" t="str">
        <f t="shared" si="1095"/>
        <v/>
      </c>
      <c r="AQ1929" s="11"/>
      <c r="AR1929" s="11">
        <f t="shared" si="1020"/>
        <v>0</v>
      </c>
      <c r="AS1929" s="11"/>
      <c r="AT1929" s="9"/>
      <c r="AU1929" t="str">
        <f t="shared" si="1097"/>
        <v>RW</v>
      </c>
      <c r="AV1929" s="7">
        <f>SUM(Z$7:Z1929)/2</f>
        <v>1416</v>
      </c>
      <c r="AW1929" s="7">
        <f>SUM(AC$7:AC1929)/2</f>
        <v>936</v>
      </c>
      <c r="BA1929" s="11">
        <v>2</v>
      </c>
      <c r="BB1929" s="7">
        <f t="shared" si="1101"/>
        <v>0</v>
      </c>
      <c r="BF1929" s="2" t="s">
        <v>51</v>
      </c>
      <c r="BG1929" s="2" t="s">
        <v>51</v>
      </c>
      <c r="BH1929" s="2" t="s">
        <v>51</v>
      </c>
      <c r="BI1929" s="2" t="s">
        <v>51</v>
      </c>
      <c r="BJ1929" s="2" t="s">
        <v>51</v>
      </c>
      <c r="BK1929" s="2" t="s">
        <v>51</v>
      </c>
      <c r="BL1929" s="32" t="s">
        <v>1313</v>
      </c>
      <c r="BM1929" s="32" t="s">
        <v>1313</v>
      </c>
      <c r="BN1929" s="2" t="s">
        <v>51</v>
      </c>
      <c r="BO1929" s="2" t="s">
        <v>51</v>
      </c>
    </row>
    <row r="1930" spans="2:67" ht="52.9" customHeight="1">
      <c r="B1930" s="36"/>
      <c r="C1930" s="13" t="s">
        <v>1999</v>
      </c>
      <c r="D1930" s="10" t="s">
        <v>2247</v>
      </c>
      <c r="E1930" s="10" t="s">
        <v>2248</v>
      </c>
      <c r="F1930" s="11" t="s">
        <v>2249</v>
      </c>
      <c r="G1930" s="11"/>
      <c r="H1930" s="11"/>
      <c r="I1930" s="11"/>
      <c r="J1930" s="11"/>
      <c r="K1930" s="11"/>
      <c r="L1930" s="11"/>
      <c r="M1930" s="11"/>
      <c r="N1930" s="10"/>
      <c r="O1930" s="10"/>
      <c r="P1930" s="10"/>
      <c r="Q1930" s="10" t="str">
        <f>IF(T1930&gt;2,"Block Write",IF(T1930=1,"Write Byte","Write Word"))</f>
        <v>Block Write</v>
      </c>
      <c r="R1930" s="10" t="str">
        <f>IF(T1930&gt;2,"Block Read",IF(T1930=1,"Read Byte","Read Word"))</f>
        <v>Block Read</v>
      </c>
      <c r="S1930" s="10" t="str">
        <f t="shared" si="591"/>
        <v>RW</v>
      </c>
      <c r="T1930" s="10">
        <v>18</v>
      </c>
      <c r="U1930" s="10" t="s">
        <v>49</v>
      </c>
      <c r="V1930" s="10" t="s">
        <v>50</v>
      </c>
      <c r="W1930" s="10" t="s">
        <v>50</v>
      </c>
      <c r="X1930" s="11" t="str">
        <f t="shared" si="1098"/>
        <v>N</v>
      </c>
      <c r="Y1930" s="11"/>
      <c r="Z1930" s="11">
        <f t="shared" si="1096"/>
        <v>0</v>
      </c>
      <c r="AA1930" s="11" t="str">
        <f t="shared" si="1018"/>
        <v>Y</v>
      </c>
      <c r="AB1930" s="11">
        <v>144</v>
      </c>
      <c r="AC1930" s="11">
        <f t="shared" si="1019"/>
        <v>144</v>
      </c>
      <c r="AD1930" s="10" t="str">
        <f>(AD2038 &amp; AD2039 &amp; AD2040 &amp; AD2041 &amp; AD2042 &amp; AD2043 &amp; AD2044 &amp; AD2045) &amp; (AD2046 &amp; AD2047 &amp; AD2048 &amp; AD2049 &amp; AD2050 &amp; AD2051 &amp; AD2052 &amp; AD2053) &amp; (AD2054 &amp; AD2055 &amp; AD2056 &amp; AD2057 &amp; AD2058)</f>
        <v>000000011111111000000000000000000000000000000000000000000000000000000000000000000000000000000000000000000000000000000000000000000000000000000000</v>
      </c>
      <c r="AE1930" s="10" t="str">
        <f>(AE2038 &amp; AE2039 &amp; AE2040 &amp; AE2041 &amp; AE2042 &amp; AE2043 &amp; AE2044 &amp; AE2045) &amp; (AE2046 &amp; AE2047 &amp; AE2048 &amp; AE2049 &amp; AE2050 &amp; AE2051 &amp; AE2052 &amp; AE2053) &amp; (AE2054 &amp; AE2055 &amp; AE2056 &amp; AE2057 &amp; AE2058)</f>
        <v>000000011111111000000000000000000000000000000000000000000000000000000000000000000000000000000000000000000000000000000000000000000000000000000000</v>
      </c>
      <c r="AF1930" s="11"/>
      <c r="AG1930" s="10"/>
      <c r="AH1930" s="10"/>
      <c r="AI1930" s="11">
        <f>AK1873+Y1930</f>
        <v>1416</v>
      </c>
      <c r="AJ1930" s="11"/>
      <c r="AK1930" s="11">
        <f t="shared" si="592"/>
        <v>1416</v>
      </c>
      <c r="AL1930" s="11"/>
      <c r="AM1930" s="11">
        <f>AO1873+AB1930</f>
        <v>1080</v>
      </c>
      <c r="AN1930" s="11"/>
      <c r="AO1930" s="11">
        <f t="shared" si="593"/>
        <v>1080</v>
      </c>
      <c r="AP1930" s="11"/>
      <c r="AQ1930" s="11">
        <f t="shared" si="581"/>
        <v>144</v>
      </c>
      <c r="AR1930" s="11">
        <f t="shared" si="1020"/>
        <v>144</v>
      </c>
      <c r="AS1930" s="11"/>
      <c r="AT1930" s="9" t="s">
        <v>20</v>
      </c>
      <c r="AU1930" t="str">
        <f t="shared" si="1097"/>
        <v>RW</v>
      </c>
      <c r="AV1930" s="7">
        <f>SUM(Z$7:Z1930)/2</f>
        <v>1416</v>
      </c>
      <c r="AW1930" s="7">
        <f>SUM(AC$7:AC1930)/2</f>
        <v>1008</v>
      </c>
      <c r="BF1930" s="2" t="s">
        <v>2250</v>
      </c>
      <c r="BG1930" s="2" t="s">
        <v>2250</v>
      </c>
      <c r="BH1930" s="2" t="s">
        <v>2250</v>
      </c>
      <c r="BI1930" s="2" t="s">
        <v>2250</v>
      </c>
      <c r="BJ1930" s="2" t="s">
        <v>2250</v>
      </c>
      <c r="BK1930" s="2" t="s">
        <v>2250</v>
      </c>
      <c r="BL1930" s="2" t="s">
        <v>2250</v>
      </c>
      <c r="BM1930" s="2" t="s">
        <v>2250</v>
      </c>
      <c r="BN1930" s="2" t="s">
        <v>2250</v>
      </c>
      <c r="BO1930" s="2" t="s">
        <v>2250</v>
      </c>
    </row>
    <row r="1931" spans="2:67" ht="43.15" outlineLevel="1">
      <c r="B1931" s="36"/>
      <c r="C1931" s="13" t="s">
        <v>1999</v>
      </c>
      <c r="D1931" s="10" t="s">
        <v>2247</v>
      </c>
      <c r="E1931" s="10" t="s">
        <v>2248</v>
      </c>
      <c r="F1931" s="11" t="s">
        <v>2249</v>
      </c>
      <c r="G1931" s="11"/>
      <c r="H1931" s="11"/>
      <c r="I1931" s="11"/>
      <c r="J1931" s="11"/>
      <c r="K1931" s="11"/>
      <c r="L1931" s="11"/>
      <c r="M1931" s="11"/>
      <c r="N1931" s="10"/>
      <c r="O1931" s="10"/>
      <c r="P1931" s="10"/>
      <c r="Q1931" s="10"/>
      <c r="R1931" s="10"/>
      <c r="S1931" s="10" t="s">
        <v>53</v>
      </c>
      <c r="T1931" s="10"/>
      <c r="U1931" s="10" t="s">
        <v>49</v>
      </c>
      <c r="V1931" s="10" t="s">
        <v>50</v>
      </c>
      <c r="W1931" s="10" t="s">
        <v>50</v>
      </c>
      <c r="X1931" s="11" t="str">
        <f t="shared" si="1098"/>
        <v>N</v>
      </c>
      <c r="Y1931" s="11"/>
      <c r="Z1931" s="11">
        <f t="shared" si="1096"/>
        <v>0</v>
      </c>
      <c r="AA1931" s="11" t="str">
        <f t="shared" si="1018"/>
        <v>N</v>
      </c>
      <c r="AB1931" s="11"/>
      <c r="AC1931" s="11">
        <f t="shared" si="1019"/>
        <v>0</v>
      </c>
      <c r="AD1931" s="10" t="str">
        <f t="shared" ref="AD1931:AD1994" si="1103">REPT(0,BA1931)</f>
        <v/>
      </c>
      <c r="AE1931" s="10" t="str">
        <f t="shared" ref="AE1931:AE1994" si="1104">REPT(0,BA1931)</f>
        <v/>
      </c>
      <c r="AF1931" s="11"/>
      <c r="AG1931" s="10"/>
      <c r="AH1931" s="10"/>
      <c r="AI1931" s="11">
        <f t="shared" ref="AI1931:AI1994" si="1105">AI1932+Y1932</f>
        <v>1415</v>
      </c>
      <c r="AJ1931" s="11" t="str">
        <f t="shared" ref="AJ1931:AJ1994" si="1106">IF(Y1931&gt;1,"MTP[" &amp; AI1931-1+Y1931&amp; ":" &amp; AI1931 &amp; "]",(IF(Y1931&gt;0,"MTP[" &amp; AI1931 &amp; "]","")))</f>
        <v/>
      </c>
      <c r="AK1931" s="11">
        <f t="shared" ref="AK1931:AK1994" si="1107">AK1932+Y1932</f>
        <v>1415</v>
      </c>
      <c r="AL1931" s="11" t="str">
        <f t="shared" ref="AL1931:AL1994" si="1108">IF(AND(V1931="Y", Y1931&gt;1),"MTP[" &amp; AK1931-1+Y1931&amp; ":" &amp; AK1931 &amp; "]",(IF(AND(V1931="Y", Y1931&gt;0),"MTP[" &amp; AK1931 &amp; "]","")))</f>
        <v/>
      </c>
      <c r="AM1931" s="11">
        <f t="shared" ref="AM1931:AM1994" si="1109">AM1932+AB1932</f>
        <v>1080</v>
      </c>
      <c r="AN1931" s="11" t="str">
        <f t="shared" ref="AN1931:AN1994" si="1110">IF(AB1931&gt;1,"OTP[" &amp; AM1931-1+AB1931&amp; ":" &amp; AM1931 &amp; "]",(IF(AB1931&gt;0,"OTP[" &amp; AM1931 &amp; "]","")))</f>
        <v/>
      </c>
      <c r="AO1931" s="11">
        <f t="shared" ref="AO1931:AO1994" si="1111">AO1932+AB1932</f>
        <v>1223</v>
      </c>
      <c r="AP1931" s="11" t="str">
        <f t="shared" ref="AP1931:AP1994" si="1112">IF(AND(V1931="Y", AB1931&gt;1),"OTP[" &amp; AO1931-1+AB1931&amp; ":" &amp; AO1931 &amp; "]",(IF(AND(V1931="Y", AB1931&gt;0),"OTP[" &amp; AO1931 &amp; "]","")))</f>
        <v/>
      </c>
      <c r="AQ1931" s="11"/>
      <c r="AR1931" s="11">
        <f t="shared" si="1020"/>
        <v>0</v>
      </c>
      <c r="AS1931" s="11"/>
      <c r="AT1931" s="9"/>
      <c r="AU1931" t="str">
        <f t="shared" si="1097"/>
        <v>RW</v>
      </c>
      <c r="AV1931" s="7">
        <f>SUM(Z$7:Z1931)/2</f>
        <v>1416</v>
      </c>
      <c r="AW1931" s="7">
        <f>SUM(AC$7:AC1931)/2</f>
        <v>1008</v>
      </c>
      <c r="BF1931" s="2" t="s">
        <v>1299</v>
      </c>
      <c r="BG1931" s="2" t="s">
        <v>1299</v>
      </c>
      <c r="BH1931" s="2" t="s">
        <v>1299</v>
      </c>
      <c r="BI1931" s="2" t="s">
        <v>1299</v>
      </c>
      <c r="BJ1931" s="2" t="s">
        <v>1299</v>
      </c>
      <c r="BK1931" s="2" t="s">
        <v>1299</v>
      </c>
      <c r="BL1931" s="2" t="s">
        <v>1299</v>
      </c>
      <c r="BM1931" s="2" t="s">
        <v>1299</v>
      </c>
      <c r="BN1931" s="2" t="s">
        <v>1299</v>
      </c>
      <c r="BO1931" s="2" t="s">
        <v>1299</v>
      </c>
    </row>
    <row r="1932" spans="2:67" ht="43.15" outlineLevel="1">
      <c r="B1932" s="36"/>
      <c r="C1932" s="13" t="s">
        <v>1999</v>
      </c>
      <c r="D1932" s="10" t="s">
        <v>2247</v>
      </c>
      <c r="E1932" s="10" t="s">
        <v>2248</v>
      </c>
      <c r="F1932" s="11" t="s">
        <v>2249</v>
      </c>
      <c r="G1932" s="11"/>
      <c r="H1932" s="11"/>
      <c r="I1932" s="11"/>
      <c r="J1932" s="11"/>
      <c r="K1932" s="11"/>
      <c r="L1932" s="11"/>
      <c r="M1932" s="11"/>
      <c r="N1932" s="10"/>
      <c r="O1932" s="10"/>
      <c r="P1932" s="10"/>
      <c r="Q1932" s="10"/>
      <c r="R1932" s="10"/>
      <c r="S1932" s="10" t="s">
        <v>53</v>
      </c>
      <c r="T1932" s="10"/>
      <c r="U1932" s="10" t="s">
        <v>49</v>
      </c>
      <c r="V1932" s="10" t="s">
        <v>50</v>
      </c>
      <c r="W1932" s="10" t="s">
        <v>50</v>
      </c>
      <c r="X1932" s="11" t="str">
        <f t="shared" si="1098"/>
        <v>N</v>
      </c>
      <c r="Y1932" s="11"/>
      <c r="Z1932" s="11">
        <f t="shared" si="1096"/>
        <v>0</v>
      </c>
      <c r="AA1932" s="11" t="str">
        <f t="shared" si="1018"/>
        <v>N</v>
      </c>
      <c r="AB1932" s="11"/>
      <c r="AC1932" s="11">
        <f t="shared" si="1019"/>
        <v>0</v>
      </c>
      <c r="AD1932" s="10" t="str">
        <f t="shared" si="1103"/>
        <v/>
      </c>
      <c r="AE1932" s="10" t="str">
        <f t="shared" si="1104"/>
        <v/>
      </c>
      <c r="AF1932" s="11"/>
      <c r="AG1932" s="10"/>
      <c r="AH1932" s="10"/>
      <c r="AI1932" s="11">
        <f t="shared" si="1105"/>
        <v>1415</v>
      </c>
      <c r="AJ1932" s="11" t="str">
        <f t="shared" si="1106"/>
        <v/>
      </c>
      <c r="AK1932" s="11">
        <f t="shared" si="1107"/>
        <v>1415</v>
      </c>
      <c r="AL1932" s="11" t="str">
        <f t="shared" si="1108"/>
        <v/>
      </c>
      <c r="AM1932" s="11">
        <f t="shared" si="1109"/>
        <v>1080</v>
      </c>
      <c r="AN1932" s="11" t="str">
        <f t="shared" si="1110"/>
        <v/>
      </c>
      <c r="AO1932" s="11">
        <f t="shared" si="1111"/>
        <v>1223</v>
      </c>
      <c r="AP1932" s="11" t="str">
        <f t="shared" si="1112"/>
        <v/>
      </c>
      <c r="AQ1932" s="11"/>
      <c r="AR1932" s="11">
        <f t="shared" si="1020"/>
        <v>0</v>
      </c>
      <c r="AS1932" s="11"/>
      <c r="AT1932" s="9"/>
      <c r="AU1932" t="str">
        <f t="shared" si="1097"/>
        <v>RW</v>
      </c>
      <c r="AV1932" s="7">
        <f>SUM(Z$7:Z1932)/2</f>
        <v>1416</v>
      </c>
      <c r="AW1932" s="7">
        <f>SUM(AC$7:AC1932)/2</f>
        <v>1008</v>
      </c>
      <c r="BF1932" s="2" t="s">
        <v>1299</v>
      </c>
      <c r="BG1932" s="2" t="s">
        <v>1299</v>
      </c>
      <c r="BH1932" s="2" t="s">
        <v>1299</v>
      </c>
      <c r="BI1932" s="2" t="s">
        <v>1299</v>
      </c>
      <c r="BJ1932" s="2" t="s">
        <v>1299</v>
      </c>
      <c r="BK1932" s="2" t="s">
        <v>1299</v>
      </c>
      <c r="BL1932" s="2" t="s">
        <v>1299</v>
      </c>
      <c r="BM1932" s="2" t="s">
        <v>1299</v>
      </c>
      <c r="BN1932" s="2" t="s">
        <v>1299</v>
      </c>
      <c r="BO1932" s="2" t="s">
        <v>1299</v>
      </c>
    </row>
    <row r="1933" spans="2:67" ht="43.15" outlineLevel="1">
      <c r="B1933" s="36"/>
      <c r="C1933" s="13" t="s">
        <v>1999</v>
      </c>
      <c r="D1933" s="10" t="s">
        <v>2247</v>
      </c>
      <c r="E1933" s="10" t="s">
        <v>2248</v>
      </c>
      <c r="F1933" s="11" t="s">
        <v>2249</v>
      </c>
      <c r="G1933" s="11"/>
      <c r="H1933" s="11"/>
      <c r="I1933" s="11"/>
      <c r="J1933" s="11"/>
      <c r="K1933" s="11"/>
      <c r="L1933" s="11"/>
      <c r="M1933" s="11"/>
      <c r="N1933" s="10"/>
      <c r="O1933" s="10"/>
      <c r="P1933" s="10"/>
      <c r="Q1933" s="10"/>
      <c r="R1933" s="10"/>
      <c r="S1933" s="10" t="s">
        <v>53</v>
      </c>
      <c r="T1933" s="10"/>
      <c r="U1933" s="10" t="s">
        <v>49</v>
      </c>
      <c r="V1933" s="10" t="s">
        <v>50</v>
      </c>
      <c r="W1933" s="10" t="s">
        <v>50</v>
      </c>
      <c r="X1933" s="11" t="str">
        <f t="shared" si="1098"/>
        <v>N</v>
      </c>
      <c r="Y1933" s="11"/>
      <c r="Z1933" s="11">
        <f t="shared" si="1096"/>
        <v>0</v>
      </c>
      <c r="AA1933" s="11" t="str">
        <f t="shared" si="1018"/>
        <v>N</v>
      </c>
      <c r="AB1933" s="11"/>
      <c r="AC1933" s="11">
        <f t="shared" si="1019"/>
        <v>0</v>
      </c>
      <c r="AD1933" s="10" t="str">
        <f t="shared" si="1103"/>
        <v/>
      </c>
      <c r="AE1933" s="10" t="str">
        <f t="shared" si="1104"/>
        <v/>
      </c>
      <c r="AF1933" s="11"/>
      <c r="AG1933" s="10"/>
      <c r="AH1933" s="10"/>
      <c r="AI1933" s="11">
        <f t="shared" si="1105"/>
        <v>1415</v>
      </c>
      <c r="AJ1933" s="11" t="str">
        <f t="shared" si="1106"/>
        <v/>
      </c>
      <c r="AK1933" s="11">
        <f t="shared" si="1107"/>
        <v>1415</v>
      </c>
      <c r="AL1933" s="11" t="str">
        <f t="shared" si="1108"/>
        <v/>
      </c>
      <c r="AM1933" s="11">
        <f t="shared" si="1109"/>
        <v>1080</v>
      </c>
      <c r="AN1933" s="11" t="str">
        <f t="shared" si="1110"/>
        <v/>
      </c>
      <c r="AO1933" s="11">
        <f t="shared" si="1111"/>
        <v>1223</v>
      </c>
      <c r="AP1933" s="11" t="str">
        <f t="shared" si="1112"/>
        <v/>
      </c>
      <c r="AQ1933" s="11"/>
      <c r="AR1933" s="11">
        <f t="shared" si="1020"/>
        <v>0</v>
      </c>
      <c r="AS1933" s="11"/>
      <c r="AT1933" s="9"/>
      <c r="AU1933" t="str">
        <f t="shared" si="1097"/>
        <v>RW</v>
      </c>
      <c r="AV1933" s="7">
        <f>SUM(Z$7:Z1933)/2</f>
        <v>1416</v>
      </c>
      <c r="AW1933" s="7">
        <f>SUM(AC$7:AC1933)/2</f>
        <v>1008</v>
      </c>
      <c r="BF1933" s="2" t="s">
        <v>1299</v>
      </c>
      <c r="BG1933" s="2" t="s">
        <v>1299</v>
      </c>
      <c r="BH1933" s="2" t="s">
        <v>1299</v>
      </c>
      <c r="BI1933" s="2" t="s">
        <v>1299</v>
      </c>
      <c r="BJ1933" s="2" t="s">
        <v>1299</v>
      </c>
      <c r="BK1933" s="2" t="s">
        <v>1299</v>
      </c>
      <c r="BL1933" s="2" t="s">
        <v>1299</v>
      </c>
      <c r="BM1933" s="2" t="s">
        <v>1299</v>
      </c>
      <c r="BN1933" s="2" t="s">
        <v>1299</v>
      </c>
      <c r="BO1933" s="2" t="s">
        <v>1299</v>
      </c>
    </row>
    <row r="1934" spans="2:67" ht="43.15" outlineLevel="1">
      <c r="B1934" s="36"/>
      <c r="C1934" s="13" t="s">
        <v>1999</v>
      </c>
      <c r="D1934" s="10" t="s">
        <v>2247</v>
      </c>
      <c r="E1934" s="10" t="s">
        <v>2248</v>
      </c>
      <c r="F1934" s="11" t="s">
        <v>2249</v>
      </c>
      <c r="G1934" s="11"/>
      <c r="H1934" s="11"/>
      <c r="I1934" s="11"/>
      <c r="J1934" s="11"/>
      <c r="K1934" s="11"/>
      <c r="L1934" s="11"/>
      <c r="M1934" s="11"/>
      <c r="N1934" s="10"/>
      <c r="O1934" s="10"/>
      <c r="P1934" s="10"/>
      <c r="Q1934" s="10"/>
      <c r="R1934" s="10"/>
      <c r="S1934" s="10" t="s">
        <v>53</v>
      </c>
      <c r="T1934" s="10"/>
      <c r="U1934" s="10" t="s">
        <v>49</v>
      </c>
      <c r="V1934" s="10" t="s">
        <v>50</v>
      </c>
      <c r="W1934" s="10" t="s">
        <v>50</v>
      </c>
      <c r="X1934" s="11" t="str">
        <f t="shared" si="1098"/>
        <v>N</v>
      </c>
      <c r="Y1934" s="11"/>
      <c r="Z1934" s="11">
        <f t="shared" si="1096"/>
        <v>0</v>
      </c>
      <c r="AA1934" s="11" t="str">
        <f t="shared" si="1018"/>
        <v>N</v>
      </c>
      <c r="AB1934" s="11"/>
      <c r="AC1934" s="11">
        <f t="shared" si="1019"/>
        <v>0</v>
      </c>
      <c r="AD1934" s="10" t="str">
        <f t="shared" si="1103"/>
        <v/>
      </c>
      <c r="AE1934" s="10" t="str">
        <f t="shared" si="1104"/>
        <v/>
      </c>
      <c r="AF1934" s="11"/>
      <c r="AG1934" s="10"/>
      <c r="AH1934" s="10"/>
      <c r="AI1934" s="11">
        <f t="shared" si="1105"/>
        <v>1415</v>
      </c>
      <c r="AJ1934" s="11" t="str">
        <f t="shared" si="1106"/>
        <v/>
      </c>
      <c r="AK1934" s="11">
        <f t="shared" si="1107"/>
        <v>1415</v>
      </c>
      <c r="AL1934" s="11" t="str">
        <f t="shared" si="1108"/>
        <v/>
      </c>
      <c r="AM1934" s="11">
        <f t="shared" si="1109"/>
        <v>1080</v>
      </c>
      <c r="AN1934" s="11" t="str">
        <f t="shared" si="1110"/>
        <v/>
      </c>
      <c r="AO1934" s="11">
        <f t="shared" si="1111"/>
        <v>1223</v>
      </c>
      <c r="AP1934" s="11" t="str">
        <f t="shared" si="1112"/>
        <v/>
      </c>
      <c r="AQ1934" s="11"/>
      <c r="AR1934" s="11">
        <f t="shared" si="1020"/>
        <v>0</v>
      </c>
      <c r="AS1934" s="11"/>
      <c r="AT1934" s="9"/>
      <c r="AU1934" t="str">
        <f t="shared" si="1097"/>
        <v>RW</v>
      </c>
      <c r="AV1934" s="7">
        <f>SUM(Z$7:Z1934)/2</f>
        <v>1416</v>
      </c>
      <c r="AW1934" s="7">
        <f>SUM(AC$7:AC1934)/2</f>
        <v>1008</v>
      </c>
      <c r="BF1934" s="2" t="s">
        <v>1299</v>
      </c>
      <c r="BG1934" s="2" t="s">
        <v>1299</v>
      </c>
      <c r="BH1934" s="2" t="s">
        <v>1299</v>
      </c>
      <c r="BI1934" s="2" t="s">
        <v>1299</v>
      </c>
      <c r="BJ1934" s="2" t="s">
        <v>1299</v>
      </c>
      <c r="BK1934" s="2" t="s">
        <v>1299</v>
      </c>
      <c r="BL1934" s="2" t="s">
        <v>1299</v>
      </c>
      <c r="BM1934" s="2" t="s">
        <v>1299</v>
      </c>
      <c r="BN1934" s="2" t="s">
        <v>1299</v>
      </c>
      <c r="BO1934" s="2" t="s">
        <v>1299</v>
      </c>
    </row>
    <row r="1935" spans="2:67" ht="43.15" outlineLevel="1">
      <c r="B1935" s="36"/>
      <c r="C1935" s="13" t="s">
        <v>1999</v>
      </c>
      <c r="D1935" s="10" t="s">
        <v>2247</v>
      </c>
      <c r="E1935" s="10" t="s">
        <v>2248</v>
      </c>
      <c r="F1935" s="11" t="s">
        <v>2249</v>
      </c>
      <c r="G1935" s="11"/>
      <c r="H1935" s="11"/>
      <c r="I1935" s="11"/>
      <c r="J1935" s="11"/>
      <c r="K1935" s="11"/>
      <c r="L1935" s="11"/>
      <c r="M1935" s="11"/>
      <c r="N1935" s="10"/>
      <c r="O1935" s="10"/>
      <c r="P1935" s="10"/>
      <c r="Q1935" s="10"/>
      <c r="R1935" s="10"/>
      <c r="S1935" s="10" t="s">
        <v>53</v>
      </c>
      <c r="T1935" s="10"/>
      <c r="U1935" s="10" t="s">
        <v>49</v>
      </c>
      <c r="V1935" s="10" t="s">
        <v>50</v>
      </c>
      <c r="W1935" s="10" t="s">
        <v>50</v>
      </c>
      <c r="X1935" s="11" t="str">
        <f t="shared" si="1098"/>
        <v>N</v>
      </c>
      <c r="Y1935" s="11"/>
      <c r="Z1935" s="11">
        <f t="shared" si="1096"/>
        <v>0</v>
      </c>
      <c r="AA1935" s="11" t="str">
        <f t="shared" si="1018"/>
        <v>N</v>
      </c>
      <c r="AB1935" s="11"/>
      <c r="AC1935" s="11">
        <f t="shared" si="1019"/>
        <v>0</v>
      </c>
      <c r="AD1935" s="10" t="str">
        <f t="shared" si="1103"/>
        <v/>
      </c>
      <c r="AE1935" s="10" t="str">
        <f t="shared" si="1104"/>
        <v/>
      </c>
      <c r="AF1935" s="11"/>
      <c r="AG1935" s="10"/>
      <c r="AH1935" s="10"/>
      <c r="AI1935" s="11">
        <f t="shared" si="1105"/>
        <v>1415</v>
      </c>
      <c r="AJ1935" s="11" t="str">
        <f t="shared" si="1106"/>
        <v/>
      </c>
      <c r="AK1935" s="11">
        <f t="shared" si="1107"/>
        <v>1415</v>
      </c>
      <c r="AL1935" s="11" t="str">
        <f t="shared" si="1108"/>
        <v/>
      </c>
      <c r="AM1935" s="11">
        <f t="shared" si="1109"/>
        <v>1080</v>
      </c>
      <c r="AN1935" s="11" t="str">
        <f t="shared" si="1110"/>
        <v/>
      </c>
      <c r="AO1935" s="11">
        <f t="shared" si="1111"/>
        <v>1223</v>
      </c>
      <c r="AP1935" s="11" t="str">
        <f t="shared" si="1112"/>
        <v/>
      </c>
      <c r="AQ1935" s="11"/>
      <c r="AR1935" s="11">
        <f t="shared" si="1020"/>
        <v>0</v>
      </c>
      <c r="AS1935" s="11"/>
      <c r="AT1935" s="9"/>
      <c r="AU1935" t="str">
        <f t="shared" si="1097"/>
        <v>RW</v>
      </c>
      <c r="AV1935" s="7">
        <f>SUM(Z$7:Z1935)/2</f>
        <v>1416</v>
      </c>
      <c r="AW1935" s="7">
        <f>SUM(AC$7:AC1935)/2</f>
        <v>1008</v>
      </c>
      <c r="BF1935" s="2" t="s">
        <v>1299</v>
      </c>
      <c r="BG1935" s="2" t="s">
        <v>1299</v>
      </c>
      <c r="BH1935" s="2" t="s">
        <v>1299</v>
      </c>
      <c r="BI1935" s="2" t="s">
        <v>1299</v>
      </c>
      <c r="BJ1935" s="2" t="s">
        <v>1299</v>
      </c>
      <c r="BK1935" s="2" t="s">
        <v>1299</v>
      </c>
      <c r="BL1935" s="2" t="s">
        <v>1299</v>
      </c>
      <c r="BM1935" s="2" t="s">
        <v>1299</v>
      </c>
      <c r="BN1935" s="2" t="s">
        <v>1299</v>
      </c>
      <c r="BO1935" s="2" t="s">
        <v>1299</v>
      </c>
    </row>
    <row r="1936" spans="2:67" ht="43.15" outlineLevel="1">
      <c r="B1936" s="36"/>
      <c r="C1936" s="13" t="s">
        <v>1999</v>
      </c>
      <c r="D1936" s="10" t="s">
        <v>2247</v>
      </c>
      <c r="E1936" s="10" t="s">
        <v>2248</v>
      </c>
      <c r="F1936" s="11" t="s">
        <v>2249</v>
      </c>
      <c r="G1936" s="11"/>
      <c r="H1936" s="11"/>
      <c r="I1936" s="11"/>
      <c r="J1936" s="11"/>
      <c r="K1936" s="11"/>
      <c r="L1936" s="11"/>
      <c r="M1936" s="11"/>
      <c r="N1936" s="10"/>
      <c r="O1936" s="10"/>
      <c r="P1936" s="10"/>
      <c r="Q1936" s="10"/>
      <c r="R1936" s="10"/>
      <c r="S1936" s="10" t="s">
        <v>53</v>
      </c>
      <c r="T1936" s="10"/>
      <c r="U1936" s="10" t="s">
        <v>49</v>
      </c>
      <c r="V1936" s="10" t="s">
        <v>50</v>
      </c>
      <c r="W1936" s="10" t="s">
        <v>50</v>
      </c>
      <c r="X1936" s="11" t="str">
        <f t="shared" si="1098"/>
        <v>N</v>
      </c>
      <c r="Y1936" s="11"/>
      <c r="Z1936" s="11">
        <f t="shared" si="1096"/>
        <v>0</v>
      </c>
      <c r="AA1936" s="11" t="str">
        <f t="shared" si="1018"/>
        <v>N</v>
      </c>
      <c r="AB1936" s="11"/>
      <c r="AC1936" s="11">
        <f t="shared" si="1019"/>
        <v>0</v>
      </c>
      <c r="AD1936" s="10" t="str">
        <f t="shared" si="1103"/>
        <v/>
      </c>
      <c r="AE1936" s="10" t="str">
        <f t="shared" si="1104"/>
        <v/>
      </c>
      <c r="AF1936" s="11"/>
      <c r="AG1936" s="10"/>
      <c r="AH1936" s="10"/>
      <c r="AI1936" s="11">
        <f t="shared" si="1105"/>
        <v>1415</v>
      </c>
      <c r="AJ1936" s="11" t="str">
        <f t="shared" si="1106"/>
        <v/>
      </c>
      <c r="AK1936" s="11">
        <f t="shared" si="1107"/>
        <v>1415</v>
      </c>
      <c r="AL1936" s="11" t="str">
        <f t="shared" si="1108"/>
        <v/>
      </c>
      <c r="AM1936" s="11">
        <f t="shared" si="1109"/>
        <v>1080</v>
      </c>
      <c r="AN1936" s="11" t="str">
        <f t="shared" si="1110"/>
        <v/>
      </c>
      <c r="AO1936" s="11">
        <f t="shared" si="1111"/>
        <v>1223</v>
      </c>
      <c r="AP1936" s="11" t="str">
        <f t="shared" si="1112"/>
        <v/>
      </c>
      <c r="AQ1936" s="11"/>
      <c r="AR1936" s="11">
        <f t="shared" si="1020"/>
        <v>0</v>
      </c>
      <c r="AS1936" s="11"/>
      <c r="AT1936" s="9"/>
      <c r="AU1936" t="str">
        <f t="shared" si="1097"/>
        <v>RW</v>
      </c>
      <c r="AV1936" s="7">
        <f>SUM(Z$7:Z1936)/2</f>
        <v>1416</v>
      </c>
      <c r="AW1936" s="7">
        <f>SUM(AC$7:AC1936)/2</f>
        <v>1008</v>
      </c>
      <c r="BF1936" s="2" t="s">
        <v>1299</v>
      </c>
      <c r="BG1936" s="2" t="s">
        <v>1299</v>
      </c>
      <c r="BH1936" s="2" t="s">
        <v>1299</v>
      </c>
      <c r="BI1936" s="2" t="s">
        <v>1299</v>
      </c>
      <c r="BJ1936" s="2" t="s">
        <v>1299</v>
      </c>
      <c r="BK1936" s="2" t="s">
        <v>1299</v>
      </c>
      <c r="BL1936" s="2" t="s">
        <v>1299</v>
      </c>
      <c r="BM1936" s="2" t="s">
        <v>1299</v>
      </c>
      <c r="BN1936" s="2" t="s">
        <v>1299</v>
      </c>
      <c r="BO1936" s="2" t="s">
        <v>1299</v>
      </c>
    </row>
    <row r="1937" spans="2:67" ht="43.15" outlineLevel="1">
      <c r="B1937" s="36"/>
      <c r="C1937" s="13" t="s">
        <v>1999</v>
      </c>
      <c r="D1937" s="10" t="s">
        <v>2247</v>
      </c>
      <c r="E1937" s="10" t="s">
        <v>2248</v>
      </c>
      <c r="F1937" s="11" t="s">
        <v>2249</v>
      </c>
      <c r="G1937" s="11"/>
      <c r="H1937" s="11"/>
      <c r="I1937" s="11"/>
      <c r="J1937" s="11"/>
      <c r="K1937" s="11"/>
      <c r="L1937" s="11"/>
      <c r="M1937" s="11"/>
      <c r="N1937" s="10"/>
      <c r="O1937" s="10"/>
      <c r="P1937" s="10"/>
      <c r="Q1937" s="10"/>
      <c r="R1937" s="10"/>
      <c r="S1937" s="10" t="s">
        <v>53</v>
      </c>
      <c r="T1937" s="10"/>
      <c r="U1937" s="10" t="s">
        <v>49</v>
      </c>
      <c r="V1937" s="10" t="s">
        <v>50</v>
      </c>
      <c r="W1937" s="10" t="s">
        <v>50</v>
      </c>
      <c r="X1937" s="11" t="str">
        <f t="shared" si="1098"/>
        <v>N</v>
      </c>
      <c r="Y1937" s="11"/>
      <c r="Z1937" s="11">
        <f t="shared" si="1096"/>
        <v>0</v>
      </c>
      <c r="AA1937" s="11" t="str">
        <f t="shared" si="1018"/>
        <v>N</v>
      </c>
      <c r="AB1937" s="11"/>
      <c r="AC1937" s="11">
        <f t="shared" si="1019"/>
        <v>0</v>
      </c>
      <c r="AD1937" s="10" t="str">
        <f t="shared" si="1103"/>
        <v/>
      </c>
      <c r="AE1937" s="10" t="str">
        <f t="shared" si="1104"/>
        <v/>
      </c>
      <c r="AF1937" s="11"/>
      <c r="AG1937" s="10"/>
      <c r="AH1937" s="10"/>
      <c r="AI1937" s="11">
        <f t="shared" si="1105"/>
        <v>1415</v>
      </c>
      <c r="AJ1937" s="11" t="str">
        <f t="shared" si="1106"/>
        <v/>
      </c>
      <c r="AK1937" s="11">
        <f t="shared" si="1107"/>
        <v>1415</v>
      </c>
      <c r="AL1937" s="11" t="str">
        <f t="shared" si="1108"/>
        <v/>
      </c>
      <c r="AM1937" s="11">
        <f t="shared" si="1109"/>
        <v>1080</v>
      </c>
      <c r="AN1937" s="11" t="str">
        <f t="shared" si="1110"/>
        <v/>
      </c>
      <c r="AO1937" s="11">
        <f t="shared" si="1111"/>
        <v>1223</v>
      </c>
      <c r="AP1937" s="11" t="str">
        <f t="shared" si="1112"/>
        <v/>
      </c>
      <c r="AQ1937" s="11"/>
      <c r="AR1937" s="11">
        <f t="shared" si="1020"/>
        <v>0</v>
      </c>
      <c r="AS1937" s="11"/>
      <c r="AT1937" s="9"/>
      <c r="AU1937" t="str">
        <f t="shared" si="1097"/>
        <v>RW</v>
      </c>
      <c r="AV1937" s="7">
        <f>SUM(Z$7:Z1937)/2</f>
        <v>1416</v>
      </c>
      <c r="AW1937" s="7">
        <f>SUM(AC$7:AC1937)/2</f>
        <v>1008</v>
      </c>
      <c r="BF1937" s="2" t="s">
        <v>1299</v>
      </c>
      <c r="BG1937" s="2" t="s">
        <v>1299</v>
      </c>
      <c r="BH1937" s="2" t="s">
        <v>1299</v>
      </c>
      <c r="BI1937" s="2" t="s">
        <v>1299</v>
      </c>
      <c r="BJ1937" s="2" t="s">
        <v>1299</v>
      </c>
      <c r="BK1937" s="2" t="s">
        <v>1299</v>
      </c>
      <c r="BL1937" s="2" t="s">
        <v>1299</v>
      </c>
      <c r="BM1937" s="2" t="s">
        <v>1299</v>
      </c>
      <c r="BN1937" s="2" t="s">
        <v>1299</v>
      </c>
      <c r="BO1937" s="2" t="s">
        <v>1299</v>
      </c>
    </row>
    <row r="1938" spans="2:67" ht="43.15" outlineLevel="1">
      <c r="B1938" s="36"/>
      <c r="C1938" s="13" t="s">
        <v>1999</v>
      </c>
      <c r="D1938" s="10" t="s">
        <v>2247</v>
      </c>
      <c r="E1938" s="10" t="s">
        <v>2248</v>
      </c>
      <c r="F1938" s="11" t="s">
        <v>2249</v>
      </c>
      <c r="G1938" s="11"/>
      <c r="H1938" s="11"/>
      <c r="I1938" s="11"/>
      <c r="J1938" s="11"/>
      <c r="K1938" s="11"/>
      <c r="L1938" s="11"/>
      <c r="M1938" s="11"/>
      <c r="N1938" s="10"/>
      <c r="O1938" s="10"/>
      <c r="P1938" s="10"/>
      <c r="Q1938" s="10"/>
      <c r="R1938" s="10"/>
      <c r="S1938" s="10" t="s">
        <v>53</v>
      </c>
      <c r="T1938" s="10"/>
      <c r="U1938" s="10" t="s">
        <v>49</v>
      </c>
      <c r="V1938" s="10" t="s">
        <v>50</v>
      </c>
      <c r="W1938" s="10" t="s">
        <v>50</v>
      </c>
      <c r="X1938" s="11" t="str">
        <f t="shared" si="1098"/>
        <v>N</v>
      </c>
      <c r="Y1938" s="11"/>
      <c r="Z1938" s="11">
        <f t="shared" si="1096"/>
        <v>0</v>
      </c>
      <c r="AA1938" s="11" t="str">
        <f t="shared" si="1018"/>
        <v>N</v>
      </c>
      <c r="AB1938" s="11"/>
      <c r="AC1938" s="11">
        <f t="shared" si="1019"/>
        <v>0</v>
      </c>
      <c r="AD1938" s="10" t="str">
        <f t="shared" si="1103"/>
        <v/>
      </c>
      <c r="AE1938" s="10" t="str">
        <f t="shared" si="1104"/>
        <v/>
      </c>
      <c r="AF1938" s="11"/>
      <c r="AG1938" s="10"/>
      <c r="AH1938" s="10"/>
      <c r="AI1938" s="11">
        <f t="shared" si="1105"/>
        <v>1415</v>
      </c>
      <c r="AJ1938" s="11" t="str">
        <f t="shared" si="1106"/>
        <v/>
      </c>
      <c r="AK1938" s="11">
        <f t="shared" si="1107"/>
        <v>1415</v>
      </c>
      <c r="AL1938" s="11" t="str">
        <f t="shared" si="1108"/>
        <v/>
      </c>
      <c r="AM1938" s="11">
        <f t="shared" si="1109"/>
        <v>1080</v>
      </c>
      <c r="AN1938" s="11" t="str">
        <f t="shared" si="1110"/>
        <v/>
      </c>
      <c r="AO1938" s="11">
        <f t="shared" si="1111"/>
        <v>1223</v>
      </c>
      <c r="AP1938" s="11" t="str">
        <f t="shared" si="1112"/>
        <v/>
      </c>
      <c r="AQ1938" s="11"/>
      <c r="AR1938" s="11">
        <f t="shared" si="1020"/>
        <v>0</v>
      </c>
      <c r="AS1938" s="11"/>
      <c r="AT1938" s="9"/>
      <c r="AU1938" t="str">
        <f t="shared" si="1097"/>
        <v>RW</v>
      </c>
      <c r="AV1938" s="7">
        <f>SUM(Z$7:Z1938)/2</f>
        <v>1416</v>
      </c>
      <c r="AW1938" s="7">
        <f>SUM(AC$7:AC1938)/2</f>
        <v>1008</v>
      </c>
      <c r="BF1938" s="2" t="s">
        <v>1299</v>
      </c>
      <c r="BG1938" s="2" t="s">
        <v>1299</v>
      </c>
      <c r="BH1938" s="2" t="s">
        <v>1299</v>
      </c>
      <c r="BI1938" s="2" t="s">
        <v>1299</v>
      </c>
      <c r="BJ1938" s="2" t="s">
        <v>1299</v>
      </c>
      <c r="BK1938" s="2" t="s">
        <v>1299</v>
      </c>
      <c r="BL1938" s="2" t="s">
        <v>1299</v>
      </c>
      <c r="BM1938" s="2" t="s">
        <v>1299</v>
      </c>
      <c r="BN1938" s="2" t="s">
        <v>1299</v>
      </c>
      <c r="BO1938" s="2" t="s">
        <v>1299</v>
      </c>
    </row>
    <row r="1939" spans="2:67" ht="43.15" outlineLevel="1">
      <c r="B1939" s="36"/>
      <c r="C1939" s="13" t="s">
        <v>1999</v>
      </c>
      <c r="D1939" s="10" t="s">
        <v>2247</v>
      </c>
      <c r="E1939" s="10" t="s">
        <v>2248</v>
      </c>
      <c r="F1939" s="11" t="s">
        <v>2249</v>
      </c>
      <c r="G1939" s="11"/>
      <c r="H1939" s="11"/>
      <c r="I1939" s="11"/>
      <c r="J1939" s="11"/>
      <c r="K1939" s="11"/>
      <c r="L1939" s="11"/>
      <c r="M1939" s="11"/>
      <c r="N1939" s="10"/>
      <c r="O1939" s="10"/>
      <c r="P1939" s="10"/>
      <c r="Q1939" s="10"/>
      <c r="R1939" s="10"/>
      <c r="S1939" s="10" t="s">
        <v>53</v>
      </c>
      <c r="T1939" s="10"/>
      <c r="U1939" s="10" t="s">
        <v>49</v>
      </c>
      <c r="V1939" s="10" t="s">
        <v>50</v>
      </c>
      <c r="W1939" s="10" t="s">
        <v>50</v>
      </c>
      <c r="X1939" s="11" t="str">
        <f t="shared" si="1098"/>
        <v>N</v>
      </c>
      <c r="Y1939" s="11"/>
      <c r="Z1939" s="11">
        <f t="shared" si="1096"/>
        <v>0</v>
      </c>
      <c r="AA1939" s="11" t="str">
        <f t="shared" si="1018"/>
        <v>N</v>
      </c>
      <c r="AB1939" s="11"/>
      <c r="AC1939" s="11">
        <f t="shared" si="1019"/>
        <v>0</v>
      </c>
      <c r="AD1939" s="10" t="str">
        <f t="shared" si="1103"/>
        <v/>
      </c>
      <c r="AE1939" s="10" t="str">
        <f t="shared" si="1104"/>
        <v/>
      </c>
      <c r="AF1939" s="11"/>
      <c r="AG1939" s="10"/>
      <c r="AH1939" s="10"/>
      <c r="AI1939" s="11">
        <f t="shared" si="1105"/>
        <v>1415</v>
      </c>
      <c r="AJ1939" s="11" t="str">
        <f t="shared" si="1106"/>
        <v/>
      </c>
      <c r="AK1939" s="11">
        <f t="shared" si="1107"/>
        <v>1415</v>
      </c>
      <c r="AL1939" s="11" t="str">
        <f t="shared" si="1108"/>
        <v/>
      </c>
      <c r="AM1939" s="11">
        <f t="shared" si="1109"/>
        <v>1080</v>
      </c>
      <c r="AN1939" s="11" t="str">
        <f t="shared" si="1110"/>
        <v/>
      </c>
      <c r="AO1939" s="11">
        <f t="shared" si="1111"/>
        <v>1223</v>
      </c>
      <c r="AP1939" s="11" t="str">
        <f t="shared" si="1112"/>
        <v/>
      </c>
      <c r="AQ1939" s="11"/>
      <c r="AR1939" s="11">
        <f t="shared" si="1020"/>
        <v>0</v>
      </c>
      <c r="AS1939" s="11"/>
      <c r="AT1939" s="9"/>
      <c r="AU1939" t="str">
        <f t="shared" si="1097"/>
        <v>RW</v>
      </c>
      <c r="AV1939" s="7">
        <f>SUM(Z$7:Z1939)/2</f>
        <v>1416</v>
      </c>
      <c r="AW1939" s="7">
        <f>SUM(AC$7:AC1939)/2</f>
        <v>1008</v>
      </c>
      <c r="BF1939" s="2" t="s">
        <v>1299</v>
      </c>
      <c r="BG1939" s="2" t="s">
        <v>1299</v>
      </c>
      <c r="BH1939" s="2" t="s">
        <v>1299</v>
      </c>
      <c r="BI1939" s="2" t="s">
        <v>1299</v>
      </c>
      <c r="BJ1939" s="2" t="s">
        <v>1299</v>
      </c>
      <c r="BK1939" s="2" t="s">
        <v>1299</v>
      </c>
      <c r="BL1939" s="2" t="s">
        <v>1299</v>
      </c>
      <c r="BM1939" s="2" t="s">
        <v>1299</v>
      </c>
      <c r="BN1939" s="2" t="s">
        <v>1299</v>
      </c>
      <c r="BO1939" s="2" t="s">
        <v>1299</v>
      </c>
    </row>
    <row r="1940" spans="2:67" ht="43.15" outlineLevel="1">
      <c r="B1940" s="36"/>
      <c r="C1940" s="13" t="s">
        <v>1999</v>
      </c>
      <c r="D1940" s="10" t="s">
        <v>2247</v>
      </c>
      <c r="E1940" s="10" t="s">
        <v>2248</v>
      </c>
      <c r="F1940" s="11" t="s">
        <v>2249</v>
      </c>
      <c r="G1940" s="11"/>
      <c r="H1940" s="11"/>
      <c r="I1940" s="11"/>
      <c r="J1940" s="11"/>
      <c r="K1940" s="11"/>
      <c r="L1940" s="11"/>
      <c r="M1940" s="11"/>
      <c r="N1940" s="10"/>
      <c r="O1940" s="10"/>
      <c r="P1940" s="10"/>
      <c r="Q1940" s="10"/>
      <c r="R1940" s="10"/>
      <c r="S1940" s="10" t="s">
        <v>53</v>
      </c>
      <c r="T1940" s="10"/>
      <c r="U1940" s="10" t="s">
        <v>49</v>
      </c>
      <c r="V1940" s="10" t="s">
        <v>50</v>
      </c>
      <c r="W1940" s="10" t="s">
        <v>50</v>
      </c>
      <c r="X1940" s="11" t="str">
        <f t="shared" si="1098"/>
        <v>N</v>
      </c>
      <c r="Y1940" s="11"/>
      <c r="Z1940" s="11">
        <f t="shared" si="1096"/>
        <v>0</v>
      </c>
      <c r="AA1940" s="11" t="str">
        <f t="shared" si="1018"/>
        <v>N</v>
      </c>
      <c r="AB1940" s="11"/>
      <c r="AC1940" s="11">
        <f t="shared" si="1019"/>
        <v>0</v>
      </c>
      <c r="AD1940" s="10" t="str">
        <f t="shared" si="1103"/>
        <v/>
      </c>
      <c r="AE1940" s="10" t="str">
        <f t="shared" si="1104"/>
        <v/>
      </c>
      <c r="AF1940" s="11"/>
      <c r="AG1940" s="10"/>
      <c r="AH1940" s="10"/>
      <c r="AI1940" s="11">
        <f t="shared" si="1105"/>
        <v>1415</v>
      </c>
      <c r="AJ1940" s="11" t="str">
        <f t="shared" si="1106"/>
        <v/>
      </c>
      <c r="AK1940" s="11">
        <f t="shared" si="1107"/>
        <v>1415</v>
      </c>
      <c r="AL1940" s="11" t="str">
        <f t="shared" si="1108"/>
        <v/>
      </c>
      <c r="AM1940" s="11">
        <f t="shared" si="1109"/>
        <v>1080</v>
      </c>
      <c r="AN1940" s="11" t="str">
        <f t="shared" si="1110"/>
        <v/>
      </c>
      <c r="AO1940" s="11">
        <f t="shared" si="1111"/>
        <v>1223</v>
      </c>
      <c r="AP1940" s="11" t="str">
        <f t="shared" si="1112"/>
        <v/>
      </c>
      <c r="AQ1940" s="11"/>
      <c r="AR1940" s="11">
        <f t="shared" si="1020"/>
        <v>0</v>
      </c>
      <c r="AS1940" s="11"/>
      <c r="AT1940" s="9"/>
      <c r="AU1940" t="str">
        <f t="shared" si="1097"/>
        <v>RW</v>
      </c>
      <c r="AV1940" s="7">
        <f>SUM(Z$7:Z1940)/2</f>
        <v>1416</v>
      </c>
      <c r="AW1940" s="7">
        <f>SUM(AC$7:AC1940)/2</f>
        <v>1008</v>
      </c>
      <c r="BF1940" s="2" t="s">
        <v>1299</v>
      </c>
      <c r="BG1940" s="2" t="s">
        <v>1299</v>
      </c>
      <c r="BH1940" s="2" t="s">
        <v>1299</v>
      </c>
      <c r="BI1940" s="2" t="s">
        <v>1299</v>
      </c>
      <c r="BJ1940" s="2" t="s">
        <v>1299</v>
      </c>
      <c r="BK1940" s="2" t="s">
        <v>1299</v>
      </c>
      <c r="BL1940" s="2" t="s">
        <v>1299</v>
      </c>
      <c r="BM1940" s="2" t="s">
        <v>1299</v>
      </c>
      <c r="BN1940" s="2" t="s">
        <v>1299</v>
      </c>
      <c r="BO1940" s="2" t="s">
        <v>1299</v>
      </c>
    </row>
    <row r="1941" spans="2:67" ht="43.15" outlineLevel="1">
      <c r="B1941" s="36"/>
      <c r="C1941" s="13" t="s">
        <v>1999</v>
      </c>
      <c r="D1941" s="10" t="s">
        <v>2247</v>
      </c>
      <c r="E1941" s="10" t="s">
        <v>2248</v>
      </c>
      <c r="F1941" s="11" t="s">
        <v>2249</v>
      </c>
      <c r="G1941" s="11"/>
      <c r="H1941" s="11"/>
      <c r="I1941" s="11"/>
      <c r="J1941" s="11"/>
      <c r="K1941" s="11"/>
      <c r="L1941" s="11"/>
      <c r="M1941" s="11"/>
      <c r="N1941" s="10"/>
      <c r="O1941" s="10"/>
      <c r="P1941" s="10"/>
      <c r="Q1941" s="10"/>
      <c r="R1941" s="10"/>
      <c r="S1941" s="10" t="s">
        <v>53</v>
      </c>
      <c r="T1941" s="10"/>
      <c r="U1941" s="10" t="s">
        <v>49</v>
      </c>
      <c r="V1941" s="10" t="s">
        <v>50</v>
      </c>
      <c r="W1941" s="10" t="s">
        <v>50</v>
      </c>
      <c r="X1941" s="11" t="str">
        <f t="shared" si="1098"/>
        <v>N</v>
      </c>
      <c r="Y1941" s="11"/>
      <c r="Z1941" s="11">
        <f t="shared" si="1096"/>
        <v>0</v>
      </c>
      <c r="AA1941" s="11" t="str">
        <f t="shared" si="1018"/>
        <v>N</v>
      </c>
      <c r="AB1941" s="11"/>
      <c r="AC1941" s="11">
        <f t="shared" si="1019"/>
        <v>0</v>
      </c>
      <c r="AD1941" s="10" t="str">
        <f t="shared" si="1103"/>
        <v/>
      </c>
      <c r="AE1941" s="10" t="str">
        <f t="shared" si="1104"/>
        <v/>
      </c>
      <c r="AF1941" s="11"/>
      <c r="AG1941" s="10"/>
      <c r="AH1941" s="10"/>
      <c r="AI1941" s="11">
        <f t="shared" si="1105"/>
        <v>1415</v>
      </c>
      <c r="AJ1941" s="11" t="str">
        <f t="shared" si="1106"/>
        <v/>
      </c>
      <c r="AK1941" s="11">
        <f t="shared" si="1107"/>
        <v>1415</v>
      </c>
      <c r="AL1941" s="11" t="str">
        <f t="shared" si="1108"/>
        <v/>
      </c>
      <c r="AM1941" s="11">
        <f t="shared" si="1109"/>
        <v>1080</v>
      </c>
      <c r="AN1941" s="11" t="str">
        <f t="shared" si="1110"/>
        <v/>
      </c>
      <c r="AO1941" s="11">
        <f t="shared" si="1111"/>
        <v>1223</v>
      </c>
      <c r="AP1941" s="11" t="str">
        <f t="shared" si="1112"/>
        <v/>
      </c>
      <c r="AQ1941" s="11"/>
      <c r="AR1941" s="11">
        <f t="shared" si="1020"/>
        <v>0</v>
      </c>
      <c r="AS1941" s="11"/>
      <c r="AT1941" s="9"/>
      <c r="AU1941" t="str">
        <f t="shared" si="1097"/>
        <v>RW</v>
      </c>
      <c r="AV1941" s="7">
        <f>SUM(Z$7:Z1941)/2</f>
        <v>1416</v>
      </c>
      <c r="AW1941" s="7">
        <f>SUM(AC$7:AC1941)/2</f>
        <v>1008</v>
      </c>
      <c r="BF1941" s="2" t="s">
        <v>1299</v>
      </c>
      <c r="BG1941" s="2" t="s">
        <v>1299</v>
      </c>
      <c r="BH1941" s="2" t="s">
        <v>1299</v>
      </c>
      <c r="BI1941" s="2" t="s">
        <v>1299</v>
      </c>
      <c r="BJ1941" s="2" t="s">
        <v>1299</v>
      </c>
      <c r="BK1941" s="2" t="s">
        <v>1299</v>
      </c>
      <c r="BL1941" s="2" t="s">
        <v>1299</v>
      </c>
      <c r="BM1941" s="2" t="s">
        <v>1299</v>
      </c>
      <c r="BN1941" s="2" t="s">
        <v>1299</v>
      </c>
      <c r="BO1941" s="2" t="s">
        <v>1299</v>
      </c>
    </row>
    <row r="1942" spans="2:67" ht="43.15" outlineLevel="1">
      <c r="B1942" s="36"/>
      <c r="C1942" s="13" t="s">
        <v>1999</v>
      </c>
      <c r="D1942" s="10" t="s">
        <v>2247</v>
      </c>
      <c r="E1942" s="10" t="s">
        <v>2248</v>
      </c>
      <c r="F1942" s="11" t="s">
        <v>2249</v>
      </c>
      <c r="G1942" s="11"/>
      <c r="H1942" s="11"/>
      <c r="I1942" s="11"/>
      <c r="J1942" s="11"/>
      <c r="K1942" s="11"/>
      <c r="L1942" s="11"/>
      <c r="M1942" s="11"/>
      <c r="N1942" s="10"/>
      <c r="O1942" s="10"/>
      <c r="P1942" s="10"/>
      <c r="Q1942" s="10"/>
      <c r="R1942" s="10"/>
      <c r="S1942" s="10" t="s">
        <v>53</v>
      </c>
      <c r="T1942" s="10"/>
      <c r="U1942" s="10" t="s">
        <v>49</v>
      </c>
      <c r="V1942" s="10" t="s">
        <v>50</v>
      </c>
      <c r="W1942" s="10" t="s">
        <v>50</v>
      </c>
      <c r="X1942" s="11" t="str">
        <f t="shared" si="1098"/>
        <v>N</v>
      </c>
      <c r="Y1942" s="11"/>
      <c r="Z1942" s="11">
        <f t="shared" si="1096"/>
        <v>0</v>
      </c>
      <c r="AA1942" s="11" t="str">
        <f t="shared" si="1018"/>
        <v>N</v>
      </c>
      <c r="AB1942" s="11"/>
      <c r="AC1942" s="11">
        <f t="shared" si="1019"/>
        <v>0</v>
      </c>
      <c r="AD1942" s="10" t="str">
        <f t="shared" si="1103"/>
        <v/>
      </c>
      <c r="AE1942" s="10" t="str">
        <f t="shared" si="1104"/>
        <v/>
      </c>
      <c r="AF1942" s="11"/>
      <c r="AG1942" s="10"/>
      <c r="AH1942" s="10"/>
      <c r="AI1942" s="11">
        <f t="shared" si="1105"/>
        <v>1415</v>
      </c>
      <c r="AJ1942" s="11" t="str">
        <f t="shared" si="1106"/>
        <v/>
      </c>
      <c r="AK1942" s="11">
        <f t="shared" si="1107"/>
        <v>1415</v>
      </c>
      <c r="AL1942" s="11" t="str">
        <f t="shared" si="1108"/>
        <v/>
      </c>
      <c r="AM1942" s="11">
        <f t="shared" si="1109"/>
        <v>1080</v>
      </c>
      <c r="AN1942" s="11" t="str">
        <f t="shared" si="1110"/>
        <v/>
      </c>
      <c r="AO1942" s="11">
        <f t="shared" si="1111"/>
        <v>1223</v>
      </c>
      <c r="AP1942" s="11" t="str">
        <f t="shared" si="1112"/>
        <v/>
      </c>
      <c r="AQ1942" s="11"/>
      <c r="AR1942" s="11">
        <f t="shared" si="1020"/>
        <v>0</v>
      </c>
      <c r="AS1942" s="11"/>
      <c r="AT1942" s="9"/>
      <c r="AU1942" t="str">
        <f t="shared" si="1097"/>
        <v>RW</v>
      </c>
      <c r="AV1942" s="7">
        <f>SUM(Z$7:Z1942)/2</f>
        <v>1416</v>
      </c>
      <c r="AW1942" s="7">
        <f>SUM(AC$7:AC1942)/2</f>
        <v>1008</v>
      </c>
      <c r="BF1942" s="2" t="s">
        <v>1299</v>
      </c>
      <c r="BG1942" s="2" t="s">
        <v>1299</v>
      </c>
      <c r="BH1942" s="2" t="s">
        <v>1299</v>
      </c>
      <c r="BI1942" s="2" t="s">
        <v>1299</v>
      </c>
      <c r="BJ1942" s="2" t="s">
        <v>1299</v>
      </c>
      <c r="BK1942" s="2" t="s">
        <v>1299</v>
      </c>
      <c r="BL1942" s="2" t="s">
        <v>1299</v>
      </c>
      <c r="BM1942" s="2" t="s">
        <v>1299</v>
      </c>
      <c r="BN1942" s="2" t="s">
        <v>1299</v>
      </c>
      <c r="BO1942" s="2" t="s">
        <v>1299</v>
      </c>
    </row>
    <row r="1943" spans="2:67" ht="43.15" outlineLevel="1">
      <c r="B1943" s="36"/>
      <c r="C1943" s="13" t="s">
        <v>1999</v>
      </c>
      <c r="D1943" s="10" t="s">
        <v>2247</v>
      </c>
      <c r="E1943" s="10" t="s">
        <v>2248</v>
      </c>
      <c r="F1943" s="11" t="s">
        <v>2249</v>
      </c>
      <c r="G1943" s="11"/>
      <c r="H1943" s="11"/>
      <c r="I1943" s="11"/>
      <c r="J1943" s="11"/>
      <c r="K1943" s="11"/>
      <c r="L1943" s="11"/>
      <c r="M1943" s="11"/>
      <c r="N1943" s="10"/>
      <c r="O1943" s="10"/>
      <c r="P1943" s="10"/>
      <c r="Q1943" s="10"/>
      <c r="R1943" s="10"/>
      <c r="S1943" s="10" t="s">
        <v>53</v>
      </c>
      <c r="T1943" s="10"/>
      <c r="U1943" s="10" t="s">
        <v>49</v>
      </c>
      <c r="V1943" s="10" t="s">
        <v>50</v>
      </c>
      <c r="W1943" s="10" t="s">
        <v>50</v>
      </c>
      <c r="X1943" s="11" t="str">
        <f t="shared" si="1098"/>
        <v>N</v>
      </c>
      <c r="Y1943" s="11"/>
      <c r="Z1943" s="11">
        <f t="shared" si="1096"/>
        <v>0</v>
      </c>
      <c r="AA1943" s="11" t="str">
        <f t="shared" si="1018"/>
        <v>N</v>
      </c>
      <c r="AB1943" s="11"/>
      <c r="AC1943" s="11">
        <f t="shared" si="1019"/>
        <v>0</v>
      </c>
      <c r="AD1943" s="10" t="str">
        <f t="shared" si="1103"/>
        <v/>
      </c>
      <c r="AE1943" s="10" t="str">
        <f t="shared" si="1104"/>
        <v/>
      </c>
      <c r="AF1943" s="11"/>
      <c r="AG1943" s="10"/>
      <c r="AH1943" s="10"/>
      <c r="AI1943" s="11">
        <f t="shared" si="1105"/>
        <v>1415</v>
      </c>
      <c r="AJ1943" s="11" t="str">
        <f t="shared" si="1106"/>
        <v/>
      </c>
      <c r="AK1943" s="11">
        <f t="shared" si="1107"/>
        <v>1415</v>
      </c>
      <c r="AL1943" s="11" t="str">
        <f t="shared" si="1108"/>
        <v/>
      </c>
      <c r="AM1943" s="11">
        <f t="shared" si="1109"/>
        <v>1080</v>
      </c>
      <c r="AN1943" s="11" t="str">
        <f t="shared" si="1110"/>
        <v/>
      </c>
      <c r="AO1943" s="11">
        <f t="shared" si="1111"/>
        <v>1223</v>
      </c>
      <c r="AP1943" s="11" t="str">
        <f t="shared" si="1112"/>
        <v/>
      </c>
      <c r="AQ1943" s="11"/>
      <c r="AR1943" s="11">
        <f t="shared" si="1020"/>
        <v>0</v>
      </c>
      <c r="AS1943" s="11"/>
      <c r="AT1943" s="9"/>
      <c r="AU1943" t="str">
        <f t="shared" si="1097"/>
        <v>RW</v>
      </c>
      <c r="AV1943" s="7">
        <f>SUM(Z$7:Z1943)/2</f>
        <v>1416</v>
      </c>
      <c r="AW1943" s="7">
        <f>SUM(AC$7:AC1943)/2</f>
        <v>1008</v>
      </c>
      <c r="BF1943" s="2" t="s">
        <v>1299</v>
      </c>
      <c r="BG1943" s="2" t="s">
        <v>1299</v>
      </c>
      <c r="BH1943" s="2" t="s">
        <v>1299</v>
      </c>
      <c r="BI1943" s="2" t="s">
        <v>1299</v>
      </c>
      <c r="BJ1943" s="2" t="s">
        <v>1299</v>
      </c>
      <c r="BK1943" s="2" t="s">
        <v>1299</v>
      </c>
      <c r="BL1943" s="2" t="s">
        <v>1299</v>
      </c>
      <c r="BM1943" s="2" t="s">
        <v>1299</v>
      </c>
      <c r="BN1943" s="2" t="s">
        <v>1299</v>
      </c>
      <c r="BO1943" s="2" t="s">
        <v>1299</v>
      </c>
    </row>
    <row r="1944" spans="2:67" ht="43.15" outlineLevel="1">
      <c r="B1944" s="36"/>
      <c r="C1944" s="13" t="s">
        <v>1999</v>
      </c>
      <c r="D1944" s="10" t="s">
        <v>2247</v>
      </c>
      <c r="E1944" s="10" t="s">
        <v>2248</v>
      </c>
      <c r="F1944" s="11" t="s">
        <v>2249</v>
      </c>
      <c r="G1944" s="11"/>
      <c r="H1944" s="11"/>
      <c r="I1944" s="11"/>
      <c r="J1944" s="11"/>
      <c r="K1944" s="11"/>
      <c r="L1944" s="11"/>
      <c r="M1944" s="11"/>
      <c r="N1944" s="10"/>
      <c r="O1944" s="10"/>
      <c r="P1944" s="10"/>
      <c r="Q1944" s="10"/>
      <c r="R1944" s="10"/>
      <c r="S1944" s="10" t="s">
        <v>53</v>
      </c>
      <c r="T1944" s="10"/>
      <c r="U1944" s="10" t="s">
        <v>49</v>
      </c>
      <c r="V1944" s="10" t="s">
        <v>50</v>
      </c>
      <c r="W1944" s="10" t="s">
        <v>50</v>
      </c>
      <c r="X1944" s="11" t="str">
        <f t="shared" si="1098"/>
        <v>N</v>
      </c>
      <c r="Y1944" s="11"/>
      <c r="Z1944" s="11">
        <f t="shared" si="1096"/>
        <v>0</v>
      </c>
      <c r="AA1944" s="11" t="str">
        <f t="shared" si="1018"/>
        <v>N</v>
      </c>
      <c r="AB1944" s="11"/>
      <c r="AC1944" s="11">
        <f t="shared" si="1019"/>
        <v>0</v>
      </c>
      <c r="AD1944" s="10" t="str">
        <f t="shared" si="1103"/>
        <v/>
      </c>
      <c r="AE1944" s="10" t="str">
        <f t="shared" si="1104"/>
        <v/>
      </c>
      <c r="AF1944" s="11"/>
      <c r="AG1944" s="10"/>
      <c r="AH1944" s="10"/>
      <c r="AI1944" s="11">
        <f t="shared" si="1105"/>
        <v>1415</v>
      </c>
      <c r="AJ1944" s="11" t="str">
        <f t="shared" si="1106"/>
        <v/>
      </c>
      <c r="AK1944" s="11">
        <f t="shared" si="1107"/>
        <v>1415</v>
      </c>
      <c r="AL1944" s="11" t="str">
        <f t="shared" si="1108"/>
        <v/>
      </c>
      <c r="AM1944" s="11">
        <f t="shared" si="1109"/>
        <v>1080</v>
      </c>
      <c r="AN1944" s="11" t="str">
        <f t="shared" si="1110"/>
        <v/>
      </c>
      <c r="AO1944" s="11">
        <f t="shared" si="1111"/>
        <v>1223</v>
      </c>
      <c r="AP1944" s="11" t="str">
        <f t="shared" si="1112"/>
        <v/>
      </c>
      <c r="AQ1944" s="11"/>
      <c r="AR1944" s="11">
        <f t="shared" si="1020"/>
        <v>0</v>
      </c>
      <c r="AS1944" s="11"/>
      <c r="AT1944" s="9"/>
      <c r="AU1944" t="str">
        <f t="shared" si="1097"/>
        <v>RW</v>
      </c>
      <c r="AV1944" s="7">
        <f>SUM(Z$7:Z1944)/2</f>
        <v>1416</v>
      </c>
      <c r="AW1944" s="7">
        <f>SUM(AC$7:AC1944)/2</f>
        <v>1008</v>
      </c>
      <c r="BF1944" s="2" t="s">
        <v>1299</v>
      </c>
      <c r="BG1944" s="2" t="s">
        <v>1299</v>
      </c>
      <c r="BH1944" s="2" t="s">
        <v>1299</v>
      </c>
      <c r="BI1944" s="2" t="s">
        <v>1299</v>
      </c>
      <c r="BJ1944" s="2" t="s">
        <v>1299</v>
      </c>
      <c r="BK1944" s="2" t="s">
        <v>1299</v>
      </c>
      <c r="BL1944" s="2" t="s">
        <v>1299</v>
      </c>
      <c r="BM1944" s="2" t="s">
        <v>1299</v>
      </c>
      <c r="BN1944" s="2" t="s">
        <v>1299</v>
      </c>
      <c r="BO1944" s="2" t="s">
        <v>1299</v>
      </c>
    </row>
    <row r="1945" spans="2:67" ht="43.15" outlineLevel="1">
      <c r="B1945" s="36"/>
      <c r="C1945" s="13" t="s">
        <v>1999</v>
      </c>
      <c r="D1945" s="10" t="s">
        <v>2247</v>
      </c>
      <c r="E1945" s="10" t="s">
        <v>2248</v>
      </c>
      <c r="F1945" s="11" t="s">
        <v>2249</v>
      </c>
      <c r="G1945" s="11"/>
      <c r="H1945" s="11"/>
      <c r="I1945" s="11"/>
      <c r="J1945" s="11"/>
      <c r="K1945" s="11"/>
      <c r="L1945" s="11"/>
      <c r="M1945" s="11"/>
      <c r="N1945" s="10"/>
      <c r="O1945" s="10"/>
      <c r="P1945" s="10"/>
      <c r="Q1945" s="10"/>
      <c r="R1945" s="10"/>
      <c r="S1945" s="10" t="s">
        <v>53</v>
      </c>
      <c r="T1945" s="10"/>
      <c r="U1945" s="10" t="s">
        <v>49</v>
      </c>
      <c r="V1945" s="10" t="s">
        <v>50</v>
      </c>
      <c r="W1945" s="10" t="s">
        <v>50</v>
      </c>
      <c r="X1945" s="11" t="str">
        <f t="shared" si="1098"/>
        <v>N</v>
      </c>
      <c r="Y1945" s="11"/>
      <c r="Z1945" s="11">
        <f t="shared" si="1096"/>
        <v>0</v>
      </c>
      <c r="AA1945" s="11" t="str">
        <f t="shared" si="1018"/>
        <v>N</v>
      </c>
      <c r="AB1945" s="11"/>
      <c r="AC1945" s="11">
        <f t="shared" si="1019"/>
        <v>0</v>
      </c>
      <c r="AD1945" s="10" t="str">
        <f t="shared" si="1103"/>
        <v/>
      </c>
      <c r="AE1945" s="10" t="str">
        <f t="shared" si="1104"/>
        <v/>
      </c>
      <c r="AF1945" s="11"/>
      <c r="AG1945" s="10"/>
      <c r="AH1945" s="10"/>
      <c r="AI1945" s="11">
        <f t="shared" si="1105"/>
        <v>1415</v>
      </c>
      <c r="AJ1945" s="11" t="str">
        <f t="shared" si="1106"/>
        <v/>
      </c>
      <c r="AK1945" s="11">
        <f t="shared" si="1107"/>
        <v>1415</v>
      </c>
      <c r="AL1945" s="11" t="str">
        <f t="shared" si="1108"/>
        <v/>
      </c>
      <c r="AM1945" s="11">
        <f t="shared" si="1109"/>
        <v>1080</v>
      </c>
      <c r="AN1945" s="11" t="str">
        <f t="shared" si="1110"/>
        <v/>
      </c>
      <c r="AO1945" s="11">
        <f t="shared" si="1111"/>
        <v>1223</v>
      </c>
      <c r="AP1945" s="11" t="str">
        <f t="shared" si="1112"/>
        <v/>
      </c>
      <c r="AQ1945" s="11"/>
      <c r="AR1945" s="11">
        <f t="shared" si="1020"/>
        <v>0</v>
      </c>
      <c r="AS1945" s="11"/>
      <c r="AT1945" s="9"/>
      <c r="AU1945" t="str">
        <f t="shared" si="1097"/>
        <v>RW</v>
      </c>
      <c r="AV1945" s="7">
        <f>SUM(Z$7:Z1945)/2</f>
        <v>1416</v>
      </c>
      <c r="AW1945" s="7">
        <f>SUM(AC$7:AC1945)/2</f>
        <v>1008</v>
      </c>
      <c r="BF1945" s="2" t="s">
        <v>1299</v>
      </c>
      <c r="BG1945" s="2" t="s">
        <v>1299</v>
      </c>
      <c r="BH1945" s="2" t="s">
        <v>1299</v>
      </c>
      <c r="BI1945" s="2" t="s">
        <v>1299</v>
      </c>
      <c r="BJ1945" s="2" t="s">
        <v>1299</v>
      </c>
      <c r="BK1945" s="2" t="s">
        <v>1299</v>
      </c>
      <c r="BL1945" s="2" t="s">
        <v>1299</v>
      </c>
      <c r="BM1945" s="2" t="s">
        <v>1299</v>
      </c>
      <c r="BN1945" s="2" t="s">
        <v>1299</v>
      </c>
      <c r="BO1945" s="2" t="s">
        <v>1299</v>
      </c>
    </row>
    <row r="1946" spans="2:67" ht="43.15" outlineLevel="1">
      <c r="B1946" s="36"/>
      <c r="C1946" s="13" t="s">
        <v>1999</v>
      </c>
      <c r="D1946" s="10" t="s">
        <v>2247</v>
      </c>
      <c r="E1946" s="10" t="s">
        <v>2248</v>
      </c>
      <c r="F1946" s="11" t="s">
        <v>2249</v>
      </c>
      <c r="G1946" s="11"/>
      <c r="H1946" s="11"/>
      <c r="I1946" s="11"/>
      <c r="J1946" s="11"/>
      <c r="K1946" s="11"/>
      <c r="L1946" s="11"/>
      <c r="M1946" s="11"/>
      <c r="N1946" s="10"/>
      <c r="O1946" s="10"/>
      <c r="P1946" s="10"/>
      <c r="Q1946" s="10"/>
      <c r="R1946" s="10"/>
      <c r="S1946" s="10" t="s">
        <v>53</v>
      </c>
      <c r="T1946" s="10"/>
      <c r="U1946" s="10" t="s">
        <v>49</v>
      </c>
      <c r="V1946" s="10" t="s">
        <v>50</v>
      </c>
      <c r="W1946" s="10" t="s">
        <v>50</v>
      </c>
      <c r="X1946" s="11" t="str">
        <f t="shared" si="1098"/>
        <v>N</v>
      </c>
      <c r="Y1946" s="11"/>
      <c r="Z1946" s="11">
        <f t="shared" si="1096"/>
        <v>0</v>
      </c>
      <c r="AA1946" s="11" t="str">
        <f t="shared" si="1018"/>
        <v>N</v>
      </c>
      <c r="AB1946" s="11"/>
      <c r="AC1946" s="11">
        <f t="shared" si="1019"/>
        <v>0</v>
      </c>
      <c r="AD1946" s="10" t="str">
        <f t="shared" si="1103"/>
        <v/>
      </c>
      <c r="AE1946" s="10" t="str">
        <f t="shared" si="1104"/>
        <v/>
      </c>
      <c r="AF1946" s="11"/>
      <c r="AG1946" s="10"/>
      <c r="AH1946" s="10"/>
      <c r="AI1946" s="11">
        <f t="shared" si="1105"/>
        <v>1415</v>
      </c>
      <c r="AJ1946" s="11" t="str">
        <f t="shared" si="1106"/>
        <v/>
      </c>
      <c r="AK1946" s="11">
        <f t="shared" si="1107"/>
        <v>1415</v>
      </c>
      <c r="AL1946" s="11" t="str">
        <f t="shared" si="1108"/>
        <v/>
      </c>
      <c r="AM1946" s="11">
        <f t="shared" si="1109"/>
        <v>1080</v>
      </c>
      <c r="AN1946" s="11" t="str">
        <f t="shared" si="1110"/>
        <v/>
      </c>
      <c r="AO1946" s="11">
        <f t="shared" si="1111"/>
        <v>1223</v>
      </c>
      <c r="AP1946" s="11" t="str">
        <f t="shared" si="1112"/>
        <v/>
      </c>
      <c r="AQ1946" s="11"/>
      <c r="AR1946" s="11">
        <f t="shared" si="1020"/>
        <v>0</v>
      </c>
      <c r="AS1946" s="11"/>
      <c r="AT1946" s="9"/>
      <c r="AU1946" t="str">
        <f t="shared" si="1097"/>
        <v>RW</v>
      </c>
      <c r="AV1946" s="7">
        <f>SUM(Z$7:Z1946)/2</f>
        <v>1416</v>
      </c>
      <c r="AW1946" s="7">
        <f>SUM(AC$7:AC1946)/2</f>
        <v>1008</v>
      </c>
      <c r="BF1946" s="2" t="s">
        <v>1299</v>
      </c>
      <c r="BG1946" s="2" t="s">
        <v>1299</v>
      </c>
      <c r="BH1946" s="2" t="s">
        <v>1299</v>
      </c>
      <c r="BI1946" s="2" t="s">
        <v>1299</v>
      </c>
      <c r="BJ1946" s="2" t="s">
        <v>1299</v>
      </c>
      <c r="BK1946" s="2" t="s">
        <v>1299</v>
      </c>
      <c r="BL1946" s="2" t="s">
        <v>1299</v>
      </c>
      <c r="BM1946" s="2" t="s">
        <v>1299</v>
      </c>
      <c r="BN1946" s="2" t="s">
        <v>1299</v>
      </c>
      <c r="BO1946" s="2" t="s">
        <v>1299</v>
      </c>
    </row>
    <row r="1947" spans="2:67" ht="43.15" outlineLevel="1">
      <c r="B1947" s="36"/>
      <c r="C1947" s="13" t="s">
        <v>1999</v>
      </c>
      <c r="D1947" s="10" t="s">
        <v>2247</v>
      </c>
      <c r="E1947" s="10" t="s">
        <v>2248</v>
      </c>
      <c r="F1947" s="11" t="s">
        <v>2249</v>
      </c>
      <c r="G1947" s="11"/>
      <c r="H1947" s="11"/>
      <c r="I1947" s="11"/>
      <c r="J1947" s="11"/>
      <c r="K1947" s="11"/>
      <c r="L1947" s="11"/>
      <c r="M1947" s="11"/>
      <c r="N1947" s="10"/>
      <c r="O1947" s="10"/>
      <c r="P1947" s="10"/>
      <c r="Q1947" s="10"/>
      <c r="R1947" s="10"/>
      <c r="S1947" s="10" t="s">
        <v>53</v>
      </c>
      <c r="T1947" s="10"/>
      <c r="U1947" s="10" t="s">
        <v>49</v>
      </c>
      <c r="V1947" s="10" t="s">
        <v>50</v>
      </c>
      <c r="W1947" s="10" t="s">
        <v>50</v>
      </c>
      <c r="X1947" s="11" t="str">
        <f t="shared" si="1098"/>
        <v>N</v>
      </c>
      <c r="Y1947" s="11"/>
      <c r="Z1947" s="11">
        <f t="shared" si="1096"/>
        <v>0</v>
      </c>
      <c r="AA1947" s="11" t="str">
        <f t="shared" si="1018"/>
        <v>N</v>
      </c>
      <c r="AB1947" s="11"/>
      <c r="AC1947" s="11">
        <f t="shared" si="1019"/>
        <v>0</v>
      </c>
      <c r="AD1947" s="10" t="str">
        <f t="shared" si="1103"/>
        <v/>
      </c>
      <c r="AE1947" s="10" t="str">
        <f t="shared" si="1104"/>
        <v/>
      </c>
      <c r="AF1947" s="11"/>
      <c r="AG1947" s="10"/>
      <c r="AH1947" s="10"/>
      <c r="AI1947" s="11">
        <f t="shared" si="1105"/>
        <v>1415</v>
      </c>
      <c r="AJ1947" s="11" t="str">
        <f t="shared" si="1106"/>
        <v/>
      </c>
      <c r="AK1947" s="11">
        <f t="shared" si="1107"/>
        <v>1415</v>
      </c>
      <c r="AL1947" s="11" t="str">
        <f t="shared" si="1108"/>
        <v/>
      </c>
      <c r="AM1947" s="11">
        <f t="shared" si="1109"/>
        <v>1080</v>
      </c>
      <c r="AN1947" s="11" t="str">
        <f t="shared" si="1110"/>
        <v/>
      </c>
      <c r="AO1947" s="11">
        <f t="shared" si="1111"/>
        <v>1223</v>
      </c>
      <c r="AP1947" s="11" t="str">
        <f t="shared" si="1112"/>
        <v/>
      </c>
      <c r="AQ1947" s="11"/>
      <c r="AR1947" s="11">
        <f t="shared" si="1020"/>
        <v>0</v>
      </c>
      <c r="AS1947" s="11"/>
      <c r="AT1947" s="9"/>
      <c r="AU1947" t="str">
        <f t="shared" si="1097"/>
        <v>RW</v>
      </c>
      <c r="AV1947" s="7">
        <f>SUM(Z$7:Z1947)/2</f>
        <v>1416</v>
      </c>
      <c r="AW1947" s="7">
        <f>SUM(AC$7:AC1947)/2</f>
        <v>1008</v>
      </c>
      <c r="BF1947" s="2" t="s">
        <v>1299</v>
      </c>
      <c r="BG1947" s="2" t="s">
        <v>1299</v>
      </c>
      <c r="BH1947" s="2" t="s">
        <v>1299</v>
      </c>
      <c r="BI1947" s="2" t="s">
        <v>1299</v>
      </c>
      <c r="BJ1947" s="2" t="s">
        <v>1299</v>
      </c>
      <c r="BK1947" s="2" t="s">
        <v>1299</v>
      </c>
      <c r="BL1947" s="2" t="s">
        <v>1299</v>
      </c>
      <c r="BM1947" s="2" t="s">
        <v>1299</v>
      </c>
      <c r="BN1947" s="2" t="s">
        <v>1299</v>
      </c>
      <c r="BO1947" s="2" t="s">
        <v>1299</v>
      </c>
    </row>
    <row r="1948" spans="2:67" ht="43.15" outlineLevel="1">
      <c r="B1948" s="36"/>
      <c r="C1948" s="13" t="s">
        <v>1999</v>
      </c>
      <c r="D1948" s="10" t="s">
        <v>2247</v>
      </c>
      <c r="E1948" s="10" t="s">
        <v>2248</v>
      </c>
      <c r="F1948" s="11" t="s">
        <v>2249</v>
      </c>
      <c r="G1948" s="11"/>
      <c r="H1948" s="11"/>
      <c r="I1948" s="11"/>
      <c r="J1948" s="11"/>
      <c r="K1948" s="11"/>
      <c r="L1948" s="11"/>
      <c r="M1948" s="11"/>
      <c r="N1948" s="10"/>
      <c r="O1948" s="10"/>
      <c r="P1948" s="10"/>
      <c r="Q1948" s="10"/>
      <c r="R1948" s="10"/>
      <c r="S1948" s="10" t="s">
        <v>53</v>
      </c>
      <c r="T1948" s="10"/>
      <c r="U1948" s="10" t="s">
        <v>49</v>
      </c>
      <c r="V1948" s="10" t="s">
        <v>50</v>
      </c>
      <c r="W1948" s="10" t="s">
        <v>50</v>
      </c>
      <c r="X1948" s="11" t="str">
        <f t="shared" si="1098"/>
        <v>N</v>
      </c>
      <c r="Y1948" s="11"/>
      <c r="Z1948" s="11">
        <f t="shared" si="1096"/>
        <v>0</v>
      </c>
      <c r="AA1948" s="11" t="str">
        <f t="shared" si="1018"/>
        <v>N</v>
      </c>
      <c r="AB1948" s="11"/>
      <c r="AC1948" s="11">
        <f t="shared" si="1019"/>
        <v>0</v>
      </c>
      <c r="AD1948" s="10" t="str">
        <f t="shared" si="1103"/>
        <v/>
      </c>
      <c r="AE1948" s="10" t="str">
        <f t="shared" si="1104"/>
        <v/>
      </c>
      <c r="AF1948" s="11"/>
      <c r="AG1948" s="10"/>
      <c r="AH1948" s="10"/>
      <c r="AI1948" s="11">
        <f t="shared" si="1105"/>
        <v>1415</v>
      </c>
      <c r="AJ1948" s="11" t="str">
        <f t="shared" si="1106"/>
        <v/>
      </c>
      <c r="AK1948" s="11">
        <f t="shared" si="1107"/>
        <v>1415</v>
      </c>
      <c r="AL1948" s="11" t="str">
        <f t="shared" si="1108"/>
        <v/>
      </c>
      <c r="AM1948" s="11">
        <f t="shared" si="1109"/>
        <v>1080</v>
      </c>
      <c r="AN1948" s="11" t="str">
        <f t="shared" si="1110"/>
        <v/>
      </c>
      <c r="AO1948" s="11">
        <f t="shared" si="1111"/>
        <v>1223</v>
      </c>
      <c r="AP1948" s="11" t="str">
        <f t="shared" si="1112"/>
        <v/>
      </c>
      <c r="AQ1948" s="11"/>
      <c r="AR1948" s="11">
        <f t="shared" si="1020"/>
        <v>0</v>
      </c>
      <c r="AS1948" s="11"/>
      <c r="AT1948" s="9"/>
      <c r="AU1948" t="str">
        <f t="shared" si="1097"/>
        <v>RW</v>
      </c>
      <c r="AV1948" s="7">
        <f>SUM(Z$7:Z1948)/2</f>
        <v>1416</v>
      </c>
      <c r="AW1948" s="7">
        <f>SUM(AC$7:AC1948)/2</f>
        <v>1008</v>
      </c>
      <c r="BF1948" s="2" t="s">
        <v>1299</v>
      </c>
      <c r="BG1948" s="2" t="s">
        <v>1299</v>
      </c>
      <c r="BH1948" s="2" t="s">
        <v>1299</v>
      </c>
      <c r="BI1948" s="2" t="s">
        <v>1299</v>
      </c>
      <c r="BJ1948" s="2" t="s">
        <v>1299</v>
      </c>
      <c r="BK1948" s="2" t="s">
        <v>1299</v>
      </c>
      <c r="BL1948" s="2" t="s">
        <v>1299</v>
      </c>
      <c r="BM1948" s="2" t="s">
        <v>1299</v>
      </c>
      <c r="BN1948" s="2" t="s">
        <v>1299</v>
      </c>
      <c r="BO1948" s="2" t="s">
        <v>1299</v>
      </c>
    </row>
    <row r="1949" spans="2:67" ht="43.15" outlineLevel="1">
      <c r="B1949" s="36"/>
      <c r="C1949" s="13" t="s">
        <v>1999</v>
      </c>
      <c r="D1949" s="10" t="s">
        <v>2247</v>
      </c>
      <c r="E1949" s="10" t="s">
        <v>2248</v>
      </c>
      <c r="F1949" s="11" t="s">
        <v>2249</v>
      </c>
      <c r="G1949" s="11"/>
      <c r="H1949" s="11"/>
      <c r="I1949" s="11"/>
      <c r="J1949" s="11"/>
      <c r="K1949" s="11"/>
      <c r="L1949" s="11"/>
      <c r="M1949" s="11"/>
      <c r="N1949" s="10"/>
      <c r="O1949" s="10"/>
      <c r="P1949" s="10"/>
      <c r="Q1949" s="10"/>
      <c r="R1949" s="10"/>
      <c r="S1949" s="10" t="s">
        <v>53</v>
      </c>
      <c r="T1949" s="10"/>
      <c r="U1949" s="10" t="s">
        <v>49</v>
      </c>
      <c r="V1949" s="10" t="s">
        <v>50</v>
      </c>
      <c r="W1949" s="10" t="s">
        <v>50</v>
      </c>
      <c r="X1949" s="11" t="str">
        <f t="shared" si="1098"/>
        <v>N</v>
      </c>
      <c r="Y1949" s="11"/>
      <c r="Z1949" s="11">
        <f t="shared" ref="Z1949:Z2012" si="1113">IF(V1949="N",Y1949,Y1949*$T$1)</f>
        <v>0</v>
      </c>
      <c r="AA1949" s="11" t="str">
        <f t="shared" si="1018"/>
        <v>N</v>
      </c>
      <c r="AB1949" s="11"/>
      <c r="AC1949" s="11">
        <f t="shared" si="1019"/>
        <v>0</v>
      </c>
      <c r="AD1949" s="10" t="str">
        <f t="shared" si="1103"/>
        <v/>
      </c>
      <c r="AE1949" s="10" t="str">
        <f t="shared" si="1104"/>
        <v/>
      </c>
      <c r="AF1949" s="11"/>
      <c r="AG1949" s="10"/>
      <c r="AH1949" s="10"/>
      <c r="AI1949" s="11">
        <f t="shared" si="1105"/>
        <v>1415</v>
      </c>
      <c r="AJ1949" s="11" t="str">
        <f t="shared" si="1106"/>
        <v/>
      </c>
      <c r="AK1949" s="11">
        <f t="shared" si="1107"/>
        <v>1415</v>
      </c>
      <c r="AL1949" s="11" t="str">
        <f t="shared" si="1108"/>
        <v/>
      </c>
      <c r="AM1949" s="11">
        <f t="shared" si="1109"/>
        <v>1080</v>
      </c>
      <c r="AN1949" s="11" t="str">
        <f t="shared" si="1110"/>
        <v/>
      </c>
      <c r="AO1949" s="11">
        <f t="shared" si="1111"/>
        <v>1223</v>
      </c>
      <c r="AP1949" s="11" t="str">
        <f t="shared" si="1112"/>
        <v/>
      </c>
      <c r="AQ1949" s="11"/>
      <c r="AR1949" s="11">
        <f t="shared" si="1020"/>
        <v>0</v>
      </c>
      <c r="AS1949" s="11"/>
      <c r="AT1949" s="9"/>
      <c r="AU1949" t="str">
        <f t="shared" si="1097"/>
        <v>RW</v>
      </c>
      <c r="AV1949" s="7">
        <f>SUM(Z$7:Z1949)/2</f>
        <v>1416</v>
      </c>
      <c r="AW1949" s="7">
        <f>SUM(AC$7:AC1949)/2</f>
        <v>1008</v>
      </c>
      <c r="BF1949" s="2" t="s">
        <v>1299</v>
      </c>
      <c r="BG1949" s="2" t="s">
        <v>1299</v>
      </c>
      <c r="BH1949" s="2" t="s">
        <v>1299</v>
      </c>
      <c r="BI1949" s="2" t="s">
        <v>1299</v>
      </c>
      <c r="BJ1949" s="2" t="s">
        <v>1299</v>
      </c>
      <c r="BK1949" s="2" t="s">
        <v>1299</v>
      </c>
      <c r="BL1949" s="2" t="s">
        <v>1299</v>
      </c>
      <c r="BM1949" s="2" t="s">
        <v>1299</v>
      </c>
      <c r="BN1949" s="2" t="s">
        <v>1299</v>
      </c>
      <c r="BO1949" s="2" t="s">
        <v>1299</v>
      </c>
    </row>
    <row r="1950" spans="2:67" ht="43.15" outlineLevel="1">
      <c r="B1950" s="36"/>
      <c r="C1950" s="13" t="s">
        <v>1999</v>
      </c>
      <c r="D1950" s="10" t="s">
        <v>2247</v>
      </c>
      <c r="E1950" s="10" t="s">
        <v>2248</v>
      </c>
      <c r="F1950" s="11" t="s">
        <v>2249</v>
      </c>
      <c r="G1950" s="11"/>
      <c r="H1950" s="11"/>
      <c r="I1950" s="11"/>
      <c r="J1950" s="11"/>
      <c r="K1950" s="11"/>
      <c r="L1950" s="11"/>
      <c r="M1950" s="11"/>
      <c r="N1950" s="10"/>
      <c r="O1950" s="10"/>
      <c r="P1950" s="10"/>
      <c r="Q1950" s="10"/>
      <c r="R1950" s="10"/>
      <c r="S1950" s="10" t="s">
        <v>53</v>
      </c>
      <c r="T1950" s="10"/>
      <c r="U1950" s="10" t="s">
        <v>49</v>
      </c>
      <c r="V1950" s="10" t="s">
        <v>50</v>
      </c>
      <c r="W1950" s="10" t="s">
        <v>50</v>
      </c>
      <c r="X1950" s="11" t="str">
        <f t="shared" si="1098"/>
        <v>N</v>
      </c>
      <c r="Y1950" s="11"/>
      <c r="Z1950" s="11">
        <f t="shared" si="1113"/>
        <v>0</v>
      </c>
      <c r="AA1950" s="11" t="str">
        <f t="shared" si="1018"/>
        <v>N</v>
      </c>
      <c r="AB1950" s="11"/>
      <c r="AC1950" s="11">
        <f t="shared" si="1019"/>
        <v>0</v>
      </c>
      <c r="AD1950" s="10" t="str">
        <f t="shared" si="1103"/>
        <v/>
      </c>
      <c r="AE1950" s="10" t="str">
        <f t="shared" si="1104"/>
        <v/>
      </c>
      <c r="AF1950" s="11"/>
      <c r="AG1950" s="10"/>
      <c r="AH1950" s="10"/>
      <c r="AI1950" s="11">
        <f t="shared" si="1105"/>
        <v>1415</v>
      </c>
      <c r="AJ1950" s="11" t="str">
        <f t="shared" si="1106"/>
        <v/>
      </c>
      <c r="AK1950" s="11">
        <f t="shared" si="1107"/>
        <v>1415</v>
      </c>
      <c r="AL1950" s="11" t="str">
        <f t="shared" si="1108"/>
        <v/>
      </c>
      <c r="AM1950" s="11">
        <f t="shared" si="1109"/>
        <v>1080</v>
      </c>
      <c r="AN1950" s="11" t="str">
        <f t="shared" si="1110"/>
        <v/>
      </c>
      <c r="AO1950" s="11">
        <f t="shared" si="1111"/>
        <v>1223</v>
      </c>
      <c r="AP1950" s="11" t="str">
        <f t="shared" si="1112"/>
        <v/>
      </c>
      <c r="AQ1950" s="11"/>
      <c r="AR1950" s="11">
        <f t="shared" si="1020"/>
        <v>0</v>
      </c>
      <c r="AS1950" s="11"/>
      <c r="AT1950" s="9"/>
      <c r="AU1950" t="str">
        <f t="shared" si="1097"/>
        <v>RW</v>
      </c>
      <c r="AV1950" s="7">
        <f>SUM(Z$7:Z1950)/2</f>
        <v>1416</v>
      </c>
      <c r="AW1950" s="7">
        <f>SUM(AC$7:AC1950)/2</f>
        <v>1008</v>
      </c>
      <c r="BF1950" s="2" t="s">
        <v>1299</v>
      </c>
      <c r="BG1950" s="2" t="s">
        <v>1299</v>
      </c>
      <c r="BH1950" s="2" t="s">
        <v>1299</v>
      </c>
      <c r="BI1950" s="2" t="s">
        <v>1299</v>
      </c>
      <c r="BJ1950" s="2" t="s">
        <v>1299</v>
      </c>
      <c r="BK1950" s="2" t="s">
        <v>1299</v>
      </c>
      <c r="BL1950" s="2" t="s">
        <v>1299</v>
      </c>
      <c r="BM1950" s="2" t="s">
        <v>1299</v>
      </c>
      <c r="BN1950" s="2" t="s">
        <v>1299</v>
      </c>
      <c r="BO1950" s="2" t="s">
        <v>1299</v>
      </c>
    </row>
    <row r="1951" spans="2:67" ht="43.15" outlineLevel="1">
      <c r="B1951" s="36"/>
      <c r="C1951" s="13" t="s">
        <v>1999</v>
      </c>
      <c r="D1951" s="10" t="s">
        <v>2247</v>
      </c>
      <c r="E1951" s="10" t="s">
        <v>2248</v>
      </c>
      <c r="F1951" s="11" t="s">
        <v>2249</v>
      </c>
      <c r="G1951" s="11"/>
      <c r="H1951" s="11"/>
      <c r="I1951" s="11"/>
      <c r="J1951" s="11"/>
      <c r="K1951" s="11"/>
      <c r="L1951" s="11"/>
      <c r="M1951" s="11"/>
      <c r="N1951" s="10"/>
      <c r="O1951" s="10"/>
      <c r="P1951" s="10"/>
      <c r="Q1951" s="10"/>
      <c r="R1951" s="10"/>
      <c r="S1951" s="10" t="s">
        <v>53</v>
      </c>
      <c r="T1951" s="10"/>
      <c r="U1951" s="10" t="s">
        <v>49</v>
      </c>
      <c r="V1951" s="10" t="s">
        <v>50</v>
      </c>
      <c r="W1951" s="10" t="s">
        <v>50</v>
      </c>
      <c r="X1951" s="11" t="str">
        <f t="shared" si="1098"/>
        <v>N</v>
      </c>
      <c r="Y1951" s="11"/>
      <c r="Z1951" s="11">
        <f t="shared" si="1113"/>
        <v>0</v>
      </c>
      <c r="AA1951" s="11" t="str">
        <f t="shared" si="1018"/>
        <v>N</v>
      </c>
      <c r="AB1951" s="11"/>
      <c r="AC1951" s="11">
        <f t="shared" si="1019"/>
        <v>0</v>
      </c>
      <c r="AD1951" s="10" t="str">
        <f t="shared" si="1103"/>
        <v/>
      </c>
      <c r="AE1951" s="10" t="str">
        <f t="shared" si="1104"/>
        <v/>
      </c>
      <c r="AF1951" s="11"/>
      <c r="AG1951" s="10"/>
      <c r="AH1951" s="10"/>
      <c r="AI1951" s="11">
        <f t="shared" si="1105"/>
        <v>1415</v>
      </c>
      <c r="AJ1951" s="11" t="str">
        <f t="shared" si="1106"/>
        <v/>
      </c>
      <c r="AK1951" s="11">
        <f t="shared" si="1107"/>
        <v>1415</v>
      </c>
      <c r="AL1951" s="11" t="str">
        <f t="shared" si="1108"/>
        <v/>
      </c>
      <c r="AM1951" s="11">
        <f t="shared" si="1109"/>
        <v>1080</v>
      </c>
      <c r="AN1951" s="11" t="str">
        <f t="shared" si="1110"/>
        <v/>
      </c>
      <c r="AO1951" s="11">
        <f t="shared" si="1111"/>
        <v>1223</v>
      </c>
      <c r="AP1951" s="11" t="str">
        <f t="shared" si="1112"/>
        <v/>
      </c>
      <c r="AQ1951" s="11"/>
      <c r="AR1951" s="11">
        <f t="shared" si="1020"/>
        <v>0</v>
      </c>
      <c r="AS1951" s="11"/>
      <c r="AT1951" s="9"/>
      <c r="AU1951" t="str">
        <f t="shared" si="1097"/>
        <v>RW</v>
      </c>
      <c r="AV1951" s="7">
        <f>SUM(Z$7:Z1951)/2</f>
        <v>1416</v>
      </c>
      <c r="AW1951" s="7">
        <f>SUM(AC$7:AC1951)/2</f>
        <v>1008</v>
      </c>
      <c r="BF1951" s="2" t="s">
        <v>1299</v>
      </c>
      <c r="BG1951" s="2" t="s">
        <v>1299</v>
      </c>
      <c r="BH1951" s="2" t="s">
        <v>1299</v>
      </c>
      <c r="BI1951" s="2" t="s">
        <v>1299</v>
      </c>
      <c r="BJ1951" s="2" t="s">
        <v>1299</v>
      </c>
      <c r="BK1951" s="2" t="s">
        <v>1299</v>
      </c>
      <c r="BL1951" s="2" t="s">
        <v>1299</v>
      </c>
      <c r="BM1951" s="2" t="s">
        <v>1299</v>
      </c>
      <c r="BN1951" s="2" t="s">
        <v>1299</v>
      </c>
      <c r="BO1951" s="2" t="s">
        <v>1299</v>
      </c>
    </row>
    <row r="1952" spans="2:67" ht="43.15" outlineLevel="1">
      <c r="B1952" s="36"/>
      <c r="C1952" s="13" t="s">
        <v>1999</v>
      </c>
      <c r="D1952" s="10" t="s">
        <v>2247</v>
      </c>
      <c r="E1952" s="10" t="s">
        <v>2248</v>
      </c>
      <c r="F1952" s="11" t="s">
        <v>2249</v>
      </c>
      <c r="G1952" s="11"/>
      <c r="H1952" s="11"/>
      <c r="I1952" s="11"/>
      <c r="J1952" s="11"/>
      <c r="K1952" s="11"/>
      <c r="L1952" s="11"/>
      <c r="M1952" s="11"/>
      <c r="N1952" s="10"/>
      <c r="O1952" s="10"/>
      <c r="P1952" s="10"/>
      <c r="Q1952" s="10"/>
      <c r="R1952" s="10"/>
      <c r="S1952" s="10" t="s">
        <v>53</v>
      </c>
      <c r="T1952" s="10"/>
      <c r="U1952" s="10" t="s">
        <v>49</v>
      </c>
      <c r="V1952" s="10" t="s">
        <v>50</v>
      </c>
      <c r="W1952" s="10" t="s">
        <v>50</v>
      </c>
      <c r="X1952" s="11" t="str">
        <f t="shared" si="1098"/>
        <v>N</v>
      </c>
      <c r="Y1952" s="11"/>
      <c r="Z1952" s="11">
        <f t="shared" si="1113"/>
        <v>0</v>
      </c>
      <c r="AA1952" s="11" t="str">
        <f t="shared" si="1018"/>
        <v>N</v>
      </c>
      <c r="AB1952" s="11"/>
      <c r="AC1952" s="11">
        <f t="shared" si="1019"/>
        <v>0</v>
      </c>
      <c r="AD1952" s="10" t="str">
        <f t="shared" si="1103"/>
        <v/>
      </c>
      <c r="AE1952" s="10" t="str">
        <f t="shared" si="1104"/>
        <v/>
      </c>
      <c r="AF1952" s="11"/>
      <c r="AG1952" s="10"/>
      <c r="AH1952" s="10"/>
      <c r="AI1952" s="11">
        <f t="shared" si="1105"/>
        <v>1415</v>
      </c>
      <c r="AJ1952" s="11" t="str">
        <f t="shared" si="1106"/>
        <v/>
      </c>
      <c r="AK1952" s="11">
        <f t="shared" si="1107"/>
        <v>1415</v>
      </c>
      <c r="AL1952" s="11" t="str">
        <f t="shared" si="1108"/>
        <v/>
      </c>
      <c r="AM1952" s="11">
        <f t="shared" si="1109"/>
        <v>1080</v>
      </c>
      <c r="AN1952" s="11" t="str">
        <f t="shared" si="1110"/>
        <v/>
      </c>
      <c r="AO1952" s="11">
        <f t="shared" si="1111"/>
        <v>1223</v>
      </c>
      <c r="AP1952" s="11" t="str">
        <f t="shared" si="1112"/>
        <v/>
      </c>
      <c r="AQ1952" s="11"/>
      <c r="AR1952" s="11">
        <f t="shared" si="1020"/>
        <v>0</v>
      </c>
      <c r="AS1952" s="11"/>
      <c r="AT1952" s="9"/>
      <c r="AU1952" t="str">
        <f t="shared" si="1097"/>
        <v>RW</v>
      </c>
      <c r="AV1952" s="7">
        <f>SUM(Z$7:Z1952)/2</f>
        <v>1416</v>
      </c>
      <c r="AW1952" s="7">
        <f>SUM(AC$7:AC1952)/2</f>
        <v>1008</v>
      </c>
      <c r="BF1952" s="2" t="s">
        <v>1299</v>
      </c>
      <c r="BG1952" s="2" t="s">
        <v>1299</v>
      </c>
      <c r="BH1952" s="2" t="s">
        <v>1299</v>
      </c>
      <c r="BI1952" s="2" t="s">
        <v>1299</v>
      </c>
      <c r="BJ1952" s="2" t="s">
        <v>1299</v>
      </c>
      <c r="BK1952" s="2" t="s">
        <v>1299</v>
      </c>
      <c r="BL1952" s="2" t="s">
        <v>1299</v>
      </c>
      <c r="BM1952" s="2" t="s">
        <v>1299</v>
      </c>
      <c r="BN1952" s="2" t="s">
        <v>1299</v>
      </c>
      <c r="BO1952" s="2" t="s">
        <v>1299</v>
      </c>
    </row>
    <row r="1953" spans="2:67" ht="43.15" outlineLevel="1">
      <c r="B1953" s="36"/>
      <c r="C1953" s="13" t="s">
        <v>1999</v>
      </c>
      <c r="D1953" s="10" t="s">
        <v>2247</v>
      </c>
      <c r="E1953" s="10" t="s">
        <v>2248</v>
      </c>
      <c r="F1953" s="11" t="s">
        <v>2249</v>
      </c>
      <c r="G1953" s="11"/>
      <c r="H1953" s="11"/>
      <c r="I1953" s="11"/>
      <c r="J1953" s="11"/>
      <c r="K1953" s="11"/>
      <c r="L1953" s="11"/>
      <c r="M1953" s="11"/>
      <c r="N1953" s="10"/>
      <c r="O1953" s="10"/>
      <c r="P1953" s="10"/>
      <c r="Q1953" s="10"/>
      <c r="R1953" s="10"/>
      <c r="S1953" s="10" t="s">
        <v>53</v>
      </c>
      <c r="T1953" s="10"/>
      <c r="U1953" s="10" t="s">
        <v>49</v>
      </c>
      <c r="V1953" s="10" t="s">
        <v>50</v>
      </c>
      <c r="W1953" s="10" t="s">
        <v>50</v>
      </c>
      <c r="X1953" s="11" t="str">
        <f t="shared" si="1098"/>
        <v>N</v>
      </c>
      <c r="Y1953" s="11"/>
      <c r="Z1953" s="11">
        <f t="shared" si="1113"/>
        <v>0</v>
      </c>
      <c r="AA1953" s="11" t="str">
        <f t="shared" si="1018"/>
        <v>N</v>
      </c>
      <c r="AB1953" s="11"/>
      <c r="AC1953" s="11">
        <f t="shared" si="1019"/>
        <v>0</v>
      </c>
      <c r="AD1953" s="10" t="str">
        <f t="shared" si="1103"/>
        <v/>
      </c>
      <c r="AE1953" s="10" t="str">
        <f t="shared" si="1104"/>
        <v/>
      </c>
      <c r="AF1953" s="11"/>
      <c r="AG1953" s="10"/>
      <c r="AH1953" s="10"/>
      <c r="AI1953" s="11">
        <f t="shared" si="1105"/>
        <v>1415</v>
      </c>
      <c r="AJ1953" s="11" t="str">
        <f t="shared" si="1106"/>
        <v/>
      </c>
      <c r="AK1953" s="11">
        <f t="shared" si="1107"/>
        <v>1415</v>
      </c>
      <c r="AL1953" s="11" t="str">
        <f t="shared" si="1108"/>
        <v/>
      </c>
      <c r="AM1953" s="11">
        <f t="shared" si="1109"/>
        <v>1080</v>
      </c>
      <c r="AN1953" s="11" t="str">
        <f t="shared" si="1110"/>
        <v/>
      </c>
      <c r="AO1953" s="11">
        <f t="shared" si="1111"/>
        <v>1223</v>
      </c>
      <c r="AP1953" s="11" t="str">
        <f t="shared" si="1112"/>
        <v/>
      </c>
      <c r="AQ1953" s="11"/>
      <c r="AR1953" s="11">
        <f t="shared" si="1020"/>
        <v>0</v>
      </c>
      <c r="AS1953" s="11"/>
      <c r="AT1953" s="9"/>
      <c r="AU1953" t="str">
        <f t="shared" si="1097"/>
        <v>RW</v>
      </c>
      <c r="AV1953" s="7">
        <f>SUM(Z$7:Z1953)/2</f>
        <v>1416</v>
      </c>
      <c r="AW1953" s="7">
        <f>SUM(AC$7:AC1953)/2</f>
        <v>1008</v>
      </c>
      <c r="BF1953" s="2" t="s">
        <v>1299</v>
      </c>
      <c r="BG1953" s="2" t="s">
        <v>1299</v>
      </c>
      <c r="BH1953" s="2" t="s">
        <v>1299</v>
      </c>
      <c r="BI1953" s="2" t="s">
        <v>1299</v>
      </c>
      <c r="BJ1953" s="2" t="s">
        <v>1299</v>
      </c>
      <c r="BK1953" s="2" t="s">
        <v>1299</v>
      </c>
      <c r="BL1953" s="2" t="s">
        <v>1299</v>
      </c>
      <c r="BM1953" s="2" t="s">
        <v>1299</v>
      </c>
      <c r="BN1953" s="2" t="s">
        <v>1299</v>
      </c>
      <c r="BO1953" s="2" t="s">
        <v>1299</v>
      </c>
    </row>
    <row r="1954" spans="2:67" ht="43.15" outlineLevel="1">
      <c r="B1954" s="36"/>
      <c r="C1954" s="13" t="s">
        <v>1999</v>
      </c>
      <c r="D1954" s="10" t="s">
        <v>2247</v>
      </c>
      <c r="E1954" s="10" t="s">
        <v>2248</v>
      </c>
      <c r="F1954" s="11" t="s">
        <v>2249</v>
      </c>
      <c r="G1954" s="11"/>
      <c r="H1954" s="11"/>
      <c r="I1954" s="11"/>
      <c r="J1954" s="11"/>
      <c r="K1954" s="11"/>
      <c r="L1954" s="11"/>
      <c r="M1954" s="11"/>
      <c r="N1954" s="10"/>
      <c r="O1954" s="10"/>
      <c r="P1954" s="10"/>
      <c r="Q1954" s="10"/>
      <c r="R1954" s="10"/>
      <c r="S1954" s="10" t="s">
        <v>53</v>
      </c>
      <c r="T1954" s="10"/>
      <c r="U1954" s="10" t="s">
        <v>49</v>
      </c>
      <c r="V1954" s="10" t="s">
        <v>50</v>
      </c>
      <c r="W1954" s="10" t="s">
        <v>50</v>
      </c>
      <c r="X1954" s="11" t="str">
        <f t="shared" si="1098"/>
        <v>N</v>
      </c>
      <c r="Y1954" s="11"/>
      <c r="Z1954" s="11">
        <f t="shared" si="1113"/>
        <v>0</v>
      </c>
      <c r="AA1954" s="11" t="str">
        <f t="shared" si="1018"/>
        <v>N</v>
      </c>
      <c r="AB1954" s="11"/>
      <c r="AC1954" s="11">
        <f t="shared" si="1019"/>
        <v>0</v>
      </c>
      <c r="AD1954" s="10" t="str">
        <f t="shared" si="1103"/>
        <v/>
      </c>
      <c r="AE1954" s="10" t="str">
        <f t="shared" si="1104"/>
        <v/>
      </c>
      <c r="AF1954" s="11"/>
      <c r="AG1954" s="10"/>
      <c r="AH1954" s="10"/>
      <c r="AI1954" s="11">
        <f t="shared" si="1105"/>
        <v>1415</v>
      </c>
      <c r="AJ1954" s="11" t="str">
        <f t="shared" si="1106"/>
        <v/>
      </c>
      <c r="AK1954" s="11">
        <f t="shared" si="1107"/>
        <v>1415</v>
      </c>
      <c r="AL1954" s="11" t="str">
        <f t="shared" si="1108"/>
        <v/>
      </c>
      <c r="AM1954" s="11">
        <f t="shared" si="1109"/>
        <v>1080</v>
      </c>
      <c r="AN1954" s="11" t="str">
        <f t="shared" si="1110"/>
        <v/>
      </c>
      <c r="AO1954" s="11">
        <f t="shared" si="1111"/>
        <v>1223</v>
      </c>
      <c r="AP1954" s="11" t="str">
        <f t="shared" si="1112"/>
        <v/>
      </c>
      <c r="AQ1954" s="11"/>
      <c r="AR1954" s="11">
        <f t="shared" si="1020"/>
        <v>0</v>
      </c>
      <c r="AS1954" s="11"/>
      <c r="AT1954" s="9"/>
      <c r="AU1954" t="str">
        <f t="shared" si="1097"/>
        <v>RW</v>
      </c>
      <c r="AV1954" s="7">
        <f>SUM(Z$7:Z1954)/2</f>
        <v>1416</v>
      </c>
      <c r="AW1954" s="7">
        <f>SUM(AC$7:AC1954)/2</f>
        <v>1008</v>
      </c>
      <c r="BF1954" s="2" t="s">
        <v>1299</v>
      </c>
      <c r="BG1954" s="2" t="s">
        <v>1299</v>
      </c>
      <c r="BH1954" s="2" t="s">
        <v>1299</v>
      </c>
      <c r="BI1954" s="2" t="s">
        <v>1299</v>
      </c>
      <c r="BJ1954" s="2" t="s">
        <v>1299</v>
      </c>
      <c r="BK1954" s="2" t="s">
        <v>1299</v>
      </c>
      <c r="BL1954" s="2" t="s">
        <v>1299</v>
      </c>
      <c r="BM1954" s="2" t="s">
        <v>1299</v>
      </c>
      <c r="BN1954" s="2" t="s">
        <v>1299</v>
      </c>
      <c r="BO1954" s="2" t="s">
        <v>1299</v>
      </c>
    </row>
    <row r="1955" spans="2:67" ht="43.15" outlineLevel="1">
      <c r="B1955" s="36"/>
      <c r="C1955" s="13" t="s">
        <v>1999</v>
      </c>
      <c r="D1955" s="10" t="s">
        <v>2247</v>
      </c>
      <c r="E1955" s="10" t="s">
        <v>2248</v>
      </c>
      <c r="F1955" s="11" t="s">
        <v>2249</v>
      </c>
      <c r="G1955" s="11"/>
      <c r="H1955" s="11"/>
      <c r="I1955" s="11"/>
      <c r="J1955" s="11"/>
      <c r="K1955" s="11"/>
      <c r="L1955" s="11"/>
      <c r="M1955" s="11"/>
      <c r="N1955" s="10"/>
      <c r="O1955" s="10"/>
      <c r="P1955" s="10"/>
      <c r="Q1955" s="10"/>
      <c r="R1955" s="10"/>
      <c r="S1955" s="10" t="s">
        <v>53</v>
      </c>
      <c r="T1955" s="10"/>
      <c r="U1955" s="10" t="s">
        <v>49</v>
      </c>
      <c r="V1955" s="10" t="s">
        <v>50</v>
      </c>
      <c r="W1955" s="10" t="s">
        <v>50</v>
      </c>
      <c r="X1955" s="11" t="str">
        <f t="shared" si="1098"/>
        <v>N</v>
      </c>
      <c r="Y1955" s="11"/>
      <c r="Z1955" s="11">
        <f t="shared" si="1113"/>
        <v>0</v>
      </c>
      <c r="AA1955" s="11" t="str">
        <f t="shared" si="1018"/>
        <v>N</v>
      </c>
      <c r="AB1955" s="11"/>
      <c r="AC1955" s="11">
        <f t="shared" si="1019"/>
        <v>0</v>
      </c>
      <c r="AD1955" s="10" t="str">
        <f t="shared" si="1103"/>
        <v/>
      </c>
      <c r="AE1955" s="10" t="str">
        <f t="shared" si="1104"/>
        <v/>
      </c>
      <c r="AF1955" s="11"/>
      <c r="AG1955" s="10"/>
      <c r="AH1955" s="10"/>
      <c r="AI1955" s="11">
        <f t="shared" si="1105"/>
        <v>1415</v>
      </c>
      <c r="AJ1955" s="11" t="str">
        <f t="shared" si="1106"/>
        <v/>
      </c>
      <c r="AK1955" s="11">
        <f t="shared" si="1107"/>
        <v>1415</v>
      </c>
      <c r="AL1955" s="11" t="str">
        <f t="shared" si="1108"/>
        <v/>
      </c>
      <c r="AM1955" s="11">
        <f t="shared" si="1109"/>
        <v>1080</v>
      </c>
      <c r="AN1955" s="11" t="str">
        <f t="shared" si="1110"/>
        <v/>
      </c>
      <c r="AO1955" s="11">
        <f t="shared" si="1111"/>
        <v>1223</v>
      </c>
      <c r="AP1955" s="11" t="str">
        <f t="shared" si="1112"/>
        <v/>
      </c>
      <c r="AQ1955" s="11"/>
      <c r="AR1955" s="11">
        <f t="shared" si="1020"/>
        <v>0</v>
      </c>
      <c r="AS1955" s="11"/>
      <c r="AT1955" s="9"/>
      <c r="AU1955" t="str">
        <f t="shared" si="1097"/>
        <v>RW</v>
      </c>
      <c r="AV1955" s="7">
        <f>SUM(Z$7:Z1955)/2</f>
        <v>1416</v>
      </c>
      <c r="AW1955" s="7">
        <f>SUM(AC$7:AC1955)/2</f>
        <v>1008</v>
      </c>
      <c r="BF1955" s="2" t="s">
        <v>1299</v>
      </c>
      <c r="BG1955" s="2" t="s">
        <v>1299</v>
      </c>
      <c r="BH1955" s="2" t="s">
        <v>1299</v>
      </c>
      <c r="BI1955" s="2" t="s">
        <v>1299</v>
      </c>
      <c r="BJ1955" s="2" t="s">
        <v>1299</v>
      </c>
      <c r="BK1955" s="2" t="s">
        <v>1299</v>
      </c>
      <c r="BL1955" s="2" t="s">
        <v>1299</v>
      </c>
      <c r="BM1955" s="2" t="s">
        <v>1299</v>
      </c>
      <c r="BN1955" s="2" t="s">
        <v>1299</v>
      </c>
      <c r="BO1955" s="2" t="s">
        <v>1299</v>
      </c>
    </row>
    <row r="1956" spans="2:67" ht="43.15" outlineLevel="1">
      <c r="B1956" s="36"/>
      <c r="C1956" s="13" t="s">
        <v>1999</v>
      </c>
      <c r="D1956" s="10" t="s">
        <v>2247</v>
      </c>
      <c r="E1956" s="10" t="s">
        <v>2248</v>
      </c>
      <c r="F1956" s="11" t="s">
        <v>2249</v>
      </c>
      <c r="G1956" s="11"/>
      <c r="H1956" s="11"/>
      <c r="I1956" s="11"/>
      <c r="J1956" s="11"/>
      <c r="K1956" s="11"/>
      <c r="L1956" s="11"/>
      <c r="M1956" s="11"/>
      <c r="N1956" s="10"/>
      <c r="O1956" s="10"/>
      <c r="P1956" s="10"/>
      <c r="Q1956" s="10"/>
      <c r="R1956" s="10"/>
      <c r="S1956" s="10" t="s">
        <v>53</v>
      </c>
      <c r="T1956" s="10"/>
      <c r="U1956" s="10" t="s">
        <v>49</v>
      </c>
      <c r="V1956" s="10" t="s">
        <v>50</v>
      </c>
      <c r="W1956" s="10" t="s">
        <v>50</v>
      </c>
      <c r="X1956" s="11" t="str">
        <f t="shared" si="1098"/>
        <v>N</v>
      </c>
      <c r="Y1956" s="11"/>
      <c r="Z1956" s="11">
        <f t="shared" si="1113"/>
        <v>0</v>
      </c>
      <c r="AA1956" s="11" t="str">
        <f t="shared" si="1018"/>
        <v>N</v>
      </c>
      <c r="AB1956" s="11"/>
      <c r="AC1956" s="11">
        <f t="shared" si="1019"/>
        <v>0</v>
      </c>
      <c r="AD1956" s="10" t="str">
        <f t="shared" si="1103"/>
        <v/>
      </c>
      <c r="AE1956" s="10" t="str">
        <f t="shared" si="1104"/>
        <v/>
      </c>
      <c r="AF1956" s="11"/>
      <c r="AG1956" s="10"/>
      <c r="AH1956" s="10"/>
      <c r="AI1956" s="11">
        <f t="shared" si="1105"/>
        <v>1415</v>
      </c>
      <c r="AJ1956" s="11" t="str">
        <f t="shared" si="1106"/>
        <v/>
      </c>
      <c r="AK1956" s="11">
        <f t="shared" si="1107"/>
        <v>1415</v>
      </c>
      <c r="AL1956" s="11" t="str">
        <f t="shared" si="1108"/>
        <v/>
      </c>
      <c r="AM1956" s="11">
        <f t="shared" si="1109"/>
        <v>1080</v>
      </c>
      <c r="AN1956" s="11" t="str">
        <f t="shared" si="1110"/>
        <v/>
      </c>
      <c r="AO1956" s="11">
        <f t="shared" si="1111"/>
        <v>1223</v>
      </c>
      <c r="AP1956" s="11" t="str">
        <f t="shared" si="1112"/>
        <v/>
      </c>
      <c r="AQ1956" s="11"/>
      <c r="AR1956" s="11">
        <f t="shared" si="1020"/>
        <v>0</v>
      </c>
      <c r="AS1956" s="11"/>
      <c r="AT1956" s="9"/>
      <c r="AU1956" t="str">
        <f t="shared" si="1097"/>
        <v>RW</v>
      </c>
      <c r="AV1956" s="7">
        <f>SUM(Z$7:Z1956)/2</f>
        <v>1416</v>
      </c>
      <c r="AW1956" s="7">
        <f>SUM(AC$7:AC1956)/2</f>
        <v>1008</v>
      </c>
      <c r="BF1956" s="2" t="s">
        <v>1299</v>
      </c>
      <c r="BG1956" s="2" t="s">
        <v>1299</v>
      </c>
      <c r="BH1956" s="2" t="s">
        <v>1299</v>
      </c>
      <c r="BI1956" s="2" t="s">
        <v>1299</v>
      </c>
      <c r="BJ1956" s="2" t="s">
        <v>1299</v>
      </c>
      <c r="BK1956" s="2" t="s">
        <v>1299</v>
      </c>
      <c r="BL1956" s="2" t="s">
        <v>1299</v>
      </c>
      <c r="BM1956" s="2" t="s">
        <v>1299</v>
      </c>
      <c r="BN1956" s="2" t="s">
        <v>1299</v>
      </c>
      <c r="BO1956" s="2" t="s">
        <v>1299</v>
      </c>
    </row>
    <row r="1957" spans="2:67" ht="43.15" outlineLevel="1">
      <c r="B1957" s="36"/>
      <c r="C1957" s="13" t="s">
        <v>1999</v>
      </c>
      <c r="D1957" s="10" t="s">
        <v>2247</v>
      </c>
      <c r="E1957" s="10" t="s">
        <v>2248</v>
      </c>
      <c r="F1957" s="11" t="s">
        <v>2249</v>
      </c>
      <c r="G1957" s="11"/>
      <c r="H1957" s="11"/>
      <c r="I1957" s="11"/>
      <c r="J1957" s="11"/>
      <c r="K1957" s="11"/>
      <c r="L1957" s="11"/>
      <c r="M1957" s="11"/>
      <c r="N1957" s="10"/>
      <c r="O1957" s="10"/>
      <c r="P1957" s="10"/>
      <c r="Q1957" s="10"/>
      <c r="R1957" s="10"/>
      <c r="S1957" s="10" t="s">
        <v>53</v>
      </c>
      <c r="T1957" s="10"/>
      <c r="U1957" s="10" t="s">
        <v>49</v>
      </c>
      <c r="V1957" s="10" t="s">
        <v>50</v>
      </c>
      <c r="W1957" s="10" t="s">
        <v>50</v>
      </c>
      <c r="X1957" s="11" t="str">
        <f t="shared" si="1098"/>
        <v>N</v>
      </c>
      <c r="Y1957" s="11"/>
      <c r="Z1957" s="11">
        <f t="shared" si="1113"/>
        <v>0</v>
      </c>
      <c r="AA1957" s="11" t="str">
        <f t="shared" si="1018"/>
        <v>N</v>
      </c>
      <c r="AB1957" s="11"/>
      <c r="AC1957" s="11">
        <f t="shared" si="1019"/>
        <v>0</v>
      </c>
      <c r="AD1957" s="10" t="str">
        <f t="shared" si="1103"/>
        <v/>
      </c>
      <c r="AE1957" s="10" t="str">
        <f t="shared" si="1104"/>
        <v/>
      </c>
      <c r="AF1957" s="11"/>
      <c r="AG1957" s="10"/>
      <c r="AH1957" s="10"/>
      <c r="AI1957" s="11">
        <f t="shared" si="1105"/>
        <v>1415</v>
      </c>
      <c r="AJ1957" s="11" t="str">
        <f t="shared" si="1106"/>
        <v/>
      </c>
      <c r="AK1957" s="11">
        <f t="shared" si="1107"/>
        <v>1415</v>
      </c>
      <c r="AL1957" s="11" t="str">
        <f t="shared" si="1108"/>
        <v/>
      </c>
      <c r="AM1957" s="11">
        <f t="shared" si="1109"/>
        <v>1080</v>
      </c>
      <c r="AN1957" s="11" t="str">
        <f t="shared" si="1110"/>
        <v/>
      </c>
      <c r="AO1957" s="11">
        <f t="shared" si="1111"/>
        <v>1223</v>
      </c>
      <c r="AP1957" s="11" t="str">
        <f t="shared" si="1112"/>
        <v/>
      </c>
      <c r="AQ1957" s="11"/>
      <c r="AR1957" s="11">
        <f t="shared" si="1020"/>
        <v>0</v>
      </c>
      <c r="AS1957" s="11"/>
      <c r="AT1957" s="9"/>
      <c r="AU1957" t="str">
        <f t="shared" si="1097"/>
        <v>RW</v>
      </c>
      <c r="AV1957" s="7">
        <f>SUM(Z$7:Z1957)/2</f>
        <v>1416</v>
      </c>
      <c r="AW1957" s="7">
        <f>SUM(AC$7:AC1957)/2</f>
        <v>1008</v>
      </c>
      <c r="BF1957" s="2" t="s">
        <v>1299</v>
      </c>
      <c r="BG1957" s="2" t="s">
        <v>1299</v>
      </c>
      <c r="BH1957" s="2" t="s">
        <v>1299</v>
      </c>
      <c r="BI1957" s="2" t="s">
        <v>1299</v>
      </c>
      <c r="BJ1957" s="2" t="s">
        <v>1299</v>
      </c>
      <c r="BK1957" s="2" t="s">
        <v>1299</v>
      </c>
      <c r="BL1957" s="2" t="s">
        <v>1299</v>
      </c>
      <c r="BM1957" s="2" t="s">
        <v>1299</v>
      </c>
      <c r="BN1957" s="2" t="s">
        <v>1299</v>
      </c>
      <c r="BO1957" s="2" t="s">
        <v>1299</v>
      </c>
    </row>
    <row r="1958" spans="2:67" ht="43.15" outlineLevel="1">
      <c r="B1958" s="36"/>
      <c r="C1958" s="13" t="s">
        <v>1999</v>
      </c>
      <c r="D1958" s="10" t="s">
        <v>2247</v>
      </c>
      <c r="E1958" s="10" t="s">
        <v>2248</v>
      </c>
      <c r="F1958" s="11" t="s">
        <v>2249</v>
      </c>
      <c r="G1958" s="11"/>
      <c r="H1958" s="11"/>
      <c r="I1958" s="11"/>
      <c r="J1958" s="11"/>
      <c r="K1958" s="11"/>
      <c r="L1958" s="11"/>
      <c r="M1958" s="11"/>
      <c r="N1958" s="10"/>
      <c r="O1958" s="10"/>
      <c r="P1958" s="10"/>
      <c r="Q1958" s="10"/>
      <c r="R1958" s="10"/>
      <c r="S1958" s="10" t="s">
        <v>53</v>
      </c>
      <c r="T1958" s="10"/>
      <c r="U1958" s="10" t="s">
        <v>49</v>
      </c>
      <c r="V1958" s="10" t="s">
        <v>50</v>
      </c>
      <c r="W1958" s="10" t="s">
        <v>50</v>
      </c>
      <c r="X1958" s="11" t="str">
        <f t="shared" si="1098"/>
        <v>N</v>
      </c>
      <c r="Y1958" s="11"/>
      <c r="Z1958" s="11">
        <f t="shared" si="1113"/>
        <v>0</v>
      </c>
      <c r="AA1958" s="11" t="str">
        <f t="shared" si="1018"/>
        <v>N</v>
      </c>
      <c r="AB1958" s="11"/>
      <c r="AC1958" s="11">
        <f t="shared" si="1019"/>
        <v>0</v>
      </c>
      <c r="AD1958" s="10" t="str">
        <f t="shared" si="1103"/>
        <v/>
      </c>
      <c r="AE1958" s="10" t="str">
        <f t="shared" si="1104"/>
        <v/>
      </c>
      <c r="AF1958" s="11"/>
      <c r="AG1958" s="10"/>
      <c r="AH1958" s="10"/>
      <c r="AI1958" s="11">
        <f t="shared" si="1105"/>
        <v>1415</v>
      </c>
      <c r="AJ1958" s="11" t="str">
        <f t="shared" si="1106"/>
        <v/>
      </c>
      <c r="AK1958" s="11">
        <f t="shared" si="1107"/>
        <v>1415</v>
      </c>
      <c r="AL1958" s="11" t="str">
        <f t="shared" si="1108"/>
        <v/>
      </c>
      <c r="AM1958" s="11">
        <f t="shared" si="1109"/>
        <v>1080</v>
      </c>
      <c r="AN1958" s="11" t="str">
        <f t="shared" si="1110"/>
        <v/>
      </c>
      <c r="AO1958" s="11">
        <f t="shared" si="1111"/>
        <v>1223</v>
      </c>
      <c r="AP1958" s="11" t="str">
        <f t="shared" si="1112"/>
        <v/>
      </c>
      <c r="AQ1958" s="11"/>
      <c r="AR1958" s="11">
        <f t="shared" si="1020"/>
        <v>0</v>
      </c>
      <c r="AS1958" s="11"/>
      <c r="AT1958" s="9"/>
      <c r="AU1958" t="str">
        <f t="shared" si="1097"/>
        <v>RW</v>
      </c>
      <c r="AV1958" s="7">
        <f>SUM(Z$7:Z1958)/2</f>
        <v>1416</v>
      </c>
      <c r="AW1958" s="7">
        <f>SUM(AC$7:AC1958)/2</f>
        <v>1008</v>
      </c>
      <c r="BF1958" s="2" t="s">
        <v>1299</v>
      </c>
      <c r="BG1958" s="2" t="s">
        <v>1299</v>
      </c>
      <c r="BH1958" s="2" t="s">
        <v>1299</v>
      </c>
      <c r="BI1958" s="2" t="s">
        <v>1299</v>
      </c>
      <c r="BJ1958" s="2" t="s">
        <v>1299</v>
      </c>
      <c r="BK1958" s="2" t="s">
        <v>1299</v>
      </c>
      <c r="BL1958" s="2" t="s">
        <v>1299</v>
      </c>
      <c r="BM1958" s="2" t="s">
        <v>1299</v>
      </c>
      <c r="BN1958" s="2" t="s">
        <v>1299</v>
      </c>
      <c r="BO1958" s="2" t="s">
        <v>1299</v>
      </c>
    </row>
    <row r="1959" spans="2:67" ht="43.15" outlineLevel="1">
      <c r="B1959" s="36"/>
      <c r="C1959" s="13" t="s">
        <v>1999</v>
      </c>
      <c r="D1959" s="10" t="s">
        <v>2247</v>
      </c>
      <c r="E1959" s="10" t="s">
        <v>2248</v>
      </c>
      <c r="F1959" s="11" t="s">
        <v>2249</v>
      </c>
      <c r="G1959" s="11"/>
      <c r="H1959" s="11"/>
      <c r="I1959" s="11"/>
      <c r="J1959" s="11"/>
      <c r="K1959" s="11"/>
      <c r="L1959" s="11"/>
      <c r="M1959" s="11"/>
      <c r="N1959" s="10"/>
      <c r="O1959" s="10"/>
      <c r="P1959" s="10"/>
      <c r="Q1959" s="10"/>
      <c r="R1959" s="10"/>
      <c r="S1959" s="10" t="s">
        <v>53</v>
      </c>
      <c r="T1959" s="10"/>
      <c r="U1959" s="10" t="s">
        <v>49</v>
      </c>
      <c r="V1959" s="10" t="s">
        <v>50</v>
      </c>
      <c r="W1959" s="10" t="s">
        <v>50</v>
      </c>
      <c r="X1959" s="11" t="str">
        <f t="shared" si="1098"/>
        <v>N</v>
      </c>
      <c r="Y1959" s="11"/>
      <c r="Z1959" s="11">
        <f t="shared" si="1113"/>
        <v>0</v>
      </c>
      <c r="AA1959" s="11" t="str">
        <f t="shared" si="1018"/>
        <v>N</v>
      </c>
      <c r="AB1959" s="11"/>
      <c r="AC1959" s="11">
        <f t="shared" si="1019"/>
        <v>0</v>
      </c>
      <c r="AD1959" s="10" t="str">
        <f t="shared" si="1103"/>
        <v/>
      </c>
      <c r="AE1959" s="10" t="str">
        <f t="shared" si="1104"/>
        <v/>
      </c>
      <c r="AF1959" s="11"/>
      <c r="AG1959" s="10"/>
      <c r="AH1959" s="10"/>
      <c r="AI1959" s="11">
        <f t="shared" si="1105"/>
        <v>1415</v>
      </c>
      <c r="AJ1959" s="11" t="str">
        <f t="shared" si="1106"/>
        <v/>
      </c>
      <c r="AK1959" s="11">
        <f t="shared" si="1107"/>
        <v>1415</v>
      </c>
      <c r="AL1959" s="11" t="str">
        <f t="shared" si="1108"/>
        <v/>
      </c>
      <c r="AM1959" s="11">
        <f t="shared" si="1109"/>
        <v>1080</v>
      </c>
      <c r="AN1959" s="11" t="str">
        <f t="shared" si="1110"/>
        <v/>
      </c>
      <c r="AO1959" s="11">
        <f t="shared" si="1111"/>
        <v>1223</v>
      </c>
      <c r="AP1959" s="11" t="str">
        <f t="shared" si="1112"/>
        <v/>
      </c>
      <c r="AQ1959" s="11"/>
      <c r="AR1959" s="11">
        <f t="shared" si="1020"/>
        <v>0</v>
      </c>
      <c r="AS1959" s="11"/>
      <c r="AT1959" s="9"/>
      <c r="AU1959" t="str">
        <f t="shared" si="1097"/>
        <v>RW</v>
      </c>
      <c r="AV1959" s="7">
        <f>SUM(Z$7:Z1959)/2</f>
        <v>1416</v>
      </c>
      <c r="AW1959" s="7">
        <f>SUM(AC$7:AC1959)/2</f>
        <v>1008</v>
      </c>
      <c r="BF1959" s="2" t="s">
        <v>1299</v>
      </c>
      <c r="BG1959" s="2" t="s">
        <v>1299</v>
      </c>
      <c r="BH1959" s="2" t="s">
        <v>1299</v>
      </c>
      <c r="BI1959" s="2" t="s">
        <v>1299</v>
      </c>
      <c r="BJ1959" s="2" t="s">
        <v>1299</v>
      </c>
      <c r="BK1959" s="2" t="s">
        <v>1299</v>
      </c>
      <c r="BL1959" s="2" t="s">
        <v>1299</v>
      </c>
      <c r="BM1959" s="2" t="s">
        <v>1299</v>
      </c>
      <c r="BN1959" s="2" t="s">
        <v>1299</v>
      </c>
      <c r="BO1959" s="2" t="s">
        <v>1299</v>
      </c>
    </row>
    <row r="1960" spans="2:67" ht="43.15" outlineLevel="1">
      <c r="B1960" s="36"/>
      <c r="C1960" s="13" t="s">
        <v>1999</v>
      </c>
      <c r="D1960" s="10" t="s">
        <v>2247</v>
      </c>
      <c r="E1960" s="10" t="s">
        <v>2248</v>
      </c>
      <c r="F1960" s="11" t="s">
        <v>2249</v>
      </c>
      <c r="G1960" s="11"/>
      <c r="H1960" s="11"/>
      <c r="I1960" s="11"/>
      <c r="J1960" s="11"/>
      <c r="K1960" s="11"/>
      <c r="L1960" s="11"/>
      <c r="M1960" s="11"/>
      <c r="N1960" s="10"/>
      <c r="O1960" s="10"/>
      <c r="P1960" s="10"/>
      <c r="Q1960" s="10"/>
      <c r="R1960" s="10"/>
      <c r="S1960" s="10" t="s">
        <v>53</v>
      </c>
      <c r="T1960" s="10"/>
      <c r="U1960" s="10" t="s">
        <v>49</v>
      </c>
      <c r="V1960" s="10" t="s">
        <v>50</v>
      </c>
      <c r="W1960" s="10" t="s">
        <v>50</v>
      </c>
      <c r="X1960" s="11" t="str">
        <f t="shared" si="1098"/>
        <v>N</v>
      </c>
      <c r="Y1960" s="11"/>
      <c r="Z1960" s="11">
        <f t="shared" si="1113"/>
        <v>0</v>
      </c>
      <c r="AA1960" s="11" t="str">
        <f t="shared" si="1018"/>
        <v>N</v>
      </c>
      <c r="AB1960" s="11"/>
      <c r="AC1960" s="11">
        <f t="shared" si="1019"/>
        <v>0</v>
      </c>
      <c r="AD1960" s="10" t="str">
        <f t="shared" si="1103"/>
        <v/>
      </c>
      <c r="AE1960" s="10" t="str">
        <f t="shared" si="1104"/>
        <v/>
      </c>
      <c r="AF1960" s="11"/>
      <c r="AG1960" s="10"/>
      <c r="AH1960" s="10"/>
      <c r="AI1960" s="11">
        <f t="shared" si="1105"/>
        <v>1415</v>
      </c>
      <c r="AJ1960" s="11" t="str">
        <f t="shared" si="1106"/>
        <v/>
      </c>
      <c r="AK1960" s="11">
        <f t="shared" si="1107"/>
        <v>1415</v>
      </c>
      <c r="AL1960" s="11" t="str">
        <f t="shared" si="1108"/>
        <v/>
      </c>
      <c r="AM1960" s="11">
        <f t="shared" si="1109"/>
        <v>1080</v>
      </c>
      <c r="AN1960" s="11" t="str">
        <f t="shared" si="1110"/>
        <v/>
      </c>
      <c r="AO1960" s="11">
        <f t="shared" si="1111"/>
        <v>1223</v>
      </c>
      <c r="AP1960" s="11" t="str">
        <f t="shared" si="1112"/>
        <v/>
      </c>
      <c r="AQ1960" s="11"/>
      <c r="AR1960" s="11">
        <f t="shared" si="1020"/>
        <v>0</v>
      </c>
      <c r="AS1960" s="11"/>
      <c r="AT1960" s="9"/>
      <c r="AU1960" t="str">
        <f t="shared" si="1097"/>
        <v>RW</v>
      </c>
      <c r="AV1960" s="7">
        <f>SUM(Z$7:Z1960)/2</f>
        <v>1416</v>
      </c>
      <c r="AW1960" s="7">
        <f>SUM(AC$7:AC1960)/2</f>
        <v>1008</v>
      </c>
      <c r="BF1960" s="2" t="s">
        <v>1299</v>
      </c>
      <c r="BG1960" s="2" t="s">
        <v>1299</v>
      </c>
      <c r="BH1960" s="2" t="s">
        <v>1299</v>
      </c>
      <c r="BI1960" s="2" t="s">
        <v>1299</v>
      </c>
      <c r="BJ1960" s="2" t="s">
        <v>1299</v>
      </c>
      <c r="BK1960" s="2" t="s">
        <v>1299</v>
      </c>
      <c r="BL1960" s="2" t="s">
        <v>1299</v>
      </c>
      <c r="BM1960" s="2" t="s">
        <v>1299</v>
      </c>
      <c r="BN1960" s="2" t="s">
        <v>1299</v>
      </c>
      <c r="BO1960" s="2" t="s">
        <v>1299</v>
      </c>
    </row>
    <row r="1961" spans="2:67" ht="43.15" outlineLevel="1">
      <c r="B1961" s="36"/>
      <c r="C1961" s="13" t="s">
        <v>1999</v>
      </c>
      <c r="D1961" s="10" t="s">
        <v>2247</v>
      </c>
      <c r="E1961" s="10" t="s">
        <v>2248</v>
      </c>
      <c r="F1961" s="11" t="s">
        <v>2249</v>
      </c>
      <c r="G1961" s="11"/>
      <c r="H1961" s="11"/>
      <c r="I1961" s="11"/>
      <c r="J1961" s="11"/>
      <c r="K1961" s="11"/>
      <c r="L1961" s="11"/>
      <c r="M1961" s="11"/>
      <c r="N1961" s="10"/>
      <c r="O1961" s="10"/>
      <c r="P1961" s="10"/>
      <c r="Q1961" s="10"/>
      <c r="R1961" s="10"/>
      <c r="S1961" s="10" t="s">
        <v>53</v>
      </c>
      <c r="T1961" s="10"/>
      <c r="U1961" s="10" t="s">
        <v>49</v>
      </c>
      <c r="V1961" s="10" t="s">
        <v>50</v>
      </c>
      <c r="W1961" s="10" t="s">
        <v>50</v>
      </c>
      <c r="X1961" s="11" t="str">
        <f t="shared" si="1098"/>
        <v>N</v>
      </c>
      <c r="Y1961" s="11"/>
      <c r="Z1961" s="11">
        <f t="shared" si="1113"/>
        <v>0</v>
      </c>
      <c r="AA1961" s="11" t="str">
        <f t="shared" si="1018"/>
        <v>N</v>
      </c>
      <c r="AB1961" s="11"/>
      <c r="AC1961" s="11">
        <f t="shared" si="1019"/>
        <v>0</v>
      </c>
      <c r="AD1961" s="10" t="str">
        <f t="shared" si="1103"/>
        <v/>
      </c>
      <c r="AE1961" s="10" t="str">
        <f t="shared" si="1104"/>
        <v/>
      </c>
      <c r="AF1961" s="11"/>
      <c r="AG1961" s="10"/>
      <c r="AH1961" s="10"/>
      <c r="AI1961" s="11">
        <f t="shared" si="1105"/>
        <v>1415</v>
      </c>
      <c r="AJ1961" s="11" t="str">
        <f t="shared" si="1106"/>
        <v/>
      </c>
      <c r="AK1961" s="11">
        <f t="shared" si="1107"/>
        <v>1415</v>
      </c>
      <c r="AL1961" s="11" t="str">
        <f t="shared" si="1108"/>
        <v/>
      </c>
      <c r="AM1961" s="11">
        <f t="shared" si="1109"/>
        <v>1080</v>
      </c>
      <c r="AN1961" s="11" t="str">
        <f t="shared" si="1110"/>
        <v/>
      </c>
      <c r="AO1961" s="11">
        <f t="shared" si="1111"/>
        <v>1223</v>
      </c>
      <c r="AP1961" s="11" t="str">
        <f t="shared" si="1112"/>
        <v/>
      </c>
      <c r="AQ1961" s="11"/>
      <c r="AR1961" s="11">
        <f t="shared" si="1020"/>
        <v>0</v>
      </c>
      <c r="AS1961" s="11"/>
      <c r="AT1961" s="9"/>
      <c r="AU1961" t="str">
        <f t="shared" si="1097"/>
        <v>RW</v>
      </c>
      <c r="AV1961" s="7">
        <f>SUM(Z$7:Z1961)/2</f>
        <v>1416</v>
      </c>
      <c r="AW1961" s="7">
        <f>SUM(AC$7:AC1961)/2</f>
        <v>1008</v>
      </c>
      <c r="BF1961" s="2" t="s">
        <v>1299</v>
      </c>
      <c r="BG1961" s="2" t="s">
        <v>1299</v>
      </c>
      <c r="BH1961" s="2" t="s">
        <v>1299</v>
      </c>
      <c r="BI1961" s="2" t="s">
        <v>1299</v>
      </c>
      <c r="BJ1961" s="2" t="s">
        <v>1299</v>
      </c>
      <c r="BK1961" s="2" t="s">
        <v>1299</v>
      </c>
      <c r="BL1961" s="2" t="s">
        <v>1299</v>
      </c>
      <c r="BM1961" s="2" t="s">
        <v>1299</v>
      </c>
      <c r="BN1961" s="2" t="s">
        <v>1299</v>
      </c>
      <c r="BO1961" s="2" t="s">
        <v>1299</v>
      </c>
    </row>
    <row r="1962" spans="2:67" ht="43.15" outlineLevel="1">
      <c r="B1962" s="36"/>
      <c r="C1962" s="13" t="s">
        <v>1999</v>
      </c>
      <c r="D1962" s="10" t="s">
        <v>2247</v>
      </c>
      <c r="E1962" s="10" t="s">
        <v>2248</v>
      </c>
      <c r="F1962" s="11" t="s">
        <v>2249</v>
      </c>
      <c r="G1962" s="11"/>
      <c r="H1962" s="11"/>
      <c r="I1962" s="11"/>
      <c r="J1962" s="11"/>
      <c r="K1962" s="11"/>
      <c r="L1962" s="11"/>
      <c r="M1962" s="11"/>
      <c r="N1962" s="10"/>
      <c r="O1962" s="10"/>
      <c r="P1962" s="10"/>
      <c r="Q1962" s="10"/>
      <c r="R1962" s="10"/>
      <c r="S1962" s="10" t="s">
        <v>53</v>
      </c>
      <c r="T1962" s="10"/>
      <c r="U1962" s="10" t="s">
        <v>49</v>
      </c>
      <c r="V1962" s="10" t="s">
        <v>50</v>
      </c>
      <c r="W1962" s="10" t="s">
        <v>50</v>
      </c>
      <c r="X1962" s="11" t="str">
        <f t="shared" si="1098"/>
        <v>N</v>
      </c>
      <c r="Y1962" s="11"/>
      <c r="Z1962" s="11">
        <f t="shared" si="1113"/>
        <v>0</v>
      </c>
      <c r="AA1962" s="11" t="str">
        <f t="shared" si="1018"/>
        <v>N</v>
      </c>
      <c r="AB1962" s="11"/>
      <c r="AC1962" s="11">
        <f t="shared" si="1019"/>
        <v>0</v>
      </c>
      <c r="AD1962" s="10" t="str">
        <f t="shared" si="1103"/>
        <v/>
      </c>
      <c r="AE1962" s="10" t="str">
        <f t="shared" si="1104"/>
        <v/>
      </c>
      <c r="AF1962" s="11"/>
      <c r="AG1962" s="10"/>
      <c r="AH1962" s="10"/>
      <c r="AI1962" s="11">
        <f t="shared" si="1105"/>
        <v>1415</v>
      </c>
      <c r="AJ1962" s="11" t="str">
        <f t="shared" si="1106"/>
        <v/>
      </c>
      <c r="AK1962" s="11">
        <f t="shared" si="1107"/>
        <v>1415</v>
      </c>
      <c r="AL1962" s="11" t="str">
        <f t="shared" si="1108"/>
        <v/>
      </c>
      <c r="AM1962" s="11">
        <f t="shared" si="1109"/>
        <v>1080</v>
      </c>
      <c r="AN1962" s="11" t="str">
        <f t="shared" si="1110"/>
        <v/>
      </c>
      <c r="AO1962" s="11">
        <f t="shared" si="1111"/>
        <v>1223</v>
      </c>
      <c r="AP1962" s="11" t="str">
        <f t="shared" si="1112"/>
        <v/>
      </c>
      <c r="AQ1962" s="11"/>
      <c r="AR1962" s="11">
        <f t="shared" si="1020"/>
        <v>0</v>
      </c>
      <c r="AS1962" s="11"/>
      <c r="AT1962" s="9"/>
      <c r="AU1962" t="str">
        <f t="shared" si="1097"/>
        <v>RW</v>
      </c>
      <c r="AV1962" s="7">
        <f>SUM(Z$7:Z1962)/2</f>
        <v>1416</v>
      </c>
      <c r="AW1962" s="7">
        <f>SUM(AC$7:AC1962)/2</f>
        <v>1008</v>
      </c>
      <c r="BF1962" s="2" t="s">
        <v>1299</v>
      </c>
      <c r="BG1962" s="2" t="s">
        <v>1299</v>
      </c>
      <c r="BH1962" s="2" t="s">
        <v>1299</v>
      </c>
      <c r="BI1962" s="2" t="s">
        <v>1299</v>
      </c>
      <c r="BJ1962" s="2" t="s">
        <v>1299</v>
      </c>
      <c r="BK1962" s="2" t="s">
        <v>1299</v>
      </c>
      <c r="BL1962" s="2" t="s">
        <v>1299</v>
      </c>
      <c r="BM1962" s="2" t="s">
        <v>1299</v>
      </c>
      <c r="BN1962" s="2" t="s">
        <v>1299</v>
      </c>
      <c r="BO1962" s="2" t="s">
        <v>1299</v>
      </c>
    </row>
    <row r="1963" spans="2:67" ht="43.15" outlineLevel="1">
      <c r="B1963" s="36"/>
      <c r="C1963" s="13" t="s">
        <v>1999</v>
      </c>
      <c r="D1963" s="10" t="s">
        <v>2247</v>
      </c>
      <c r="E1963" s="10" t="s">
        <v>2248</v>
      </c>
      <c r="F1963" s="11" t="s">
        <v>2249</v>
      </c>
      <c r="G1963" s="11"/>
      <c r="H1963" s="11"/>
      <c r="I1963" s="11"/>
      <c r="J1963" s="11"/>
      <c r="K1963" s="11"/>
      <c r="L1963" s="11"/>
      <c r="M1963" s="11"/>
      <c r="N1963" s="10"/>
      <c r="O1963" s="10"/>
      <c r="P1963" s="10"/>
      <c r="Q1963" s="10"/>
      <c r="R1963" s="10"/>
      <c r="S1963" s="10" t="s">
        <v>53</v>
      </c>
      <c r="T1963" s="10"/>
      <c r="U1963" s="10" t="s">
        <v>49</v>
      </c>
      <c r="V1963" s="10" t="s">
        <v>50</v>
      </c>
      <c r="W1963" s="10" t="s">
        <v>50</v>
      </c>
      <c r="X1963" s="11" t="str">
        <f t="shared" si="1098"/>
        <v>N</v>
      </c>
      <c r="Y1963" s="11"/>
      <c r="Z1963" s="11">
        <f t="shared" si="1113"/>
        <v>0</v>
      </c>
      <c r="AA1963" s="11" t="str">
        <f t="shared" ref="AA1963:AA2026" si="1114">IF(AB1963&gt;0,"Y","N")</f>
        <v>N</v>
      </c>
      <c r="AB1963" s="11"/>
      <c r="AC1963" s="11">
        <f t="shared" ref="AC1963:AC2026" si="1115">IF(V1963="N",AB1963,AB1963*$T$1)</f>
        <v>0</v>
      </c>
      <c r="AD1963" s="10" t="str">
        <f t="shared" si="1103"/>
        <v/>
      </c>
      <c r="AE1963" s="10" t="str">
        <f t="shared" si="1104"/>
        <v/>
      </c>
      <c r="AF1963" s="11"/>
      <c r="AG1963" s="10"/>
      <c r="AH1963" s="10"/>
      <c r="AI1963" s="11">
        <f t="shared" si="1105"/>
        <v>1415</v>
      </c>
      <c r="AJ1963" s="11" t="str">
        <f t="shared" si="1106"/>
        <v/>
      </c>
      <c r="AK1963" s="11">
        <f t="shared" si="1107"/>
        <v>1415</v>
      </c>
      <c r="AL1963" s="11" t="str">
        <f t="shared" si="1108"/>
        <v/>
      </c>
      <c r="AM1963" s="11">
        <f t="shared" si="1109"/>
        <v>1080</v>
      </c>
      <c r="AN1963" s="11" t="str">
        <f t="shared" si="1110"/>
        <v/>
      </c>
      <c r="AO1963" s="11">
        <f t="shared" si="1111"/>
        <v>1223</v>
      </c>
      <c r="AP1963" s="11" t="str">
        <f t="shared" si="1112"/>
        <v/>
      </c>
      <c r="AQ1963" s="11"/>
      <c r="AR1963" s="11">
        <f t="shared" ref="AR1963:AR2026" si="1116">IF(V1963="N",AQ1963,AQ1963*$T$1)</f>
        <v>0</v>
      </c>
      <c r="AS1963" s="11"/>
      <c r="AT1963" s="9"/>
      <c r="AU1963" t="str">
        <f t="shared" si="1097"/>
        <v>RW</v>
      </c>
      <c r="AV1963" s="7">
        <f>SUM(Z$7:Z1963)/2</f>
        <v>1416</v>
      </c>
      <c r="AW1963" s="7">
        <f>SUM(AC$7:AC1963)/2</f>
        <v>1008</v>
      </c>
      <c r="BF1963" s="2" t="s">
        <v>1299</v>
      </c>
      <c r="BG1963" s="2" t="s">
        <v>1299</v>
      </c>
      <c r="BH1963" s="2" t="s">
        <v>1299</v>
      </c>
      <c r="BI1963" s="2" t="s">
        <v>1299</v>
      </c>
      <c r="BJ1963" s="2" t="s">
        <v>1299</v>
      </c>
      <c r="BK1963" s="2" t="s">
        <v>1299</v>
      </c>
      <c r="BL1963" s="2" t="s">
        <v>1299</v>
      </c>
      <c r="BM1963" s="2" t="s">
        <v>1299</v>
      </c>
      <c r="BN1963" s="2" t="s">
        <v>1299</v>
      </c>
      <c r="BO1963" s="2" t="s">
        <v>1299</v>
      </c>
    </row>
    <row r="1964" spans="2:67" ht="43.15" outlineLevel="1">
      <c r="B1964" s="36"/>
      <c r="C1964" s="13" t="s">
        <v>1999</v>
      </c>
      <c r="D1964" s="10" t="s">
        <v>2247</v>
      </c>
      <c r="E1964" s="10" t="s">
        <v>2248</v>
      </c>
      <c r="F1964" s="11" t="s">
        <v>2249</v>
      </c>
      <c r="G1964" s="11"/>
      <c r="H1964" s="11"/>
      <c r="I1964" s="11"/>
      <c r="J1964" s="11"/>
      <c r="K1964" s="11"/>
      <c r="L1964" s="11"/>
      <c r="M1964" s="11"/>
      <c r="N1964" s="10"/>
      <c r="O1964" s="10"/>
      <c r="P1964" s="10"/>
      <c r="Q1964" s="10"/>
      <c r="R1964" s="10"/>
      <c r="S1964" s="10" t="s">
        <v>53</v>
      </c>
      <c r="T1964" s="10"/>
      <c r="U1964" s="10" t="s">
        <v>49</v>
      </c>
      <c r="V1964" s="10" t="s">
        <v>50</v>
      </c>
      <c r="W1964" s="10" t="s">
        <v>50</v>
      </c>
      <c r="X1964" s="11" t="str">
        <f t="shared" si="1098"/>
        <v>N</v>
      </c>
      <c r="Y1964" s="11"/>
      <c r="Z1964" s="11">
        <f t="shared" si="1113"/>
        <v>0</v>
      </c>
      <c r="AA1964" s="11" t="str">
        <f t="shared" si="1114"/>
        <v>N</v>
      </c>
      <c r="AB1964" s="11"/>
      <c r="AC1964" s="11">
        <f t="shared" si="1115"/>
        <v>0</v>
      </c>
      <c r="AD1964" s="10" t="str">
        <f t="shared" si="1103"/>
        <v/>
      </c>
      <c r="AE1964" s="10" t="str">
        <f t="shared" si="1104"/>
        <v/>
      </c>
      <c r="AF1964" s="11"/>
      <c r="AG1964" s="10"/>
      <c r="AH1964" s="10"/>
      <c r="AI1964" s="11">
        <f t="shared" si="1105"/>
        <v>1415</v>
      </c>
      <c r="AJ1964" s="11" t="str">
        <f t="shared" si="1106"/>
        <v/>
      </c>
      <c r="AK1964" s="11">
        <f t="shared" si="1107"/>
        <v>1415</v>
      </c>
      <c r="AL1964" s="11" t="str">
        <f t="shared" si="1108"/>
        <v/>
      </c>
      <c r="AM1964" s="11">
        <f t="shared" si="1109"/>
        <v>1080</v>
      </c>
      <c r="AN1964" s="11" t="str">
        <f t="shared" si="1110"/>
        <v/>
      </c>
      <c r="AO1964" s="11">
        <f t="shared" si="1111"/>
        <v>1223</v>
      </c>
      <c r="AP1964" s="11" t="str">
        <f t="shared" si="1112"/>
        <v/>
      </c>
      <c r="AQ1964" s="11"/>
      <c r="AR1964" s="11">
        <f t="shared" si="1116"/>
        <v>0</v>
      </c>
      <c r="AS1964" s="11"/>
      <c r="AT1964" s="9"/>
      <c r="AU1964" t="str">
        <f t="shared" si="1097"/>
        <v>RW</v>
      </c>
      <c r="AV1964" s="7">
        <f>SUM(Z$7:Z1964)/2</f>
        <v>1416</v>
      </c>
      <c r="AW1964" s="7">
        <f>SUM(AC$7:AC1964)/2</f>
        <v>1008</v>
      </c>
      <c r="BF1964" s="2" t="s">
        <v>1299</v>
      </c>
      <c r="BG1964" s="2" t="s">
        <v>1299</v>
      </c>
      <c r="BH1964" s="2" t="s">
        <v>1299</v>
      </c>
      <c r="BI1964" s="2" t="s">
        <v>1299</v>
      </c>
      <c r="BJ1964" s="2" t="s">
        <v>1299</v>
      </c>
      <c r="BK1964" s="2" t="s">
        <v>1299</v>
      </c>
      <c r="BL1964" s="2" t="s">
        <v>1299</v>
      </c>
      <c r="BM1964" s="2" t="s">
        <v>1299</v>
      </c>
      <c r="BN1964" s="2" t="s">
        <v>1299</v>
      </c>
      <c r="BO1964" s="2" t="s">
        <v>1299</v>
      </c>
    </row>
    <row r="1965" spans="2:67" ht="43.15" outlineLevel="1">
      <c r="B1965" s="36"/>
      <c r="C1965" s="13" t="s">
        <v>1999</v>
      </c>
      <c r="D1965" s="10" t="s">
        <v>2247</v>
      </c>
      <c r="E1965" s="10" t="s">
        <v>2248</v>
      </c>
      <c r="F1965" s="11" t="s">
        <v>2249</v>
      </c>
      <c r="G1965" s="11"/>
      <c r="H1965" s="11"/>
      <c r="I1965" s="11"/>
      <c r="J1965" s="11"/>
      <c r="K1965" s="11"/>
      <c r="L1965" s="11"/>
      <c r="M1965" s="11"/>
      <c r="N1965" s="10"/>
      <c r="O1965" s="10"/>
      <c r="P1965" s="10"/>
      <c r="Q1965" s="10"/>
      <c r="R1965" s="10"/>
      <c r="S1965" s="10" t="s">
        <v>53</v>
      </c>
      <c r="T1965" s="10"/>
      <c r="U1965" s="10" t="s">
        <v>49</v>
      </c>
      <c r="V1965" s="10" t="s">
        <v>50</v>
      </c>
      <c r="W1965" s="10" t="s">
        <v>50</v>
      </c>
      <c r="X1965" s="11" t="str">
        <f t="shared" si="1098"/>
        <v>N</v>
      </c>
      <c r="Y1965" s="11"/>
      <c r="Z1965" s="11">
        <f t="shared" si="1113"/>
        <v>0</v>
      </c>
      <c r="AA1965" s="11" t="str">
        <f t="shared" si="1114"/>
        <v>N</v>
      </c>
      <c r="AB1965" s="11"/>
      <c r="AC1965" s="11">
        <f t="shared" si="1115"/>
        <v>0</v>
      </c>
      <c r="AD1965" s="10" t="str">
        <f t="shared" si="1103"/>
        <v/>
      </c>
      <c r="AE1965" s="10" t="str">
        <f t="shared" si="1104"/>
        <v/>
      </c>
      <c r="AF1965" s="11"/>
      <c r="AG1965" s="10"/>
      <c r="AH1965" s="10"/>
      <c r="AI1965" s="11">
        <f t="shared" si="1105"/>
        <v>1415</v>
      </c>
      <c r="AJ1965" s="11" t="str">
        <f t="shared" si="1106"/>
        <v/>
      </c>
      <c r="AK1965" s="11">
        <f t="shared" si="1107"/>
        <v>1415</v>
      </c>
      <c r="AL1965" s="11" t="str">
        <f t="shared" si="1108"/>
        <v/>
      </c>
      <c r="AM1965" s="11">
        <f t="shared" si="1109"/>
        <v>1080</v>
      </c>
      <c r="AN1965" s="11" t="str">
        <f t="shared" si="1110"/>
        <v/>
      </c>
      <c r="AO1965" s="11">
        <f t="shared" si="1111"/>
        <v>1223</v>
      </c>
      <c r="AP1965" s="11" t="str">
        <f t="shared" si="1112"/>
        <v/>
      </c>
      <c r="AQ1965" s="11"/>
      <c r="AR1965" s="11">
        <f t="shared" si="1116"/>
        <v>0</v>
      </c>
      <c r="AS1965" s="11"/>
      <c r="AT1965" s="9"/>
      <c r="AU1965" t="str">
        <f t="shared" si="1097"/>
        <v>RW</v>
      </c>
      <c r="AV1965" s="7">
        <f>SUM(Z$7:Z1965)/2</f>
        <v>1416</v>
      </c>
      <c r="AW1965" s="7">
        <f>SUM(AC$7:AC1965)/2</f>
        <v>1008</v>
      </c>
      <c r="BF1965" s="2" t="s">
        <v>1299</v>
      </c>
      <c r="BG1965" s="2" t="s">
        <v>1299</v>
      </c>
      <c r="BH1965" s="2" t="s">
        <v>1299</v>
      </c>
      <c r="BI1965" s="2" t="s">
        <v>1299</v>
      </c>
      <c r="BJ1965" s="2" t="s">
        <v>1299</v>
      </c>
      <c r="BK1965" s="2" t="s">
        <v>1299</v>
      </c>
      <c r="BL1965" s="2" t="s">
        <v>1299</v>
      </c>
      <c r="BM1965" s="2" t="s">
        <v>1299</v>
      </c>
      <c r="BN1965" s="2" t="s">
        <v>1299</v>
      </c>
      <c r="BO1965" s="2" t="s">
        <v>1299</v>
      </c>
    </row>
    <row r="1966" spans="2:67" ht="43.15" outlineLevel="1">
      <c r="B1966" s="36"/>
      <c r="C1966" s="13" t="s">
        <v>1999</v>
      </c>
      <c r="D1966" s="10" t="s">
        <v>2247</v>
      </c>
      <c r="E1966" s="10" t="s">
        <v>2248</v>
      </c>
      <c r="F1966" s="11" t="s">
        <v>2249</v>
      </c>
      <c r="G1966" s="11"/>
      <c r="H1966" s="11"/>
      <c r="I1966" s="11"/>
      <c r="J1966" s="11"/>
      <c r="K1966" s="11"/>
      <c r="L1966" s="11"/>
      <c r="M1966" s="11"/>
      <c r="N1966" s="10"/>
      <c r="O1966" s="10"/>
      <c r="P1966" s="10"/>
      <c r="Q1966" s="10"/>
      <c r="R1966" s="10"/>
      <c r="S1966" s="10" t="s">
        <v>53</v>
      </c>
      <c r="T1966" s="10"/>
      <c r="U1966" s="10" t="s">
        <v>49</v>
      </c>
      <c r="V1966" s="10" t="s">
        <v>50</v>
      </c>
      <c r="W1966" s="10" t="s">
        <v>50</v>
      </c>
      <c r="X1966" s="11" t="str">
        <f t="shared" si="1098"/>
        <v>N</v>
      </c>
      <c r="Y1966" s="11"/>
      <c r="Z1966" s="11">
        <f t="shared" si="1113"/>
        <v>0</v>
      </c>
      <c r="AA1966" s="11" t="str">
        <f t="shared" si="1114"/>
        <v>N</v>
      </c>
      <c r="AB1966" s="11"/>
      <c r="AC1966" s="11">
        <f t="shared" si="1115"/>
        <v>0</v>
      </c>
      <c r="AD1966" s="10" t="str">
        <f t="shared" si="1103"/>
        <v/>
      </c>
      <c r="AE1966" s="10" t="str">
        <f t="shared" si="1104"/>
        <v/>
      </c>
      <c r="AF1966" s="11"/>
      <c r="AG1966" s="10"/>
      <c r="AH1966" s="10"/>
      <c r="AI1966" s="11">
        <f t="shared" si="1105"/>
        <v>1415</v>
      </c>
      <c r="AJ1966" s="11" t="str">
        <f t="shared" si="1106"/>
        <v/>
      </c>
      <c r="AK1966" s="11">
        <f t="shared" si="1107"/>
        <v>1415</v>
      </c>
      <c r="AL1966" s="11" t="str">
        <f t="shared" si="1108"/>
        <v/>
      </c>
      <c r="AM1966" s="11">
        <f t="shared" si="1109"/>
        <v>1080</v>
      </c>
      <c r="AN1966" s="11" t="str">
        <f t="shared" si="1110"/>
        <v/>
      </c>
      <c r="AO1966" s="11">
        <f t="shared" si="1111"/>
        <v>1223</v>
      </c>
      <c r="AP1966" s="11" t="str">
        <f t="shared" si="1112"/>
        <v/>
      </c>
      <c r="AQ1966" s="11"/>
      <c r="AR1966" s="11">
        <f t="shared" si="1116"/>
        <v>0</v>
      </c>
      <c r="AS1966" s="11"/>
      <c r="AT1966" s="9"/>
      <c r="AU1966" t="str">
        <f t="shared" si="1097"/>
        <v>RW</v>
      </c>
      <c r="AV1966" s="7">
        <f>SUM(Z$7:Z1966)/2</f>
        <v>1416</v>
      </c>
      <c r="AW1966" s="7">
        <f>SUM(AC$7:AC1966)/2</f>
        <v>1008</v>
      </c>
      <c r="BF1966" s="2" t="s">
        <v>1299</v>
      </c>
      <c r="BG1966" s="2" t="s">
        <v>1299</v>
      </c>
      <c r="BH1966" s="2" t="s">
        <v>1299</v>
      </c>
      <c r="BI1966" s="2" t="s">
        <v>1299</v>
      </c>
      <c r="BJ1966" s="2" t="s">
        <v>1299</v>
      </c>
      <c r="BK1966" s="2" t="s">
        <v>1299</v>
      </c>
      <c r="BL1966" s="2" t="s">
        <v>1299</v>
      </c>
      <c r="BM1966" s="2" t="s">
        <v>1299</v>
      </c>
      <c r="BN1966" s="2" t="s">
        <v>1299</v>
      </c>
      <c r="BO1966" s="2" t="s">
        <v>1299</v>
      </c>
    </row>
    <row r="1967" spans="2:67" ht="43.15" outlineLevel="1">
      <c r="B1967" s="36"/>
      <c r="C1967" s="13" t="s">
        <v>1999</v>
      </c>
      <c r="D1967" s="10" t="s">
        <v>2247</v>
      </c>
      <c r="E1967" s="10" t="s">
        <v>2248</v>
      </c>
      <c r="F1967" s="11" t="s">
        <v>2249</v>
      </c>
      <c r="G1967" s="11"/>
      <c r="H1967" s="11"/>
      <c r="I1967" s="11"/>
      <c r="J1967" s="11"/>
      <c r="K1967" s="11"/>
      <c r="L1967" s="11"/>
      <c r="M1967" s="11"/>
      <c r="N1967" s="10"/>
      <c r="O1967" s="10"/>
      <c r="P1967" s="10"/>
      <c r="Q1967" s="10"/>
      <c r="R1967" s="10"/>
      <c r="S1967" s="10" t="s">
        <v>53</v>
      </c>
      <c r="T1967" s="10"/>
      <c r="U1967" s="10" t="s">
        <v>49</v>
      </c>
      <c r="V1967" s="10" t="s">
        <v>50</v>
      </c>
      <c r="W1967" s="10" t="s">
        <v>50</v>
      </c>
      <c r="X1967" s="11" t="str">
        <f t="shared" si="1098"/>
        <v>N</v>
      </c>
      <c r="Y1967" s="11"/>
      <c r="Z1967" s="11">
        <f t="shared" si="1113"/>
        <v>0</v>
      </c>
      <c r="AA1967" s="11" t="str">
        <f t="shared" si="1114"/>
        <v>N</v>
      </c>
      <c r="AB1967" s="11"/>
      <c r="AC1967" s="11">
        <f t="shared" si="1115"/>
        <v>0</v>
      </c>
      <c r="AD1967" s="10" t="str">
        <f t="shared" si="1103"/>
        <v/>
      </c>
      <c r="AE1967" s="10" t="str">
        <f t="shared" si="1104"/>
        <v/>
      </c>
      <c r="AF1967" s="11"/>
      <c r="AG1967" s="10"/>
      <c r="AH1967" s="10"/>
      <c r="AI1967" s="11">
        <f t="shared" si="1105"/>
        <v>1415</v>
      </c>
      <c r="AJ1967" s="11" t="str">
        <f t="shared" si="1106"/>
        <v/>
      </c>
      <c r="AK1967" s="11">
        <f t="shared" si="1107"/>
        <v>1415</v>
      </c>
      <c r="AL1967" s="11" t="str">
        <f t="shared" si="1108"/>
        <v/>
      </c>
      <c r="AM1967" s="11">
        <f t="shared" si="1109"/>
        <v>1080</v>
      </c>
      <c r="AN1967" s="11" t="str">
        <f t="shared" si="1110"/>
        <v/>
      </c>
      <c r="AO1967" s="11">
        <f t="shared" si="1111"/>
        <v>1223</v>
      </c>
      <c r="AP1967" s="11" t="str">
        <f t="shared" si="1112"/>
        <v/>
      </c>
      <c r="AQ1967" s="11"/>
      <c r="AR1967" s="11">
        <f t="shared" si="1116"/>
        <v>0</v>
      </c>
      <c r="AS1967" s="11"/>
      <c r="AT1967" s="9"/>
      <c r="AU1967" t="str">
        <f t="shared" si="1097"/>
        <v>RW</v>
      </c>
      <c r="AV1967" s="7">
        <f>SUM(Z$7:Z1967)/2</f>
        <v>1416</v>
      </c>
      <c r="AW1967" s="7">
        <f>SUM(AC$7:AC1967)/2</f>
        <v>1008</v>
      </c>
      <c r="BF1967" s="2" t="s">
        <v>1299</v>
      </c>
      <c r="BG1967" s="2" t="s">
        <v>1299</v>
      </c>
      <c r="BH1967" s="2" t="s">
        <v>1299</v>
      </c>
      <c r="BI1967" s="2" t="s">
        <v>1299</v>
      </c>
      <c r="BJ1967" s="2" t="s">
        <v>1299</v>
      </c>
      <c r="BK1967" s="2" t="s">
        <v>1299</v>
      </c>
      <c r="BL1967" s="2" t="s">
        <v>1299</v>
      </c>
      <c r="BM1967" s="2" t="s">
        <v>1299</v>
      </c>
      <c r="BN1967" s="2" t="s">
        <v>1299</v>
      </c>
      <c r="BO1967" s="2" t="s">
        <v>1299</v>
      </c>
    </row>
    <row r="1968" spans="2:67" ht="43.15" outlineLevel="1">
      <c r="B1968" s="36"/>
      <c r="C1968" s="13" t="s">
        <v>1999</v>
      </c>
      <c r="D1968" s="10" t="s">
        <v>2247</v>
      </c>
      <c r="E1968" s="10" t="s">
        <v>2248</v>
      </c>
      <c r="F1968" s="11" t="s">
        <v>2249</v>
      </c>
      <c r="G1968" s="11"/>
      <c r="H1968" s="11"/>
      <c r="I1968" s="11"/>
      <c r="J1968" s="11"/>
      <c r="K1968" s="11"/>
      <c r="L1968" s="11"/>
      <c r="M1968" s="11"/>
      <c r="N1968" s="10"/>
      <c r="O1968" s="10"/>
      <c r="P1968" s="10"/>
      <c r="Q1968" s="10"/>
      <c r="R1968" s="10"/>
      <c r="S1968" s="10" t="s">
        <v>53</v>
      </c>
      <c r="T1968" s="10"/>
      <c r="U1968" s="10" t="s">
        <v>49</v>
      </c>
      <c r="V1968" s="10" t="s">
        <v>50</v>
      </c>
      <c r="W1968" s="10" t="s">
        <v>50</v>
      </c>
      <c r="X1968" s="11" t="str">
        <f t="shared" si="1098"/>
        <v>N</v>
      </c>
      <c r="Y1968" s="11"/>
      <c r="Z1968" s="11">
        <f t="shared" si="1113"/>
        <v>0</v>
      </c>
      <c r="AA1968" s="11" t="str">
        <f t="shared" si="1114"/>
        <v>N</v>
      </c>
      <c r="AB1968" s="11"/>
      <c r="AC1968" s="11">
        <f t="shared" si="1115"/>
        <v>0</v>
      </c>
      <c r="AD1968" s="10" t="str">
        <f t="shared" si="1103"/>
        <v/>
      </c>
      <c r="AE1968" s="10" t="str">
        <f t="shared" si="1104"/>
        <v/>
      </c>
      <c r="AF1968" s="11"/>
      <c r="AG1968" s="10"/>
      <c r="AH1968" s="10"/>
      <c r="AI1968" s="11">
        <f t="shared" si="1105"/>
        <v>1415</v>
      </c>
      <c r="AJ1968" s="11" t="str">
        <f t="shared" si="1106"/>
        <v/>
      </c>
      <c r="AK1968" s="11">
        <f t="shared" si="1107"/>
        <v>1415</v>
      </c>
      <c r="AL1968" s="11" t="str">
        <f t="shared" si="1108"/>
        <v/>
      </c>
      <c r="AM1968" s="11">
        <f t="shared" si="1109"/>
        <v>1080</v>
      </c>
      <c r="AN1968" s="11" t="str">
        <f t="shared" si="1110"/>
        <v/>
      </c>
      <c r="AO1968" s="11">
        <f t="shared" si="1111"/>
        <v>1223</v>
      </c>
      <c r="AP1968" s="11" t="str">
        <f t="shared" si="1112"/>
        <v/>
      </c>
      <c r="AQ1968" s="11"/>
      <c r="AR1968" s="11">
        <f t="shared" si="1116"/>
        <v>0</v>
      </c>
      <c r="AS1968" s="11"/>
      <c r="AT1968" s="9"/>
      <c r="AU1968" t="str">
        <f t="shared" ref="AU1968:AU2031" si="1117">S1968</f>
        <v>RW</v>
      </c>
      <c r="AV1968" s="7">
        <f>SUM(Z$7:Z1968)/2</f>
        <v>1416</v>
      </c>
      <c r="AW1968" s="7">
        <f>SUM(AC$7:AC1968)/2</f>
        <v>1008</v>
      </c>
      <c r="BF1968" s="2" t="s">
        <v>1299</v>
      </c>
      <c r="BG1968" s="2" t="s">
        <v>1299</v>
      </c>
      <c r="BH1968" s="2" t="s">
        <v>1299</v>
      </c>
      <c r="BI1968" s="2" t="s">
        <v>1299</v>
      </c>
      <c r="BJ1968" s="2" t="s">
        <v>1299</v>
      </c>
      <c r="BK1968" s="2" t="s">
        <v>1299</v>
      </c>
      <c r="BL1968" s="2" t="s">
        <v>1299</v>
      </c>
      <c r="BM1968" s="2" t="s">
        <v>1299</v>
      </c>
      <c r="BN1968" s="2" t="s">
        <v>1299</v>
      </c>
      <c r="BO1968" s="2" t="s">
        <v>1299</v>
      </c>
    </row>
    <row r="1969" spans="2:67" ht="43.15" outlineLevel="1">
      <c r="B1969" s="36"/>
      <c r="C1969" s="13" t="s">
        <v>1999</v>
      </c>
      <c r="D1969" s="10" t="s">
        <v>2247</v>
      </c>
      <c r="E1969" s="10" t="s">
        <v>2248</v>
      </c>
      <c r="F1969" s="11" t="s">
        <v>2249</v>
      </c>
      <c r="G1969" s="11"/>
      <c r="H1969" s="11"/>
      <c r="I1969" s="11"/>
      <c r="J1969" s="11"/>
      <c r="K1969" s="11"/>
      <c r="L1969" s="11"/>
      <c r="M1969" s="11"/>
      <c r="N1969" s="10"/>
      <c r="O1969" s="10"/>
      <c r="P1969" s="10"/>
      <c r="Q1969" s="10"/>
      <c r="R1969" s="10"/>
      <c r="S1969" s="10" t="s">
        <v>53</v>
      </c>
      <c r="T1969" s="10"/>
      <c r="U1969" s="10" t="s">
        <v>49</v>
      </c>
      <c r="V1969" s="10" t="s">
        <v>50</v>
      </c>
      <c r="W1969" s="10" t="s">
        <v>50</v>
      </c>
      <c r="X1969" s="11" t="str">
        <f t="shared" si="1098"/>
        <v>N</v>
      </c>
      <c r="Y1969" s="11"/>
      <c r="Z1969" s="11">
        <f t="shared" si="1113"/>
        <v>0</v>
      </c>
      <c r="AA1969" s="11" t="str">
        <f t="shared" si="1114"/>
        <v>N</v>
      </c>
      <c r="AB1969" s="11"/>
      <c r="AC1969" s="11">
        <f t="shared" si="1115"/>
        <v>0</v>
      </c>
      <c r="AD1969" s="10" t="str">
        <f t="shared" si="1103"/>
        <v/>
      </c>
      <c r="AE1969" s="10" t="str">
        <f t="shared" si="1104"/>
        <v/>
      </c>
      <c r="AF1969" s="11"/>
      <c r="AG1969" s="10"/>
      <c r="AH1969" s="10"/>
      <c r="AI1969" s="11">
        <f t="shared" si="1105"/>
        <v>1415</v>
      </c>
      <c r="AJ1969" s="11" t="str">
        <f t="shared" si="1106"/>
        <v/>
      </c>
      <c r="AK1969" s="11">
        <f t="shared" si="1107"/>
        <v>1415</v>
      </c>
      <c r="AL1969" s="11" t="str">
        <f t="shared" si="1108"/>
        <v/>
      </c>
      <c r="AM1969" s="11">
        <f t="shared" si="1109"/>
        <v>1080</v>
      </c>
      <c r="AN1969" s="11" t="str">
        <f t="shared" si="1110"/>
        <v/>
      </c>
      <c r="AO1969" s="11">
        <f t="shared" si="1111"/>
        <v>1223</v>
      </c>
      <c r="AP1969" s="11" t="str">
        <f t="shared" si="1112"/>
        <v/>
      </c>
      <c r="AQ1969" s="11"/>
      <c r="AR1969" s="11">
        <f t="shared" si="1116"/>
        <v>0</v>
      </c>
      <c r="AS1969" s="11"/>
      <c r="AT1969" s="9"/>
      <c r="AU1969" t="str">
        <f t="shared" si="1117"/>
        <v>RW</v>
      </c>
      <c r="AV1969" s="7">
        <f>SUM(Z$7:Z1969)/2</f>
        <v>1416</v>
      </c>
      <c r="AW1969" s="7">
        <f>SUM(AC$7:AC1969)/2</f>
        <v>1008</v>
      </c>
      <c r="BF1969" s="2" t="s">
        <v>1299</v>
      </c>
      <c r="BG1969" s="2" t="s">
        <v>1299</v>
      </c>
      <c r="BH1969" s="2" t="s">
        <v>1299</v>
      </c>
      <c r="BI1969" s="2" t="s">
        <v>1299</v>
      </c>
      <c r="BJ1969" s="2" t="s">
        <v>1299</v>
      </c>
      <c r="BK1969" s="2" t="s">
        <v>1299</v>
      </c>
      <c r="BL1969" s="2" t="s">
        <v>1299</v>
      </c>
      <c r="BM1969" s="2" t="s">
        <v>1299</v>
      </c>
      <c r="BN1969" s="2" t="s">
        <v>1299</v>
      </c>
      <c r="BO1969" s="2" t="s">
        <v>1299</v>
      </c>
    </row>
    <row r="1970" spans="2:67" ht="43.15" outlineLevel="1">
      <c r="B1970" s="36"/>
      <c r="C1970" s="13" t="s">
        <v>1999</v>
      </c>
      <c r="D1970" s="10" t="s">
        <v>2247</v>
      </c>
      <c r="E1970" s="10" t="s">
        <v>2248</v>
      </c>
      <c r="F1970" s="11" t="s">
        <v>2249</v>
      </c>
      <c r="G1970" s="11"/>
      <c r="H1970" s="11"/>
      <c r="I1970" s="11"/>
      <c r="J1970" s="11"/>
      <c r="K1970" s="11"/>
      <c r="L1970" s="11"/>
      <c r="M1970" s="11"/>
      <c r="N1970" s="10"/>
      <c r="O1970" s="10"/>
      <c r="P1970" s="10"/>
      <c r="Q1970" s="10"/>
      <c r="R1970" s="10"/>
      <c r="S1970" s="10" t="s">
        <v>53</v>
      </c>
      <c r="T1970" s="10"/>
      <c r="U1970" s="10" t="s">
        <v>49</v>
      </c>
      <c r="V1970" s="10" t="s">
        <v>50</v>
      </c>
      <c r="W1970" s="10" t="s">
        <v>50</v>
      </c>
      <c r="X1970" s="11" t="str">
        <f t="shared" si="1098"/>
        <v>N</v>
      </c>
      <c r="Y1970" s="11"/>
      <c r="Z1970" s="11">
        <f t="shared" si="1113"/>
        <v>0</v>
      </c>
      <c r="AA1970" s="11" t="str">
        <f t="shared" si="1114"/>
        <v>N</v>
      </c>
      <c r="AB1970" s="11"/>
      <c r="AC1970" s="11">
        <f t="shared" si="1115"/>
        <v>0</v>
      </c>
      <c r="AD1970" s="10" t="str">
        <f t="shared" si="1103"/>
        <v/>
      </c>
      <c r="AE1970" s="10" t="str">
        <f t="shared" si="1104"/>
        <v/>
      </c>
      <c r="AF1970" s="11"/>
      <c r="AG1970" s="10"/>
      <c r="AH1970" s="10"/>
      <c r="AI1970" s="11">
        <f t="shared" si="1105"/>
        <v>1415</v>
      </c>
      <c r="AJ1970" s="11" t="str">
        <f t="shared" si="1106"/>
        <v/>
      </c>
      <c r="AK1970" s="11">
        <f t="shared" si="1107"/>
        <v>1415</v>
      </c>
      <c r="AL1970" s="11" t="str">
        <f t="shared" si="1108"/>
        <v/>
      </c>
      <c r="AM1970" s="11">
        <f t="shared" si="1109"/>
        <v>1080</v>
      </c>
      <c r="AN1970" s="11" t="str">
        <f t="shared" si="1110"/>
        <v/>
      </c>
      <c r="AO1970" s="11">
        <f t="shared" si="1111"/>
        <v>1223</v>
      </c>
      <c r="AP1970" s="11" t="str">
        <f t="shared" si="1112"/>
        <v/>
      </c>
      <c r="AQ1970" s="11"/>
      <c r="AR1970" s="11">
        <f t="shared" si="1116"/>
        <v>0</v>
      </c>
      <c r="AS1970" s="11"/>
      <c r="AT1970" s="9"/>
      <c r="AU1970" t="str">
        <f t="shared" si="1117"/>
        <v>RW</v>
      </c>
      <c r="AV1970" s="7">
        <f>SUM(Z$7:Z1970)/2</f>
        <v>1416</v>
      </c>
      <c r="AW1970" s="7">
        <f>SUM(AC$7:AC1970)/2</f>
        <v>1008</v>
      </c>
      <c r="BF1970" s="2" t="s">
        <v>1299</v>
      </c>
      <c r="BG1970" s="2" t="s">
        <v>1299</v>
      </c>
      <c r="BH1970" s="2" t="s">
        <v>1299</v>
      </c>
      <c r="BI1970" s="2" t="s">
        <v>1299</v>
      </c>
      <c r="BJ1970" s="2" t="s">
        <v>1299</v>
      </c>
      <c r="BK1970" s="2" t="s">
        <v>1299</v>
      </c>
      <c r="BL1970" s="2" t="s">
        <v>1299</v>
      </c>
      <c r="BM1970" s="2" t="s">
        <v>1299</v>
      </c>
      <c r="BN1970" s="2" t="s">
        <v>1299</v>
      </c>
      <c r="BO1970" s="2" t="s">
        <v>1299</v>
      </c>
    </row>
    <row r="1971" spans="2:67" ht="43.15" outlineLevel="1">
      <c r="B1971" s="36"/>
      <c r="C1971" s="13" t="s">
        <v>1999</v>
      </c>
      <c r="D1971" s="10" t="s">
        <v>2247</v>
      </c>
      <c r="E1971" s="10" t="s">
        <v>2248</v>
      </c>
      <c r="F1971" s="11" t="s">
        <v>2249</v>
      </c>
      <c r="G1971" s="11"/>
      <c r="H1971" s="11"/>
      <c r="I1971" s="11"/>
      <c r="J1971" s="11"/>
      <c r="K1971" s="11"/>
      <c r="L1971" s="11"/>
      <c r="M1971" s="11"/>
      <c r="N1971" s="10"/>
      <c r="O1971" s="10"/>
      <c r="P1971" s="10"/>
      <c r="Q1971" s="10"/>
      <c r="R1971" s="10"/>
      <c r="S1971" s="10" t="s">
        <v>53</v>
      </c>
      <c r="T1971" s="10"/>
      <c r="U1971" s="10" t="s">
        <v>49</v>
      </c>
      <c r="V1971" s="10" t="s">
        <v>50</v>
      </c>
      <c r="W1971" s="10" t="s">
        <v>50</v>
      </c>
      <c r="X1971" s="11" t="str">
        <f t="shared" si="1098"/>
        <v>N</v>
      </c>
      <c r="Y1971" s="11"/>
      <c r="Z1971" s="11">
        <f t="shared" si="1113"/>
        <v>0</v>
      </c>
      <c r="AA1971" s="11" t="str">
        <f t="shared" si="1114"/>
        <v>N</v>
      </c>
      <c r="AB1971" s="11"/>
      <c r="AC1971" s="11">
        <f t="shared" si="1115"/>
        <v>0</v>
      </c>
      <c r="AD1971" s="10" t="str">
        <f t="shared" si="1103"/>
        <v/>
      </c>
      <c r="AE1971" s="10" t="str">
        <f t="shared" si="1104"/>
        <v/>
      </c>
      <c r="AF1971" s="11"/>
      <c r="AG1971" s="10"/>
      <c r="AH1971" s="10"/>
      <c r="AI1971" s="11">
        <f t="shared" si="1105"/>
        <v>1415</v>
      </c>
      <c r="AJ1971" s="11" t="str">
        <f t="shared" si="1106"/>
        <v/>
      </c>
      <c r="AK1971" s="11">
        <f t="shared" si="1107"/>
        <v>1415</v>
      </c>
      <c r="AL1971" s="11" t="str">
        <f t="shared" si="1108"/>
        <v/>
      </c>
      <c r="AM1971" s="11">
        <f t="shared" si="1109"/>
        <v>1080</v>
      </c>
      <c r="AN1971" s="11" t="str">
        <f t="shared" si="1110"/>
        <v/>
      </c>
      <c r="AO1971" s="11">
        <f t="shared" si="1111"/>
        <v>1223</v>
      </c>
      <c r="AP1971" s="11" t="str">
        <f t="shared" si="1112"/>
        <v/>
      </c>
      <c r="AQ1971" s="11"/>
      <c r="AR1971" s="11">
        <f t="shared" si="1116"/>
        <v>0</v>
      </c>
      <c r="AS1971" s="11"/>
      <c r="AT1971" s="9"/>
      <c r="AU1971" t="str">
        <f t="shared" si="1117"/>
        <v>RW</v>
      </c>
      <c r="AV1971" s="7">
        <f>SUM(Z$7:Z1971)/2</f>
        <v>1416</v>
      </c>
      <c r="AW1971" s="7">
        <f>SUM(AC$7:AC1971)/2</f>
        <v>1008</v>
      </c>
      <c r="BF1971" s="2" t="s">
        <v>1299</v>
      </c>
      <c r="BG1971" s="2" t="s">
        <v>1299</v>
      </c>
      <c r="BH1971" s="2" t="s">
        <v>1299</v>
      </c>
      <c r="BI1971" s="2" t="s">
        <v>1299</v>
      </c>
      <c r="BJ1971" s="2" t="s">
        <v>1299</v>
      </c>
      <c r="BK1971" s="2" t="s">
        <v>1299</v>
      </c>
      <c r="BL1971" s="2" t="s">
        <v>1299</v>
      </c>
      <c r="BM1971" s="2" t="s">
        <v>1299</v>
      </c>
      <c r="BN1971" s="2" t="s">
        <v>1299</v>
      </c>
      <c r="BO1971" s="2" t="s">
        <v>1299</v>
      </c>
    </row>
    <row r="1972" spans="2:67" ht="43.15" outlineLevel="1">
      <c r="B1972" s="36"/>
      <c r="C1972" s="13" t="s">
        <v>1999</v>
      </c>
      <c r="D1972" s="10" t="s">
        <v>2247</v>
      </c>
      <c r="E1972" s="10" t="s">
        <v>2248</v>
      </c>
      <c r="F1972" s="11" t="s">
        <v>2249</v>
      </c>
      <c r="G1972" s="11"/>
      <c r="H1972" s="11"/>
      <c r="I1972" s="11"/>
      <c r="J1972" s="11"/>
      <c r="K1972" s="11"/>
      <c r="L1972" s="11"/>
      <c r="M1972" s="11"/>
      <c r="N1972" s="10"/>
      <c r="O1972" s="10"/>
      <c r="P1972" s="10"/>
      <c r="Q1972" s="10"/>
      <c r="R1972" s="10"/>
      <c r="S1972" s="10" t="s">
        <v>53</v>
      </c>
      <c r="T1972" s="10"/>
      <c r="U1972" s="10" t="s">
        <v>49</v>
      </c>
      <c r="V1972" s="10" t="s">
        <v>50</v>
      </c>
      <c r="W1972" s="10" t="s">
        <v>50</v>
      </c>
      <c r="X1972" s="11" t="str">
        <f t="shared" ref="X1972:X2035" si="1118">IF(Y1972&gt;0,"Y","N")</f>
        <v>N</v>
      </c>
      <c r="Y1972" s="11"/>
      <c r="Z1972" s="11">
        <f t="shared" si="1113"/>
        <v>0</v>
      </c>
      <c r="AA1972" s="11" t="str">
        <f t="shared" si="1114"/>
        <v>N</v>
      </c>
      <c r="AB1972" s="11"/>
      <c r="AC1972" s="11">
        <f t="shared" si="1115"/>
        <v>0</v>
      </c>
      <c r="AD1972" s="10" t="str">
        <f t="shared" si="1103"/>
        <v/>
      </c>
      <c r="AE1972" s="10" t="str">
        <f t="shared" si="1104"/>
        <v/>
      </c>
      <c r="AF1972" s="11"/>
      <c r="AG1972" s="10"/>
      <c r="AH1972" s="10"/>
      <c r="AI1972" s="11">
        <f t="shared" si="1105"/>
        <v>1415</v>
      </c>
      <c r="AJ1972" s="11" t="str">
        <f t="shared" si="1106"/>
        <v/>
      </c>
      <c r="AK1972" s="11">
        <f t="shared" si="1107"/>
        <v>1415</v>
      </c>
      <c r="AL1972" s="11" t="str">
        <f t="shared" si="1108"/>
        <v/>
      </c>
      <c r="AM1972" s="11">
        <f t="shared" si="1109"/>
        <v>1080</v>
      </c>
      <c r="AN1972" s="11" t="str">
        <f t="shared" si="1110"/>
        <v/>
      </c>
      <c r="AO1972" s="11">
        <f t="shared" si="1111"/>
        <v>1223</v>
      </c>
      <c r="AP1972" s="11" t="str">
        <f t="shared" si="1112"/>
        <v/>
      </c>
      <c r="AQ1972" s="11"/>
      <c r="AR1972" s="11">
        <f t="shared" si="1116"/>
        <v>0</v>
      </c>
      <c r="AS1972" s="11"/>
      <c r="AT1972" s="9"/>
      <c r="AU1972" t="str">
        <f t="shared" si="1117"/>
        <v>RW</v>
      </c>
      <c r="AV1972" s="7">
        <f>SUM(Z$7:Z1972)/2</f>
        <v>1416</v>
      </c>
      <c r="AW1972" s="7">
        <f>SUM(AC$7:AC1972)/2</f>
        <v>1008</v>
      </c>
      <c r="BF1972" s="2" t="s">
        <v>1299</v>
      </c>
      <c r="BG1972" s="2" t="s">
        <v>1299</v>
      </c>
      <c r="BH1972" s="2" t="s">
        <v>1299</v>
      </c>
      <c r="BI1972" s="2" t="s">
        <v>1299</v>
      </c>
      <c r="BJ1972" s="2" t="s">
        <v>1299</v>
      </c>
      <c r="BK1972" s="2" t="s">
        <v>1299</v>
      </c>
      <c r="BL1972" s="2" t="s">
        <v>1299</v>
      </c>
      <c r="BM1972" s="2" t="s">
        <v>1299</v>
      </c>
      <c r="BN1972" s="2" t="s">
        <v>1299</v>
      </c>
      <c r="BO1972" s="2" t="s">
        <v>1299</v>
      </c>
    </row>
    <row r="1973" spans="2:67" ht="43.15" outlineLevel="1">
      <c r="B1973" s="36"/>
      <c r="C1973" s="13" t="s">
        <v>1999</v>
      </c>
      <c r="D1973" s="10" t="s">
        <v>2247</v>
      </c>
      <c r="E1973" s="10" t="s">
        <v>2248</v>
      </c>
      <c r="F1973" s="11" t="s">
        <v>2249</v>
      </c>
      <c r="G1973" s="11"/>
      <c r="H1973" s="11"/>
      <c r="I1973" s="11"/>
      <c r="J1973" s="11"/>
      <c r="K1973" s="11"/>
      <c r="L1973" s="11"/>
      <c r="M1973" s="11"/>
      <c r="N1973" s="10"/>
      <c r="O1973" s="10"/>
      <c r="P1973" s="10"/>
      <c r="Q1973" s="10"/>
      <c r="R1973" s="10"/>
      <c r="S1973" s="10" t="s">
        <v>53</v>
      </c>
      <c r="T1973" s="10"/>
      <c r="U1973" s="10" t="s">
        <v>49</v>
      </c>
      <c r="V1973" s="10" t="s">
        <v>50</v>
      </c>
      <c r="W1973" s="10" t="s">
        <v>50</v>
      </c>
      <c r="X1973" s="11" t="str">
        <f t="shared" si="1118"/>
        <v>N</v>
      </c>
      <c r="Y1973" s="11"/>
      <c r="Z1973" s="11">
        <f t="shared" si="1113"/>
        <v>0</v>
      </c>
      <c r="AA1973" s="11" t="str">
        <f t="shared" si="1114"/>
        <v>N</v>
      </c>
      <c r="AB1973" s="11"/>
      <c r="AC1973" s="11">
        <f t="shared" si="1115"/>
        <v>0</v>
      </c>
      <c r="AD1973" s="10" t="str">
        <f t="shared" si="1103"/>
        <v/>
      </c>
      <c r="AE1973" s="10" t="str">
        <f t="shared" si="1104"/>
        <v/>
      </c>
      <c r="AF1973" s="11"/>
      <c r="AG1973" s="10"/>
      <c r="AH1973" s="10"/>
      <c r="AI1973" s="11">
        <f t="shared" si="1105"/>
        <v>1415</v>
      </c>
      <c r="AJ1973" s="11" t="str">
        <f t="shared" si="1106"/>
        <v/>
      </c>
      <c r="AK1973" s="11">
        <f t="shared" si="1107"/>
        <v>1415</v>
      </c>
      <c r="AL1973" s="11" t="str">
        <f t="shared" si="1108"/>
        <v/>
      </c>
      <c r="AM1973" s="11">
        <f t="shared" si="1109"/>
        <v>1080</v>
      </c>
      <c r="AN1973" s="11" t="str">
        <f t="shared" si="1110"/>
        <v/>
      </c>
      <c r="AO1973" s="11">
        <f t="shared" si="1111"/>
        <v>1223</v>
      </c>
      <c r="AP1973" s="11" t="str">
        <f t="shared" si="1112"/>
        <v/>
      </c>
      <c r="AQ1973" s="11"/>
      <c r="AR1973" s="11">
        <f t="shared" si="1116"/>
        <v>0</v>
      </c>
      <c r="AS1973" s="11"/>
      <c r="AT1973" s="9"/>
      <c r="AU1973" t="str">
        <f t="shared" si="1117"/>
        <v>RW</v>
      </c>
      <c r="AV1973" s="7">
        <f>SUM(Z$7:Z1973)/2</f>
        <v>1416</v>
      </c>
      <c r="AW1973" s="7">
        <f>SUM(AC$7:AC1973)/2</f>
        <v>1008</v>
      </c>
      <c r="BF1973" s="2" t="s">
        <v>1299</v>
      </c>
      <c r="BG1973" s="2" t="s">
        <v>1299</v>
      </c>
      <c r="BH1973" s="2" t="s">
        <v>1299</v>
      </c>
      <c r="BI1973" s="2" t="s">
        <v>1299</v>
      </c>
      <c r="BJ1973" s="2" t="s">
        <v>1299</v>
      </c>
      <c r="BK1973" s="2" t="s">
        <v>1299</v>
      </c>
      <c r="BL1973" s="2" t="s">
        <v>1299</v>
      </c>
      <c r="BM1973" s="2" t="s">
        <v>1299</v>
      </c>
      <c r="BN1973" s="2" t="s">
        <v>1299</v>
      </c>
      <c r="BO1973" s="2" t="s">
        <v>1299</v>
      </c>
    </row>
    <row r="1974" spans="2:67" ht="43.15" outlineLevel="1">
      <c r="B1974" s="36"/>
      <c r="C1974" s="13" t="s">
        <v>1999</v>
      </c>
      <c r="D1974" s="10" t="s">
        <v>2247</v>
      </c>
      <c r="E1974" s="10" t="s">
        <v>2248</v>
      </c>
      <c r="F1974" s="11" t="s">
        <v>2249</v>
      </c>
      <c r="G1974" s="11"/>
      <c r="H1974" s="11"/>
      <c r="I1974" s="11"/>
      <c r="J1974" s="11"/>
      <c r="K1974" s="11"/>
      <c r="L1974" s="11"/>
      <c r="M1974" s="11"/>
      <c r="N1974" s="10"/>
      <c r="O1974" s="10"/>
      <c r="P1974" s="10"/>
      <c r="Q1974" s="10"/>
      <c r="R1974" s="10"/>
      <c r="S1974" s="10" t="s">
        <v>53</v>
      </c>
      <c r="T1974" s="10"/>
      <c r="U1974" s="10" t="s">
        <v>49</v>
      </c>
      <c r="V1974" s="10" t="s">
        <v>50</v>
      </c>
      <c r="W1974" s="10" t="s">
        <v>50</v>
      </c>
      <c r="X1974" s="11" t="str">
        <f t="shared" si="1118"/>
        <v>N</v>
      </c>
      <c r="Y1974" s="11"/>
      <c r="Z1974" s="11">
        <f t="shared" si="1113"/>
        <v>0</v>
      </c>
      <c r="AA1974" s="11" t="str">
        <f t="shared" si="1114"/>
        <v>N</v>
      </c>
      <c r="AB1974" s="11"/>
      <c r="AC1974" s="11">
        <f t="shared" si="1115"/>
        <v>0</v>
      </c>
      <c r="AD1974" s="10" t="str">
        <f t="shared" si="1103"/>
        <v/>
      </c>
      <c r="AE1974" s="10" t="str">
        <f t="shared" si="1104"/>
        <v/>
      </c>
      <c r="AF1974" s="11"/>
      <c r="AG1974" s="10"/>
      <c r="AH1974" s="10"/>
      <c r="AI1974" s="11">
        <f t="shared" si="1105"/>
        <v>1415</v>
      </c>
      <c r="AJ1974" s="11" t="str">
        <f t="shared" si="1106"/>
        <v/>
      </c>
      <c r="AK1974" s="11">
        <f t="shared" si="1107"/>
        <v>1415</v>
      </c>
      <c r="AL1974" s="11" t="str">
        <f t="shared" si="1108"/>
        <v/>
      </c>
      <c r="AM1974" s="11">
        <f t="shared" si="1109"/>
        <v>1080</v>
      </c>
      <c r="AN1974" s="11" t="str">
        <f t="shared" si="1110"/>
        <v/>
      </c>
      <c r="AO1974" s="11">
        <f t="shared" si="1111"/>
        <v>1223</v>
      </c>
      <c r="AP1974" s="11" t="str">
        <f t="shared" si="1112"/>
        <v/>
      </c>
      <c r="AQ1974" s="11"/>
      <c r="AR1974" s="11">
        <f t="shared" si="1116"/>
        <v>0</v>
      </c>
      <c r="AS1974" s="11"/>
      <c r="AT1974" s="9"/>
      <c r="AU1974" t="str">
        <f t="shared" si="1117"/>
        <v>RW</v>
      </c>
      <c r="AV1974" s="7">
        <f>SUM(Z$7:Z1974)/2</f>
        <v>1416</v>
      </c>
      <c r="AW1974" s="7">
        <f>SUM(AC$7:AC1974)/2</f>
        <v>1008</v>
      </c>
      <c r="BF1974" s="2" t="s">
        <v>1299</v>
      </c>
      <c r="BG1974" s="2" t="s">
        <v>1299</v>
      </c>
      <c r="BH1974" s="2" t="s">
        <v>1299</v>
      </c>
      <c r="BI1974" s="2" t="s">
        <v>1299</v>
      </c>
      <c r="BJ1974" s="2" t="s">
        <v>1299</v>
      </c>
      <c r="BK1974" s="2" t="s">
        <v>1299</v>
      </c>
      <c r="BL1974" s="2" t="s">
        <v>1299</v>
      </c>
      <c r="BM1974" s="2" t="s">
        <v>1299</v>
      </c>
      <c r="BN1974" s="2" t="s">
        <v>1299</v>
      </c>
      <c r="BO1974" s="2" t="s">
        <v>1299</v>
      </c>
    </row>
    <row r="1975" spans="2:67" ht="43.15" outlineLevel="1">
      <c r="B1975" s="36"/>
      <c r="C1975" s="13" t="s">
        <v>1999</v>
      </c>
      <c r="D1975" s="10" t="s">
        <v>2247</v>
      </c>
      <c r="E1975" s="10" t="s">
        <v>2248</v>
      </c>
      <c r="F1975" s="11" t="s">
        <v>2249</v>
      </c>
      <c r="G1975" s="11"/>
      <c r="H1975" s="11"/>
      <c r="I1975" s="11"/>
      <c r="J1975" s="11"/>
      <c r="K1975" s="11"/>
      <c r="L1975" s="11"/>
      <c r="M1975" s="11"/>
      <c r="N1975" s="10"/>
      <c r="O1975" s="10"/>
      <c r="P1975" s="10"/>
      <c r="Q1975" s="10"/>
      <c r="R1975" s="10"/>
      <c r="S1975" s="10" t="s">
        <v>53</v>
      </c>
      <c r="T1975" s="10"/>
      <c r="U1975" s="10" t="s">
        <v>49</v>
      </c>
      <c r="V1975" s="10" t="s">
        <v>50</v>
      </c>
      <c r="W1975" s="10" t="s">
        <v>50</v>
      </c>
      <c r="X1975" s="11" t="str">
        <f t="shared" si="1118"/>
        <v>N</v>
      </c>
      <c r="Y1975" s="11"/>
      <c r="Z1975" s="11">
        <f t="shared" si="1113"/>
        <v>0</v>
      </c>
      <c r="AA1975" s="11" t="str">
        <f t="shared" si="1114"/>
        <v>N</v>
      </c>
      <c r="AB1975" s="11"/>
      <c r="AC1975" s="11">
        <f t="shared" si="1115"/>
        <v>0</v>
      </c>
      <c r="AD1975" s="10" t="str">
        <f t="shared" si="1103"/>
        <v/>
      </c>
      <c r="AE1975" s="10" t="str">
        <f t="shared" si="1104"/>
        <v/>
      </c>
      <c r="AF1975" s="11"/>
      <c r="AG1975" s="10"/>
      <c r="AH1975" s="10"/>
      <c r="AI1975" s="11">
        <f t="shared" si="1105"/>
        <v>1415</v>
      </c>
      <c r="AJ1975" s="11" t="str">
        <f t="shared" si="1106"/>
        <v/>
      </c>
      <c r="AK1975" s="11">
        <f t="shared" si="1107"/>
        <v>1415</v>
      </c>
      <c r="AL1975" s="11" t="str">
        <f t="shared" si="1108"/>
        <v/>
      </c>
      <c r="AM1975" s="11">
        <f t="shared" si="1109"/>
        <v>1080</v>
      </c>
      <c r="AN1975" s="11" t="str">
        <f t="shared" si="1110"/>
        <v/>
      </c>
      <c r="AO1975" s="11">
        <f t="shared" si="1111"/>
        <v>1223</v>
      </c>
      <c r="AP1975" s="11" t="str">
        <f t="shared" si="1112"/>
        <v/>
      </c>
      <c r="AQ1975" s="11"/>
      <c r="AR1975" s="11">
        <f t="shared" si="1116"/>
        <v>0</v>
      </c>
      <c r="AS1975" s="11"/>
      <c r="AT1975" s="9"/>
      <c r="AU1975" t="str">
        <f t="shared" si="1117"/>
        <v>RW</v>
      </c>
      <c r="AV1975" s="7">
        <f>SUM(Z$7:Z1975)/2</f>
        <v>1416</v>
      </c>
      <c r="AW1975" s="7">
        <f>SUM(AC$7:AC1975)/2</f>
        <v>1008</v>
      </c>
      <c r="BF1975" s="2" t="s">
        <v>1299</v>
      </c>
      <c r="BG1975" s="2" t="s">
        <v>1299</v>
      </c>
      <c r="BH1975" s="2" t="s">
        <v>1299</v>
      </c>
      <c r="BI1975" s="2" t="s">
        <v>1299</v>
      </c>
      <c r="BJ1975" s="2" t="s">
        <v>1299</v>
      </c>
      <c r="BK1975" s="2" t="s">
        <v>1299</v>
      </c>
      <c r="BL1975" s="2" t="s">
        <v>1299</v>
      </c>
      <c r="BM1975" s="2" t="s">
        <v>1299</v>
      </c>
      <c r="BN1975" s="2" t="s">
        <v>1299</v>
      </c>
      <c r="BO1975" s="2" t="s">
        <v>1299</v>
      </c>
    </row>
    <row r="1976" spans="2:67" ht="43.15" outlineLevel="1">
      <c r="B1976" s="36"/>
      <c r="C1976" s="13" t="s">
        <v>1999</v>
      </c>
      <c r="D1976" s="10" t="s">
        <v>2247</v>
      </c>
      <c r="E1976" s="10" t="s">
        <v>2248</v>
      </c>
      <c r="F1976" s="11" t="s">
        <v>2249</v>
      </c>
      <c r="G1976" s="11"/>
      <c r="H1976" s="11"/>
      <c r="I1976" s="11"/>
      <c r="J1976" s="11"/>
      <c r="K1976" s="11"/>
      <c r="L1976" s="11"/>
      <c r="M1976" s="11"/>
      <c r="N1976" s="10"/>
      <c r="O1976" s="10"/>
      <c r="P1976" s="10"/>
      <c r="Q1976" s="10"/>
      <c r="R1976" s="10"/>
      <c r="S1976" s="10" t="s">
        <v>53</v>
      </c>
      <c r="T1976" s="10"/>
      <c r="U1976" s="10" t="s">
        <v>49</v>
      </c>
      <c r="V1976" s="10" t="s">
        <v>50</v>
      </c>
      <c r="W1976" s="10" t="s">
        <v>50</v>
      </c>
      <c r="X1976" s="11" t="str">
        <f t="shared" si="1118"/>
        <v>N</v>
      </c>
      <c r="Y1976" s="11"/>
      <c r="Z1976" s="11">
        <f t="shared" si="1113"/>
        <v>0</v>
      </c>
      <c r="AA1976" s="11" t="str">
        <f t="shared" si="1114"/>
        <v>N</v>
      </c>
      <c r="AB1976" s="11"/>
      <c r="AC1976" s="11">
        <f t="shared" si="1115"/>
        <v>0</v>
      </c>
      <c r="AD1976" s="10" t="str">
        <f t="shared" si="1103"/>
        <v/>
      </c>
      <c r="AE1976" s="10" t="str">
        <f t="shared" si="1104"/>
        <v/>
      </c>
      <c r="AF1976" s="11"/>
      <c r="AG1976" s="10"/>
      <c r="AH1976" s="10"/>
      <c r="AI1976" s="11">
        <f t="shared" si="1105"/>
        <v>1415</v>
      </c>
      <c r="AJ1976" s="11" t="str">
        <f t="shared" si="1106"/>
        <v/>
      </c>
      <c r="AK1976" s="11">
        <f t="shared" si="1107"/>
        <v>1415</v>
      </c>
      <c r="AL1976" s="11" t="str">
        <f t="shared" si="1108"/>
        <v/>
      </c>
      <c r="AM1976" s="11">
        <f t="shared" si="1109"/>
        <v>1080</v>
      </c>
      <c r="AN1976" s="11" t="str">
        <f t="shared" si="1110"/>
        <v/>
      </c>
      <c r="AO1976" s="11">
        <f t="shared" si="1111"/>
        <v>1223</v>
      </c>
      <c r="AP1976" s="11" t="str">
        <f t="shared" si="1112"/>
        <v/>
      </c>
      <c r="AQ1976" s="11"/>
      <c r="AR1976" s="11">
        <f t="shared" si="1116"/>
        <v>0</v>
      </c>
      <c r="AS1976" s="11"/>
      <c r="AT1976" s="9"/>
      <c r="AU1976" t="str">
        <f t="shared" si="1117"/>
        <v>RW</v>
      </c>
      <c r="AV1976" s="7">
        <f>SUM(Z$7:Z1976)/2</f>
        <v>1416</v>
      </c>
      <c r="AW1976" s="7">
        <f>SUM(AC$7:AC1976)/2</f>
        <v>1008</v>
      </c>
      <c r="BF1976" s="2" t="s">
        <v>1299</v>
      </c>
      <c r="BG1976" s="2" t="s">
        <v>1299</v>
      </c>
      <c r="BH1976" s="2" t="s">
        <v>1299</v>
      </c>
      <c r="BI1976" s="2" t="s">
        <v>1299</v>
      </c>
      <c r="BJ1976" s="2" t="s">
        <v>1299</v>
      </c>
      <c r="BK1976" s="2" t="s">
        <v>1299</v>
      </c>
      <c r="BL1976" s="2" t="s">
        <v>1299</v>
      </c>
      <c r="BM1976" s="2" t="s">
        <v>1299</v>
      </c>
      <c r="BN1976" s="2" t="s">
        <v>1299</v>
      </c>
      <c r="BO1976" s="2" t="s">
        <v>1299</v>
      </c>
    </row>
    <row r="1977" spans="2:67" ht="43.15" outlineLevel="1">
      <c r="B1977" s="36"/>
      <c r="C1977" s="13" t="s">
        <v>1999</v>
      </c>
      <c r="D1977" s="10" t="s">
        <v>2247</v>
      </c>
      <c r="E1977" s="10" t="s">
        <v>2248</v>
      </c>
      <c r="F1977" s="11" t="s">
        <v>2249</v>
      </c>
      <c r="G1977" s="11"/>
      <c r="H1977" s="11"/>
      <c r="I1977" s="11"/>
      <c r="J1977" s="11"/>
      <c r="K1977" s="11"/>
      <c r="L1977" s="11"/>
      <c r="M1977" s="11"/>
      <c r="N1977" s="10"/>
      <c r="O1977" s="10"/>
      <c r="P1977" s="10"/>
      <c r="Q1977" s="10"/>
      <c r="R1977" s="10"/>
      <c r="S1977" s="10" t="s">
        <v>53</v>
      </c>
      <c r="T1977" s="10"/>
      <c r="U1977" s="10" t="s">
        <v>49</v>
      </c>
      <c r="V1977" s="10" t="s">
        <v>50</v>
      </c>
      <c r="W1977" s="10" t="s">
        <v>50</v>
      </c>
      <c r="X1977" s="11" t="str">
        <f t="shared" si="1118"/>
        <v>N</v>
      </c>
      <c r="Y1977" s="11"/>
      <c r="Z1977" s="11">
        <f t="shared" si="1113"/>
        <v>0</v>
      </c>
      <c r="AA1977" s="11" t="str">
        <f t="shared" si="1114"/>
        <v>N</v>
      </c>
      <c r="AB1977" s="11"/>
      <c r="AC1977" s="11">
        <f t="shared" si="1115"/>
        <v>0</v>
      </c>
      <c r="AD1977" s="10" t="str">
        <f t="shared" si="1103"/>
        <v/>
      </c>
      <c r="AE1977" s="10" t="str">
        <f t="shared" si="1104"/>
        <v/>
      </c>
      <c r="AF1977" s="11"/>
      <c r="AG1977" s="10"/>
      <c r="AH1977" s="10"/>
      <c r="AI1977" s="11">
        <f t="shared" si="1105"/>
        <v>1415</v>
      </c>
      <c r="AJ1977" s="11" t="str">
        <f t="shared" si="1106"/>
        <v/>
      </c>
      <c r="AK1977" s="11">
        <f t="shared" si="1107"/>
        <v>1415</v>
      </c>
      <c r="AL1977" s="11" t="str">
        <f t="shared" si="1108"/>
        <v/>
      </c>
      <c r="AM1977" s="11">
        <f t="shared" si="1109"/>
        <v>1080</v>
      </c>
      <c r="AN1977" s="11" t="str">
        <f t="shared" si="1110"/>
        <v/>
      </c>
      <c r="AO1977" s="11">
        <f t="shared" si="1111"/>
        <v>1223</v>
      </c>
      <c r="AP1977" s="11" t="str">
        <f t="shared" si="1112"/>
        <v/>
      </c>
      <c r="AQ1977" s="11"/>
      <c r="AR1977" s="11">
        <f t="shared" si="1116"/>
        <v>0</v>
      </c>
      <c r="AS1977" s="11"/>
      <c r="AT1977" s="9"/>
      <c r="AU1977" t="str">
        <f t="shared" si="1117"/>
        <v>RW</v>
      </c>
      <c r="AV1977" s="7">
        <f>SUM(Z$7:Z1977)/2</f>
        <v>1416</v>
      </c>
      <c r="AW1977" s="7">
        <f>SUM(AC$7:AC1977)/2</f>
        <v>1008</v>
      </c>
      <c r="BF1977" s="2" t="s">
        <v>1299</v>
      </c>
      <c r="BG1977" s="2" t="s">
        <v>1299</v>
      </c>
      <c r="BH1977" s="2" t="s">
        <v>1299</v>
      </c>
      <c r="BI1977" s="2" t="s">
        <v>1299</v>
      </c>
      <c r="BJ1977" s="2" t="s">
        <v>1299</v>
      </c>
      <c r="BK1977" s="2" t="s">
        <v>1299</v>
      </c>
      <c r="BL1977" s="2" t="s">
        <v>1299</v>
      </c>
      <c r="BM1977" s="2" t="s">
        <v>1299</v>
      </c>
      <c r="BN1977" s="2" t="s">
        <v>1299</v>
      </c>
      <c r="BO1977" s="2" t="s">
        <v>1299</v>
      </c>
    </row>
    <row r="1978" spans="2:67" ht="43.15" outlineLevel="1">
      <c r="B1978" s="36"/>
      <c r="C1978" s="13" t="s">
        <v>1999</v>
      </c>
      <c r="D1978" s="10" t="s">
        <v>2247</v>
      </c>
      <c r="E1978" s="10" t="s">
        <v>2248</v>
      </c>
      <c r="F1978" s="11" t="s">
        <v>2249</v>
      </c>
      <c r="G1978" s="11"/>
      <c r="H1978" s="11"/>
      <c r="I1978" s="11"/>
      <c r="J1978" s="11"/>
      <c r="K1978" s="11"/>
      <c r="L1978" s="11"/>
      <c r="M1978" s="11"/>
      <c r="N1978" s="10"/>
      <c r="O1978" s="10"/>
      <c r="P1978" s="10"/>
      <c r="Q1978" s="10"/>
      <c r="R1978" s="10"/>
      <c r="S1978" s="10" t="s">
        <v>53</v>
      </c>
      <c r="T1978" s="10"/>
      <c r="U1978" s="10" t="s">
        <v>49</v>
      </c>
      <c r="V1978" s="10" t="s">
        <v>50</v>
      </c>
      <c r="W1978" s="10" t="s">
        <v>50</v>
      </c>
      <c r="X1978" s="11" t="str">
        <f t="shared" si="1118"/>
        <v>N</v>
      </c>
      <c r="Y1978" s="11"/>
      <c r="Z1978" s="11">
        <f t="shared" si="1113"/>
        <v>0</v>
      </c>
      <c r="AA1978" s="11" t="str">
        <f t="shared" si="1114"/>
        <v>N</v>
      </c>
      <c r="AB1978" s="11"/>
      <c r="AC1978" s="11">
        <f t="shared" si="1115"/>
        <v>0</v>
      </c>
      <c r="AD1978" s="10" t="str">
        <f t="shared" si="1103"/>
        <v/>
      </c>
      <c r="AE1978" s="10" t="str">
        <f t="shared" si="1104"/>
        <v/>
      </c>
      <c r="AF1978" s="11"/>
      <c r="AG1978" s="10"/>
      <c r="AH1978" s="10"/>
      <c r="AI1978" s="11">
        <f t="shared" si="1105"/>
        <v>1415</v>
      </c>
      <c r="AJ1978" s="11" t="str">
        <f t="shared" si="1106"/>
        <v/>
      </c>
      <c r="AK1978" s="11">
        <f t="shared" si="1107"/>
        <v>1415</v>
      </c>
      <c r="AL1978" s="11" t="str">
        <f t="shared" si="1108"/>
        <v/>
      </c>
      <c r="AM1978" s="11">
        <f t="shared" si="1109"/>
        <v>1080</v>
      </c>
      <c r="AN1978" s="11" t="str">
        <f t="shared" si="1110"/>
        <v/>
      </c>
      <c r="AO1978" s="11">
        <f t="shared" si="1111"/>
        <v>1223</v>
      </c>
      <c r="AP1978" s="11" t="str">
        <f t="shared" si="1112"/>
        <v/>
      </c>
      <c r="AQ1978" s="11"/>
      <c r="AR1978" s="11">
        <f t="shared" si="1116"/>
        <v>0</v>
      </c>
      <c r="AS1978" s="11"/>
      <c r="AT1978" s="9"/>
      <c r="AU1978" t="str">
        <f t="shared" si="1117"/>
        <v>RW</v>
      </c>
      <c r="AV1978" s="7">
        <f>SUM(Z$7:Z1978)/2</f>
        <v>1416</v>
      </c>
      <c r="AW1978" s="7">
        <f>SUM(AC$7:AC1978)/2</f>
        <v>1008</v>
      </c>
      <c r="BF1978" s="2" t="s">
        <v>1299</v>
      </c>
      <c r="BG1978" s="2" t="s">
        <v>1299</v>
      </c>
      <c r="BH1978" s="2" t="s">
        <v>1299</v>
      </c>
      <c r="BI1978" s="2" t="s">
        <v>1299</v>
      </c>
      <c r="BJ1978" s="2" t="s">
        <v>1299</v>
      </c>
      <c r="BK1978" s="2" t="s">
        <v>1299</v>
      </c>
      <c r="BL1978" s="2" t="s">
        <v>1299</v>
      </c>
      <c r="BM1978" s="2" t="s">
        <v>1299</v>
      </c>
      <c r="BN1978" s="2" t="s">
        <v>1299</v>
      </c>
      <c r="BO1978" s="2" t="s">
        <v>1299</v>
      </c>
    </row>
    <row r="1979" spans="2:67" ht="43.15" outlineLevel="1">
      <c r="B1979" s="36"/>
      <c r="C1979" s="13" t="s">
        <v>1999</v>
      </c>
      <c r="D1979" s="10" t="s">
        <v>2247</v>
      </c>
      <c r="E1979" s="10" t="s">
        <v>2248</v>
      </c>
      <c r="F1979" s="11" t="s">
        <v>2249</v>
      </c>
      <c r="G1979" s="11"/>
      <c r="H1979" s="11"/>
      <c r="I1979" s="11"/>
      <c r="J1979" s="11"/>
      <c r="K1979" s="11"/>
      <c r="L1979" s="11"/>
      <c r="M1979" s="11"/>
      <c r="N1979" s="10"/>
      <c r="O1979" s="10"/>
      <c r="P1979" s="10"/>
      <c r="Q1979" s="10"/>
      <c r="R1979" s="10"/>
      <c r="S1979" s="10" t="s">
        <v>53</v>
      </c>
      <c r="T1979" s="10"/>
      <c r="U1979" s="10" t="s">
        <v>49</v>
      </c>
      <c r="V1979" s="10" t="s">
        <v>50</v>
      </c>
      <c r="W1979" s="10" t="s">
        <v>50</v>
      </c>
      <c r="X1979" s="11" t="str">
        <f t="shared" si="1118"/>
        <v>N</v>
      </c>
      <c r="Y1979" s="11"/>
      <c r="Z1979" s="11">
        <f t="shared" si="1113"/>
        <v>0</v>
      </c>
      <c r="AA1979" s="11" t="str">
        <f t="shared" si="1114"/>
        <v>N</v>
      </c>
      <c r="AB1979" s="11"/>
      <c r="AC1979" s="11">
        <f t="shared" si="1115"/>
        <v>0</v>
      </c>
      <c r="AD1979" s="10" t="str">
        <f t="shared" si="1103"/>
        <v/>
      </c>
      <c r="AE1979" s="10" t="str">
        <f t="shared" si="1104"/>
        <v/>
      </c>
      <c r="AF1979" s="11"/>
      <c r="AG1979" s="10"/>
      <c r="AH1979" s="10"/>
      <c r="AI1979" s="11">
        <f t="shared" si="1105"/>
        <v>1415</v>
      </c>
      <c r="AJ1979" s="11" t="str">
        <f t="shared" si="1106"/>
        <v/>
      </c>
      <c r="AK1979" s="11">
        <f t="shared" si="1107"/>
        <v>1415</v>
      </c>
      <c r="AL1979" s="11" t="str">
        <f t="shared" si="1108"/>
        <v/>
      </c>
      <c r="AM1979" s="11">
        <f t="shared" si="1109"/>
        <v>1080</v>
      </c>
      <c r="AN1979" s="11" t="str">
        <f t="shared" si="1110"/>
        <v/>
      </c>
      <c r="AO1979" s="11">
        <f t="shared" si="1111"/>
        <v>1223</v>
      </c>
      <c r="AP1979" s="11" t="str">
        <f t="shared" si="1112"/>
        <v/>
      </c>
      <c r="AQ1979" s="11"/>
      <c r="AR1979" s="11">
        <f t="shared" si="1116"/>
        <v>0</v>
      </c>
      <c r="AS1979" s="11"/>
      <c r="AT1979" s="9"/>
      <c r="AU1979" t="str">
        <f t="shared" si="1117"/>
        <v>RW</v>
      </c>
      <c r="AV1979" s="7">
        <f>SUM(Z$7:Z1979)/2</f>
        <v>1416</v>
      </c>
      <c r="AW1979" s="7">
        <f>SUM(AC$7:AC1979)/2</f>
        <v>1008</v>
      </c>
      <c r="BF1979" s="2" t="s">
        <v>1299</v>
      </c>
      <c r="BG1979" s="2" t="s">
        <v>1299</v>
      </c>
      <c r="BH1979" s="2" t="s">
        <v>1299</v>
      </c>
      <c r="BI1979" s="2" t="s">
        <v>1299</v>
      </c>
      <c r="BJ1979" s="2" t="s">
        <v>1299</v>
      </c>
      <c r="BK1979" s="2" t="s">
        <v>1299</v>
      </c>
      <c r="BL1979" s="2" t="s">
        <v>1299</v>
      </c>
      <c r="BM1979" s="2" t="s">
        <v>1299</v>
      </c>
      <c r="BN1979" s="2" t="s">
        <v>1299</v>
      </c>
      <c r="BO1979" s="2" t="s">
        <v>1299</v>
      </c>
    </row>
    <row r="1980" spans="2:67" ht="43.15" outlineLevel="1">
      <c r="B1980" s="36"/>
      <c r="C1980" s="13" t="s">
        <v>1999</v>
      </c>
      <c r="D1980" s="10" t="s">
        <v>2247</v>
      </c>
      <c r="E1980" s="10" t="s">
        <v>2248</v>
      </c>
      <c r="F1980" s="11" t="s">
        <v>2249</v>
      </c>
      <c r="G1980" s="11"/>
      <c r="H1980" s="11"/>
      <c r="I1980" s="11"/>
      <c r="J1980" s="11"/>
      <c r="K1980" s="11"/>
      <c r="L1980" s="11"/>
      <c r="M1980" s="11"/>
      <c r="N1980" s="10"/>
      <c r="O1980" s="10"/>
      <c r="P1980" s="10"/>
      <c r="Q1980" s="10"/>
      <c r="R1980" s="10"/>
      <c r="S1980" s="10" t="s">
        <v>53</v>
      </c>
      <c r="T1980" s="10"/>
      <c r="U1980" s="10" t="s">
        <v>49</v>
      </c>
      <c r="V1980" s="10" t="s">
        <v>50</v>
      </c>
      <c r="W1980" s="10" t="s">
        <v>50</v>
      </c>
      <c r="X1980" s="11" t="str">
        <f t="shared" si="1118"/>
        <v>N</v>
      </c>
      <c r="Y1980" s="11"/>
      <c r="Z1980" s="11">
        <f t="shared" si="1113"/>
        <v>0</v>
      </c>
      <c r="AA1980" s="11" t="str">
        <f t="shared" si="1114"/>
        <v>N</v>
      </c>
      <c r="AB1980" s="11"/>
      <c r="AC1980" s="11">
        <f t="shared" si="1115"/>
        <v>0</v>
      </c>
      <c r="AD1980" s="10" t="str">
        <f t="shared" si="1103"/>
        <v/>
      </c>
      <c r="AE1980" s="10" t="str">
        <f t="shared" si="1104"/>
        <v/>
      </c>
      <c r="AF1980" s="11"/>
      <c r="AG1980" s="10"/>
      <c r="AH1980" s="10"/>
      <c r="AI1980" s="11">
        <f t="shared" si="1105"/>
        <v>1415</v>
      </c>
      <c r="AJ1980" s="11" t="str">
        <f t="shared" si="1106"/>
        <v/>
      </c>
      <c r="AK1980" s="11">
        <f t="shared" si="1107"/>
        <v>1415</v>
      </c>
      <c r="AL1980" s="11" t="str">
        <f t="shared" si="1108"/>
        <v/>
      </c>
      <c r="AM1980" s="11">
        <f t="shared" si="1109"/>
        <v>1080</v>
      </c>
      <c r="AN1980" s="11" t="str">
        <f t="shared" si="1110"/>
        <v/>
      </c>
      <c r="AO1980" s="11">
        <f t="shared" si="1111"/>
        <v>1223</v>
      </c>
      <c r="AP1980" s="11" t="str">
        <f t="shared" si="1112"/>
        <v/>
      </c>
      <c r="AQ1980" s="11"/>
      <c r="AR1980" s="11">
        <f t="shared" si="1116"/>
        <v>0</v>
      </c>
      <c r="AS1980" s="11"/>
      <c r="AT1980" s="9"/>
      <c r="AU1980" t="str">
        <f t="shared" si="1117"/>
        <v>RW</v>
      </c>
      <c r="AV1980" s="7">
        <f>SUM(Z$7:Z1980)/2</f>
        <v>1416</v>
      </c>
      <c r="AW1980" s="7">
        <f>SUM(AC$7:AC1980)/2</f>
        <v>1008</v>
      </c>
      <c r="BF1980" s="2" t="s">
        <v>1299</v>
      </c>
      <c r="BG1980" s="2" t="s">
        <v>1299</v>
      </c>
      <c r="BH1980" s="2" t="s">
        <v>1299</v>
      </c>
      <c r="BI1980" s="2" t="s">
        <v>1299</v>
      </c>
      <c r="BJ1980" s="2" t="s">
        <v>1299</v>
      </c>
      <c r="BK1980" s="2" t="s">
        <v>1299</v>
      </c>
      <c r="BL1980" s="2" t="s">
        <v>1299</v>
      </c>
      <c r="BM1980" s="2" t="s">
        <v>1299</v>
      </c>
      <c r="BN1980" s="2" t="s">
        <v>1299</v>
      </c>
      <c r="BO1980" s="2" t="s">
        <v>1299</v>
      </c>
    </row>
    <row r="1981" spans="2:67" ht="43.15" outlineLevel="1">
      <c r="B1981" s="36"/>
      <c r="C1981" s="13" t="s">
        <v>1999</v>
      </c>
      <c r="D1981" s="10" t="s">
        <v>2247</v>
      </c>
      <c r="E1981" s="10" t="s">
        <v>2248</v>
      </c>
      <c r="F1981" s="11" t="s">
        <v>2249</v>
      </c>
      <c r="G1981" s="11"/>
      <c r="H1981" s="11"/>
      <c r="I1981" s="11"/>
      <c r="J1981" s="11"/>
      <c r="K1981" s="11"/>
      <c r="L1981" s="11"/>
      <c r="M1981" s="11"/>
      <c r="N1981" s="10"/>
      <c r="O1981" s="10"/>
      <c r="P1981" s="10"/>
      <c r="Q1981" s="10"/>
      <c r="R1981" s="10"/>
      <c r="S1981" s="10" t="s">
        <v>53</v>
      </c>
      <c r="T1981" s="10"/>
      <c r="U1981" s="10" t="s">
        <v>49</v>
      </c>
      <c r="V1981" s="10" t="s">
        <v>50</v>
      </c>
      <c r="W1981" s="10" t="s">
        <v>50</v>
      </c>
      <c r="X1981" s="11" t="str">
        <f t="shared" si="1118"/>
        <v>N</v>
      </c>
      <c r="Y1981" s="11"/>
      <c r="Z1981" s="11">
        <f t="shared" si="1113"/>
        <v>0</v>
      </c>
      <c r="AA1981" s="11" t="str">
        <f t="shared" si="1114"/>
        <v>N</v>
      </c>
      <c r="AB1981" s="11"/>
      <c r="AC1981" s="11">
        <f t="shared" si="1115"/>
        <v>0</v>
      </c>
      <c r="AD1981" s="10" t="str">
        <f t="shared" si="1103"/>
        <v/>
      </c>
      <c r="AE1981" s="10" t="str">
        <f t="shared" si="1104"/>
        <v/>
      </c>
      <c r="AF1981" s="11"/>
      <c r="AG1981" s="10"/>
      <c r="AH1981" s="10"/>
      <c r="AI1981" s="11">
        <f t="shared" si="1105"/>
        <v>1415</v>
      </c>
      <c r="AJ1981" s="11" t="str">
        <f t="shared" si="1106"/>
        <v/>
      </c>
      <c r="AK1981" s="11">
        <f t="shared" si="1107"/>
        <v>1415</v>
      </c>
      <c r="AL1981" s="11" t="str">
        <f t="shared" si="1108"/>
        <v/>
      </c>
      <c r="AM1981" s="11">
        <f t="shared" si="1109"/>
        <v>1080</v>
      </c>
      <c r="AN1981" s="11" t="str">
        <f t="shared" si="1110"/>
        <v/>
      </c>
      <c r="AO1981" s="11">
        <f t="shared" si="1111"/>
        <v>1223</v>
      </c>
      <c r="AP1981" s="11" t="str">
        <f t="shared" si="1112"/>
        <v/>
      </c>
      <c r="AQ1981" s="11"/>
      <c r="AR1981" s="11">
        <f t="shared" si="1116"/>
        <v>0</v>
      </c>
      <c r="AS1981" s="11"/>
      <c r="AT1981" s="9"/>
      <c r="AU1981" t="str">
        <f t="shared" si="1117"/>
        <v>RW</v>
      </c>
      <c r="AV1981" s="7">
        <f>SUM(Z$7:Z1981)/2</f>
        <v>1416</v>
      </c>
      <c r="AW1981" s="7">
        <f>SUM(AC$7:AC1981)/2</f>
        <v>1008</v>
      </c>
      <c r="BF1981" s="2" t="s">
        <v>1299</v>
      </c>
      <c r="BG1981" s="2" t="s">
        <v>1299</v>
      </c>
      <c r="BH1981" s="2" t="s">
        <v>1299</v>
      </c>
      <c r="BI1981" s="2" t="s">
        <v>1299</v>
      </c>
      <c r="BJ1981" s="2" t="s">
        <v>1299</v>
      </c>
      <c r="BK1981" s="2" t="s">
        <v>1299</v>
      </c>
      <c r="BL1981" s="2" t="s">
        <v>1299</v>
      </c>
      <c r="BM1981" s="2" t="s">
        <v>1299</v>
      </c>
      <c r="BN1981" s="2" t="s">
        <v>1299</v>
      </c>
      <c r="BO1981" s="2" t="s">
        <v>1299</v>
      </c>
    </row>
    <row r="1982" spans="2:67" ht="43.15" outlineLevel="1">
      <c r="B1982" s="36"/>
      <c r="C1982" s="13" t="s">
        <v>1999</v>
      </c>
      <c r="D1982" s="10" t="s">
        <v>2247</v>
      </c>
      <c r="E1982" s="10" t="s">
        <v>2248</v>
      </c>
      <c r="F1982" s="11" t="s">
        <v>2249</v>
      </c>
      <c r="G1982" s="11"/>
      <c r="H1982" s="11"/>
      <c r="I1982" s="11"/>
      <c r="J1982" s="11"/>
      <c r="K1982" s="11"/>
      <c r="L1982" s="11"/>
      <c r="M1982" s="11"/>
      <c r="N1982" s="10"/>
      <c r="O1982" s="10"/>
      <c r="P1982" s="10"/>
      <c r="Q1982" s="10"/>
      <c r="R1982" s="10"/>
      <c r="S1982" s="10" t="s">
        <v>53</v>
      </c>
      <c r="T1982" s="10"/>
      <c r="U1982" s="10" t="s">
        <v>49</v>
      </c>
      <c r="V1982" s="10" t="s">
        <v>50</v>
      </c>
      <c r="W1982" s="10" t="s">
        <v>50</v>
      </c>
      <c r="X1982" s="11" t="str">
        <f t="shared" si="1118"/>
        <v>N</v>
      </c>
      <c r="Y1982" s="11"/>
      <c r="Z1982" s="11">
        <f t="shared" si="1113"/>
        <v>0</v>
      </c>
      <c r="AA1982" s="11" t="str">
        <f t="shared" si="1114"/>
        <v>N</v>
      </c>
      <c r="AB1982" s="11"/>
      <c r="AC1982" s="11">
        <f t="shared" si="1115"/>
        <v>0</v>
      </c>
      <c r="AD1982" s="10" t="str">
        <f t="shared" si="1103"/>
        <v/>
      </c>
      <c r="AE1982" s="10" t="str">
        <f t="shared" si="1104"/>
        <v/>
      </c>
      <c r="AF1982" s="11"/>
      <c r="AG1982" s="10"/>
      <c r="AH1982" s="10"/>
      <c r="AI1982" s="11">
        <f t="shared" si="1105"/>
        <v>1415</v>
      </c>
      <c r="AJ1982" s="11" t="str">
        <f t="shared" si="1106"/>
        <v/>
      </c>
      <c r="AK1982" s="11">
        <f t="shared" si="1107"/>
        <v>1415</v>
      </c>
      <c r="AL1982" s="11" t="str">
        <f t="shared" si="1108"/>
        <v/>
      </c>
      <c r="AM1982" s="11">
        <f t="shared" si="1109"/>
        <v>1080</v>
      </c>
      <c r="AN1982" s="11" t="str">
        <f t="shared" si="1110"/>
        <v/>
      </c>
      <c r="AO1982" s="11">
        <f t="shared" si="1111"/>
        <v>1223</v>
      </c>
      <c r="AP1982" s="11" t="str">
        <f t="shared" si="1112"/>
        <v/>
      </c>
      <c r="AQ1982" s="11"/>
      <c r="AR1982" s="11">
        <f t="shared" si="1116"/>
        <v>0</v>
      </c>
      <c r="AS1982" s="11"/>
      <c r="AT1982" s="9"/>
      <c r="AU1982" t="str">
        <f t="shared" si="1117"/>
        <v>RW</v>
      </c>
      <c r="AV1982" s="7">
        <f>SUM(Z$7:Z1982)/2</f>
        <v>1416</v>
      </c>
      <c r="AW1982" s="7">
        <f>SUM(AC$7:AC1982)/2</f>
        <v>1008</v>
      </c>
      <c r="BF1982" s="2" t="s">
        <v>1299</v>
      </c>
      <c r="BG1982" s="2" t="s">
        <v>1299</v>
      </c>
      <c r="BH1982" s="2" t="s">
        <v>1299</v>
      </c>
      <c r="BI1982" s="2" t="s">
        <v>1299</v>
      </c>
      <c r="BJ1982" s="2" t="s">
        <v>1299</v>
      </c>
      <c r="BK1982" s="2" t="s">
        <v>1299</v>
      </c>
      <c r="BL1982" s="2" t="s">
        <v>1299</v>
      </c>
      <c r="BM1982" s="2" t="s">
        <v>1299</v>
      </c>
      <c r="BN1982" s="2" t="s">
        <v>1299</v>
      </c>
      <c r="BO1982" s="2" t="s">
        <v>1299</v>
      </c>
    </row>
    <row r="1983" spans="2:67" ht="43.15" outlineLevel="1">
      <c r="B1983" s="36"/>
      <c r="C1983" s="13" t="s">
        <v>1999</v>
      </c>
      <c r="D1983" s="10" t="s">
        <v>2247</v>
      </c>
      <c r="E1983" s="10" t="s">
        <v>2248</v>
      </c>
      <c r="F1983" s="11" t="s">
        <v>2249</v>
      </c>
      <c r="G1983" s="11"/>
      <c r="H1983" s="11"/>
      <c r="I1983" s="11"/>
      <c r="J1983" s="11"/>
      <c r="K1983" s="11"/>
      <c r="L1983" s="11"/>
      <c r="M1983" s="11"/>
      <c r="N1983" s="10"/>
      <c r="O1983" s="10"/>
      <c r="P1983" s="10"/>
      <c r="Q1983" s="10"/>
      <c r="R1983" s="10"/>
      <c r="S1983" s="10" t="s">
        <v>53</v>
      </c>
      <c r="T1983" s="10"/>
      <c r="U1983" s="10" t="s">
        <v>49</v>
      </c>
      <c r="V1983" s="10" t="s">
        <v>50</v>
      </c>
      <c r="W1983" s="10" t="s">
        <v>50</v>
      </c>
      <c r="X1983" s="11" t="str">
        <f t="shared" si="1118"/>
        <v>N</v>
      </c>
      <c r="Y1983" s="11"/>
      <c r="Z1983" s="11">
        <f t="shared" si="1113"/>
        <v>0</v>
      </c>
      <c r="AA1983" s="11" t="str">
        <f t="shared" si="1114"/>
        <v>N</v>
      </c>
      <c r="AB1983" s="11"/>
      <c r="AC1983" s="11">
        <f t="shared" si="1115"/>
        <v>0</v>
      </c>
      <c r="AD1983" s="10" t="str">
        <f t="shared" si="1103"/>
        <v/>
      </c>
      <c r="AE1983" s="10" t="str">
        <f t="shared" si="1104"/>
        <v/>
      </c>
      <c r="AF1983" s="11"/>
      <c r="AG1983" s="10"/>
      <c r="AH1983" s="10"/>
      <c r="AI1983" s="11">
        <f t="shared" si="1105"/>
        <v>1415</v>
      </c>
      <c r="AJ1983" s="11" t="str">
        <f t="shared" si="1106"/>
        <v/>
      </c>
      <c r="AK1983" s="11">
        <f t="shared" si="1107"/>
        <v>1415</v>
      </c>
      <c r="AL1983" s="11" t="str">
        <f t="shared" si="1108"/>
        <v/>
      </c>
      <c r="AM1983" s="11">
        <f t="shared" si="1109"/>
        <v>1080</v>
      </c>
      <c r="AN1983" s="11" t="str">
        <f t="shared" si="1110"/>
        <v/>
      </c>
      <c r="AO1983" s="11">
        <f t="shared" si="1111"/>
        <v>1223</v>
      </c>
      <c r="AP1983" s="11" t="str">
        <f t="shared" si="1112"/>
        <v/>
      </c>
      <c r="AQ1983" s="11"/>
      <c r="AR1983" s="11">
        <f t="shared" si="1116"/>
        <v>0</v>
      </c>
      <c r="AS1983" s="11"/>
      <c r="AT1983" s="9"/>
      <c r="AU1983" t="str">
        <f t="shared" si="1117"/>
        <v>RW</v>
      </c>
      <c r="AV1983" s="7">
        <f>SUM(Z$7:Z1983)/2</f>
        <v>1416</v>
      </c>
      <c r="AW1983" s="7">
        <f>SUM(AC$7:AC1983)/2</f>
        <v>1008</v>
      </c>
      <c r="BF1983" s="2" t="s">
        <v>1299</v>
      </c>
      <c r="BG1983" s="2" t="s">
        <v>1299</v>
      </c>
      <c r="BH1983" s="2" t="s">
        <v>1299</v>
      </c>
      <c r="BI1983" s="2" t="s">
        <v>1299</v>
      </c>
      <c r="BJ1983" s="2" t="s">
        <v>1299</v>
      </c>
      <c r="BK1983" s="2" t="s">
        <v>1299</v>
      </c>
      <c r="BL1983" s="2" t="s">
        <v>1299</v>
      </c>
      <c r="BM1983" s="2" t="s">
        <v>1299</v>
      </c>
      <c r="BN1983" s="2" t="s">
        <v>1299</v>
      </c>
      <c r="BO1983" s="2" t="s">
        <v>1299</v>
      </c>
    </row>
    <row r="1984" spans="2:67" ht="43.15" outlineLevel="1">
      <c r="B1984" s="36"/>
      <c r="C1984" s="13" t="s">
        <v>1999</v>
      </c>
      <c r="D1984" s="10" t="s">
        <v>2247</v>
      </c>
      <c r="E1984" s="10" t="s">
        <v>2248</v>
      </c>
      <c r="F1984" s="11" t="s">
        <v>2249</v>
      </c>
      <c r="G1984" s="11"/>
      <c r="H1984" s="11"/>
      <c r="I1984" s="11"/>
      <c r="J1984" s="11"/>
      <c r="K1984" s="11"/>
      <c r="L1984" s="11"/>
      <c r="M1984" s="11"/>
      <c r="N1984" s="10"/>
      <c r="O1984" s="10"/>
      <c r="P1984" s="10"/>
      <c r="Q1984" s="10"/>
      <c r="R1984" s="10"/>
      <c r="S1984" s="10" t="s">
        <v>53</v>
      </c>
      <c r="T1984" s="10"/>
      <c r="U1984" s="10" t="s">
        <v>49</v>
      </c>
      <c r="V1984" s="10" t="s">
        <v>50</v>
      </c>
      <c r="W1984" s="10" t="s">
        <v>50</v>
      </c>
      <c r="X1984" s="11" t="str">
        <f t="shared" si="1118"/>
        <v>N</v>
      </c>
      <c r="Y1984" s="11"/>
      <c r="Z1984" s="11">
        <f t="shared" si="1113"/>
        <v>0</v>
      </c>
      <c r="AA1984" s="11" t="str">
        <f t="shared" si="1114"/>
        <v>N</v>
      </c>
      <c r="AB1984" s="11"/>
      <c r="AC1984" s="11">
        <f t="shared" si="1115"/>
        <v>0</v>
      </c>
      <c r="AD1984" s="10" t="str">
        <f t="shared" si="1103"/>
        <v/>
      </c>
      <c r="AE1984" s="10" t="str">
        <f t="shared" si="1104"/>
        <v/>
      </c>
      <c r="AF1984" s="11"/>
      <c r="AG1984" s="10"/>
      <c r="AH1984" s="10"/>
      <c r="AI1984" s="11">
        <f t="shared" si="1105"/>
        <v>1415</v>
      </c>
      <c r="AJ1984" s="11" t="str">
        <f t="shared" si="1106"/>
        <v/>
      </c>
      <c r="AK1984" s="11">
        <f t="shared" si="1107"/>
        <v>1415</v>
      </c>
      <c r="AL1984" s="11" t="str">
        <f t="shared" si="1108"/>
        <v/>
      </c>
      <c r="AM1984" s="11">
        <f t="shared" si="1109"/>
        <v>1080</v>
      </c>
      <c r="AN1984" s="11" t="str">
        <f t="shared" si="1110"/>
        <v/>
      </c>
      <c r="AO1984" s="11">
        <f t="shared" si="1111"/>
        <v>1223</v>
      </c>
      <c r="AP1984" s="11" t="str">
        <f t="shared" si="1112"/>
        <v/>
      </c>
      <c r="AQ1984" s="11"/>
      <c r="AR1984" s="11">
        <f t="shared" si="1116"/>
        <v>0</v>
      </c>
      <c r="AS1984" s="11"/>
      <c r="AT1984" s="9"/>
      <c r="AU1984" t="str">
        <f t="shared" si="1117"/>
        <v>RW</v>
      </c>
      <c r="AV1984" s="7">
        <f>SUM(Z$7:Z1984)/2</f>
        <v>1416</v>
      </c>
      <c r="AW1984" s="7">
        <f>SUM(AC$7:AC1984)/2</f>
        <v>1008</v>
      </c>
      <c r="BF1984" s="2" t="s">
        <v>1299</v>
      </c>
      <c r="BG1984" s="2" t="s">
        <v>1299</v>
      </c>
      <c r="BH1984" s="2" t="s">
        <v>1299</v>
      </c>
      <c r="BI1984" s="2" t="s">
        <v>1299</v>
      </c>
      <c r="BJ1984" s="2" t="s">
        <v>1299</v>
      </c>
      <c r="BK1984" s="2" t="s">
        <v>1299</v>
      </c>
      <c r="BL1984" s="2" t="s">
        <v>1299</v>
      </c>
      <c r="BM1984" s="2" t="s">
        <v>1299</v>
      </c>
      <c r="BN1984" s="2" t="s">
        <v>1299</v>
      </c>
      <c r="BO1984" s="2" t="s">
        <v>1299</v>
      </c>
    </row>
    <row r="1985" spans="2:67" ht="43.15" outlineLevel="1">
      <c r="B1985" s="36"/>
      <c r="C1985" s="13" t="s">
        <v>1999</v>
      </c>
      <c r="D1985" s="10" t="s">
        <v>2247</v>
      </c>
      <c r="E1985" s="10" t="s">
        <v>2248</v>
      </c>
      <c r="F1985" s="11" t="s">
        <v>2249</v>
      </c>
      <c r="G1985" s="11"/>
      <c r="H1985" s="11"/>
      <c r="I1985" s="11"/>
      <c r="J1985" s="11"/>
      <c r="K1985" s="11"/>
      <c r="L1985" s="11"/>
      <c r="M1985" s="11"/>
      <c r="N1985" s="10"/>
      <c r="O1985" s="10"/>
      <c r="P1985" s="10"/>
      <c r="Q1985" s="10"/>
      <c r="R1985" s="10"/>
      <c r="S1985" s="10" t="s">
        <v>53</v>
      </c>
      <c r="T1985" s="10"/>
      <c r="U1985" s="10" t="s">
        <v>49</v>
      </c>
      <c r="V1985" s="10" t="s">
        <v>50</v>
      </c>
      <c r="W1985" s="10" t="s">
        <v>50</v>
      </c>
      <c r="X1985" s="11" t="str">
        <f t="shared" si="1118"/>
        <v>N</v>
      </c>
      <c r="Y1985" s="11"/>
      <c r="Z1985" s="11">
        <f t="shared" si="1113"/>
        <v>0</v>
      </c>
      <c r="AA1985" s="11" t="str">
        <f t="shared" si="1114"/>
        <v>N</v>
      </c>
      <c r="AB1985" s="11"/>
      <c r="AC1985" s="11">
        <f t="shared" si="1115"/>
        <v>0</v>
      </c>
      <c r="AD1985" s="10" t="str">
        <f t="shared" si="1103"/>
        <v/>
      </c>
      <c r="AE1985" s="10" t="str">
        <f t="shared" si="1104"/>
        <v/>
      </c>
      <c r="AF1985" s="11"/>
      <c r="AG1985" s="10"/>
      <c r="AH1985" s="10"/>
      <c r="AI1985" s="11">
        <f t="shared" si="1105"/>
        <v>1415</v>
      </c>
      <c r="AJ1985" s="11" t="str">
        <f t="shared" si="1106"/>
        <v/>
      </c>
      <c r="AK1985" s="11">
        <f t="shared" si="1107"/>
        <v>1415</v>
      </c>
      <c r="AL1985" s="11" t="str">
        <f t="shared" si="1108"/>
        <v/>
      </c>
      <c r="AM1985" s="11">
        <f t="shared" si="1109"/>
        <v>1080</v>
      </c>
      <c r="AN1985" s="11" t="str">
        <f t="shared" si="1110"/>
        <v/>
      </c>
      <c r="AO1985" s="11">
        <f t="shared" si="1111"/>
        <v>1223</v>
      </c>
      <c r="AP1985" s="11" t="str">
        <f t="shared" si="1112"/>
        <v/>
      </c>
      <c r="AQ1985" s="11"/>
      <c r="AR1985" s="11">
        <f t="shared" si="1116"/>
        <v>0</v>
      </c>
      <c r="AS1985" s="11"/>
      <c r="AT1985" s="9"/>
      <c r="AU1985" t="str">
        <f t="shared" si="1117"/>
        <v>RW</v>
      </c>
      <c r="AV1985" s="7">
        <f>SUM(Z$7:Z1985)/2</f>
        <v>1416</v>
      </c>
      <c r="AW1985" s="7">
        <f>SUM(AC$7:AC1985)/2</f>
        <v>1008</v>
      </c>
      <c r="BF1985" s="2" t="s">
        <v>1299</v>
      </c>
      <c r="BG1985" s="2" t="s">
        <v>1299</v>
      </c>
      <c r="BH1985" s="2" t="s">
        <v>1299</v>
      </c>
      <c r="BI1985" s="2" t="s">
        <v>1299</v>
      </c>
      <c r="BJ1985" s="2" t="s">
        <v>1299</v>
      </c>
      <c r="BK1985" s="2" t="s">
        <v>1299</v>
      </c>
      <c r="BL1985" s="2" t="s">
        <v>1299</v>
      </c>
      <c r="BM1985" s="2" t="s">
        <v>1299</v>
      </c>
      <c r="BN1985" s="2" t="s">
        <v>1299</v>
      </c>
      <c r="BO1985" s="2" t="s">
        <v>1299</v>
      </c>
    </row>
    <row r="1986" spans="2:67" ht="43.15" outlineLevel="1">
      <c r="B1986" s="36"/>
      <c r="C1986" s="13" t="s">
        <v>1999</v>
      </c>
      <c r="D1986" s="10" t="s">
        <v>2247</v>
      </c>
      <c r="E1986" s="10" t="s">
        <v>2248</v>
      </c>
      <c r="F1986" s="11" t="s">
        <v>2249</v>
      </c>
      <c r="G1986" s="11"/>
      <c r="H1986" s="11"/>
      <c r="I1986" s="11"/>
      <c r="J1986" s="11"/>
      <c r="K1986" s="11"/>
      <c r="L1986" s="11"/>
      <c r="M1986" s="11"/>
      <c r="N1986" s="10"/>
      <c r="O1986" s="10"/>
      <c r="P1986" s="10"/>
      <c r="Q1986" s="10"/>
      <c r="R1986" s="10"/>
      <c r="S1986" s="10" t="s">
        <v>53</v>
      </c>
      <c r="T1986" s="10"/>
      <c r="U1986" s="10" t="s">
        <v>49</v>
      </c>
      <c r="V1986" s="10" t="s">
        <v>50</v>
      </c>
      <c r="W1986" s="10" t="s">
        <v>50</v>
      </c>
      <c r="X1986" s="11" t="str">
        <f t="shared" si="1118"/>
        <v>N</v>
      </c>
      <c r="Y1986" s="11"/>
      <c r="Z1986" s="11">
        <f t="shared" si="1113"/>
        <v>0</v>
      </c>
      <c r="AA1986" s="11" t="str">
        <f t="shared" si="1114"/>
        <v>N</v>
      </c>
      <c r="AB1986" s="11"/>
      <c r="AC1986" s="11">
        <f t="shared" si="1115"/>
        <v>0</v>
      </c>
      <c r="AD1986" s="10" t="str">
        <f t="shared" si="1103"/>
        <v/>
      </c>
      <c r="AE1986" s="10" t="str">
        <f t="shared" si="1104"/>
        <v/>
      </c>
      <c r="AF1986" s="11"/>
      <c r="AG1986" s="10"/>
      <c r="AH1986" s="10"/>
      <c r="AI1986" s="11">
        <f t="shared" si="1105"/>
        <v>1415</v>
      </c>
      <c r="AJ1986" s="11" t="str">
        <f t="shared" si="1106"/>
        <v/>
      </c>
      <c r="AK1986" s="11">
        <f t="shared" si="1107"/>
        <v>1415</v>
      </c>
      <c r="AL1986" s="11" t="str">
        <f t="shared" si="1108"/>
        <v/>
      </c>
      <c r="AM1986" s="11">
        <f t="shared" si="1109"/>
        <v>1080</v>
      </c>
      <c r="AN1986" s="11" t="str">
        <f t="shared" si="1110"/>
        <v/>
      </c>
      <c r="AO1986" s="11">
        <f t="shared" si="1111"/>
        <v>1223</v>
      </c>
      <c r="AP1986" s="11" t="str">
        <f t="shared" si="1112"/>
        <v/>
      </c>
      <c r="AQ1986" s="11"/>
      <c r="AR1986" s="11">
        <f t="shared" si="1116"/>
        <v>0</v>
      </c>
      <c r="AS1986" s="11"/>
      <c r="AT1986" s="9"/>
      <c r="AU1986" t="str">
        <f t="shared" si="1117"/>
        <v>RW</v>
      </c>
      <c r="AV1986" s="7">
        <f>SUM(Z$7:Z1986)/2</f>
        <v>1416</v>
      </c>
      <c r="AW1986" s="7">
        <f>SUM(AC$7:AC1986)/2</f>
        <v>1008</v>
      </c>
      <c r="BF1986" s="2" t="s">
        <v>1299</v>
      </c>
      <c r="BG1986" s="2" t="s">
        <v>1299</v>
      </c>
      <c r="BH1986" s="2" t="s">
        <v>1299</v>
      </c>
      <c r="BI1986" s="2" t="s">
        <v>1299</v>
      </c>
      <c r="BJ1986" s="2" t="s">
        <v>1299</v>
      </c>
      <c r="BK1986" s="2" t="s">
        <v>1299</v>
      </c>
      <c r="BL1986" s="2" t="s">
        <v>1299</v>
      </c>
      <c r="BM1986" s="2" t="s">
        <v>1299</v>
      </c>
      <c r="BN1986" s="2" t="s">
        <v>1299</v>
      </c>
      <c r="BO1986" s="2" t="s">
        <v>1299</v>
      </c>
    </row>
    <row r="1987" spans="2:67" ht="43.15" outlineLevel="1">
      <c r="B1987" s="36"/>
      <c r="C1987" s="13" t="s">
        <v>1999</v>
      </c>
      <c r="D1987" s="10" t="s">
        <v>2247</v>
      </c>
      <c r="E1987" s="10" t="s">
        <v>2248</v>
      </c>
      <c r="F1987" s="11" t="s">
        <v>2249</v>
      </c>
      <c r="G1987" s="11"/>
      <c r="H1987" s="11"/>
      <c r="I1987" s="11"/>
      <c r="J1987" s="11"/>
      <c r="K1987" s="11"/>
      <c r="L1987" s="11"/>
      <c r="M1987" s="11"/>
      <c r="N1987" s="10"/>
      <c r="O1987" s="10"/>
      <c r="P1987" s="10"/>
      <c r="Q1987" s="10"/>
      <c r="R1987" s="10"/>
      <c r="S1987" s="10" t="s">
        <v>53</v>
      </c>
      <c r="T1987" s="10"/>
      <c r="U1987" s="10" t="s">
        <v>49</v>
      </c>
      <c r="V1987" s="10" t="s">
        <v>50</v>
      </c>
      <c r="W1987" s="10" t="s">
        <v>50</v>
      </c>
      <c r="X1987" s="11" t="str">
        <f t="shared" si="1118"/>
        <v>N</v>
      </c>
      <c r="Y1987" s="11"/>
      <c r="Z1987" s="11">
        <f t="shared" si="1113"/>
        <v>0</v>
      </c>
      <c r="AA1987" s="11" t="str">
        <f t="shared" si="1114"/>
        <v>N</v>
      </c>
      <c r="AB1987" s="11"/>
      <c r="AC1987" s="11">
        <f t="shared" si="1115"/>
        <v>0</v>
      </c>
      <c r="AD1987" s="10" t="str">
        <f t="shared" si="1103"/>
        <v/>
      </c>
      <c r="AE1987" s="10" t="str">
        <f t="shared" si="1104"/>
        <v/>
      </c>
      <c r="AF1987" s="11"/>
      <c r="AG1987" s="10"/>
      <c r="AH1987" s="10"/>
      <c r="AI1987" s="11">
        <f t="shared" si="1105"/>
        <v>1415</v>
      </c>
      <c r="AJ1987" s="11" t="str">
        <f t="shared" si="1106"/>
        <v/>
      </c>
      <c r="AK1987" s="11">
        <f t="shared" si="1107"/>
        <v>1415</v>
      </c>
      <c r="AL1987" s="11" t="str">
        <f t="shared" si="1108"/>
        <v/>
      </c>
      <c r="AM1987" s="11">
        <f t="shared" si="1109"/>
        <v>1080</v>
      </c>
      <c r="AN1987" s="11" t="str">
        <f t="shared" si="1110"/>
        <v/>
      </c>
      <c r="AO1987" s="11">
        <f t="shared" si="1111"/>
        <v>1223</v>
      </c>
      <c r="AP1987" s="11" t="str">
        <f t="shared" si="1112"/>
        <v/>
      </c>
      <c r="AQ1987" s="11"/>
      <c r="AR1987" s="11">
        <f t="shared" si="1116"/>
        <v>0</v>
      </c>
      <c r="AS1987" s="11"/>
      <c r="AT1987" s="9"/>
      <c r="AU1987" t="str">
        <f t="shared" si="1117"/>
        <v>RW</v>
      </c>
      <c r="AV1987" s="7">
        <f>SUM(Z$7:Z1987)/2</f>
        <v>1416</v>
      </c>
      <c r="AW1987" s="7">
        <f>SUM(AC$7:AC1987)/2</f>
        <v>1008</v>
      </c>
      <c r="BF1987" s="2" t="s">
        <v>1299</v>
      </c>
      <c r="BG1987" s="2" t="s">
        <v>1299</v>
      </c>
      <c r="BH1987" s="2" t="s">
        <v>1299</v>
      </c>
      <c r="BI1987" s="2" t="s">
        <v>1299</v>
      </c>
      <c r="BJ1987" s="2" t="s">
        <v>1299</v>
      </c>
      <c r="BK1987" s="2" t="s">
        <v>1299</v>
      </c>
      <c r="BL1987" s="2" t="s">
        <v>1299</v>
      </c>
      <c r="BM1987" s="2" t="s">
        <v>1299</v>
      </c>
      <c r="BN1987" s="2" t="s">
        <v>1299</v>
      </c>
      <c r="BO1987" s="2" t="s">
        <v>1299</v>
      </c>
    </row>
    <row r="1988" spans="2:67" ht="43.15" outlineLevel="1">
      <c r="B1988" s="36"/>
      <c r="C1988" s="13" t="s">
        <v>1999</v>
      </c>
      <c r="D1988" s="10" t="s">
        <v>2247</v>
      </c>
      <c r="E1988" s="10" t="s">
        <v>2248</v>
      </c>
      <c r="F1988" s="11" t="s">
        <v>2249</v>
      </c>
      <c r="G1988" s="11"/>
      <c r="H1988" s="11"/>
      <c r="I1988" s="11"/>
      <c r="J1988" s="11"/>
      <c r="K1988" s="11"/>
      <c r="L1988" s="11"/>
      <c r="M1988" s="11"/>
      <c r="N1988" s="10"/>
      <c r="O1988" s="10"/>
      <c r="P1988" s="10"/>
      <c r="Q1988" s="10"/>
      <c r="R1988" s="10"/>
      <c r="S1988" s="10" t="s">
        <v>53</v>
      </c>
      <c r="T1988" s="10"/>
      <c r="U1988" s="10" t="s">
        <v>49</v>
      </c>
      <c r="V1988" s="10" t="s">
        <v>50</v>
      </c>
      <c r="W1988" s="10" t="s">
        <v>50</v>
      </c>
      <c r="X1988" s="11" t="str">
        <f t="shared" si="1118"/>
        <v>N</v>
      </c>
      <c r="Y1988" s="11"/>
      <c r="Z1988" s="11">
        <f t="shared" si="1113"/>
        <v>0</v>
      </c>
      <c r="AA1988" s="11" t="str">
        <f t="shared" si="1114"/>
        <v>N</v>
      </c>
      <c r="AB1988" s="11"/>
      <c r="AC1988" s="11">
        <f t="shared" si="1115"/>
        <v>0</v>
      </c>
      <c r="AD1988" s="10" t="str">
        <f t="shared" si="1103"/>
        <v/>
      </c>
      <c r="AE1988" s="10" t="str">
        <f t="shared" si="1104"/>
        <v/>
      </c>
      <c r="AF1988" s="11"/>
      <c r="AG1988" s="10"/>
      <c r="AH1988" s="10"/>
      <c r="AI1988" s="11">
        <f t="shared" si="1105"/>
        <v>1415</v>
      </c>
      <c r="AJ1988" s="11" t="str">
        <f t="shared" si="1106"/>
        <v/>
      </c>
      <c r="AK1988" s="11">
        <f t="shared" si="1107"/>
        <v>1415</v>
      </c>
      <c r="AL1988" s="11" t="str">
        <f t="shared" si="1108"/>
        <v/>
      </c>
      <c r="AM1988" s="11">
        <f t="shared" si="1109"/>
        <v>1080</v>
      </c>
      <c r="AN1988" s="11" t="str">
        <f t="shared" si="1110"/>
        <v/>
      </c>
      <c r="AO1988" s="11">
        <f t="shared" si="1111"/>
        <v>1223</v>
      </c>
      <c r="AP1988" s="11" t="str">
        <f t="shared" si="1112"/>
        <v/>
      </c>
      <c r="AQ1988" s="11"/>
      <c r="AR1988" s="11">
        <f t="shared" si="1116"/>
        <v>0</v>
      </c>
      <c r="AS1988" s="11"/>
      <c r="AT1988" s="9"/>
      <c r="AU1988" t="str">
        <f t="shared" si="1117"/>
        <v>RW</v>
      </c>
      <c r="AV1988" s="7">
        <f>SUM(Z$7:Z1988)/2</f>
        <v>1416</v>
      </c>
      <c r="AW1988" s="7">
        <f>SUM(AC$7:AC1988)/2</f>
        <v>1008</v>
      </c>
      <c r="BF1988" s="2" t="s">
        <v>1299</v>
      </c>
      <c r="BG1988" s="2" t="s">
        <v>1299</v>
      </c>
      <c r="BH1988" s="2" t="s">
        <v>1299</v>
      </c>
      <c r="BI1988" s="2" t="s">
        <v>1299</v>
      </c>
      <c r="BJ1988" s="2" t="s">
        <v>1299</v>
      </c>
      <c r="BK1988" s="2" t="s">
        <v>1299</v>
      </c>
      <c r="BL1988" s="2" t="s">
        <v>1299</v>
      </c>
      <c r="BM1988" s="2" t="s">
        <v>1299</v>
      </c>
      <c r="BN1988" s="2" t="s">
        <v>1299</v>
      </c>
      <c r="BO1988" s="2" t="s">
        <v>1299</v>
      </c>
    </row>
    <row r="1989" spans="2:67" ht="43.15" outlineLevel="1">
      <c r="B1989" s="36"/>
      <c r="C1989" s="13" t="s">
        <v>1999</v>
      </c>
      <c r="D1989" s="10" t="s">
        <v>2247</v>
      </c>
      <c r="E1989" s="10" t="s">
        <v>2248</v>
      </c>
      <c r="F1989" s="11" t="s">
        <v>2249</v>
      </c>
      <c r="G1989" s="11"/>
      <c r="H1989" s="11"/>
      <c r="I1989" s="11"/>
      <c r="J1989" s="11"/>
      <c r="K1989" s="11"/>
      <c r="L1989" s="11"/>
      <c r="M1989" s="11"/>
      <c r="N1989" s="10"/>
      <c r="O1989" s="10"/>
      <c r="P1989" s="10"/>
      <c r="Q1989" s="10"/>
      <c r="R1989" s="10"/>
      <c r="S1989" s="10" t="s">
        <v>53</v>
      </c>
      <c r="T1989" s="10"/>
      <c r="U1989" s="10" t="s">
        <v>49</v>
      </c>
      <c r="V1989" s="10" t="s">
        <v>50</v>
      </c>
      <c r="W1989" s="10" t="s">
        <v>50</v>
      </c>
      <c r="X1989" s="11" t="str">
        <f t="shared" si="1118"/>
        <v>N</v>
      </c>
      <c r="Y1989" s="11"/>
      <c r="Z1989" s="11">
        <f t="shared" si="1113"/>
        <v>0</v>
      </c>
      <c r="AA1989" s="11" t="str">
        <f t="shared" si="1114"/>
        <v>N</v>
      </c>
      <c r="AB1989" s="11"/>
      <c r="AC1989" s="11">
        <f t="shared" si="1115"/>
        <v>0</v>
      </c>
      <c r="AD1989" s="10" t="str">
        <f t="shared" si="1103"/>
        <v/>
      </c>
      <c r="AE1989" s="10" t="str">
        <f t="shared" si="1104"/>
        <v/>
      </c>
      <c r="AF1989" s="11"/>
      <c r="AG1989" s="10"/>
      <c r="AH1989" s="10"/>
      <c r="AI1989" s="11">
        <f t="shared" si="1105"/>
        <v>1415</v>
      </c>
      <c r="AJ1989" s="11" t="str">
        <f t="shared" si="1106"/>
        <v/>
      </c>
      <c r="AK1989" s="11">
        <f t="shared" si="1107"/>
        <v>1415</v>
      </c>
      <c r="AL1989" s="11" t="str">
        <f t="shared" si="1108"/>
        <v/>
      </c>
      <c r="AM1989" s="11">
        <f t="shared" si="1109"/>
        <v>1080</v>
      </c>
      <c r="AN1989" s="11" t="str">
        <f t="shared" si="1110"/>
        <v/>
      </c>
      <c r="AO1989" s="11">
        <f t="shared" si="1111"/>
        <v>1223</v>
      </c>
      <c r="AP1989" s="11" t="str">
        <f t="shared" si="1112"/>
        <v/>
      </c>
      <c r="AQ1989" s="11"/>
      <c r="AR1989" s="11">
        <f t="shared" si="1116"/>
        <v>0</v>
      </c>
      <c r="AS1989" s="11"/>
      <c r="AT1989" s="9"/>
      <c r="AU1989" t="str">
        <f t="shared" si="1117"/>
        <v>RW</v>
      </c>
      <c r="AV1989" s="7">
        <f>SUM(Z$7:Z1989)/2</f>
        <v>1416</v>
      </c>
      <c r="AW1989" s="7">
        <f>SUM(AC$7:AC1989)/2</f>
        <v>1008</v>
      </c>
      <c r="BF1989" s="2" t="s">
        <v>1299</v>
      </c>
      <c r="BG1989" s="2" t="s">
        <v>1299</v>
      </c>
      <c r="BH1989" s="2" t="s">
        <v>1299</v>
      </c>
      <c r="BI1989" s="2" t="s">
        <v>1299</v>
      </c>
      <c r="BJ1989" s="2" t="s">
        <v>1299</v>
      </c>
      <c r="BK1989" s="2" t="s">
        <v>1299</v>
      </c>
      <c r="BL1989" s="2" t="s">
        <v>1299</v>
      </c>
      <c r="BM1989" s="2" t="s">
        <v>1299</v>
      </c>
      <c r="BN1989" s="2" t="s">
        <v>1299</v>
      </c>
      <c r="BO1989" s="2" t="s">
        <v>1299</v>
      </c>
    </row>
    <row r="1990" spans="2:67" ht="43.15" outlineLevel="1">
      <c r="B1990" s="36"/>
      <c r="C1990" s="13" t="s">
        <v>1999</v>
      </c>
      <c r="D1990" s="10" t="s">
        <v>2247</v>
      </c>
      <c r="E1990" s="10" t="s">
        <v>2248</v>
      </c>
      <c r="F1990" s="11" t="s">
        <v>2249</v>
      </c>
      <c r="G1990" s="11"/>
      <c r="H1990" s="11"/>
      <c r="I1990" s="11"/>
      <c r="J1990" s="11"/>
      <c r="K1990" s="11"/>
      <c r="L1990" s="11"/>
      <c r="M1990" s="11"/>
      <c r="N1990" s="10"/>
      <c r="O1990" s="10"/>
      <c r="P1990" s="10"/>
      <c r="Q1990" s="10"/>
      <c r="R1990" s="10"/>
      <c r="S1990" s="10" t="s">
        <v>53</v>
      </c>
      <c r="T1990" s="10"/>
      <c r="U1990" s="10" t="s">
        <v>49</v>
      </c>
      <c r="V1990" s="10" t="s">
        <v>50</v>
      </c>
      <c r="W1990" s="10" t="s">
        <v>50</v>
      </c>
      <c r="X1990" s="11" t="str">
        <f t="shared" si="1118"/>
        <v>N</v>
      </c>
      <c r="Y1990" s="11"/>
      <c r="Z1990" s="11">
        <f t="shared" si="1113"/>
        <v>0</v>
      </c>
      <c r="AA1990" s="11" t="str">
        <f t="shared" si="1114"/>
        <v>N</v>
      </c>
      <c r="AB1990" s="11"/>
      <c r="AC1990" s="11">
        <f t="shared" si="1115"/>
        <v>0</v>
      </c>
      <c r="AD1990" s="10" t="str">
        <f t="shared" si="1103"/>
        <v/>
      </c>
      <c r="AE1990" s="10" t="str">
        <f t="shared" si="1104"/>
        <v/>
      </c>
      <c r="AF1990" s="11"/>
      <c r="AG1990" s="10"/>
      <c r="AH1990" s="10"/>
      <c r="AI1990" s="11">
        <f t="shared" si="1105"/>
        <v>1415</v>
      </c>
      <c r="AJ1990" s="11" t="str">
        <f t="shared" si="1106"/>
        <v/>
      </c>
      <c r="AK1990" s="11">
        <f t="shared" si="1107"/>
        <v>1415</v>
      </c>
      <c r="AL1990" s="11" t="str">
        <f t="shared" si="1108"/>
        <v/>
      </c>
      <c r="AM1990" s="11">
        <f t="shared" si="1109"/>
        <v>1080</v>
      </c>
      <c r="AN1990" s="11" t="str">
        <f t="shared" si="1110"/>
        <v/>
      </c>
      <c r="AO1990" s="11">
        <f t="shared" si="1111"/>
        <v>1223</v>
      </c>
      <c r="AP1990" s="11" t="str">
        <f t="shared" si="1112"/>
        <v/>
      </c>
      <c r="AQ1990" s="11"/>
      <c r="AR1990" s="11">
        <f t="shared" si="1116"/>
        <v>0</v>
      </c>
      <c r="AS1990" s="11"/>
      <c r="AT1990" s="9"/>
      <c r="AU1990" t="str">
        <f t="shared" si="1117"/>
        <v>RW</v>
      </c>
      <c r="AV1990" s="7">
        <f>SUM(Z$7:Z1990)/2</f>
        <v>1416</v>
      </c>
      <c r="AW1990" s="7">
        <f>SUM(AC$7:AC1990)/2</f>
        <v>1008</v>
      </c>
      <c r="BF1990" s="2" t="s">
        <v>1299</v>
      </c>
      <c r="BG1990" s="2" t="s">
        <v>1299</v>
      </c>
      <c r="BH1990" s="2" t="s">
        <v>1299</v>
      </c>
      <c r="BI1990" s="2" t="s">
        <v>1299</v>
      </c>
      <c r="BJ1990" s="2" t="s">
        <v>1299</v>
      </c>
      <c r="BK1990" s="2" t="s">
        <v>1299</v>
      </c>
      <c r="BL1990" s="2" t="s">
        <v>1299</v>
      </c>
      <c r="BM1990" s="2" t="s">
        <v>1299</v>
      </c>
      <c r="BN1990" s="2" t="s">
        <v>1299</v>
      </c>
      <c r="BO1990" s="2" t="s">
        <v>1299</v>
      </c>
    </row>
    <row r="1991" spans="2:67" ht="43.15" outlineLevel="1">
      <c r="B1991" s="36"/>
      <c r="C1991" s="13" t="s">
        <v>1999</v>
      </c>
      <c r="D1991" s="10" t="s">
        <v>2247</v>
      </c>
      <c r="E1991" s="10" t="s">
        <v>2248</v>
      </c>
      <c r="F1991" s="11" t="s">
        <v>2249</v>
      </c>
      <c r="G1991" s="11"/>
      <c r="H1991" s="11"/>
      <c r="I1991" s="11"/>
      <c r="J1991" s="11"/>
      <c r="K1991" s="11"/>
      <c r="L1991" s="11"/>
      <c r="M1991" s="11"/>
      <c r="N1991" s="10"/>
      <c r="O1991" s="10"/>
      <c r="P1991" s="10"/>
      <c r="Q1991" s="10"/>
      <c r="R1991" s="10"/>
      <c r="S1991" s="10" t="s">
        <v>53</v>
      </c>
      <c r="T1991" s="10"/>
      <c r="U1991" s="10" t="s">
        <v>49</v>
      </c>
      <c r="V1991" s="10" t="s">
        <v>50</v>
      </c>
      <c r="W1991" s="10" t="s">
        <v>50</v>
      </c>
      <c r="X1991" s="11" t="str">
        <f t="shared" si="1118"/>
        <v>N</v>
      </c>
      <c r="Y1991" s="11"/>
      <c r="Z1991" s="11">
        <f t="shared" si="1113"/>
        <v>0</v>
      </c>
      <c r="AA1991" s="11" t="str">
        <f t="shared" si="1114"/>
        <v>N</v>
      </c>
      <c r="AB1991" s="11"/>
      <c r="AC1991" s="11">
        <f t="shared" si="1115"/>
        <v>0</v>
      </c>
      <c r="AD1991" s="10" t="str">
        <f t="shared" si="1103"/>
        <v/>
      </c>
      <c r="AE1991" s="10" t="str">
        <f t="shared" si="1104"/>
        <v/>
      </c>
      <c r="AF1991" s="11"/>
      <c r="AG1991" s="10"/>
      <c r="AH1991" s="10"/>
      <c r="AI1991" s="11">
        <f t="shared" si="1105"/>
        <v>1415</v>
      </c>
      <c r="AJ1991" s="11" t="str">
        <f t="shared" si="1106"/>
        <v/>
      </c>
      <c r="AK1991" s="11">
        <f t="shared" si="1107"/>
        <v>1415</v>
      </c>
      <c r="AL1991" s="11" t="str">
        <f t="shared" si="1108"/>
        <v/>
      </c>
      <c r="AM1991" s="11">
        <f t="shared" si="1109"/>
        <v>1080</v>
      </c>
      <c r="AN1991" s="11" t="str">
        <f t="shared" si="1110"/>
        <v/>
      </c>
      <c r="AO1991" s="11">
        <f t="shared" si="1111"/>
        <v>1223</v>
      </c>
      <c r="AP1991" s="11" t="str">
        <f t="shared" si="1112"/>
        <v/>
      </c>
      <c r="AQ1991" s="11"/>
      <c r="AR1991" s="11">
        <f t="shared" si="1116"/>
        <v>0</v>
      </c>
      <c r="AS1991" s="11"/>
      <c r="AT1991" s="9"/>
      <c r="AU1991" t="str">
        <f t="shared" si="1117"/>
        <v>RW</v>
      </c>
      <c r="AV1991" s="7">
        <f>SUM(Z$7:Z1991)/2</f>
        <v>1416</v>
      </c>
      <c r="AW1991" s="7">
        <f>SUM(AC$7:AC1991)/2</f>
        <v>1008</v>
      </c>
      <c r="BF1991" s="2" t="s">
        <v>1299</v>
      </c>
      <c r="BG1991" s="2" t="s">
        <v>1299</v>
      </c>
      <c r="BH1991" s="2" t="s">
        <v>1299</v>
      </c>
      <c r="BI1991" s="2" t="s">
        <v>1299</v>
      </c>
      <c r="BJ1991" s="2" t="s">
        <v>1299</v>
      </c>
      <c r="BK1991" s="2" t="s">
        <v>1299</v>
      </c>
      <c r="BL1991" s="2" t="s">
        <v>1299</v>
      </c>
      <c r="BM1991" s="2" t="s">
        <v>1299</v>
      </c>
      <c r="BN1991" s="2" t="s">
        <v>1299</v>
      </c>
      <c r="BO1991" s="2" t="s">
        <v>1299</v>
      </c>
    </row>
    <row r="1992" spans="2:67" ht="43.15" outlineLevel="1">
      <c r="B1992" s="36"/>
      <c r="C1992" s="13" t="s">
        <v>1999</v>
      </c>
      <c r="D1992" s="10" t="s">
        <v>2247</v>
      </c>
      <c r="E1992" s="10" t="s">
        <v>2248</v>
      </c>
      <c r="F1992" s="11" t="s">
        <v>2249</v>
      </c>
      <c r="G1992" s="11"/>
      <c r="H1992" s="11"/>
      <c r="I1992" s="11"/>
      <c r="J1992" s="11"/>
      <c r="K1992" s="11"/>
      <c r="L1992" s="11"/>
      <c r="M1992" s="11"/>
      <c r="N1992" s="10"/>
      <c r="O1992" s="10"/>
      <c r="P1992" s="10"/>
      <c r="Q1992" s="10"/>
      <c r="R1992" s="10"/>
      <c r="S1992" s="10" t="s">
        <v>53</v>
      </c>
      <c r="T1992" s="10"/>
      <c r="U1992" s="10" t="s">
        <v>49</v>
      </c>
      <c r="V1992" s="10" t="s">
        <v>50</v>
      </c>
      <c r="W1992" s="10" t="s">
        <v>50</v>
      </c>
      <c r="X1992" s="11" t="str">
        <f t="shared" si="1118"/>
        <v>N</v>
      </c>
      <c r="Y1992" s="11"/>
      <c r="Z1992" s="11">
        <f t="shared" si="1113"/>
        <v>0</v>
      </c>
      <c r="AA1992" s="11" t="str">
        <f t="shared" si="1114"/>
        <v>N</v>
      </c>
      <c r="AB1992" s="11"/>
      <c r="AC1992" s="11">
        <f t="shared" si="1115"/>
        <v>0</v>
      </c>
      <c r="AD1992" s="10" t="str">
        <f t="shared" si="1103"/>
        <v/>
      </c>
      <c r="AE1992" s="10" t="str">
        <f t="shared" si="1104"/>
        <v/>
      </c>
      <c r="AF1992" s="11"/>
      <c r="AG1992" s="10"/>
      <c r="AH1992" s="10"/>
      <c r="AI1992" s="11">
        <f t="shared" si="1105"/>
        <v>1415</v>
      </c>
      <c r="AJ1992" s="11" t="str">
        <f t="shared" si="1106"/>
        <v/>
      </c>
      <c r="AK1992" s="11">
        <f t="shared" si="1107"/>
        <v>1415</v>
      </c>
      <c r="AL1992" s="11" t="str">
        <f t="shared" si="1108"/>
        <v/>
      </c>
      <c r="AM1992" s="11">
        <f t="shared" si="1109"/>
        <v>1080</v>
      </c>
      <c r="AN1992" s="11" t="str">
        <f t="shared" si="1110"/>
        <v/>
      </c>
      <c r="AO1992" s="11">
        <f t="shared" si="1111"/>
        <v>1223</v>
      </c>
      <c r="AP1992" s="11" t="str">
        <f t="shared" si="1112"/>
        <v/>
      </c>
      <c r="AQ1992" s="11"/>
      <c r="AR1992" s="11">
        <f t="shared" si="1116"/>
        <v>0</v>
      </c>
      <c r="AS1992" s="11"/>
      <c r="AT1992" s="9"/>
      <c r="AU1992" t="str">
        <f t="shared" si="1117"/>
        <v>RW</v>
      </c>
      <c r="AV1992" s="7">
        <f>SUM(Z$7:Z1992)/2</f>
        <v>1416</v>
      </c>
      <c r="AW1992" s="7">
        <f>SUM(AC$7:AC1992)/2</f>
        <v>1008</v>
      </c>
      <c r="BF1992" s="2" t="s">
        <v>1299</v>
      </c>
      <c r="BG1992" s="2" t="s">
        <v>1299</v>
      </c>
      <c r="BH1992" s="2" t="s">
        <v>1299</v>
      </c>
      <c r="BI1992" s="2" t="s">
        <v>1299</v>
      </c>
      <c r="BJ1992" s="2" t="s">
        <v>1299</v>
      </c>
      <c r="BK1992" s="2" t="s">
        <v>1299</v>
      </c>
      <c r="BL1992" s="2" t="s">
        <v>1299</v>
      </c>
      <c r="BM1992" s="2" t="s">
        <v>1299</v>
      </c>
      <c r="BN1992" s="2" t="s">
        <v>1299</v>
      </c>
      <c r="BO1992" s="2" t="s">
        <v>1299</v>
      </c>
    </row>
    <row r="1993" spans="2:67" ht="43.15" outlineLevel="1">
      <c r="B1993" s="36"/>
      <c r="C1993" s="13" t="s">
        <v>1999</v>
      </c>
      <c r="D1993" s="10" t="s">
        <v>2247</v>
      </c>
      <c r="E1993" s="10" t="s">
        <v>2248</v>
      </c>
      <c r="F1993" s="11" t="s">
        <v>2249</v>
      </c>
      <c r="G1993" s="11"/>
      <c r="H1993" s="11"/>
      <c r="I1993" s="11"/>
      <c r="J1993" s="11"/>
      <c r="K1993" s="11"/>
      <c r="L1993" s="11"/>
      <c r="M1993" s="11"/>
      <c r="N1993" s="10"/>
      <c r="O1993" s="10"/>
      <c r="P1993" s="10"/>
      <c r="Q1993" s="10"/>
      <c r="R1993" s="10"/>
      <c r="S1993" s="10" t="s">
        <v>53</v>
      </c>
      <c r="T1993" s="10"/>
      <c r="U1993" s="10" t="s">
        <v>49</v>
      </c>
      <c r="V1993" s="10" t="s">
        <v>50</v>
      </c>
      <c r="W1993" s="10" t="s">
        <v>50</v>
      </c>
      <c r="X1993" s="11" t="str">
        <f t="shared" si="1118"/>
        <v>N</v>
      </c>
      <c r="Y1993" s="11"/>
      <c r="Z1993" s="11">
        <f t="shared" si="1113"/>
        <v>0</v>
      </c>
      <c r="AA1993" s="11" t="str">
        <f t="shared" si="1114"/>
        <v>N</v>
      </c>
      <c r="AB1993" s="11"/>
      <c r="AC1993" s="11">
        <f t="shared" si="1115"/>
        <v>0</v>
      </c>
      <c r="AD1993" s="10" t="str">
        <f t="shared" si="1103"/>
        <v/>
      </c>
      <c r="AE1993" s="10" t="str">
        <f t="shared" si="1104"/>
        <v/>
      </c>
      <c r="AF1993" s="11"/>
      <c r="AG1993" s="10"/>
      <c r="AH1993" s="10"/>
      <c r="AI1993" s="11">
        <f t="shared" si="1105"/>
        <v>1415</v>
      </c>
      <c r="AJ1993" s="11" t="str">
        <f t="shared" si="1106"/>
        <v/>
      </c>
      <c r="AK1993" s="11">
        <f t="shared" si="1107"/>
        <v>1415</v>
      </c>
      <c r="AL1993" s="11" t="str">
        <f t="shared" si="1108"/>
        <v/>
      </c>
      <c r="AM1993" s="11">
        <f t="shared" si="1109"/>
        <v>1080</v>
      </c>
      <c r="AN1993" s="11" t="str">
        <f t="shared" si="1110"/>
        <v/>
      </c>
      <c r="AO1993" s="11">
        <f t="shared" si="1111"/>
        <v>1223</v>
      </c>
      <c r="AP1993" s="11" t="str">
        <f t="shared" si="1112"/>
        <v/>
      </c>
      <c r="AQ1993" s="11"/>
      <c r="AR1993" s="11">
        <f t="shared" si="1116"/>
        <v>0</v>
      </c>
      <c r="AS1993" s="11"/>
      <c r="AT1993" s="9"/>
      <c r="AU1993" t="str">
        <f t="shared" si="1117"/>
        <v>RW</v>
      </c>
      <c r="AV1993" s="7">
        <f>SUM(Z$7:Z1993)/2</f>
        <v>1416</v>
      </c>
      <c r="AW1993" s="7">
        <f>SUM(AC$7:AC1993)/2</f>
        <v>1008</v>
      </c>
      <c r="BF1993" s="2" t="s">
        <v>1299</v>
      </c>
      <c r="BG1993" s="2" t="s">
        <v>1299</v>
      </c>
      <c r="BH1993" s="2" t="s">
        <v>1299</v>
      </c>
      <c r="BI1993" s="2" t="s">
        <v>1299</v>
      </c>
      <c r="BJ1993" s="2" t="s">
        <v>1299</v>
      </c>
      <c r="BK1993" s="2" t="s">
        <v>1299</v>
      </c>
      <c r="BL1993" s="2" t="s">
        <v>1299</v>
      </c>
      <c r="BM1993" s="2" t="s">
        <v>1299</v>
      </c>
      <c r="BN1993" s="2" t="s">
        <v>1299</v>
      </c>
      <c r="BO1993" s="2" t="s">
        <v>1299</v>
      </c>
    </row>
    <row r="1994" spans="2:67" ht="43.15" outlineLevel="1">
      <c r="B1994" s="36"/>
      <c r="C1994" s="13" t="s">
        <v>1999</v>
      </c>
      <c r="D1994" s="10" t="s">
        <v>2247</v>
      </c>
      <c r="E1994" s="10" t="s">
        <v>2248</v>
      </c>
      <c r="F1994" s="11" t="s">
        <v>2249</v>
      </c>
      <c r="G1994" s="11"/>
      <c r="H1994" s="11"/>
      <c r="I1994" s="11"/>
      <c r="J1994" s="11"/>
      <c r="K1994" s="11"/>
      <c r="L1994" s="11"/>
      <c r="M1994" s="11"/>
      <c r="N1994" s="10"/>
      <c r="O1994" s="10"/>
      <c r="P1994" s="10"/>
      <c r="Q1994" s="10"/>
      <c r="R1994" s="10"/>
      <c r="S1994" s="10" t="s">
        <v>53</v>
      </c>
      <c r="T1994" s="10"/>
      <c r="U1994" s="10" t="s">
        <v>49</v>
      </c>
      <c r="V1994" s="10" t="s">
        <v>50</v>
      </c>
      <c r="W1994" s="10" t="s">
        <v>50</v>
      </c>
      <c r="X1994" s="11" t="str">
        <f t="shared" si="1118"/>
        <v>N</v>
      </c>
      <c r="Y1994" s="11"/>
      <c r="Z1994" s="11">
        <f t="shared" si="1113"/>
        <v>0</v>
      </c>
      <c r="AA1994" s="11" t="str">
        <f t="shared" si="1114"/>
        <v>N</v>
      </c>
      <c r="AB1994" s="11"/>
      <c r="AC1994" s="11">
        <f t="shared" si="1115"/>
        <v>0</v>
      </c>
      <c r="AD1994" s="10" t="str">
        <f t="shared" si="1103"/>
        <v/>
      </c>
      <c r="AE1994" s="10" t="str">
        <f t="shared" si="1104"/>
        <v/>
      </c>
      <c r="AF1994" s="11"/>
      <c r="AG1994" s="10"/>
      <c r="AH1994" s="10"/>
      <c r="AI1994" s="11">
        <f t="shared" si="1105"/>
        <v>1415</v>
      </c>
      <c r="AJ1994" s="11" t="str">
        <f t="shared" si="1106"/>
        <v/>
      </c>
      <c r="AK1994" s="11">
        <f t="shared" si="1107"/>
        <v>1415</v>
      </c>
      <c r="AL1994" s="11" t="str">
        <f t="shared" si="1108"/>
        <v/>
      </c>
      <c r="AM1994" s="11">
        <f t="shared" si="1109"/>
        <v>1080</v>
      </c>
      <c r="AN1994" s="11" t="str">
        <f t="shared" si="1110"/>
        <v/>
      </c>
      <c r="AO1994" s="11">
        <f t="shared" si="1111"/>
        <v>1223</v>
      </c>
      <c r="AP1994" s="11" t="str">
        <f t="shared" si="1112"/>
        <v/>
      </c>
      <c r="AQ1994" s="11"/>
      <c r="AR1994" s="11">
        <f t="shared" si="1116"/>
        <v>0</v>
      </c>
      <c r="AS1994" s="11"/>
      <c r="AT1994" s="9"/>
      <c r="AU1994" t="str">
        <f t="shared" si="1117"/>
        <v>RW</v>
      </c>
      <c r="AV1994" s="7">
        <f>SUM(Z$7:Z1994)/2</f>
        <v>1416</v>
      </c>
      <c r="AW1994" s="7">
        <f>SUM(AC$7:AC1994)/2</f>
        <v>1008</v>
      </c>
      <c r="BF1994" s="2" t="s">
        <v>1299</v>
      </c>
      <c r="BG1994" s="2" t="s">
        <v>1299</v>
      </c>
      <c r="BH1994" s="2" t="s">
        <v>1299</v>
      </c>
      <c r="BI1994" s="2" t="s">
        <v>1299</v>
      </c>
      <c r="BJ1994" s="2" t="s">
        <v>1299</v>
      </c>
      <c r="BK1994" s="2" t="s">
        <v>1299</v>
      </c>
      <c r="BL1994" s="2" t="s">
        <v>1299</v>
      </c>
      <c r="BM1994" s="2" t="s">
        <v>1299</v>
      </c>
      <c r="BN1994" s="2" t="s">
        <v>1299</v>
      </c>
      <c r="BO1994" s="2" t="s">
        <v>1299</v>
      </c>
    </row>
    <row r="1995" spans="2:67" ht="43.15" outlineLevel="1">
      <c r="B1995" s="36"/>
      <c r="C1995" s="13" t="s">
        <v>1999</v>
      </c>
      <c r="D1995" s="10" t="s">
        <v>2247</v>
      </c>
      <c r="E1995" s="10" t="s">
        <v>2248</v>
      </c>
      <c r="F1995" s="11" t="s">
        <v>2249</v>
      </c>
      <c r="G1995" s="11"/>
      <c r="H1995" s="11"/>
      <c r="I1995" s="11"/>
      <c r="J1995" s="11"/>
      <c r="K1995" s="11"/>
      <c r="L1995" s="11"/>
      <c r="M1995" s="11"/>
      <c r="N1995" s="10"/>
      <c r="O1995" s="10"/>
      <c r="P1995" s="10"/>
      <c r="Q1995" s="10"/>
      <c r="R1995" s="10"/>
      <c r="S1995" s="10" t="s">
        <v>53</v>
      </c>
      <c r="T1995" s="10"/>
      <c r="U1995" s="10" t="s">
        <v>49</v>
      </c>
      <c r="V1995" s="10" t="s">
        <v>50</v>
      </c>
      <c r="W1995" s="10" t="s">
        <v>50</v>
      </c>
      <c r="X1995" s="11" t="str">
        <f t="shared" si="1118"/>
        <v>N</v>
      </c>
      <c r="Y1995" s="11"/>
      <c r="Z1995" s="11">
        <f t="shared" si="1113"/>
        <v>0</v>
      </c>
      <c r="AA1995" s="11" t="str">
        <f t="shared" si="1114"/>
        <v>N</v>
      </c>
      <c r="AB1995" s="11"/>
      <c r="AC1995" s="11">
        <f t="shared" si="1115"/>
        <v>0</v>
      </c>
      <c r="AD1995" s="10" t="str">
        <f t="shared" ref="AD1995:AD2058" si="1119">REPT(0,BA1995)</f>
        <v/>
      </c>
      <c r="AE1995" s="10" t="str">
        <f t="shared" ref="AE1995:AE2058" si="1120">REPT(0,BA1995)</f>
        <v/>
      </c>
      <c r="AF1995" s="11"/>
      <c r="AG1995" s="10"/>
      <c r="AH1995" s="10"/>
      <c r="AI1995" s="11">
        <f t="shared" ref="AI1995:AI2057" si="1121">AI1996+Y1996</f>
        <v>1415</v>
      </c>
      <c r="AJ1995" s="11" t="str">
        <f t="shared" ref="AJ1995:AJ2058" si="1122">IF(Y1995&gt;1,"MTP[" &amp; AI1995-1+Y1995&amp; ":" &amp; AI1995 &amp; "]",(IF(Y1995&gt;0,"MTP[" &amp; AI1995 &amp; "]","")))</f>
        <v/>
      </c>
      <c r="AK1995" s="11">
        <f t="shared" ref="AK1995:AK2057" si="1123">AK1996+Y1996</f>
        <v>1415</v>
      </c>
      <c r="AL1995" s="11" t="str">
        <f t="shared" ref="AL1995:AL2058" si="1124">IF(AND(V1995="Y", Y1995&gt;1),"MTP[" &amp; AK1995-1+Y1995&amp; ":" &amp; AK1995 &amp; "]",(IF(AND(V1995="Y", Y1995&gt;0),"MTP[" &amp; AK1995 &amp; "]","")))</f>
        <v/>
      </c>
      <c r="AM1995" s="11">
        <f t="shared" ref="AM1995:AM2057" si="1125">AM1996+AB1996</f>
        <v>1080</v>
      </c>
      <c r="AN1995" s="11" t="str">
        <f t="shared" ref="AN1995:AN2058" si="1126">IF(AB1995&gt;1,"OTP[" &amp; AM1995-1+AB1995&amp; ":" &amp; AM1995 &amp; "]",(IF(AB1995&gt;0,"OTP[" &amp; AM1995 &amp; "]","")))</f>
        <v/>
      </c>
      <c r="AO1995" s="11">
        <f t="shared" ref="AO1995:AO2057" si="1127">AO1996+AB1996</f>
        <v>1223</v>
      </c>
      <c r="AP1995" s="11" t="str">
        <f t="shared" ref="AP1995:AP2058" si="1128">IF(AND(V1995="Y", AB1995&gt;1),"OTP[" &amp; AO1995-1+AB1995&amp; ":" &amp; AO1995 &amp; "]",(IF(AND(V1995="Y", AB1995&gt;0),"OTP[" &amp; AO1995 &amp; "]","")))</f>
        <v/>
      </c>
      <c r="AQ1995" s="11"/>
      <c r="AR1995" s="11">
        <f t="shared" si="1116"/>
        <v>0</v>
      </c>
      <c r="AS1995" s="11"/>
      <c r="AT1995" s="9"/>
      <c r="AU1995" t="str">
        <f t="shared" si="1117"/>
        <v>RW</v>
      </c>
      <c r="AV1995" s="7">
        <f>SUM(Z$7:Z1995)/2</f>
        <v>1416</v>
      </c>
      <c r="AW1995" s="7">
        <f>SUM(AC$7:AC1995)/2</f>
        <v>1008</v>
      </c>
      <c r="BF1995" s="2" t="s">
        <v>1299</v>
      </c>
      <c r="BG1995" s="2" t="s">
        <v>1299</v>
      </c>
      <c r="BH1995" s="2" t="s">
        <v>1299</v>
      </c>
      <c r="BI1995" s="2" t="s">
        <v>1299</v>
      </c>
      <c r="BJ1995" s="2" t="s">
        <v>1299</v>
      </c>
      <c r="BK1995" s="2" t="s">
        <v>1299</v>
      </c>
      <c r="BL1995" s="2" t="s">
        <v>1299</v>
      </c>
      <c r="BM1995" s="2" t="s">
        <v>1299</v>
      </c>
      <c r="BN1995" s="2" t="s">
        <v>1299</v>
      </c>
      <c r="BO1995" s="2" t="s">
        <v>1299</v>
      </c>
    </row>
    <row r="1996" spans="2:67" ht="43.15" outlineLevel="1">
      <c r="B1996" s="36"/>
      <c r="C1996" s="13" t="s">
        <v>1999</v>
      </c>
      <c r="D1996" s="10" t="s">
        <v>2247</v>
      </c>
      <c r="E1996" s="10" t="s">
        <v>2248</v>
      </c>
      <c r="F1996" s="11" t="s">
        <v>2249</v>
      </c>
      <c r="G1996" s="11"/>
      <c r="H1996" s="11"/>
      <c r="I1996" s="11"/>
      <c r="J1996" s="11"/>
      <c r="K1996" s="11"/>
      <c r="L1996" s="11"/>
      <c r="M1996" s="11"/>
      <c r="N1996" s="10"/>
      <c r="O1996" s="10"/>
      <c r="P1996" s="10"/>
      <c r="Q1996" s="10"/>
      <c r="R1996" s="10"/>
      <c r="S1996" s="10" t="s">
        <v>53</v>
      </c>
      <c r="T1996" s="10"/>
      <c r="U1996" s="10" t="s">
        <v>49</v>
      </c>
      <c r="V1996" s="10" t="s">
        <v>50</v>
      </c>
      <c r="W1996" s="10" t="s">
        <v>50</v>
      </c>
      <c r="X1996" s="11" t="str">
        <f t="shared" si="1118"/>
        <v>N</v>
      </c>
      <c r="Y1996" s="11"/>
      <c r="Z1996" s="11">
        <f t="shared" si="1113"/>
        <v>0</v>
      </c>
      <c r="AA1996" s="11" t="str">
        <f t="shared" si="1114"/>
        <v>N</v>
      </c>
      <c r="AB1996" s="11"/>
      <c r="AC1996" s="11">
        <f t="shared" si="1115"/>
        <v>0</v>
      </c>
      <c r="AD1996" s="10" t="str">
        <f t="shared" si="1119"/>
        <v/>
      </c>
      <c r="AE1996" s="10" t="str">
        <f t="shared" si="1120"/>
        <v/>
      </c>
      <c r="AF1996" s="11"/>
      <c r="AG1996" s="10"/>
      <c r="AH1996" s="10"/>
      <c r="AI1996" s="11">
        <f t="shared" si="1121"/>
        <v>1415</v>
      </c>
      <c r="AJ1996" s="11" t="str">
        <f t="shared" si="1122"/>
        <v/>
      </c>
      <c r="AK1996" s="11">
        <f t="shared" si="1123"/>
        <v>1415</v>
      </c>
      <c r="AL1996" s="11" t="str">
        <f t="shared" si="1124"/>
        <v/>
      </c>
      <c r="AM1996" s="11">
        <f t="shared" si="1125"/>
        <v>1080</v>
      </c>
      <c r="AN1996" s="11" t="str">
        <f t="shared" si="1126"/>
        <v/>
      </c>
      <c r="AO1996" s="11">
        <f t="shared" si="1127"/>
        <v>1223</v>
      </c>
      <c r="AP1996" s="11" t="str">
        <f t="shared" si="1128"/>
        <v/>
      </c>
      <c r="AQ1996" s="11"/>
      <c r="AR1996" s="11">
        <f t="shared" si="1116"/>
        <v>0</v>
      </c>
      <c r="AS1996" s="11"/>
      <c r="AT1996" s="9"/>
      <c r="AU1996" t="str">
        <f t="shared" si="1117"/>
        <v>RW</v>
      </c>
      <c r="AV1996" s="7">
        <f>SUM(Z$7:Z1996)/2</f>
        <v>1416</v>
      </c>
      <c r="AW1996" s="7">
        <f>SUM(AC$7:AC1996)/2</f>
        <v>1008</v>
      </c>
      <c r="BF1996" s="2" t="s">
        <v>1299</v>
      </c>
      <c r="BG1996" s="2" t="s">
        <v>1299</v>
      </c>
      <c r="BH1996" s="2" t="s">
        <v>1299</v>
      </c>
      <c r="BI1996" s="2" t="s">
        <v>1299</v>
      </c>
      <c r="BJ1996" s="2" t="s">
        <v>1299</v>
      </c>
      <c r="BK1996" s="2" t="s">
        <v>1299</v>
      </c>
      <c r="BL1996" s="2" t="s">
        <v>1299</v>
      </c>
      <c r="BM1996" s="2" t="s">
        <v>1299</v>
      </c>
      <c r="BN1996" s="2" t="s">
        <v>1299</v>
      </c>
      <c r="BO1996" s="2" t="s">
        <v>1299</v>
      </c>
    </row>
    <row r="1997" spans="2:67" ht="43.15" outlineLevel="1">
      <c r="B1997" s="36"/>
      <c r="C1997" s="13" t="s">
        <v>1999</v>
      </c>
      <c r="D1997" s="10" t="s">
        <v>2247</v>
      </c>
      <c r="E1997" s="10" t="s">
        <v>2248</v>
      </c>
      <c r="F1997" s="11" t="s">
        <v>2249</v>
      </c>
      <c r="G1997" s="11"/>
      <c r="H1997" s="11"/>
      <c r="I1997" s="11"/>
      <c r="J1997" s="11"/>
      <c r="K1997" s="11"/>
      <c r="L1997" s="11"/>
      <c r="M1997" s="11"/>
      <c r="N1997" s="10"/>
      <c r="O1997" s="10"/>
      <c r="P1997" s="10"/>
      <c r="Q1997" s="10"/>
      <c r="R1997" s="10"/>
      <c r="S1997" s="10" t="s">
        <v>53</v>
      </c>
      <c r="T1997" s="10"/>
      <c r="U1997" s="10" t="s">
        <v>49</v>
      </c>
      <c r="V1997" s="10" t="s">
        <v>50</v>
      </c>
      <c r="W1997" s="10" t="s">
        <v>50</v>
      </c>
      <c r="X1997" s="11" t="str">
        <f t="shared" si="1118"/>
        <v>N</v>
      </c>
      <c r="Y1997" s="11"/>
      <c r="Z1997" s="11">
        <f t="shared" si="1113"/>
        <v>0</v>
      </c>
      <c r="AA1997" s="11" t="str">
        <f t="shared" si="1114"/>
        <v>N</v>
      </c>
      <c r="AB1997" s="11"/>
      <c r="AC1997" s="11">
        <f t="shared" si="1115"/>
        <v>0</v>
      </c>
      <c r="AD1997" s="10" t="str">
        <f t="shared" si="1119"/>
        <v/>
      </c>
      <c r="AE1997" s="10" t="str">
        <f t="shared" si="1120"/>
        <v/>
      </c>
      <c r="AF1997" s="11"/>
      <c r="AG1997" s="10"/>
      <c r="AH1997" s="10"/>
      <c r="AI1997" s="11">
        <f t="shared" si="1121"/>
        <v>1415</v>
      </c>
      <c r="AJ1997" s="11" t="str">
        <f t="shared" si="1122"/>
        <v/>
      </c>
      <c r="AK1997" s="11">
        <f t="shared" si="1123"/>
        <v>1415</v>
      </c>
      <c r="AL1997" s="11" t="str">
        <f t="shared" si="1124"/>
        <v/>
      </c>
      <c r="AM1997" s="11">
        <f t="shared" si="1125"/>
        <v>1080</v>
      </c>
      <c r="AN1997" s="11" t="str">
        <f t="shared" si="1126"/>
        <v/>
      </c>
      <c r="AO1997" s="11">
        <f t="shared" si="1127"/>
        <v>1223</v>
      </c>
      <c r="AP1997" s="11" t="str">
        <f t="shared" si="1128"/>
        <v/>
      </c>
      <c r="AQ1997" s="11"/>
      <c r="AR1997" s="11">
        <f t="shared" si="1116"/>
        <v>0</v>
      </c>
      <c r="AS1997" s="11"/>
      <c r="AT1997" s="9"/>
      <c r="AU1997" t="str">
        <f t="shared" si="1117"/>
        <v>RW</v>
      </c>
      <c r="AV1997" s="7">
        <f>SUM(Z$7:Z1997)/2</f>
        <v>1416</v>
      </c>
      <c r="AW1997" s="7">
        <f>SUM(AC$7:AC1997)/2</f>
        <v>1008</v>
      </c>
      <c r="BF1997" s="2" t="s">
        <v>1299</v>
      </c>
      <c r="BG1997" s="2" t="s">
        <v>1299</v>
      </c>
      <c r="BH1997" s="2" t="s">
        <v>1299</v>
      </c>
      <c r="BI1997" s="2" t="s">
        <v>1299</v>
      </c>
      <c r="BJ1997" s="2" t="s">
        <v>1299</v>
      </c>
      <c r="BK1997" s="2" t="s">
        <v>1299</v>
      </c>
      <c r="BL1997" s="2" t="s">
        <v>1299</v>
      </c>
      <c r="BM1997" s="2" t="s">
        <v>1299</v>
      </c>
      <c r="BN1997" s="2" t="s">
        <v>1299</v>
      </c>
      <c r="BO1997" s="2" t="s">
        <v>1299</v>
      </c>
    </row>
    <row r="1998" spans="2:67" ht="43.15" outlineLevel="1">
      <c r="B1998" s="36"/>
      <c r="C1998" s="13" t="s">
        <v>1999</v>
      </c>
      <c r="D1998" s="10" t="s">
        <v>2247</v>
      </c>
      <c r="E1998" s="10" t="s">
        <v>2248</v>
      </c>
      <c r="F1998" s="11" t="s">
        <v>2249</v>
      </c>
      <c r="G1998" s="11"/>
      <c r="H1998" s="11"/>
      <c r="I1998" s="11"/>
      <c r="J1998" s="11"/>
      <c r="K1998" s="11"/>
      <c r="L1998" s="11"/>
      <c r="M1998" s="11"/>
      <c r="N1998" s="10"/>
      <c r="O1998" s="10"/>
      <c r="P1998" s="10"/>
      <c r="Q1998" s="10"/>
      <c r="R1998" s="10"/>
      <c r="S1998" s="10" t="s">
        <v>53</v>
      </c>
      <c r="T1998" s="10"/>
      <c r="U1998" s="10" t="s">
        <v>49</v>
      </c>
      <c r="V1998" s="10" t="s">
        <v>50</v>
      </c>
      <c r="W1998" s="10" t="s">
        <v>50</v>
      </c>
      <c r="X1998" s="11" t="str">
        <f t="shared" si="1118"/>
        <v>N</v>
      </c>
      <c r="Y1998" s="11"/>
      <c r="Z1998" s="11">
        <f t="shared" si="1113"/>
        <v>0</v>
      </c>
      <c r="AA1998" s="11" t="str">
        <f t="shared" si="1114"/>
        <v>N</v>
      </c>
      <c r="AB1998" s="11"/>
      <c r="AC1998" s="11">
        <f t="shared" si="1115"/>
        <v>0</v>
      </c>
      <c r="AD1998" s="10" t="str">
        <f t="shared" si="1119"/>
        <v/>
      </c>
      <c r="AE1998" s="10" t="str">
        <f t="shared" si="1120"/>
        <v/>
      </c>
      <c r="AF1998" s="11"/>
      <c r="AG1998" s="10"/>
      <c r="AH1998" s="10"/>
      <c r="AI1998" s="11">
        <f t="shared" si="1121"/>
        <v>1415</v>
      </c>
      <c r="AJ1998" s="11" t="str">
        <f t="shared" si="1122"/>
        <v/>
      </c>
      <c r="AK1998" s="11">
        <f t="shared" si="1123"/>
        <v>1415</v>
      </c>
      <c r="AL1998" s="11" t="str">
        <f t="shared" si="1124"/>
        <v/>
      </c>
      <c r="AM1998" s="11">
        <f t="shared" si="1125"/>
        <v>1080</v>
      </c>
      <c r="AN1998" s="11" t="str">
        <f t="shared" si="1126"/>
        <v/>
      </c>
      <c r="AO1998" s="11">
        <f t="shared" si="1127"/>
        <v>1223</v>
      </c>
      <c r="AP1998" s="11" t="str">
        <f t="shared" si="1128"/>
        <v/>
      </c>
      <c r="AQ1998" s="11"/>
      <c r="AR1998" s="11">
        <f t="shared" si="1116"/>
        <v>0</v>
      </c>
      <c r="AS1998" s="11"/>
      <c r="AT1998" s="9"/>
      <c r="AU1998" t="str">
        <f t="shared" si="1117"/>
        <v>RW</v>
      </c>
      <c r="AV1998" s="7">
        <f>SUM(Z$7:Z1998)/2</f>
        <v>1416</v>
      </c>
      <c r="AW1998" s="7">
        <f>SUM(AC$7:AC1998)/2</f>
        <v>1008</v>
      </c>
      <c r="BF1998" s="2" t="s">
        <v>1299</v>
      </c>
      <c r="BG1998" s="2" t="s">
        <v>1299</v>
      </c>
      <c r="BH1998" s="2" t="s">
        <v>1299</v>
      </c>
      <c r="BI1998" s="2" t="s">
        <v>1299</v>
      </c>
      <c r="BJ1998" s="2" t="s">
        <v>1299</v>
      </c>
      <c r="BK1998" s="2" t="s">
        <v>1299</v>
      </c>
      <c r="BL1998" s="2" t="s">
        <v>1299</v>
      </c>
      <c r="BM1998" s="2" t="s">
        <v>1299</v>
      </c>
      <c r="BN1998" s="2" t="s">
        <v>1299</v>
      </c>
      <c r="BO1998" s="2" t="s">
        <v>1299</v>
      </c>
    </row>
    <row r="1999" spans="2:67" ht="43.15" outlineLevel="1">
      <c r="B1999" s="36"/>
      <c r="C1999" s="13" t="s">
        <v>1999</v>
      </c>
      <c r="D1999" s="10" t="s">
        <v>2247</v>
      </c>
      <c r="E1999" s="10" t="s">
        <v>2248</v>
      </c>
      <c r="F1999" s="11" t="s">
        <v>2249</v>
      </c>
      <c r="G1999" s="11"/>
      <c r="H1999" s="11"/>
      <c r="I1999" s="11"/>
      <c r="J1999" s="11"/>
      <c r="K1999" s="11"/>
      <c r="L1999" s="11"/>
      <c r="M1999" s="11"/>
      <c r="N1999" s="10"/>
      <c r="O1999" s="10"/>
      <c r="P1999" s="10"/>
      <c r="Q1999" s="10"/>
      <c r="R1999" s="10"/>
      <c r="S1999" s="10" t="s">
        <v>53</v>
      </c>
      <c r="T1999" s="10"/>
      <c r="U1999" s="10" t="s">
        <v>49</v>
      </c>
      <c r="V1999" s="10" t="s">
        <v>50</v>
      </c>
      <c r="W1999" s="10" t="s">
        <v>50</v>
      </c>
      <c r="X1999" s="11" t="str">
        <f t="shared" si="1118"/>
        <v>N</v>
      </c>
      <c r="Y1999" s="11"/>
      <c r="Z1999" s="11">
        <f t="shared" si="1113"/>
        <v>0</v>
      </c>
      <c r="AA1999" s="11" t="str">
        <f t="shared" si="1114"/>
        <v>N</v>
      </c>
      <c r="AB1999" s="11"/>
      <c r="AC1999" s="11">
        <f t="shared" si="1115"/>
        <v>0</v>
      </c>
      <c r="AD1999" s="10" t="str">
        <f t="shared" si="1119"/>
        <v/>
      </c>
      <c r="AE1999" s="10" t="str">
        <f t="shared" si="1120"/>
        <v/>
      </c>
      <c r="AF1999" s="11"/>
      <c r="AG1999" s="10"/>
      <c r="AH1999" s="10"/>
      <c r="AI1999" s="11">
        <f t="shared" si="1121"/>
        <v>1415</v>
      </c>
      <c r="AJ1999" s="11" t="str">
        <f t="shared" si="1122"/>
        <v/>
      </c>
      <c r="AK1999" s="11">
        <f t="shared" si="1123"/>
        <v>1415</v>
      </c>
      <c r="AL1999" s="11" t="str">
        <f t="shared" si="1124"/>
        <v/>
      </c>
      <c r="AM1999" s="11">
        <f t="shared" si="1125"/>
        <v>1080</v>
      </c>
      <c r="AN1999" s="11" t="str">
        <f t="shared" si="1126"/>
        <v/>
      </c>
      <c r="AO1999" s="11">
        <f t="shared" si="1127"/>
        <v>1223</v>
      </c>
      <c r="AP1999" s="11" t="str">
        <f t="shared" si="1128"/>
        <v/>
      </c>
      <c r="AQ1999" s="11"/>
      <c r="AR1999" s="11">
        <f t="shared" si="1116"/>
        <v>0</v>
      </c>
      <c r="AS1999" s="11"/>
      <c r="AT1999" s="9"/>
      <c r="AU1999" t="str">
        <f t="shared" si="1117"/>
        <v>RW</v>
      </c>
      <c r="AV1999" s="7">
        <f>SUM(Z$7:Z1999)/2</f>
        <v>1416</v>
      </c>
      <c r="AW1999" s="7">
        <f>SUM(AC$7:AC1999)/2</f>
        <v>1008</v>
      </c>
      <c r="BF1999" s="2" t="s">
        <v>1299</v>
      </c>
      <c r="BG1999" s="2" t="s">
        <v>1299</v>
      </c>
      <c r="BH1999" s="2" t="s">
        <v>1299</v>
      </c>
      <c r="BI1999" s="2" t="s">
        <v>1299</v>
      </c>
      <c r="BJ1999" s="2" t="s">
        <v>1299</v>
      </c>
      <c r="BK1999" s="2" t="s">
        <v>1299</v>
      </c>
      <c r="BL1999" s="2" t="s">
        <v>1299</v>
      </c>
      <c r="BM1999" s="2" t="s">
        <v>1299</v>
      </c>
      <c r="BN1999" s="2" t="s">
        <v>1299</v>
      </c>
      <c r="BO1999" s="2" t="s">
        <v>1299</v>
      </c>
    </row>
    <row r="2000" spans="2:67" ht="43.15" outlineLevel="1">
      <c r="B2000" s="36"/>
      <c r="C2000" s="13" t="s">
        <v>1999</v>
      </c>
      <c r="D2000" s="10" t="s">
        <v>2247</v>
      </c>
      <c r="E2000" s="10" t="s">
        <v>2248</v>
      </c>
      <c r="F2000" s="11" t="s">
        <v>2249</v>
      </c>
      <c r="G2000" s="11"/>
      <c r="H2000" s="11"/>
      <c r="I2000" s="11"/>
      <c r="J2000" s="11"/>
      <c r="K2000" s="11"/>
      <c r="L2000" s="11"/>
      <c r="M2000" s="11"/>
      <c r="N2000" s="10"/>
      <c r="O2000" s="10"/>
      <c r="P2000" s="10"/>
      <c r="Q2000" s="10"/>
      <c r="R2000" s="10"/>
      <c r="S2000" s="10" t="s">
        <v>53</v>
      </c>
      <c r="T2000" s="10"/>
      <c r="U2000" s="10" t="s">
        <v>49</v>
      </c>
      <c r="V2000" s="10" t="s">
        <v>50</v>
      </c>
      <c r="W2000" s="10" t="s">
        <v>50</v>
      </c>
      <c r="X2000" s="11" t="str">
        <f t="shared" si="1118"/>
        <v>N</v>
      </c>
      <c r="Y2000" s="11"/>
      <c r="Z2000" s="11">
        <f t="shared" si="1113"/>
        <v>0</v>
      </c>
      <c r="AA2000" s="11" t="str">
        <f t="shared" si="1114"/>
        <v>N</v>
      </c>
      <c r="AB2000" s="11"/>
      <c r="AC2000" s="11">
        <f t="shared" si="1115"/>
        <v>0</v>
      </c>
      <c r="AD2000" s="10" t="str">
        <f t="shared" si="1119"/>
        <v/>
      </c>
      <c r="AE2000" s="10" t="str">
        <f t="shared" si="1120"/>
        <v/>
      </c>
      <c r="AF2000" s="11"/>
      <c r="AG2000" s="10"/>
      <c r="AH2000" s="10"/>
      <c r="AI2000" s="11">
        <f t="shared" si="1121"/>
        <v>1415</v>
      </c>
      <c r="AJ2000" s="11" t="str">
        <f t="shared" si="1122"/>
        <v/>
      </c>
      <c r="AK2000" s="11">
        <f t="shared" si="1123"/>
        <v>1415</v>
      </c>
      <c r="AL2000" s="11" t="str">
        <f t="shared" si="1124"/>
        <v/>
      </c>
      <c r="AM2000" s="11">
        <f t="shared" si="1125"/>
        <v>1080</v>
      </c>
      <c r="AN2000" s="11" t="str">
        <f t="shared" si="1126"/>
        <v/>
      </c>
      <c r="AO2000" s="11">
        <f t="shared" si="1127"/>
        <v>1223</v>
      </c>
      <c r="AP2000" s="11" t="str">
        <f t="shared" si="1128"/>
        <v/>
      </c>
      <c r="AQ2000" s="11"/>
      <c r="AR2000" s="11">
        <f t="shared" si="1116"/>
        <v>0</v>
      </c>
      <c r="AS2000" s="11"/>
      <c r="AT2000" s="9"/>
      <c r="AU2000" t="str">
        <f t="shared" si="1117"/>
        <v>RW</v>
      </c>
      <c r="AV2000" s="7">
        <f>SUM(Z$7:Z2000)/2</f>
        <v>1416</v>
      </c>
      <c r="AW2000" s="7">
        <f>SUM(AC$7:AC2000)/2</f>
        <v>1008</v>
      </c>
      <c r="BF2000" s="2" t="s">
        <v>1299</v>
      </c>
      <c r="BG2000" s="2" t="s">
        <v>1299</v>
      </c>
      <c r="BH2000" s="2" t="s">
        <v>1299</v>
      </c>
      <c r="BI2000" s="2" t="s">
        <v>1299</v>
      </c>
      <c r="BJ2000" s="2" t="s">
        <v>1299</v>
      </c>
      <c r="BK2000" s="2" t="s">
        <v>1299</v>
      </c>
      <c r="BL2000" s="2" t="s">
        <v>1299</v>
      </c>
      <c r="BM2000" s="2" t="s">
        <v>1299</v>
      </c>
      <c r="BN2000" s="2" t="s">
        <v>1299</v>
      </c>
      <c r="BO2000" s="2" t="s">
        <v>1299</v>
      </c>
    </row>
    <row r="2001" spans="2:67" ht="43.15" outlineLevel="1">
      <c r="B2001" s="36"/>
      <c r="C2001" s="13" t="s">
        <v>1999</v>
      </c>
      <c r="D2001" s="10" t="s">
        <v>2247</v>
      </c>
      <c r="E2001" s="10" t="s">
        <v>2248</v>
      </c>
      <c r="F2001" s="11" t="s">
        <v>2249</v>
      </c>
      <c r="G2001" s="11"/>
      <c r="H2001" s="11"/>
      <c r="I2001" s="11"/>
      <c r="J2001" s="11"/>
      <c r="K2001" s="11"/>
      <c r="L2001" s="11"/>
      <c r="M2001" s="11"/>
      <c r="N2001" s="10"/>
      <c r="O2001" s="10"/>
      <c r="P2001" s="10"/>
      <c r="Q2001" s="10"/>
      <c r="R2001" s="10"/>
      <c r="S2001" s="10" t="s">
        <v>53</v>
      </c>
      <c r="T2001" s="10"/>
      <c r="U2001" s="10" t="s">
        <v>49</v>
      </c>
      <c r="V2001" s="10" t="s">
        <v>50</v>
      </c>
      <c r="W2001" s="10" t="s">
        <v>50</v>
      </c>
      <c r="X2001" s="11" t="str">
        <f t="shared" si="1118"/>
        <v>N</v>
      </c>
      <c r="Y2001" s="11"/>
      <c r="Z2001" s="11">
        <f t="shared" si="1113"/>
        <v>0</v>
      </c>
      <c r="AA2001" s="11" t="str">
        <f t="shared" si="1114"/>
        <v>N</v>
      </c>
      <c r="AB2001" s="11"/>
      <c r="AC2001" s="11">
        <f t="shared" si="1115"/>
        <v>0</v>
      </c>
      <c r="AD2001" s="10" t="str">
        <f t="shared" si="1119"/>
        <v/>
      </c>
      <c r="AE2001" s="10" t="str">
        <f t="shared" si="1120"/>
        <v/>
      </c>
      <c r="AF2001" s="11"/>
      <c r="AG2001" s="10"/>
      <c r="AH2001" s="10"/>
      <c r="AI2001" s="11">
        <f t="shared" si="1121"/>
        <v>1415</v>
      </c>
      <c r="AJ2001" s="11" t="str">
        <f t="shared" si="1122"/>
        <v/>
      </c>
      <c r="AK2001" s="11">
        <f t="shared" si="1123"/>
        <v>1415</v>
      </c>
      <c r="AL2001" s="11" t="str">
        <f t="shared" si="1124"/>
        <v/>
      </c>
      <c r="AM2001" s="11">
        <f t="shared" si="1125"/>
        <v>1080</v>
      </c>
      <c r="AN2001" s="11" t="str">
        <f t="shared" si="1126"/>
        <v/>
      </c>
      <c r="AO2001" s="11">
        <f t="shared" si="1127"/>
        <v>1223</v>
      </c>
      <c r="AP2001" s="11" t="str">
        <f t="shared" si="1128"/>
        <v/>
      </c>
      <c r="AQ2001" s="11"/>
      <c r="AR2001" s="11">
        <f t="shared" si="1116"/>
        <v>0</v>
      </c>
      <c r="AS2001" s="11"/>
      <c r="AT2001" s="9"/>
      <c r="AU2001" t="str">
        <f t="shared" si="1117"/>
        <v>RW</v>
      </c>
      <c r="AV2001" s="7">
        <f>SUM(Z$7:Z2001)/2</f>
        <v>1416</v>
      </c>
      <c r="AW2001" s="7">
        <f>SUM(AC$7:AC2001)/2</f>
        <v>1008</v>
      </c>
      <c r="BF2001" s="2" t="s">
        <v>1299</v>
      </c>
      <c r="BG2001" s="2" t="s">
        <v>1299</v>
      </c>
      <c r="BH2001" s="2" t="s">
        <v>1299</v>
      </c>
      <c r="BI2001" s="2" t="s">
        <v>1299</v>
      </c>
      <c r="BJ2001" s="2" t="s">
        <v>1299</v>
      </c>
      <c r="BK2001" s="2" t="s">
        <v>1299</v>
      </c>
      <c r="BL2001" s="2" t="s">
        <v>1299</v>
      </c>
      <c r="BM2001" s="2" t="s">
        <v>1299</v>
      </c>
      <c r="BN2001" s="2" t="s">
        <v>1299</v>
      </c>
      <c r="BO2001" s="2" t="s">
        <v>1299</v>
      </c>
    </row>
    <row r="2002" spans="2:67" ht="43.15" outlineLevel="1">
      <c r="B2002" s="36"/>
      <c r="C2002" s="13" t="s">
        <v>1999</v>
      </c>
      <c r="D2002" s="10" t="s">
        <v>2247</v>
      </c>
      <c r="E2002" s="10" t="s">
        <v>2248</v>
      </c>
      <c r="F2002" s="11" t="s">
        <v>2249</v>
      </c>
      <c r="G2002" s="11"/>
      <c r="H2002" s="11"/>
      <c r="I2002" s="11"/>
      <c r="J2002" s="11"/>
      <c r="K2002" s="11"/>
      <c r="L2002" s="11"/>
      <c r="M2002" s="11"/>
      <c r="N2002" s="10"/>
      <c r="O2002" s="10"/>
      <c r="P2002" s="10"/>
      <c r="Q2002" s="10"/>
      <c r="R2002" s="10"/>
      <c r="S2002" s="10" t="s">
        <v>53</v>
      </c>
      <c r="T2002" s="10"/>
      <c r="U2002" s="10" t="s">
        <v>49</v>
      </c>
      <c r="V2002" s="10" t="s">
        <v>50</v>
      </c>
      <c r="W2002" s="10" t="s">
        <v>50</v>
      </c>
      <c r="X2002" s="11" t="str">
        <f t="shared" si="1118"/>
        <v>N</v>
      </c>
      <c r="Y2002" s="11"/>
      <c r="Z2002" s="11">
        <f t="shared" si="1113"/>
        <v>0</v>
      </c>
      <c r="AA2002" s="11" t="str">
        <f t="shared" si="1114"/>
        <v>N</v>
      </c>
      <c r="AB2002" s="11"/>
      <c r="AC2002" s="11">
        <f t="shared" si="1115"/>
        <v>0</v>
      </c>
      <c r="AD2002" s="10" t="str">
        <f t="shared" si="1119"/>
        <v/>
      </c>
      <c r="AE2002" s="10" t="str">
        <f t="shared" si="1120"/>
        <v/>
      </c>
      <c r="AF2002" s="11"/>
      <c r="AG2002" s="10"/>
      <c r="AH2002" s="10"/>
      <c r="AI2002" s="11">
        <f t="shared" si="1121"/>
        <v>1415</v>
      </c>
      <c r="AJ2002" s="11" t="str">
        <f t="shared" si="1122"/>
        <v/>
      </c>
      <c r="AK2002" s="11">
        <f t="shared" si="1123"/>
        <v>1415</v>
      </c>
      <c r="AL2002" s="11" t="str">
        <f t="shared" si="1124"/>
        <v/>
      </c>
      <c r="AM2002" s="11">
        <f t="shared" si="1125"/>
        <v>1080</v>
      </c>
      <c r="AN2002" s="11" t="str">
        <f t="shared" si="1126"/>
        <v/>
      </c>
      <c r="AO2002" s="11">
        <f t="shared" si="1127"/>
        <v>1223</v>
      </c>
      <c r="AP2002" s="11" t="str">
        <f t="shared" si="1128"/>
        <v/>
      </c>
      <c r="AQ2002" s="11"/>
      <c r="AR2002" s="11">
        <f t="shared" si="1116"/>
        <v>0</v>
      </c>
      <c r="AS2002" s="11"/>
      <c r="AT2002" s="9"/>
      <c r="AU2002" t="str">
        <f t="shared" si="1117"/>
        <v>RW</v>
      </c>
      <c r="AV2002" s="7">
        <f>SUM(Z$7:Z2002)/2</f>
        <v>1416</v>
      </c>
      <c r="AW2002" s="7">
        <f>SUM(AC$7:AC2002)/2</f>
        <v>1008</v>
      </c>
      <c r="BF2002" s="2" t="s">
        <v>1299</v>
      </c>
      <c r="BG2002" s="2" t="s">
        <v>1299</v>
      </c>
      <c r="BH2002" s="2" t="s">
        <v>1299</v>
      </c>
      <c r="BI2002" s="2" t="s">
        <v>1299</v>
      </c>
      <c r="BJ2002" s="2" t="s">
        <v>1299</v>
      </c>
      <c r="BK2002" s="2" t="s">
        <v>1299</v>
      </c>
      <c r="BL2002" s="2" t="s">
        <v>1299</v>
      </c>
      <c r="BM2002" s="2" t="s">
        <v>1299</v>
      </c>
      <c r="BN2002" s="2" t="s">
        <v>1299</v>
      </c>
      <c r="BO2002" s="2" t="s">
        <v>1299</v>
      </c>
    </row>
    <row r="2003" spans="2:67" ht="43.15" outlineLevel="1">
      <c r="B2003" s="36"/>
      <c r="C2003" s="13" t="s">
        <v>1999</v>
      </c>
      <c r="D2003" s="10" t="s">
        <v>2247</v>
      </c>
      <c r="E2003" s="10" t="s">
        <v>2248</v>
      </c>
      <c r="F2003" s="11" t="s">
        <v>2249</v>
      </c>
      <c r="G2003" s="11"/>
      <c r="H2003" s="11"/>
      <c r="I2003" s="11"/>
      <c r="J2003" s="11"/>
      <c r="K2003" s="11"/>
      <c r="L2003" s="11"/>
      <c r="M2003" s="11"/>
      <c r="N2003" s="10"/>
      <c r="O2003" s="10"/>
      <c r="P2003" s="10"/>
      <c r="Q2003" s="10"/>
      <c r="R2003" s="10"/>
      <c r="S2003" s="10" t="s">
        <v>53</v>
      </c>
      <c r="T2003" s="10"/>
      <c r="U2003" s="10" t="s">
        <v>49</v>
      </c>
      <c r="V2003" s="10" t="s">
        <v>50</v>
      </c>
      <c r="W2003" s="10" t="s">
        <v>50</v>
      </c>
      <c r="X2003" s="11" t="str">
        <f t="shared" si="1118"/>
        <v>N</v>
      </c>
      <c r="Y2003" s="11"/>
      <c r="Z2003" s="11">
        <f t="shared" si="1113"/>
        <v>0</v>
      </c>
      <c r="AA2003" s="11" t="str">
        <f t="shared" si="1114"/>
        <v>N</v>
      </c>
      <c r="AB2003" s="11"/>
      <c r="AC2003" s="11">
        <f t="shared" si="1115"/>
        <v>0</v>
      </c>
      <c r="AD2003" s="10" t="str">
        <f t="shared" si="1119"/>
        <v/>
      </c>
      <c r="AE2003" s="10" t="str">
        <f t="shared" si="1120"/>
        <v/>
      </c>
      <c r="AF2003" s="11"/>
      <c r="AG2003" s="10"/>
      <c r="AH2003" s="10"/>
      <c r="AI2003" s="11">
        <f t="shared" si="1121"/>
        <v>1415</v>
      </c>
      <c r="AJ2003" s="11" t="str">
        <f t="shared" si="1122"/>
        <v/>
      </c>
      <c r="AK2003" s="11">
        <f t="shared" si="1123"/>
        <v>1415</v>
      </c>
      <c r="AL2003" s="11" t="str">
        <f t="shared" si="1124"/>
        <v/>
      </c>
      <c r="AM2003" s="11">
        <f t="shared" si="1125"/>
        <v>1080</v>
      </c>
      <c r="AN2003" s="11" t="str">
        <f t="shared" si="1126"/>
        <v/>
      </c>
      <c r="AO2003" s="11">
        <f t="shared" si="1127"/>
        <v>1223</v>
      </c>
      <c r="AP2003" s="11" t="str">
        <f t="shared" si="1128"/>
        <v/>
      </c>
      <c r="AQ2003" s="11"/>
      <c r="AR2003" s="11">
        <f t="shared" si="1116"/>
        <v>0</v>
      </c>
      <c r="AS2003" s="11"/>
      <c r="AT2003" s="9"/>
      <c r="AU2003" t="str">
        <f t="shared" si="1117"/>
        <v>RW</v>
      </c>
      <c r="AV2003" s="7">
        <f>SUM(Z$7:Z2003)/2</f>
        <v>1416</v>
      </c>
      <c r="AW2003" s="7">
        <f>SUM(AC$7:AC2003)/2</f>
        <v>1008</v>
      </c>
      <c r="BF2003" s="2" t="s">
        <v>1299</v>
      </c>
      <c r="BG2003" s="2" t="s">
        <v>1299</v>
      </c>
      <c r="BH2003" s="2" t="s">
        <v>1299</v>
      </c>
      <c r="BI2003" s="2" t="s">
        <v>1299</v>
      </c>
      <c r="BJ2003" s="2" t="s">
        <v>1299</v>
      </c>
      <c r="BK2003" s="2" t="s">
        <v>1299</v>
      </c>
      <c r="BL2003" s="2" t="s">
        <v>1299</v>
      </c>
      <c r="BM2003" s="2" t="s">
        <v>1299</v>
      </c>
      <c r="BN2003" s="2" t="s">
        <v>1299</v>
      </c>
      <c r="BO2003" s="2" t="s">
        <v>1299</v>
      </c>
    </row>
    <row r="2004" spans="2:67" ht="43.15" outlineLevel="1">
      <c r="B2004" s="36"/>
      <c r="C2004" s="13" t="s">
        <v>1999</v>
      </c>
      <c r="D2004" s="10" t="s">
        <v>2247</v>
      </c>
      <c r="E2004" s="10" t="s">
        <v>2248</v>
      </c>
      <c r="F2004" s="11" t="s">
        <v>2249</v>
      </c>
      <c r="G2004" s="11"/>
      <c r="H2004" s="11"/>
      <c r="I2004" s="11"/>
      <c r="J2004" s="11"/>
      <c r="K2004" s="11"/>
      <c r="L2004" s="11"/>
      <c r="M2004" s="11"/>
      <c r="N2004" s="10"/>
      <c r="O2004" s="10"/>
      <c r="P2004" s="10"/>
      <c r="Q2004" s="10"/>
      <c r="R2004" s="10"/>
      <c r="S2004" s="10" t="s">
        <v>53</v>
      </c>
      <c r="T2004" s="10"/>
      <c r="U2004" s="10" t="s">
        <v>49</v>
      </c>
      <c r="V2004" s="10" t="s">
        <v>50</v>
      </c>
      <c r="W2004" s="10" t="s">
        <v>50</v>
      </c>
      <c r="X2004" s="11" t="str">
        <f t="shared" si="1118"/>
        <v>N</v>
      </c>
      <c r="Y2004" s="11"/>
      <c r="Z2004" s="11">
        <f t="shared" si="1113"/>
        <v>0</v>
      </c>
      <c r="AA2004" s="11" t="str">
        <f t="shared" si="1114"/>
        <v>N</v>
      </c>
      <c r="AB2004" s="11"/>
      <c r="AC2004" s="11">
        <f t="shared" si="1115"/>
        <v>0</v>
      </c>
      <c r="AD2004" s="10" t="str">
        <f t="shared" si="1119"/>
        <v/>
      </c>
      <c r="AE2004" s="10" t="str">
        <f t="shared" si="1120"/>
        <v/>
      </c>
      <c r="AF2004" s="11"/>
      <c r="AG2004" s="10"/>
      <c r="AH2004" s="10"/>
      <c r="AI2004" s="11">
        <f t="shared" si="1121"/>
        <v>1415</v>
      </c>
      <c r="AJ2004" s="11" t="str">
        <f t="shared" si="1122"/>
        <v/>
      </c>
      <c r="AK2004" s="11">
        <f t="shared" si="1123"/>
        <v>1415</v>
      </c>
      <c r="AL2004" s="11" t="str">
        <f t="shared" si="1124"/>
        <v/>
      </c>
      <c r="AM2004" s="11">
        <f t="shared" si="1125"/>
        <v>1080</v>
      </c>
      <c r="AN2004" s="11" t="str">
        <f t="shared" si="1126"/>
        <v/>
      </c>
      <c r="AO2004" s="11">
        <f t="shared" si="1127"/>
        <v>1223</v>
      </c>
      <c r="AP2004" s="11" t="str">
        <f t="shared" si="1128"/>
        <v/>
      </c>
      <c r="AQ2004" s="11"/>
      <c r="AR2004" s="11">
        <f t="shared" si="1116"/>
        <v>0</v>
      </c>
      <c r="AS2004" s="11"/>
      <c r="AT2004" s="9"/>
      <c r="AU2004" t="str">
        <f t="shared" si="1117"/>
        <v>RW</v>
      </c>
      <c r="AV2004" s="7">
        <f>SUM(Z$7:Z2004)/2</f>
        <v>1416</v>
      </c>
      <c r="AW2004" s="7">
        <f>SUM(AC$7:AC2004)/2</f>
        <v>1008</v>
      </c>
      <c r="BF2004" s="2" t="s">
        <v>1299</v>
      </c>
      <c r="BG2004" s="2" t="s">
        <v>1299</v>
      </c>
      <c r="BH2004" s="2" t="s">
        <v>1299</v>
      </c>
      <c r="BI2004" s="2" t="s">
        <v>1299</v>
      </c>
      <c r="BJ2004" s="2" t="s">
        <v>1299</v>
      </c>
      <c r="BK2004" s="2" t="s">
        <v>1299</v>
      </c>
      <c r="BL2004" s="2" t="s">
        <v>1299</v>
      </c>
      <c r="BM2004" s="2" t="s">
        <v>1299</v>
      </c>
      <c r="BN2004" s="2" t="s">
        <v>1299</v>
      </c>
      <c r="BO2004" s="2" t="s">
        <v>1299</v>
      </c>
    </row>
    <row r="2005" spans="2:67" ht="43.15" outlineLevel="1">
      <c r="B2005" s="36"/>
      <c r="C2005" s="13" t="s">
        <v>1999</v>
      </c>
      <c r="D2005" s="10" t="s">
        <v>2247</v>
      </c>
      <c r="E2005" s="10" t="s">
        <v>2248</v>
      </c>
      <c r="F2005" s="11" t="s">
        <v>2249</v>
      </c>
      <c r="G2005" s="11"/>
      <c r="H2005" s="11"/>
      <c r="I2005" s="11"/>
      <c r="J2005" s="11"/>
      <c r="K2005" s="11"/>
      <c r="L2005" s="11"/>
      <c r="M2005" s="11"/>
      <c r="N2005" s="10"/>
      <c r="O2005" s="10"/>
      <c r="P2005" s="10"/>
      <c r="Q2005" s="10"/>
      <c r="R2005" s="10"/>
      <c r="S2005" s="10" t="s">
        <v>53</v>
      </c>
      <c r="T2005" s="10"/>
      <c r="U2005" s="10" t="s">
        <v>49</v>
      </c>
      <c r="V2005" s="10" t="s">
        <v>50</v>
      </c>
      <c r="W2005" s="10" t="s">
        <v>50</v>
      </c>
      <c r="X2005" s="11" t="str">
        <f t="shared" si="1118"/>
        <v>N</v>
      </c>
      <c r="Y2005" s="11"/>
      <c r="Z2005" s="11">
        <f t="shared" si="1113"/>
        <v>0</v>
      </c>
      <c r="AA2005" s="11" t="str">
        <f t="shared" si="1114"/>
        <v>N</v>
      </c>
      <c r="AB2005" s="11"/>
      <c r="AC2005" s="11">
        <f t="shared" si="1115"/>
        <v>0</v>
      </c>
      <c r="AD2005" s="10" t="str">
        <f t="shared" si="1119"/>
        <v/>
      </c>
      <c r="AE2005" s="10" t="str">
        <f t="shared" si="1120"/>
        <v/>
      </c>
      <c r="AF2005" s="11"/>
      <c r="AG2005" s="10"/>
      <c r="AH2005" s="10"/>
      <c r="AI2005" s="11">
        <f t="shared" si="1121"/>
        <v>1415</v>
      </c>
      <c r="AJ2005" s="11" t="str">
        <f t="shared" si="1122"/>
        <v/>
      </c>
      <c r="AK2005" s="11">
        <f t="shared" si="1123"/>
        <v>1415</v>
      </c>
      <c r="AL2005" s="11" t="str">
        <f t="shared" si="1124"/>
        <v/>
      </c>
      <c r="AM2005" s="11">
        <f t="shared" si="1125"/>
        <v>1080</v>
      </c>
      <c r="AN2005" s="11" t="str">
        <f t="shared" si="1126"/>
        <v/>
      </c>
      <c r="AO2005" s="11">
        <f t="shared" si="1127"/>
        <v>1223</v>
      </c>
      <c r="AP2005" s="11" t="str">
        <f t="shared" si="1128"/>
        <v/>
      </c>
      <c r="AQ2005" s="11"/>
      <c r="AR2005" s="11">
        <f t="shared" si="1116"/>
        <v>0</v>
      </c>
      <c r="AS2005" s="11"/>
      <c r="AT2005" s="9"/>
      <c r="AU2005" t="str">
        <f t="shared" si="1117"/>
        <v>RW</v>
      </c>
      <c r="AV2005" s="7">
        <f>SUM(Z$7:Z2005)/2</f>
        <v>1416</v>
      </c>
      <c r="AW2005" s="7">
        <f>SUM(AC$7:AC2005)/2</f>
        <v>1008</v>
      </c>
      <c r="BF2005" s="2" t="s">
        <v>1299</v>
      </c>
      <c r="BG2005" s="2" t="s">
        <v>1299</v>
      </c>
      <c r="BH2005" s="2" t="s">
        <v>1299</v>
      </c>
      <c r="BI2005" s="2" t="s">
        <v>1299</v>
      </c>
      <c r="BJ2005" s="2" t="s">
        <v>1299</v>
      </c>
      <c r="BK2005" s="2" t="s">
        <v>1299</v>
      </c>
      <c r="BL2005" s="2" t="s">
        <v>1299</v>
      </c>
      <c r="BM2005" s="2" t="s">
        <v>1299</v>
      </c>
      <c r="BN2005" s="2" t="s">
        <v>1299</v>
      </c>
      <c r="BO2005" s="2" t="s">
        <v>1299</v>
      </c>
    </row>
    <row r="2006" spans="2:67" ht="43.15" outlineLevel="1">
      <c r="B2006" s="36"/>
      <c r="C2006" s="13" t="s">
        <v>1999</v>
      </c>
      <c r="D2006" s="10" t="s">
        <v>2247</v>
      </c>
      <c r="E2006" s="10" t="s">
        <v>2248</v>
      </c>
      <c r="F2006" s="11" t="s">
        <v>2249</v>
      </c>
      <c r="G2006" s="11"/>
      <c r="H2006" s="11"/>
      <c r="I2006" s="11"/>
      <c r="J2006" s="11"/>
      <c r="K2006" s="11"/>
      <c r="L2006" s="11"/>
      <c r="M2006" s="11"/>
      <c r="N2006" s="10"/>
      <c r="O2006" s="10"/>
      <c r="P2006" s="10"/>
      <c r="Q2006" s="10"/>
      <c r="R2006" s="10"/>
      <c r="S2006" s="10" t="s">
        <v>53</v>
      </c>
      <c r="T2006" s="10"/>
      <c r="U2006" s="10" t="s">
        <v>49</v>
      </c>
      <c r="V2006" s="10" t="s">
        <v>50</v>
      </c>
      <c r="W2006" s="10" t="s">
        <v>50</v>
      </c>
      <c r="X2006" s="11" t="str">
        <f t="shared" si="1118"/>
        <v>N</v>
      </c>
      <c r="Y2006" s="11"/>
      <c r="Z2006" s="11">
        <f t="shared" si="1113"/>
        <v>0</v>
      </c>
      <c r="AA2006" s="11" t="str">
        <f t="shared" si="1114"/>
        <v>N</v>
      </c>
      <c r="AB2006" s="11"/>
      <c r="AC2006" s="11">
        <f t="shared" si="1115"/>
        <v>0</v>
      </c>
      <c r="AD2006" s="10" t="str">
        <f t="shared" si="1119"/>
        <v/>
      </c>
      <c r="AE2006" s="10" t="str">
        <f t="shared" si="1120"/>
        <v/>
      </c>
      <c r="AF2006" s="11"/>
      <c r="AG2006" s="10"/>
      <c r="AH2006" s="10"/>
      <c r="AI2006" s="11">
        <f t="shared" si="1121"/>
        <v>1415</v>
      </c>
      <c r="AJ2006" s="11" t="str">
        <f t="shared" si="1122"/>
        <v/>
      </c>
      <c r="AK2006" s="11">
        <f t="shared" si="1123"/>
        <v>1415</v>
      </c>
      <c r="AL2006" s="11" t="str">
        <f t="shared" si="1124"/>
        <v/>
      </c>
      <c r="AM2006" s="11">
        <f t="shared" si="1125"/>
        <v>1080</v>
      </c>
      <c r="AN2006" s="11" t="str">
        <f t="shared" si="1126"/>
        <v/>
      </c>
      <c r="AO2006" s="11">
        <f t="shared" si="1127"/>
        <v>1223</v>
      </c>
      <c r="AP2006" s="11" t="str">
        <f t="shared" si="1128"/>
        <v/>
      </c>
      <c r="AQ2006" s="11"/>
      <c r="AR2006" s="11">
        <f t="shared" si="1116"/>
        <v>0</v>
      </c>
      <c r="AS2006" s="11"/>
      <c r="AT2006" s="9"/>
      <c r="AU2006" t="str">
        <f t="shared" si="1117"/>
        <v>RW</v>
      </c>
      <c r="AV2006" s="7">
        <f>SUM(Z$7:Z2006)/2</f>
        <v>1416</v>
      </c>
      <c r="AW2006" s="7">
        <f>SUM(AC$7:AC2006)/2</f>
        <v>1008</v>
      </c>
      <c r="BF2006" s="2" t="s">
        <v>1299</v>
      </c>
      <c r="BG2006" s="2" t="s">
        <v>1299</v>
      </c>
      <c r="BH2006" s="2" t="s">
        <v>1299</v>
      </c>
      <c r="BI2006" s="2" t="s">
        <v>1299</v>
      </c>
      <c r="BJ2006" s="2" t="s">
        <v>1299</v>
      </c>
      <c r="BK2006" s="2" t="s">
        <v>1299</v>
      </c>
      <c r="BL2006" s="2" t="s">
        <v>1299</v>
      </c>
      <c r="BM2006" s="2" t="s">
        <v>1299</v>
      </c>
      <c r="BN2006" s="2" t="s">
        <v>1299</v>
      </c>
      <c r="BO2006" s="2" t="s">
        <v>1299</v>
      </c>
    </row>
    <row r="2007" spans="2:67" ht="43.15" outlineLevel="1">
      <c r="B2007" s="36"/>
      <c r="C2007" s="13" t="s">
        <v>1999</v>
      </c>
      <c r="D2007" s="10" t="s">
        <v>2247</v>
      </c>
      <c r="E2007" s="10" t="s">
        <v>2248</v>
      </c>
      <c r="F2007" s="11" t="s">
        <v>2249</v>
      </c>
      <c r="G2007" s="11"/>
      <c r="H2007" s="11"/>
      <c r="I2007" s="11"/>
      <c r="J2007" s="11"/>
      <c r="K2007" s="11"/>
      <c r="L2007" s="11"/>
      <c r="M2007" s="11"/>
      <c r="N2007" s="10"/>
      <c r="O2007" s="10"/>
      <c r="P2007" s="10"/>
      <c r="Q2007" s="10"/>
      <c r="R2007" s="10"/>
      <c r="S2007" s="10" t="s">
        <v>53</v>
      </c>
      <c r="T2007" s="10"/>
      <c r="U2007" s="10" t="s">
        <v>49</v>
      </c>
      <c r="V2007" s="10" t="s">
        <v>50</v>
      </c>
      <c r="W2007" s="10" t="s">
        <v>50</v>
      </c>
      <c r="X2007" s="11" t="str">
        <f t="shared" si="1118"/>
        <v>N</v>
      </c>
      <c r="Y2007" s="11"/>
      <c r="Z2007" s="11">
        <f t="shared" si="1113"/>
        <v>0</v>
      </c>
      <c r="AA2007" s="11" t="str">
        <f t="shared" si="1114"/>
        <v>N</v>
      </c>
      <c r="AB2007" s="11"/>
      <c r="AC2007" s="11">
        <f t="shared" si="1115"/>
        <v>0</v>
      </c>
      <c r="AD2007" s="10" t="str">
        <f t="shared" si="1119"/>
        <v/>
      </c>
      <c r="AE2007" s="10" t="str">
        <f t="shared" si="1120"/>
        <v/>
      </c>
      <c r="AF2007" s="11"/>
      <c r="AG2007" s="10"/>
      <c r="AH2007" s="10"/>
      <c r="AI2007" s="11">
        <f t="shared" si="1121"/>
        <v>1415</v>
      </c>
      <c r="AJ2007" s="11" t="str">
        <f t="shared" si="1122"/>
        <v/>
      </c>
      <c r="AK2007" s="11">
        <f t="shared" si="1123"/>
        <v>1415</v>
      </c>
      <c r="AL2007" s="11" t="str">
        <f t="shared" si="1124"/>
        <v/>
      </c>
      <c r="AM2007" s="11">
        <f t="shared" si="1125"/>
        <v>1080</v>
      </c>
      <c r="AN2007" s="11" t="str">
        <f t="shared" si="1126"/>
        <v/>
      </c>
      <c r="AO2007" s="11">
        <f t="shared" si="1127"/>
        <v>1223</v>
      </c>
      <c r="AP2007" s="11" t="str">
        <f t="shared" si="1128"/>
        <v/>
      </c>
      <c r="AQ2007" s="11"/>
      <c r="AR2007" s="11">
        <f t="shared" si="1116"/>
        <v>0</v>
      </c>
      <c r="AS2007" s="11"/>
      <c r="AT2007" s="9"/>
      <c r="AU2007" t="str">
        <f t="shared" si="1117"/>
        <v>RW</v>
      </c>
      <c r="AV2007" s="7">
        <f>SUM(Z$7:Z2007)/2</f>
        <v>1416</v>
      </c>
      <c r="AW2007" s="7">
        <f>SUM(AC$7:AC2007)/2</f>
        <v>1008</v>
      </c>
      <c r="BF2007" s="2" t="s">
        <v>1299</v>
      </c>
      <c r="BG2007" s="2" t="s">
        <v>1299</v>
      </c>
      <c r="BH2007" s="2" t="s">
        <v>1299</v>
      </c>
      <c r="BI2007" s="2" t="s">
        <v>1299</v>
      </c>
      <c r="BJ2007" s="2" t="s">
        <v>1299</v>
      </c>
      <c r="BK2007" s="2" t="s">
        <v>1299</v>
      </c>
      <c r="BL2007" s="2" t="s">
        <v>1299</v>
      </c>
      <c r="BM2007" s="2" t="s">
        <v>1299</v>
      </c>
      <c r="BN2007" s="2" t="s">
        <v>1299</v>
      </c>
      <c r="BO2007" s="2" t="s">
        <v>1299</v>
      </c>
    </row>
    <row r="2008" spans="2:67" ht="43.15" outlineLevel="1">
      <c r="B2008" s="36"/>
      <c r="C2008" s="13" t="s">
        <v>1999</v>
      </c>
      <c r="D2008" s="10" t="s">
        <v>2247</v>
      </c>
      <c r="E2008" s="10" t="s">
        <v>2248</v>
      </c>
      <c r="F2008" s="11" t="s">
        <v>2249</v>
      </c>
      <c r="G2008" s="11"/>
      <c r="H2008" s="11"/>
      <c r="I2008" s="11"/>
      <c r="J2008" s="11"/>
      <c r="K2008" s="11"/>
      <c r="L2008" s="11"/>
      <c r="M2008" s="11"/>
      <c r="N2008" s="10"/>
      <c r="O2008" s="10"/>
      <c r="P2008" s="10"/>
      <c r="Q2008" s="10"/>
      <c r="R2008" s="10"/>
      <c r="S2008" s="10" t="s">
        <v>53</v>
      </c>
      <c r="T2008" s="10"/>
      <c r="U2008" s="10" t="s">
        <v>49</v>
      </c>
      <c r="V2008" s="10" t="s">
        <v>50</v>
      </c>
      <c r="W2008" s="10" t="s">
        <v>50</v>
      </c>
      <c r="X2008" s="11" t="str">
        <f t="shared" si="1118"/>
        <v>N</v>
      </c>
      <c r="Y2008" s="11"/>
      <c r="Z2008" s="11">
        <f t="shared" si="1113"/>
        <v>0</v>
      </c>
      <c r="AA2008" s="11" t="str">
        <f t="shared" si="1114"/>
        <v>N</v>
      </c>
      <c r="AB2008" s="11"/>
      <c r="AC2008" s="11">
        <f t="shared" si="1115"/>
        <v>0</v>
      </c>
      <c r="AD2008" s="10" t="str">
        <f t="shared" si="1119"/>
        <v/>
      </c>
      <c r="AE2008" s="10" t="str">
        <f t="shared" si="1120"/>
        <v/>
      </c>
      <c r="AF2008" s="11"/>
      <c r="AG2008" s="10"/>
      <c r="AH2008" s="10"/>
      <c r="AI2008" s="11">
        <f t="shared" si="1121"/>
        <v>1415</v>
      </c>
      <c r="AJ2008" s="11" t="str">
        <f t="shared" si="1122"/>
        <v/>
      </c>
      <c r="AK2008" s="11">
        <f t="shared" si="1123"/>
        <v>1415</v>
      </c>
      <c r="AL2008" s="11" t="str">
        <f t="shared" si="1124"/>
        <v/>
      </c>
      <c r="AM2008" s="11">
        <f t="shared" si="1125"/>
        <v>1080</v>
      </c>
      <c r="AN2008" s="11" t="str">
        <f t="shared" si="1126"/>
        <v/>
      </c>
      <c r="AO2008" s="11">
        <f t="shared" si="1127"/>
        <v>1223</v>
      </c>
      <c r="AP2008" s="11" t="str">
        <f t="shared" si="1128"/>
        <v/>
      </c>
      <c r="AQ2008" s="11"/>
      <c r="AR2008" s="11">
        <f t="shared" si="1116"/>
        <v>0</v>
      </c>
      <c r="AS2008" s="11"/>
      <c r="AT2008" s="9"/>
      <c r="AU2008" t="str">
        <f t="shared" si="1117"/>
        <v>RW</v>
      </c>
      <c r="AV2008" s="7">
        <f>SUM(Z$7:Z2008)/2</f>
        <v>1416</v>
      </c>
      <c r="AW2008" s="7">
        <f>SUM(AC$7:AC2008)/2</f>
        <v>1008</v>
      </c>
      <c r="BF2008" s="2" t="s">
        <v>1299</v>
      </c>
      <c r="BG2008" s="2" t="s">
        <v>1299</v>
      </c>
      <c r="BH2008" s="2" t="s">
        <v>1299</v>
      </c>
      <c r="BI2008" s="2" t="s">
        <v>1299</v>
      </c>
      <c r="BJ2008" s="2" t="s">
        <v>1299</v>
      </c>
      <c r="BK2008" s="2" t="s">
        <v>1299</v>
      </c>
      <c r="BL2008" s="2" t="s">
        <v>1299</v>
      </c>
      <c r="BM2008" s="2" t="s">
        <v>1299</v>
      </c>
      <c r="BN2008" s="2" t="s">
        <v>1299</v>
      </c>
      <c r="BO2008" s="2" t="s">
        <v>1299</v>
      </c>
    </row>
    <row r="2009" spans="2:67" ht="43.15" outlineLevel="1">
      <c r="B2009" s="36"/>
      <c r="C2009" s="13" t="s">
        <v>1999</v>
      </c>
      <c r="D2009" s="10" t="s">
        <v>2247</v>
      </c>
      <c r="E2009" s="10" t="s">
        <v>2248</v>
      </c>
      <c r="F2009" s="11" t="s">
        <v>2249</v>
      </c>
      <c r="G2009" s="11"/>
      <c r="H2009" s="11"/>
      <c r="I2009" s="11"/>
      <c r="J2009" s="11"/>
      <c r="K2009" s="11"/>
      <c r="L2009" s="11"/>
      <c r="M2009" s="11"/>
      <c r="N2009" s="10"/>
      <c r="O2009" s="10"/>
      <c r="P2009" s="10"/>
      <c r="Q2009" s="10"/>
      <c r="R2009" s="10"/>
      <c r="S2009" s="10" t="s">
        <v>53</v>
      </c>
      <c r="T2009" s="10"/>
      <c r="U2009" s="10" t="s">
        <v>49</v>
      </c>
      <c r="V2009" s="10" t="s">
        <v>50</v>
      </c>
      <c r="W2009" s="10" t="s">
        <v>50</v>
      </c>
      <c r="X2009" s="11" t="str">
        <f t="shared" si="1118"/>
        <v>N</v>
      </c>
      <c r="Y2009" s="11"/>
      <c r="Z2009" s="11">
        <f t="shared" si="1113"/>
        <v>0</v>
      </c>
      <c r="AA2009" s="11" t="str">
        <f t="shared" si="1114"/>
        <v>N</v>
      </c>
      <c r="AB2009" s="11"/>
      <c r="AC2009" s="11">
        <f t="shared" si="1115"/>
        <v>0</v>
      </c>
      <c r="AD2009" s="10" t="str">
        <f t="shared" si="1119"/>
        <v/>
      </c>
      <c r="AE2009" s="10" t="str">
        <f t="shared" si="1120"/>
        <v/>
      </c>
      <c r="AF2009" s="11"/>
      <c r="AG2009" s="10"/>
      <c r="AH2009" s="10"/>
      <c r="AI2009" s="11">
        <f t="shared" si="1121"/>
        <v>1415</v>
      </c>
      <c r="AJ2009" s="11" t="str">
        <f t="shared" si="1122"/>
        <v/>
      </c>
      <c r="AK2009" s="11">
        <f t="shared" si="1123"/>
        <v>1415</v>
      </c>
      <c r="AL2009" s="11" t="str">
        <f t="shared" si="1124"/>
        <v/>
      </c>
      <c r="AM2009" s="11">
        <f t="shared" si="1125"/>
        <v>1080</v>
      </c>
      <c r="AN2009" s="11" t="str">
        <f t="shared" si="1126"/>
        <v/>
      </c>
      <c r="AO2009" s="11">
        <f t="shared" si="1127"/>
        <v>1223</v>
      </c>
      <c r="AP2009" s="11" t="str">
        <f t="shared" si="1128"/>
        <v/>
      </c>
      <c r="AQ2009" s="11"/>
      <c r="AR2009" s="11">
        <f t="shared" si="1116"/>
        <v>0</v>
      </c>
      <c r="AS2009" s="11"/>
      <c r="AT2009" s="9"/>
      <c r="AU2009" t="str">
        <f t="shared" si="1117"/>
        <v>RW</v>
      </c>
      <c r="AV2009" s="7">
        <f>SUM(Z$7:Z2009)/2</f>
        <v>1416</v>
      </c>
      <c r="AW2009" s="7">
        <f>SUM(AC$7:AC2009)/2</f>
        <v>1008</v>
      </c>
      <c r="BF2009" s="2" t="s">
        <v>1299</v>
      </c>
      <c r="BG2009" s="2" t="s">
        <v>1299</v>
      </c>
      <c r="BH2009" s="2" t="s">
        <v>1299</v>
      </c>
      <c r="BI2009" s="2" t="s">
        <v>1299</v>
      </c>
      <c r="BJ2009" s="2" t="s">
        <v>1299</v>
      </c>
      <c r="BK2009" s="2" t="s">
        <v>1299</v>
      </c>
      <c r="BL2009" s="2" t="s">
        <v>1299</v>
      </c>
      <c r="BM2009" s="2" t="s">
        <v>1299</v>
      </c>
      <c r="BN2009" s="2" t="s">
        <v>1299</v>
      </c>
      <c r="BO2009" s="2" t="s">
        <v>1299</v>
      </c>
    </row>
    <row r="2010" spans="2:67" ht="43.15" outlineLevel="1">
      <c r="B2010" s="36"/>
      <c r="C2010" s="13" t="s">
        <v>1999</v>
      </c>
      <c r="D2010" s="10" t="s">
        <v>2247</v>
      </c>
      <c r="E2010" s="10" t="s">
        <v>2248</v>
      </c>
      <c r="F2010" s="11" t="s">
        <v>2249</v>
      </c>
      <c r="G2010" s="11"/>
      <c r="H2010" s="11"/>
      <c r="I2010" s="11"/>
      <c r="J2010" s="11"/>
      <c r="K2010" s="11"/>
      <c r="L2010" s="11"/>
      <c r="M2010" s="11"/>
      <c r="N2010" s="10"/>
      <c r="O2010" s="10"/>
      <c r="P2010" s="10"/>
      <c r="Q2010" s="10"/>
      <c r="R2010" s="10"/>
      <c r="S2010" s="10" t="s">
        <v>53</v>
      </c>
      <c r="T2010" s="10"/>
      <c r="U2010" s="10" t="s">
        <v>49</v>
      </c>
      <c r="V2010" s="10" t="s">
        <v>50</v>
      </c>
      <c r="W2010" s="10" t="s">
        <v>50</v>
      </c>
      <c r="X2010" s="11" t="str">
        <f t="shared" si="1118"/>
        <v>N</v>
      </c>
      <c r="Y2010" s="11"/>
      <c r="Z2010" s="11">
        <f t="shared" si="1113"/>
        <v>0</v>
      </c>
      <c r="AA2010" s="11" t="str">
        <f t="shared" si="1114"/>
        <v>N</v>
      </c>
      <c r="AB2010" s="11"/>
      <c r="AC2010" s="11">
        <f t="shared" si="1115"/>
        <v>0</v>
      </c>
      <c r="AD2010" s="10" t="str">
        <f t="shared" si="1119"/>
        <v/>
      </c>
      <c r="AE2010" s="10" t="str">
        <f t="shared" si="1120"/>
        <v/>
      </c>
      <c r="AF2010" s="11"/>
      <c r="AG2010" s="10"/>
      <c r="AH2010" s="10"/>
      <c r="AI2010" s="11">
        <f t="shared" si="1121"/>
        <v>1415</v>
      </c>
      <c r="AJ2010" s="11" t="str">
        <f t="shared" si="1122"/>
        <v/>
      </c>
      <c r="AK2010" s="11">
        <f t="shared" si="1123"/>
        <v>1415</v>
      </c>
      <c r="AL2010" s="11" t="str">
        <f t="shared" si="1124"/>
        <v/>
      </c>
      <c r="AM2010" s="11">
        <f t="shared" si="1125"/>
        <v>1080</v>
      </c>
      <c r="AN2010" s="11" t="str">
        <f t="shared" si="1126"/>
        <v/>
      </c>
      <c r="AO2010" s="11">
        <f t="shared" si="1127"/>
        <v>1223</v>
      </c>
      <c r="AP2010" s="11" t="str">
        <f t="shared" si="1128"/>
        <v/>
      </c>
      <c r="AQ2010" s="11"/>
      <c r="AR2010" s="11">
        <f t="shared" si="1116"/>
        <v>0</v>
      </c>
      <c r="AS2010" s="11"/>
      <c r="AT2010" s="9"/>
      <c r="AU2010" t="str">
        <f t="shared" si="1117"/>
        <v>RW</v>
      </c>
      <c r="AV2010" s="7">
        <f>SUM(Z$7:Z2010)/2</f>
        <v>1416</v>
      </c>
      <c r="AW2010" s="7">
        <f>SUM(AC$7:AC2010)/2</f>
        <v>1008</v>
      </c>
      <c r="BF2010" s="2" t="s">
        <v>1299</v>
      </c>
      <c r="BG2010" s="2" t="s">
        <v>1299</v>
      </c>
      <c r="BH2010" s="2" t="s">
        <v>1299</v>
      </c>
      <c r="BI2010" s="2" t="s">
        <v>1299</v>
      </c>
      <c r="BJ2010" s="2" t="s">
        <v>1299</v>
      </c>
      <c r="BK2010" s="2" t="s">
        <v>1299</v>
      </c>
      <c r="BL2010" s="2" t="s">
        <v>1299</v>
      </c>
      <c r="BM2010" s="2" t="s">
        <v>1299</v>
      </c>
      <c r="BN2010" s="2" t="s">
        <v>1299</v>
      </c>
      <c r="BO2010" s="2" t="s">
        <v>1299</v>
      </c>
    </row>
    <row r="2011" spans="2:67" ht="43.15" outlineLevel="1">
      <c r="B2011" s="36"/>
      <c r="C2011" s="13" t="s">
        <v>1999</v>
      </c>
      <c r="D2011" s="10" t="s">
        <v>2247</v>
      </c>
      <c r="E2011" s="10" t="s">
        <v>2248</v>
      </c>
      <c r="F2011" s="11" t="s">
        <v>2249</v>
      </c>
      <c r="G2011" s="11"/>
      <c r="H2011" s="11"/>
      <c r="I2011" s="11"/>
      <c r="J2011" s="11"/>
      <c r="K2011" s="11"/>
      <c r="L2011" s="11"/>
      <c r="M2011" s="11"/>
      <c r="N2011" s="10"/>
      <c r="O2011" s="10"/>
      <c r="P2011" s="10"/>
      <c r="Q2011" s="10"/>
      <c r="R2011" s="10"/>
      <c r="S2011" s="10" t="s">
        <v>53</v>
      </c>
      <c r="T2011" s="10"/>
      <c r="U2011" s="10" t="s">
        <v>49</v>
      </c>
      <c r="V2011" s="10" t="s">
        <v>50</v>
      </c>
      <c r="W2011" s="10" t="s">
        <v>50</v>
      </c>
      <c r="X2011" s="11" t="str">
        <f t="shared" si="1118"/>
        <v>N</v>
      </c>
      <c r="Y2011" s="11"/>
      <c r="Z2011" s="11">
        <f t="shared" si="1113"/>
        <v>0</v>
      </c>
      <c r="AA2011" s="11" t="str">
        <f t="shared" si="1114"/>
        <v>N</v>
      </c>
      <c r="AB2011" s="11"/>
      <c r="AC2011" s="11">
        <f t="shared" si="1115"/>
        <v>0</v>
      </c>
      <c r="AD2011" s="10" t="str">
        <f t="shared" si="1119"/>
        <v/>
      </c>
      <c r="AE2011" s="10" t="str">
        <f t="shared" si="1120"/>
        <v/>
      </c>
      <c r="AF2011" s="11"/>
      <c r="AG2011" s="10"/>
      <c r="AH2011" s="10"/>
      <c r="AI2011" s="11">
        <f t="shared" si="1121"/>
        <v>1415</v>
      </c>
      <c r="AJ2011" s="11" t="str">
        <f t="shared" si="1122"/>
        <v/>
      </c>
      <c r="AK2011" s="11">
        <f t="shared" si="1123"/>
        <v>1415</v>
      </c>
      <c r="AL2011" s="11" t="str">
        <f t="shared" si="1124"/>
        <v/>
      </c>
      <c r="AM2011" s="11">
        <f t="shared" si="1125"/>
        <v>1080</v>
      </c>
      <c r="AN2011" s="11" t="str">
        <f t="shared" si="1126"/>
        <v/>
      </c>
      <c r="AO2011" s="11">
        <f t="shared" si="1127"/>
        <v>1223</v>
      </c>
      <c r="AP2011" s="11" t="str">
        <f t="shared" si="1128"/>
        <v/>
      </c>
      <c r="AQ2011" s="11"/>
      <c r="AR2011" s="11">
        <f t="shared" si="1116"/>
        <v>0</v>
      </c>
      <c r="AS2011" s="11"/>
      <c r="AT2011" s="9"/>
      <c r="AU2011" t="str">
        <f t="shared" si="1117"/>
        <v>RW</v>
      </c>
      <c r="AV2011" s="7">
        <f>SUM(Z$7:Z2011)/2</f>
        <v>1416</v>
      </c>
      <c r="AW2011" s="7">
        <f>SUM(AC$7:AC2011)/2</f>
        <v>1008</v>
      </c>
      <c r="BF2011" s="2" t="s">
        <v>1299</v>
      </c>
      <c r="BG2011" s="2" t="s">
        <v>1299</v>
      </c>
      <c r="BH2011" s="2" t="s">
        <v>1299</v>
      </c>
      <c r="BI2011" s="2" t="s">
        <v>1299</v>
      </c>
      <c r="BJ2011" s="2" t="s">
        <v>1299</v>
      </c>
      <c r="BK2011" s="2" t="s">
        <v>1299</v>
      </c>
      <c r="BL2011" s="2" t="s">
        <v>1299</v>
      </c>
      <c r="BM2011" s="2" t="s">
        <v>1299</v>
      </c>
      <c r="BN2011" s="2" t="s">
        <v>1299</v>
      </c>
      <c r="BO2011" s="2" t="s">
        <v>1299</v>
      </c>
    </row>
    <row r="2012" spans="2:67" ht="43.15" outlineLevel="1">
      <c r="B2012" s="36"/>
      <c r="C2012" s="13" t="s">
        <v>1999</v>
      </c>
      <c r="D2012" s="10" t="s">
        <v>2247</v>
      </c>
      <c r="E2012" s="10" t="s">
        <v>2248</v>
      </c>
      <c r="F2012" s="11" t="s">
        <v>2249</v>
      </c>
      <c r="G2012" s="11"/>
      <c r="H2012" s="11"/>
      <c r="I2012" s="11"/>
      <c r="J2012" s="11"/>
      <c r="K2012" s="11"/>
      <c r="L2012" s="11"/>
      <c r="M2012" s="11"/>
      <c r="N2012" s="10"/>
      <c r="O2012" s="10"/>
      <c r="P2012" s="10"/>
      <c r="Q2012" s="10"/>
      <c r="R2012" s="10"/>
      <c r="S2012" s="10" t="s">
        <v>53</v>
      </c>
      <c r="T2012" s="10"/>
      <c r="U2012" s="10" t="s">
        <v>49</v>
      </c>
      <c r="V2012" s="10" t="s">
        <v>50</v>
      </c>
      <c r="W2012" s="10" t="s">
        <v>50</v>
      </c>
      <c r="X2012" s="11" t="str">
        <f t="shared" si="1118"/>
        <v>N</v>
      </c>
      <c r="Y2012" s="11"/>
      <c r="Z2012" s="11">
        <f t="shared" si="1113"/>
        <v>0</v>
      </c>
      <c r="AA2012" s="11" t="str">
        <f t="shared" si="1114"/>
        <v>N</v>
      </c>
      <c r="AB2012" s="11"/>
      <c r="AC2012" s="11">
        <f t="shared" si="1115"/>
        <v>0</v>
      </c>
      <c r="AD2012" s="10" t="str">
        <f t="shared" si="1119"/>
        <v/>
      </c>
      <c r="AE2012" s="10" t="str">
        <f t="shared" si="1120"/>
        <v/>
      </c>
      <c r="AF2012" s="11"/>
      <c r="AG2012" s="10"/>
      <c r="AH2012" s="10"/>
      <c r="AI2012" s="11">
        <f t="shared" si="1121"/>
        <v>1415</v>
      </c>
      <c r="AJ2012" s="11" t="str">
        <f t="shared" si="1122"/>
        <v/>
      </c>
      <c r="AK2012" s="11">
        <f t="shared" si="1123"/>
        <v>1415</v>
      </c>
      <c r="AL2012" s="11" t="str">
        <f t="shared" si="1124"/>
        <v/>
      </c>
      <c r="AM2012" s="11">
        <f t="shared" si="1125"/>
        <v>1080</v>
      </c>
      <c r="AN2012" s="11" t="str">
        <f t="shared" si="1126"/>
        <v/>
      </c>
      <c r="AO2012" s="11">
        <f t="shared" si="1127"/>
        <v>1223</v>
      </c>
      <c r="AP2012" s="11" t="str">
        <f t="shared" si="1128"/>
        <v/>
      </c>
      <c r="AQ2012" s="11"/>
      <c r="AR2012" s="11">
        <f t="shared" si="1116"/>
        <v>0</v>
      </c>
      <c r="AS2012" s="11"/>
      <c r="AT2012" s="9"/>
      <c r="AU2012" t="str">
        <f t="shared" si="1117"/>
        <v>RW</v>
      </c>
      <c r="AV2012" s="7">
        <f>SUM(Z$7:Z2012)/2</f>
        <v>1416</v>
      </c>
      <c r="AW2012" s="7">
        <f>SUM(AC$7:AC2012)/2</f>
        <v>1008</v>
      </c>
      <c r="BF2012" s="2" t="s">
        <v>1299</v>
      </c>
      <c r="BG2012" s="2" t="s">
        <v>1299</v>
      </c>
      <c r="BH2012" s="2" t="s">
        <v>1299</v>
      </c>
      <c r="BI2012" s="2" t="s">
        <v>1299</v>
      </c>
      <c r="BJ2012" s="2" t="s">
        <v>1299</v>
      </c>
      <c r="BK2012" s="2" t="s">
        <v>1299</v>
      </c>
      <c r="BL2012" s="2" t="s">
        <v>1299</v>
      </c>
      <c r="BM2012" s="2" t="s">
        <v>1299</v>
      </c>
      <c r="BN2012" s="2" t="s">
        <v>1299</v>
      </c>
      <c r="BO2012" s="2" t="s">
        <v>1299</v>
      </c>
    </row>
    <row r="2013" spans="2:67" ht="43.15" outlineLevel="1">
      <c r="B2013" s="36"/>
      <c r="C2013" s="13" t="s">
        <v>1999</v>
      </c>
      <c r="D2013" s="10" t="s">
        <v>2247</v>
      </c>
      <c r="E2013" s="10" t="s">
        <v>2248</v>
      </c>
      <c r="F2013" s="11" t="s">
        <v>2249</v>
      </c>
      <c r="G2013" s="11"/>
      <c r="H2013" s="11"/>
      <c r="I2013" s="11"/>
      <c r="J2013" s="11"/>
      <c r="K2013" s="11"/>
      <c r="L2013" s="11"/>
      <c r="M2013" s="11"/>
      <c r="N2013" s="10"/>
      <c r="O2013" s="10"/>
      <c r="P2013" s="10"/>
      <c r="Q2013" s="10"/>
      <c r="R2013" s="10"/>
      <c r="S2013" s="10" t="s">
        <v>53</v>
      </c>
      <c r="T2013" s="10"/>
      <c r="U2013" s="10" t="s">
        <v>49</v>
      </c>
      <c r="V2013" s="10" t="s">
        <v>50</v>
      </c>
      <c r="W2013" s="10" t="s">
        <v>50</v>
      </c>
      <c r="X2013" s="11" t="str">
        <f t="shared" si="1118"/>
        <v>N</v>
      </c>
      <c r="Y2013" s="11"/>
      <c r="Z2013" s="11">
        <f t="shared" ref="Z2013:Z2080" si="1129">IF(V2013="N",Y2013,Y2013*$T$1)</f>
        <v>0</v>
      </c>
      <c r="AA2013" s="11" t="str">
        <f t="shared" si="1114"/>
        <v>N</v>
      </c>
      <c r="AB2013" s="11"/>
      <c r="AC2013" s="11">
        <f t="shared" si="1115"/>
        <v>0</v>
      </c>
      <c r="AD2013" s="10" t="str">
        <f t="shared" si="1119"/>
        <v/>
      </c>
      <c r="AE2013" s="10" t="str">
        <f t="shared" si="1120"/>
        <v/>
      </c>
      <c r="AF2013" s="11"/>
      <c r="AG2013" s="10"/>
      <c r="AH2013" s="10"/>
      <c r="AI2013" s="11">
        <f t="shared" si="1121"/>
        <v>1415</v>
      </c>
      <c r="AJ2013" s="11" t="str">
        <f t="shared" si="1122"/>
        <v/>
      </c>
      <c r="AK2013" s="11">
        <f t="shared" si="1123"/>
        <v>1415</v>
      </c>
      <c r="AL2013" s="11" t="str">
        <f t="shared" si="1124"/>
        <v/>
      </c>
      <c r="AM2013" s="11">
        <f t="shared" si="1125"/>
        <v>1080</v>
      </c>
      <c r="AN2013" s="11" t="str">
        <f t="shared" si="1126"/>
        <v/>
      </c>
      <c r="AO2013" s="11">
        <f t="shared" si="1127"/>
        <v>1223</v>
      </c>
      <c r="AP2013" s="11" t="str">
        <f t="shared" si="1128"/>
        <v/>
      </c>
      <c r="AQ2013" s="11"/>
      <c r="AR2013" s="11">
        <f t="shared" si="1116"/>
        <v>0</v>
      </c>
      <c r="AS2013" s="11"/>
      <c r="AT2013" s="9"/>
      <c r="AU2013" t="str">
        <f t="shared" si="1117"/>
        <v>RW</v>
      </c>
      <c r="AV2013" s="7">
        <f>SUM(Z$7:Z2013)/2</f>
        <v>1416</v>
      </c>
      <c r="AW2013" s="7">
        <f>SUM(AC$7:AC2013)/2</f>
        <v>1008</v>
      </c>
      <c r="BF2013" s="2" t="s">
        <v>1299</v>
      </c>
      <c r="BG2013" s="2" t="s">
        <v>1299</v>
      </c>
      <c r="BH2013" s="2" t="s">
        <v>1299</v>
      </c>
      <c r="BI2013" s="2" t="s">
        <v>1299</v>
      </c>
      <c r="BJ2013" s="2" t="s">
        <v>1299</v>
      </c>
      <c r="BK2013" s="2" t="s">
        <v>1299</v>
      </c>
      <c r="BL2013" s="2" t="s">
        <v>1299</v>
      </c>
      <c r="BM2013" s="2" t="s">
        <v>1299</v>
      </c>
      <c r="BN2013" s="2" t="s">
        <v>1299</v>
      </c>
      <c r="BO2013" s="2" t="s">
        <v>1299</v>
      </c>
    </row>
    <row r="2014" spans="2:67" ht="43.15" outlineLevel="1">
      <c r="B2014" s="36"/>
      <c r="C2014" s="13" t="s">
        <v>1999</v>
      </c>
      <c r="D2014" s="10" t="s">
        <v>2247</v>
      </c>
      <c r="E2014" s="10" t="s">
        <v>2248</v>
      </c>
      <c r="F2014" s="11" t="s">
        <v>2249</v>
      </c>
      <c r="G2014" s="11"/>
      <c r="H2014" s="11"/>
      <c r="I2014" s="11"/>
      <c r="J2014" s="11"/>
      <c r="K2014" s="11"/>
      <c r="L2014" s="11"/>
      <c r="M2014" s="11"/>
      <c r="N2014" s="10"/>
      <c r="O2014" s="10"/>
      <c r="P2014" s="10"/>
      <c r="Q2014" s="10"/>
      <c r="R2014" s="10"/>
      <c r="S2014" s="10" t="s">
        <v>53</v>
      </c>
      <c r="T2014" s="10"/>
      <c r="U2014" s="10" t="s">
        <v>49</v>
      </c>
      <c r="V2014" s="10" t="s">
        <v>50</v>
      </c>
      <c r="W2014" s="10" t="s">
        <v>50</v>
      </c>
      <c r="X2014" s="11" t="str">
        <f t="shared" si="1118"/>
        <v>N</v>
      </c>
      <c r="Y2014" s="11"/>
      <c r="Z2014" s="11">
        <f t="shared" si="1129"/>
        <v>0</v>
      </c>
      <c r="AA2014" s="11" t="str">
        <f t="shared" si="1114"/>
        <v>N</v>
      </c>
      <c r="AB2014" s="11"/>
      <c r="AC2014" s="11">
        <f t="shared" si="1115"/>
        <v>0</v>
      </c>
      <c r="AD2014" s="10" t="str">
        <f t="shared" si="1119"/>
        <v/>
      </c>
      <c r="AE2014" s="10" t="str">
        <f t="shared" si="1120"/>
        <v/>
      </c>
      <c r="AF2014" s="11"/>
      <c r="AG2014" s="10"/>
      <c r="AH2014" s="10"/>
      <c r="AI2014" s="11">
        <f t="shared" si="1121"/>
        <v>1415</v>
      </c>
      <c r="AJ2014" s="11" t="str">
        <f t="shared" si="1122"/>
        <v/>
      </c>
      <c r="AK2014" s="11">
        <f t="shared" si="1123"/>
        <v>1415</v>
      </c>
      <c r="AL2014" s="11" t="str">
        <f t="shared" si="1124"/>
        <v/>
      </c>
      <c r="AM2014" s="11">
        <f t="shared" si="1125"/>
        <v>1080</v>
      </c>
      <c r="AN2014" s="11" t="str">
        <f t="shared" si="1126"/>
        <v/>
      </c>
      <c r="AO2014" s="11">
        <f t="shared" si="1127"/>
        <v>1223</v>
      </c>
      <c r="AP2014" s="11" t="str">
        <f t="shared" si="1128"/>
        <v/>
      </c>
      <c r="AQ2014" s="11"/>
      <c r="AR2014" s="11">
        <f t="shared" si="1116"/>
        <v>0</v>
      </c>
      <c r="AS2014" s="11"/>
      <c r="AT2014" s="9"/>
      <c r="AU2014" t="str">
        <f t="shared" si="1117"/>
        <v>RW</v>
      </c>
      <c r="AV2014" s="7">
        <f>SUM(Z$7:Z2014)/2</f>
        <v>1416</v>
      </c>
      <c r="AW2014" s="7">
        <f>SUM(AC$7:AC2014)/2</f>
        <v>1008</v>
      </c>
      <c r="BF2014" s="2" t="s">
        <v>1299</v>
      </c>
      <c r="BG2014" s="2" t="s">
        <v>1299</v>
      </c>
      <c r="BH2014" s="2" t="s">
        <v>1299</v>
      </c>
      <c r="BI2014" s="2" t="s">
        <v>1299</v>
      </c>
      <c r="BJ2014" s="2" t="s">
        <v>1299</v>
      </c>
      <c r="BK2014" s="2" t="s">
        <v>1299</v>
      </c>
      <c r="BL2014" s="2" t="s">
        <v>1299</v>
      </c>
      <c r="BM2014" s="2" t="s">
        <v>1299</v>
      </c>
      <c r="BN2014" s="2" t="s">
        <v>1299</v>
      </c>
      <c r="BO2014" s="2" t="s">
        <v>1299</v>
      </c>
    </row>
    <row r="2015" spans="2:67" ht="43.15" outlineLevel="1">
      <c r="B2015" s="36"/>
      <c r="C2015" s="13" t="s">
        <v>1999</v>
      </c>
      <c r="D2015" s="10" t="s">
        <v>2247</v>
      </c>
      <c r="E2015" s="10" t="s">
        <v>2248</v>
      </c>
      <c r="F2015" s="11" t="s">
        <v>2249</v>
      </c>
      <c r="G2015" s="11"/>
      <c r="H2015" s="11"/>
      <c r="I2015" s="11"/>
      <c r="J2015" s="11"/>
      <c r="K2015" s="11"/>
      <c r="L2015" s="11"/>
      <c r="M2015" s="11"/>
      <c r="N2015" s="10"/>
      <c r="O2015" s="10"/>
      <c r="P2015" s="10"/>
      <c r="Q2015" s="10"/>
      <c r="R2015" s="10"/>
      <c r="S2015" s="10" t="s">
        <v>53</v>
      </c>
      <c r="T2015" s="10"/>
      <c r="U2015" s="10" t="s">
        <v>49</v>
      </c>
      <c r="V2015" s="10" t="s">
        <v>50</v>
      </c>
      <c r="W2015" s="10" t="s">
        <v>50</v>
      </c>
      <c r="X2015" s="11" t="str">
        <f t="shared" si="1118"/>
        <v>N</v>
      </c>
      <c r="Y2015" s="11"/>
      <c r="Z2015" s="11">
        <f t="shared" si="1129"/>
        <v>0</v>
      </c>
      <c r="AA2015" s="11" t="str">
        <f t="shared" si="1114"/>
        <v>N</v>
      </c>
      <c r="AB2015" s="11"/>
      <c r="AC2015" s="11">
        <f t="shared" si="1115"/>
        <v>0</v>
      </c>
      <c r="AD2015" s="10" t="str">
        <f t="shared" si="1119"/>
        <v/>
      </c>
      <c r="AE2015" s="10" t="str">
        <f t="shared" si="1120"/>
        <v/>
      </c>
      <c r="AF2015" s="11"/>
      <c r="AG2015" s="10"/>
      <c r="AH2015" s="10"/>
      <c r="AI2015" s="11">
        <f t="shared" si="1121"/>
        <v>1415</v>
      </c>
      <c r="AJ2015" s="11" t="str">
        <f t="shared" si="1122"/>
        <v/>
      </c>
      <c r="AK2015" s="11">
        <f t="shared" si="1123"/>
        <v>1415</v>
      </c>
      <c r="AL2015" s="11" t="str">
        <f t="shared" si="1124"/>
        <v/>
      </c>
      <c r="AM2015" s="11">
        <f t="shared" si="1125"/>
        <v>1080</v>
      </c>
      <c r="AN2015" s="11" t="str">
        <f t="shared" si="1126"/>
        <v/>
      </c>
      <c r="AO2015" s="11">
        <f t="shared" si="1127"/>
        <v>1223</v>
      </c>
      <c r="AP2015" s="11" t="str">
        <f t="shared" si="1128"/>
        <v/>
      </c>
      <c r="AQ2015" s="11"/>
      <c r="AR2015" s="11">
        <f t="shared" si="1116"/>
        <v>0</v>
      </c>
      <c r="AS2015" s="11"/>
      <c r="AT2015" s="9"/>
      <c r="AU2015" t="str">
        <f t="shared" si="1117"/>
        <v>RW</v>
      </c>
      <c r="AV2015" s="7">
        <f>SUM(Z$7:Z2015)/2</f>
        <v>1416</v>
      </c>
      <c r="AW2015" s="7">
        <f>SUM(AC$7:AC2015)/2</f>
        <v>1008</v>
      </c>
      <c r="BF2015" s="2" t="s">
        <v>1299</v>
      </c>
      <c r="BG2015" s="2" t="s">
        <v>1299</v>
      </c>
      <c r="BH2015" s="2" t="s">
        <v>1299</v>
      </c>
      <c r="BI2015" s="2" t="s">
        <v>1299</v>
      </c>
      <c r="BJ2015" s="2" t="s">
        <v>1299</v>
      </c>
      <c r="BK2015" s="2" t="s">
        <v>1299</v>
      </c>
      <c r="BL2015" s="2" t="s">
        <v>1299</v>
      </c>
      <c r="BM2015" s="2" t="s">
        <v>1299</v>
      </c>
      <c r="BN2015" s="2" t="s">
        <v>1299</v>
      </c>
      <c r="BO2015" s="2" t="s">
        <v>1299</v>
      </c>
    </row>
    <row r="2016" spans="2:67" ht="43.15" outlineLevel="1">
      <c r="B2016" s="36"/>
      <c r="C2016" s="13" t="s">
        <v>1999</v>
      </c>
      <c r="D2016" s="10" t="s">
        <v>2247</v>
      </c>
      <c r="E2016" s="10" t="s">
        <v>2248</v>
      </c>
      <c r="F2016" s="11" t="s">
        <v>2249</v>
      </c>
      <c r="G2016" s="11"/>
      <c r="H2016" s="11"/>
      <c r="I2016" s="11"/>
      <c r="J2016" s="11"/>
      <c r="K2016" s="11"/>
      <c r="L2016" s="11"/>
      <c r="M2016" s="11"/>
      <c r="N2016" s="10"/>
      <c r="O2016" s="10"/>
      <c r="P2016" s="10"/>
      <c r="Q2016" s="10"/>
      <c r="R2016" s="10"/>
      <c r="S2016" s="10" t="s">
        <v>53</v>
      </c>
      <c r="T2016" s="10"/>
      <c r="U2016" s="10" t="s">
        <v>49</v>
      </c>
      <c r="V2016" s="10" t="s">
        <v>50</v>
      </c>
      <c r="W2016" s="10" t="s">
        <v>50</v>
      </c>
      <c r="X2016" s="11" t="str">
        <f t="shared" si="1118"/>
        <v>N</v>
      </c>
      <c r="Y2016" s="11"/>
      <c r="Z2016" s="11">
        <f t="shared" si="1129"/>
        <v>0</v>
      </c>
      <c r="AA2016" s="11" t="str">
        <f t="shared" si="1114"/>
        <v>N</v>
      </c>
      <c r="AB2016" s="11"/>
      <c r="AC2016" s="11">
        <f t="shared" si="1115"/>
        <v>0</v>
      </c>
      <c r="AD2016" s="10" t="str">
        <f t="shared" si="1119"/>
        <v/>
      </c>
      <c r="AE2016" s="10" t="str">
        <f t="shared" si="1120"/>
        <v/>
      </c>
      <c r="AF2016" s="11"/>
      <c r="AG2016" s="10"/>
      <c r="AH2016" s="10"/>
      <c r="AI2016" s="11">
        <f t="shared" si="1121"/>
        <v>1415</v>
      </c>
      <c r="AJ2016" s="11" t="str">
        <f t="shared" si="1122"/>
        <v/>
      </c>
      <c r="AK2016" s="11">
        <f t="shared" si="1123"/>
        <v>1415</v>
      </c>
      <c r="AL2016" s="11" t="str">
        <f t="shared" si="1124"/>
        <v/>
      </c>
      <c r="AM2016" s="11">
        <f t="shared" si="1125"/>
        <v>1080</v>
      </c>
      <c r="AN2016" s="11" t="str">
        <f t="shared" si="1126"/>
        <v/>
      </c>
      <c r="AO2016" s="11">
        <f t="shared" si="1127"/>
        <v>1223</v>
      </c>
      <c r="AP2016" s="11" t="str">
        <f t="shared" si="1128"/>
        <v/>
      </c>
      <c r="AQ2016" s="11"/>
      <c r="AR2016" s="11">
        <f t="shared" si="1116"/>
        <v>0</v>
      </c>
      <c r="AS2016" s="11"/>
      <c r="AT2016" s="9"/>
      <c r="AU2016" t="str">
        <f t="shared" si="1117"/>
        <v>RW</v>
      </c>
      <c r="AV2016" s="7">
        <f>SUM(Z$7:Z2016)/2</f>
        <v>1416</v>
      </c>
      <c r="AW2016" s="7">
        <f>SUM(AC$7:AC2016)/2</f>
        <v>1008</v>
      </c>
      <c r="BF2016" s="2" t="s">
        <v>1299</v>
      </c>
      <c r="BG2016" s="2" t="s">
        <v>1299</v>
      </c>
      <c r="BH2016" s="2" t="s">
        <v>1299</v>
      </c>
      <c r="BI2016" s="2" t="s">
        <v>1299</v>
      </c>
      <c r="BJ2016" s="2" t="s">
        <v>1299</v>
      </c>
      <c r="BK2016" s="2" t="s">
        <v>1299</v>
      </c>
      <c r="BL2016" s="2" t="s">
        <v>1299</v>
      </c>
      <c r="BM2016" s="2" t="s">
        <v>1299</v>
      </c>
      <c r="BN2016" s="2" t="s">
        <v>1299</v>
      </c>
      <c r="BO2016" s="2" t="s">
        <v>1299</v>
      </c>
    </row>
    <row r="2017" spans="2:67" ht="43.15" outlineLevel="1">
      <c r="B2017" s="36"/>
      <c r="C2017" s="13" t="s">
        <v>1999</v>
      </c>
      <c r="D2017" s="10" t="s">
        <v>2247</v>
      </c>
      <c r="E2017" s="10" t="s">
        <v>2248</v>
      </c>
      <c r="F2017" s="11" t="s">
        <v>2249</v>
      </c>
      <c r="G2017" s="11"/>
      <c r="H2017" s="11"/>
      <c r="I2017" s="11"/>
      <c r="J2017" s="11"/>
      <c r="K2017" s="11"/>
      <c r="L2017" s="11"/>
      <c r="M2017" s="11"/>
      <c r="N2017" s="10"/>
      <c r="O2017" s="10"/>
      <c r="P2017" s="10"/>
      <c r="Q2017" s="10"/>
      <c r="R2017" s="10"/>
      <c r="S2017" s="10" t="s">
        <v>53</v>
      </c>
      <c r="T2017" s="10"/>
      <c r="U2017" s="10" t="s">
        <v>49</v>
      </c>
      <c r="V2017" s="10" t="s">
        <v>50</v>
      </c>
      <c r="W2017" s="10" t="s">
        <v>50</v>
      </c>
      <c r="X2017" s="11" t="str">
        <f t="shared" si="1118"/>
        <v>N</v>
      </c>
      <c r="Y2017" s="11"/>
      <c r="Z2017" s="11">
        <f t="shared" si="1129"/>
        <v>0</v>
      </c>
      <c r="AA2017" s="11" t="str">
        <f t="shared" si="1114"/>
        <v>N</v>
      </c>
      <c r="AB2017" s="11"/>
      <c r="AC2017" s="11">
        <f t="shared" si="1115"/>
        <v>0</v>
      </c>
      <c r="AD2017" s="10" t="str">
        <f t="shared" si="1119"/>
        <v/>
      </c>
      <c r="AE2017" s="10" t="str">
        <f t="shared" si="1120"/>
        <v/>
      </c>
      <c r="AF2017" s="11"/>
      <c r="AG2017" s="10"/>
      <c r="AH2017" s="10"/>
      <c r="AI2017" s="11">
        <f t="shared" si="1121"/>
        <v>1415</v>
      </c>
      <c r="AJ2017" s="11" t="str">
        <f t="shared" si="1122"/>
        <v/>
      </c>
      <c r="AK2017" s="11">
        <f t="shared" si="1123"/>
        <v>1415</v>
      </c>
      <c r="AL2017" s="11" t="str">
        <f t="shared" si="1124"/>
        <v/>
      </c>
      <c r="AM2017" s="11">
        <f t="shared" si="1125"/>
        <v>1080</v>
      </c>
      <c r="AN2017" s="11" t="str">
        <f t="shared" si="1126"/>
        <v/>
      </c>
      <c r="AO2017" s="11">
        <f t="shared" si="1127"/>
        <v>1223</v>
      </c>
      <c r="AP2017" s="11" t="str">
        <f t="shared" si="1128"/>
        <v/>
      </c>
      <c r="AQ2017" s="11"/>
      <c r="AR2017" s="11">
        <f t="shared" si="1116"/>
        <v>0</v>
      </c>
      <c r="AS2017" s="11"/>
      <c r="AT2017" s="9"/>
      <c r="AU2017" t="str">
        <f t="shared" si="1117"/>
        <v>RW</v>
      </c>
      <c r="AV2017" s="7">
        <f>SUM(Z$7:Z2017)/2</f>
        <v>1416</v>
      </c>
      <c r="AW2017" s="7">
        <f>SUM(AC$7:AC2017)/2</f>
        <v>1008</v>
      </c>
      <c r="BF2017" s="2" t="s">
        <v>1299</v>
      </c>
      <c r="BG2017" s="2" t="s">
        <v>1299</v>
      </c>
      <c r="BH2017" s="2" t="s">
        <v>1299</v>
      </c>
      <c r="BI2017" s="2" t="s">
        <v>1299</v>
      </c>
      <c r="BJ2017" s="2" t="s">
        <v>1299</v>
      </c>
      <c r="BK2017" s="2" t="s">
        <v>1299</v>
      </c>
      <c r="BL2017" s="2" t="s">
        <v>1299</v>
      </c>
      <c r="BM2017" s="2" t="s">
        <v>1299</v>
      </c>
      <c r="BN2017" s="2" t="s">
        <v>1299</v>
      </c>
      <c r="BO2017" s="2" t="s">
        <v>1299</v>
      </c>
    </row>
    <row r="2018" spans="2:67" ht="43.15" outlineLevel="1">
      <c r="B2018" s="36"/>
      <c r="C2018" s="13" t="s">
        <v>1999</v>
      </c>
      <c r="D2018" s="10" t="s">
        <v>2247</v>
      </c>
      <c r="E2018" s="10" t="s">
        <v>2248</v>
      </c>
      <c r="F2018" s="11" t="s">
        <v>2249</v>
      </c>
      <c r="G2018" s="11"/>
      <c r="H2018" s="11"/>
      <c r="I2018" s="11"/>
      <c r="J2018" s="11"/>
      <c r="K2018" s="11"/>
      <c r="L2018" s="11"/>
      <c r="M2018" s="11"/>
      <c r="N2018" s="10"/>
      <c r="O2018" s="10"/>
      <c r="P2018" s="10"/>
      <c r="Q2018" s="10"/>
      <c r="R2018" s="10"/>
      <c r="S2018" s="10" t="s">
        <v>53</v>
      </c>
      <c r="T2018" s="10"/>
      <c r="U2018" s="10" t="s">
        <v>49</v>
      </c>
      <c r="V2018" s="10" t="s">
        <v>50</v>
      </c>
      <c r="W2018" s="10" t="s">
        <v>50</v>
      </c>
      <c r="X2018" s="11" t="str">
        <f t="shared" si="1118"/>
        <v>N</v>
      </c>
      <c r="Y2018" s="11"/>
      <c r="Z2018" s="11">
        <f t="shared" si="1129"/>
        <v>0</v>
      </c>
      <c r="AA2018" s="11" t="str">
        <f t="shared" si="1114"/>
        <v>N</v>
      </c>
      <c r="AB2018" s="11"/>
      <c r="AC2018" s="11">
        <f t="shared" si="1115"/>
        <v>0</v>
      </c>
      <c r="AD2018" s="10" t="str">
        <f t="shared" si="1119"/>
        <v/>
      </c>
      <c r="AE2018" s="10" t="str">
        <f t="shared" si="1120"/>
        <v/>
      </c>
      <c r="AF2018" s="11"/>
      <c r="AG2018" s="10"/>
      <c r="AH2018" s="10"/>
      <c r="AI2018" s="11">
        <f t="shared" si="1121"/>
        <v>1415</v>
      </c>
      <c r="AJ2018" s="11" t="str">
        <f t="shared" si="1122"/>
        <v/>
      </c>
      <c r="AK2018" s="11">
        <f t="shared" si="1123"/>
        <v>1415</v>
      </c>
      <c r="AL2018" s="11" t="str">
        <f t="shared" si="1124"/>
        <v/>
      </c>
      <c r="AM2018" s="11">
        <f t="shared" si="1125"/>
        <v>1080</v>
      </c>
      <c r="AN2018" s="11" t="str">
        <f t="shared" si="1126"/>
        <v/>
      </c>
      <c r="AO2018" s="11">
        <f t="shared" si="1127"/>
        <v>1223</v>
      </c>
      <c r="AP2018" s="11" t="str">
        <f t="shared" si="1128"/>
        <v/>
      </c>
      <c r="AQ2018" s="11"/>
      <c r="AR2018" s="11">
        <f t="shared" si="1116"/>
        <v>0</v>
      </c>
      <c r="AS2018" s="11"/>
      <c r="AT2018" s="9"/>
      <c r="AU2018" t="str">
        <f t="shared" si="1117"/>
        <v>RW</v>
      </c>
      <c r="AV2018" s="7">
        <f>SUM(Z$7:Z2018)/2</f>
        <v>1416</v>
      </c>
      <c r="AW2018" s="7">
        <f>SUM(AC$7:AC2018)/2</f>
        <v>1008</v>
      </c>
      <c r="BF2018" s="2" t="s">
        <v>1299</v>
      </c>
      <c r="BG2018" s="2" t="s">
        <v>1299</v>
      </c>
      <c r="BH2018" s="2" t="s">
        <v>1299</v>
      </c>
      <c r="BI2018" s="2" t="s">
        <v>1299</v>
      </c>
      <c r="BJ2018" s="2" t="s">
        <v>1299</v>
      </c>
      <c r="BK2018" s="2" t="s">
        <v>1299</v>
      </c>
      <c r="BL2018" s="2" t="s">
        <v>1299</v>
      </c>
      <c r="BM2018" s="2" t="s">
        <v>1299</v>
      </c>
      <c r="BN2018" s="2" t="s">
        <v>1299</v>
      </c>
      <c r="BO2018" s="2" t="s">
        <v>1299</v>
      </c>
    </row>
    <row r="2019" spans="2:67" ht="43.15" outlineLevel="1">
      <c r="B2019" s="36"/>
      <c r="C2019" s="13" t="s">
        <v>1999</v>
      </c>
      <c r="D2019" s="10" t="s">
        <v>2247</v>
      </c>
      <c r="E2019" s="10" t="s">
        <v>2248</v>
      </c>
      <c r="F2019" s="11" t="s">
        <v>2249</v>
      </c>
      <c r="G2019" s="11"/>
      <c r="H2019" s="11"/>
      <c r="I2019" s="11"/>
      <c r="J2019" s="11"/>
      <c r="K2019" s="11"/>
      <c r="L2019" s="11"/>
      <c r="M2019" s="11"/>
      <c r="N2019" s="10"/>
      <c r="O2019" s="10"/>
      <c r="P2019" s="10"/>
      <c r="Q2019" s="10"/>
      <c r="R2019" s="10"/>
      <c r="S2019" s="10" t="s">
        <v>53</v>
      </c>
      <c r="T2019" s="10"/>
      <c r="U2019" s="10" t="s">
        <v>49</v>
      </c>
      <c r="V2019" s="10" t="s">
        <v>50</v>
      </c>
      <c r="W2019" s="10" t="s">
        <v>50</v>
      </c>
      <c r="X2019" s="11" t="str">
        <f t="shared" si="1118"/>
        <v>N</v>
      </c>
      <c r="Y2019" s="11"/>
      <c r="Z2019" s="11">
        <f t="shared" si="1129"/>
        <v>0</v>
      </c>
      <c r="AA2019" s="11" t="str">
        <f t="shared" si="1114"/>
        <v>N</v>
      </c>
      <c r="AB2019" s="11"/>
      <c r="AC2019" s="11">
        <f t="shared" si="1115"/>
        <v>0</v>
      </c>
      <c r="AD2019" s="10" t="str">
        <f t="shared" si="1119"/>
        <v/>
      </c>
      <c r="AE2019" s="10" t="str">
        <f t="shared" si="1120"/>
        <v/>
      </c>
      <c r="AF2019" s="11"/>
      <c r="AG2019" s="10"/>
      <c r="AH2019" s="10"/>
      <c r="AI2019" s="11">
        <f t="shared" si="1121"/>
        <v>1415</v>
      </c>
      <c r="AJ2019" s="11" t="str">
        <f t="shared" si="1122"/>
        <v/>
      </c>
      <c r="AK2019" s="11">
        <f t="shared" si="1123"/>
        <v>1415</v>
      </c>
      <c r="AL2019" s="11" t="str">
        <f t="shared" si="1124"/>
        <v/>
      </c>
      <c r="AM2019" s="11">
        <f t="shared" si="1125"/>
        <v>1080</v>
      </c>
      <c r="AN2019" s="11" t="str">
        <f t="shared" si="1126"/>
        <v/>
      </c>
      <c r="AO2019" s="11">
        <f t="shared" si="1127"/>
        <v>1223</v>
      </c>
      <c r="AP2019" s="11" t="str">
        <f t="shared" si="1128"/>
        <v/>
      </c>
      <c r="AQ2019" s="11"/>
      <c r="AR2019" s="11">
        <f t="shared" si="1116"/>
        <v>0</v>
      </c>
      <c r="AS2019" s="11"/>
      <c r="AT2019" s="9"/>
      <c r="AU2019" t="str">
        <f t="shared" si="1117"/>
        <v>RW</v>
      </c>
      <c r="AV2019" s="7">
        <f>SUM(Z$7:Z2019)/2</f>
        <v>1416</v>
      </c>
      <c r="AW2019" s="7">
        <f>SUM(AC$7:AC2019)/2</f>
        <v>1008</v>
      </c>
      <c r="BF2019" s="2" t="s">
        <v>1299</v>
      </c>
      <c r="BG2019" s="2" t="s">
        <v>1299</v>
      </c>
      <c r="BH2019" s="2" t="s">
        <v>1299</v>
      </c>
      <c r="BI2019" s="2" t="s">
        <v>1299</v>
      </c>
      <c r="BJ2019" s="2" t="s">
        <v>1299</v>
      </c>
      <c r="BK2019" s="2" t="s">
        <v>1299</v>
      </c>
      <c r="BL2019" s="2" t="s">
        <v>1299</v>
      </c>
      <c r="BM2019" s="2" t="s">
        <v>1299</v>
      </c>
      <c r="BN2019" s="2" t="s">
        <v>1299</v>
      </c>
      <c r="BO2019" s="2" t="s">
        <v>1299</v>
      </c>
    </row>
    <row r="2020" spans="2:67" ht="43.15" outlineLevel="1">
      <c r="B2020" s="36"/>
      <c r="C2020" s="13" t="s">
        <v>1999</v>
      </c>
      <c r="D2020" s="10" t="s">
        <v>2247</v>
      </c>
      <c r="E2020" s="10" t="s">
        <v>2248</v>
      </c>
      <c r="F2020" s="11" t="s">
        <v>2249</v>
      </c>
      <c r="G2020" s="11"/>
      <c r="H2020" s="11"/>
      <c r="I2020" s="11"/>
      <c r="J2020" s="11"/>
      <c r="K2020" s="11"/>
      <c r="L2020" s="11"/>
      <c r="M2020" s="11"/>
      <c r="N2020" s="10"/>
      <c r="O2020" s="10"/>
      <c r="P2020" s="10"/>
      <c r="Q2020" s="10"/>
      <c r="R2020" s="10"/>
      <c r="S2020" s="10" t="s">
        <v>53</v>
      </c>
      <c r="T2020" s="10"/>
      <c r="U2020" s="10" t="s">
        <v>49</v>
      </c>
      <c r="V2020" s="10" t="s">
        <v>50</v>
      </c>
      <c r="W2020" s="10" t="s">
        <v>50</v>
      </c>
      <c r="X2020" s="11" t="str">
        <f t="shared" si="1118"/>
        <v>N</v>
      </c>
      <c r="Y2020" s="11"/>
      <c r="Z2020" s="11">
        <f t="shared" si="1129"/>
        <v>0</v>
      </c>
      <c r="AA2020" s="11" t="str">
        <f t="shared" si="1114"/>
        <v>N</v>
      </c>
      <c r="AB2020" s="11"/>
      <c r="AC2020" s="11">
        <f t="shared" si="1115"/>
        <v>0</v>
      </c>
      <c r="AD2020" s="10" t="str">
        <f t="shared" si="1119"/>
        <v/>
      </c>
      <c r="AE2020" s="10" t="str">
        <f t="shared" si="1120"/>
        <v/>
      </c>
      <c r="AF2020" s="11"/>
      <c r="AG2020" s="10"/>
      <c r="AH2020" s="10"/>
      <c r="AI2020" s="11">
        <f t="shared" si="1121"/>
        <v>1415</v>
      </c>
      <c r="AJ2020" s="11" t="str">
        <f t="shared" si="1122"/>
        <v/>
      </c>
      <c r="AK2020" s="11">
        <f t="shared" si="1123"/>
        <v>1415</v>
      </c>
      <c r="AL2020" s="11" t="str">
        <f t="shared" si="1124"/>
        <v/>
      </c>
      <c r="AM2020" s="11">
        <f t="shared" si="1125"/>
        <v>1080</v>
      </c>
      <c r="AN2020" s="11" t="str">
        <f t="shared" si="1126"/>
        <v/>
      </c>
      <c r="AO2020" s="11">
        <f t="shared" si="1127"/>
        <v>1223</v>
      </c>
      <c r="AP2020" s="11" t="str">
        <f t="shared" si="1128"/>
        <v/>
      </c>
      <c r="AQ2020" s="11"/>
      <c r="AR2020" s="11">
        <f t="shared" si="1116"/>
        <v>0</v>
      </c>
      <c r="AS2020" s="11"/>
      <c r="AT2020" s="9"/>
      <c r="AU2020" t="str">
        <f t="shared" si="1117"/>
        <v>RW</v>
      </c>
      <c r="AV2020" s="7">
        <f>SUM(Z$7:Z2020)/2</f>
        <v>1416</v>
      </c>
      <c r="AW2020" s="7">
        <f>SUM(AC$7:AC2020)/2</f>
        <v>1008</v>
      </c>
      <c r="BF2020" s="2" t="s">
        <v>1299</v>
      </c>
      <c r="BG2020" s="2" t="s">
        <v>1299</v>
      </c>
      <c r="BH2020" s="2" t="s">
        <v>1299</v>
      </c>
      <c r="BI2020" s="2" t="s">
        <v>1299</v>
      </c>
      <c r="BJ2020" s="2" t="s">
        <v>1299</v>
      </c>
      <c r="BK2020" s="2" t="s">
        <v>1299</v>
      </c>
      <c r="BL2020" s="2" t="s">
        <v>1299</v>
      </c>
      <c r="BM2020" s="2" t="s">
        <v>1299</v>
      </c>
      <c r="BN2020" s="2" t="s">
        <v>1299</v>
      </c>
      <c r="BO2020" s="2" t="s">
        <v>1299</v>
      </c>
    </row>
    <row r="2021" spans="2:67" ht="43.15" outlineLevel="1">
      <c r="B2021" s="36"/>
      <c r="C2021" s="13" t="s">
        <v>1999</v>
      </c>
      <c r="D2021" s="10" t="s">
        <v>2247</v>
      </c>
      <c r="E2021" s="10" t="s">
        <v>2248</v>
      </c>
      <c r="F2021" s="11" t="s">
        <v>2249</v>
      </c>
      <c r="G2021" s="11"/>
      <c r="H2021" s="11"/>
      <c r="I2021" s="11"/>
      <c r="J2021" s="11"/>
      <c r="K2021" s="11"/>
      <c r="L2021" s="11"/>
      <c r="M2021" s="11"/>
      <c r="N2021" s="10"/>
      <c r="O2021" s="10"/>
      <c r="P2021" s="10"/>
      <c r="Q2021" s="10"/>
      <c r="R2021" s="10"/>
      <c r="S2021" s="10" t="s">
        <v>53</v>
      </c>
      <c r="T2021" s="10"/>
      <c r="U2021" s="10" t="s">
        <v>49</v>
      </c>
      <c r="V2021" s="10" t="s">
        <v>50</v>
      </c>
      <c r="W2021" s="10" t="s">
        <v>50</v>
      </c>
      <c r="X2021" s="11" t="str">
        <f t="shared" si="1118"/>
        <v>N</v>
      </c>
      <c r="Y2021" s="11"/>
      <c r="Z2021" s="11">
        <f t="shared" si="1129"/>
        <v>0</v>
      </c>
      <c r="AA2021" s="11" t="str">
        <f t="shared" si="1114"/>
        <v>N</v>
      </c>
      <c r="AB2021" s="11"/>
      <c r="AC2021" s="11">
        <f t="shared" si="1115"/>
        <v>0</v>
      </c>
      <c r="AD2021" s="10" t="str">
        <f t="shared" si="1119"/>
        <v/>
      </c>
      <c r="AE2021" s="10" t="str">
        <f t="shared" si="1120"/>
        <v/>
      </c>
      <c r="AF2021" s="11"/>
      <c r="AG2021" s="10"/>
      <c r="AH2021" s="10"/>
      <c r="AI2021" s="11">
        <f t="shared" si="1121"/>
        <v>1415</v>
      </c>
      <c r="AJ2021" s="11" t="str">
        <f t="shared" si="1122"/>
        <v/>
      </c>
      <c r="AK2021" s="11">
        <f t="shared" si="1123"/>
        <v>1415</v>
      </c>
      <c r="AL2021" s="11" t="str">
        <f t="shared" si="1124"/>
        <v/>
      </c>
      <c r="AM2021" s="11">
        <f t="shared" si="1125"/>
        <v>1080</v>
      </c>
      <c r="AN2021" s="11" t="str">
        <f t="shared" si="1126"/>
        <v/>
      </c>
      <c r="AO2021" s="11">
        <f t="shared" si="1127"/>
        <v>1223</v>
      </c>
      <c r="AP2021" s="11" t="str">
        <f t="shared" si="1128"/>
        <v/>
      </c>
      <c r="AQ2021" s="11"/>
      <c r="AR2021" s="11">
        <f t="shared" si="1116"/>
        <v>0</v>
      </c>
      <c r="AS2021" s="11"/>
      <c r="AT2021" s="9"/>
      <c r="AU2021" t="str">
        <f t="shared" si="1117"/>
        <v>RW</v>
      </c>
      <c r="AV2021" s="7">
        <f>SUM(Z$7:Z2021)/2</f>
        <v>1416</v>
      </c>
      <c r="AW2021" s="7">
        <f>SUM(AC$7:AC2021)/2</f>
        <v>1008</v>
      </c>
      <c r="BF2021" s="2" t="s">
        <v>1299</v>
      </c>
      <c r="BG2021" s="2" t="s">
        <v>1299</v>
      </c>
      <c r="BH2021" s="2" t="s">
        <v>1299</v>
      </c>
      <c r="BI2021" s="2" t="s">
        <v>1299</v>
      </c>
      <c r="BJ2021" s="2" t="s">
        <v>1299</v>
      </c>
      <c r="BK2021" s="2" t="s">
        <v>1299</v>
      </c>
      <c r="BL2021" s="2" t="s">
        <v>1299</v>
      </c>
      <c r="BM2021" s="2" t="s">
        <v>1299</v>
      </c>
      <c r="BN2021" s="2" t="s">
        <v>1299</v>
      </c>
      <c r="BO2021" s="2" t="s">
        <v>1299</v>
      </c>
    </row>
    <row r="2022" spans="2:67" ht="43.15" outlineLevel="1">
      <c r="B2022" s="36"/>
      <c r="C2022" s="13" t="s">
        <v>1999</v>
      </c>
      <c r="D2022" s="10" t="s">
        <v>2247</v>
      </c>
      <c r="E2022" s="10" t="s">
        <v>2248</v>
      </c>
      <c r="F2022" s="11" t="s">
        <v>2249</v>
      </c>
      <c r="G2022" s="11"/>
      <c r="H2022" s="11"/>
      <c r="I2022" s="11"/>
      <c r="J2022" s="11"/>
      <c r="K2022" s="11"/>
      <c r="L2022" s="11"/>
      <c r="M2022" s="11"/>
      <c r="N2022" s="10"/>
      <c r="O2022" s="10"/>
      <c r="P2022" s="10"/>
      <c r="Q2022" s="10"/>
      <c r="R2022" s="10"/>
      <c r="S2022" s="10" t="s">
        <v>53</v>
      </c>
      <c r="T2022" s="10"/>
      <c r="U2022" s="10" t="s">
        <v>49</v>
      </c>
      <c r="V2022" s="10" t="s">
        <v>50</v>
      </c>
      <c r="W2022" s="10" t="s">
        <v>50</v>
      </c>
      <c r="X2022" s="11" t="str">
        <f t="shared" si="1118"/>
        <v>N</v>
      </c>
      <c r="Y2022" s="11"/>
      <c r="Z2022" s="11">
        <f t="shared" si="1129"/>
        <v>0</v>
      </c>
      <c r="AA2022" s="11" t="str">
        <f t="shared" si="1114"/>
        <v>N</v>
      </c>
      <c r="AB2022" s="11"/>
      <c r="AC2022" s="11">
        <f t="shared" si="1115"/>
        <v>0</v>
      </c>
      <c r="AD2022" s="10" t="str">
        <f t="shared" si="1119"/>
        <v/>
      </c>
      <c r="AE2022" s="10" t="str">
        <f t="shared" si="1120"/>
        <v/>
      </c>
      <c r="AF2022" s="11"/>
      <c r="AG2022" s="10"/>
      <c r="AH2022" s="10"/>
      <c r="AI2022" s="11">
        <f t="shared" si="1121"/>
        <v>1415</v>
      </c>
      <c r="AJ2022" s="11" t="str">
        <f t="shared" si="1122"/>
        <v/>
      </c>
      <c r="AK2022" s="11">
        <f t="shared" si="1123"/>
        <v>1415</v>
      </c>
      <c r="AL2022" s="11" t="str">
        <f t="shared" si="1124"/>
        <v/>
      </c>
      <c r="AM2022" s="11">
        <f t="shared" si="1125"/>
        <v>1080</v>
      </c>
      <c r="AN2022" s="11" t="str">
        <f t="shared" si="1126"/>
        <v/>
      </c>
      <c r="AO2022" s="11">
        <f t="shared" si="1127"/>
        <v>1223</v>
      </c>
      <c r="AP2022" s="11" t="str">
        <f t="shared" si="1128"/>
        <v/>
      </c>
      <c r="AQ2022" s="11"/>
      <c r="AR2022" s="11">
        <f t="shared" si="1116"/>
        <v>0</v>
      </c>
      <c r="AS2022" s="11"/>
      <c r="AT2022" s="9"/>
      <c r="AU2022" t="str">
        <f t="shared" si="1117"/>
        <v>RW</v>
      </c>
      <c r="AV2022" s="7">
        <f>SUM(Z$7:Z2022)/2</f>
        <v>1416</v>
      </c>
      <c r="AW2022" s="7">
        <f>SUM(AC$7:AC2022)/2</f>
        <v>1008</v>
      </c>
      <c r="BF2022" s="2" t="s">
        <v>1299</v>
      </c>
      <c r="BG2022" s="2" t="s">
        <v>1299</v>
      </c>
      <c r="BH2022" s="2" t="s">
        <v>1299</v>
      </c>
      <c r="BI2022" s="2" t="s">
        <v>1299</v>
      </c>
      <c r="BJ2022" s="2" t="s">
        <v>1299</v>
      </c>
      <c r="BK2022" s="2" t="s">
        <v>1299</v>
      </c>
      <c r="BL2022" s="2" t="s">
        <v>1299</v>
      </c>
      <c r="BM2022" s="2" t="s">
        <v>1299</v>
      </c>
      <c r="BN2022" s="2" t="s">
        <v>1299</v>
      </c>
      <c r="BO2022" s="2" t="s">
        <v>1299</v>
      </c>
    </row>
    <row r="2023" spans="2:67" ht="43.15" outlineLevel="1">
      <c r="B2023" s="36"/>
      <c r="C2023" s="13" t="s">
        <v>1999</v>
      </c>
      <c r="D2023" s="10" t="s">
        <v>2247</v>
      </c>
      <c r="E2023" s="10" t="s">
        <v>2248</v>
      </c>
      <c r="F2023" s="11" t="s">
        <v>2249</v>
      </c>
      <c r="G2023" s="11"/>
      <c r="H2023" s="11"/>
      <c r="I2023" s="11"/>
      <c r="J2023" s="11"/>
      <c r="K2023" s="11"/>
      <c r="L2023" s="11"/>
      <c r="M2023" s="11"/>
      <c r="N2023" s="10"/>
      <c r="O2023" s="10"/>
      <c r="P2023" s="10"/>
      <c r="Q2023" s="10"/>
      <c r="R2023" s="10"/>
      <c r="S2023" s="10" t="s">
        <v>53</v>
      </c>
      <c r="T2023" s="10"/>
      <c r="U2023" s="10" t="s">
        <v>49</v>
      </c>
      <c r="V2023" s="10" t="s">
        <v>50</v>
      </c>
      <c r="W2023" s="10" t="s">
        <v>50</v>
      </c>
      <c r="X2023" s="11" t="str">
        <f t="shared" si="1118"/>
        <v>N</v>
      </c>
      <c r="Y2023" s="11"/>
      <c r="Z2023" s="11">
        <f t="shared" si="1129"/>
        <v>0</v>
      </c>
      <c r="AA2023" s="11" t="str">
        <f t="shared" si="1114"/>
        <v>N</v>
      </c>
      <c r="AB2023" s="11"/>
      <c r="AC2023" s="11">
        <f t="shared" si="1115"/>
        <v>0</v>
      </c>
      <c r="AD2023" s="10" t="str">
        <f t="shared" si="1119"/>
        <v/>
      </c>
      <c r="AE2023" s="10" t="str">
        <f t="shared" si="1120"/>
        <v/>
      </c>
      <c r="AF2023" s="11"/>
      <c r="AG2023" s="10"/>
      <c r="AH2023" s="10"/>
      <c r="AI2023" s="11">
        <f t="shared" si="1121"/>
        <v>1415</v>
      </c>
      <c r="AJ2023" s="11" t="str">
        <f t="shared" si="1122"/>
        <v/>
      </c>
      <c r="AK2023" s="11">
        <f t="shared" si="1123"/>
        <v>1415</v>
      </c>
      <c r="AL2023" s="11" t="str">
        <f t="shared" si="1124"/>
        <v/>
      </c>
      <c r="AM2023" s="11">
        <f t="shared" si="1125"/>
        <v>1080</v>
      </c>
      <c r="AN2023" s="11" t="str">
        <f t="shared" si="1126"/>
        <v/>
      </c>
      <c r="AO2023" s="11">
        <f t="shared" si="1127"/>
        <v>1223</v>
      </c>
      <c r="AP2023" s="11" t="str">
        <f t="shared" si="1128"/>
        <v/>
      </c>
      <c r="AQ2023" s="11"/>
      <c r="AR2023" s="11">
        <f t="shared" si="1116"/>
        <v>0</v>
      </c>
      <c r="AS2023" s="11"/>
      <c r="AT2023" s="9"/>
      <c r="AU2023" t="str">
        <f t="shared" si="1117"/>
        <v>RW</v>
      </c>
      <c r="AV2023" s="7">
        <f>SUM(Z$7:Z2023)/2</f>
        <v>1416</v>
      </c>
      <c r="AW2023" s="7">
        <f>SUM(AC$7:AC2023)/2</f>
        <v>1008</v>
      </c>
      <c r="BF2023" s="2" t="s">
        <v>1299</v>
      </c>
      <c r="BG2023" s="2" t="s">
        <v>1299</v>
      </c>
      <c r="BH2023" s="2" t="s">
        <v>1299</v>
      </c>
      <c r="BI2023" s="2" t="s">
        <v>1299</v>
      </c>
      <c r="BJ2023" s="2" t="s">
        <v>1299</v>
      </c>
      <c r="BK2023" s="2" t="s">
        <v>1299</v>
      </c>
      <c r="BL2023" s="2" t="s">
        <v>1299</v>
      </c>
      <c r="BM2023" s="2" t="s">
        <v>1299</v>
      </c>
      <c r="BN2023" s="2" t="s">
        <v>1299</v>
      </c>
      <c r="BO2023" s="2" t="s">
        <v>1299</v>
      </c>
    </row>
    <row r="2024" spans="2:67" ht="43.15" outlineLevel="1">
      <c r="B2024" s="36"/>
      <c r="C2024" s="13" t="s">
        <v>1999</v>
      </c>
      <c r="D2024" s="10" t="s">
        <v>2247</v>
      </c>
      <c r="E2024" s="10" t="s">
        <v>2248</v>
      </c>
      <c r="F2024" s="11" t="s">
        <v>2249</v>
      </c>
      <c r="G2024" s="11"/>
      <c r="H2024" s="11"/>
      <c r="I2024" s="11"/>
      <c r="J2024" s="11"/>
      <c r="K2024" s="11"/>
      <c r="L2024" s="11"/>
      <c r="M2024" s="11"/>
      <c r="N2024" s="10"/>
      <c r="O2024" s="10"/>
      <c r="P2024" s="10"/>
      <c r="Q2024" s="10"/>
      <c r="R2024" s="10"/>
      <c r="S2024" s="10" t="s">
        <v>53</v>
      </c>
      <c r="T2024" s="10"/>
      <c r="U2024" s="10" t="s">
        <v>49</v>
      </c>
      <c r="V2024" s="10" t="s">
        <v>50</v>
      </c>
      <c r="W2024" s="10" t="s">
        <v>50</v>
      </c>
      <c r="X2024" s="11" t="str">
        <f t="shared" si="1118"/>
        <v>N</v>
      </c>
      <c r="Y2024" s="11"/>
      <c r="Z2024" s="11">
        <f t="shared" si="1129"/>
        <v>0</v>
      </c>
      <c r="AA2024" s="11" t="str">
        <f t="shared" si="1114"/>
        <v>N</v>
      </c>
      <c r="AB2024" s="11"/>
      <c r="AC2024" s="11">
        <f t="shared" si="1115"/>
        <v>0</v>
      </c>
      <c r="AD2024" s="10" t="str">
        <f t="shared" si="1119"/>
        <v/>
      </c>
      <c r="AE2024" s="10" t="str">
        <f t="shared" si="1120"/>
        <v/>
      </c>
      <c r="AF2024" s="11"/>
      <c r="AG2024" s="10"/>
      <c r="AH2024" s="10"/>
      <c r="AI2024" s="11">
        <f t="shared" si="1121"/>
        <v>1415</v>
      </c>
      <c r="AJ2024" s="11" t="str">
        <f t="shared" si="1122"/>
        <v/>
      </c>
      <c r="AK2024" s="11">
        <f t="shared" si="1123"/>
        <v>1415</v>
      </c>
      <c r="AL2024" s="11" t="str">
        <f t="shared" si="1124"/>
        <v/>
      </c>
      <c r="AM2024" s="11">
        <f t="shared" si="1125"/>
        <v>1080</v>
      </c>
      <c r="AN2024" s="11" t="str">
        <f t="shared" si="1126"/>
        <v/>
      </c>
      <c r="AO2024" s="11">
        <f t="shared" si="1127"/>
        <v>1223</v>
      </c>
      <c r="AP2024" s="11" t="str">
        <f t="shared" si="1128"/>
        <v/>
      </c>
      <c r="AQ2024" s="11"/>
      <c r="AR2024" s="11">
        <f t="shared" si="1116"/>
        <v>0</v>
      </c>
      <c r="AS2024" s="11"/>
      <c r="AT2024" s="9"/>
      <c r="AU2024" t="str">
        <f t="shared" si="1117"/>
        <v>RW</v>
      </c>
      <c r="AV2024" s="7">
        <f>SUM(Z$7:Z2024)/2</f>
        <v>1416</v>
      </c>
      <c r="AW2024" s="7">
        <f>SUM(AC$7:AC2024)/2</f>
        <v>1008</v>
      </c>
      <c r="BF2024" s="2" t="s">
        <v>1299</v>
      </c>
      <c r="BG2024" s="2" t="s">
        <v>1299</v>
      </c>
      <c r="BH2024" s="2" t="s">
        <v>1299</v>
      </c>
      <c r="BI2024" s="2" t="s">
        <v>1299</v>
      </c>
      <c r="BJ2024" s="2" t="s">
        <v>1299</v>
      </c>
      <c r="BK2024" s="2" t="s">
        <v>1299</v>
      </c>
      <c r="BL2024" s="2" t="s">
        <v>1299</v>
      </c>
      <c r="BM2024" s="2" t="s">
        <v>1299</v>
      </c>
      <c r="BN2024" s="2" t="s">
        <v>1299</v>
      </c>
      <c r="BO2024" s="2" t="s">
        <v>1299</v>
      </c>
    </row>
    <row r="2025" spans="2:67" ht="43.15" outlineLevel="1">
      <c r="B2025" s="36"/>
      <c r="C2025" s="13" t="s">
        <v>1999</v>
      </c>
      <c r="D2025" s="10" t="s">
        <v>2247</v>
      </c>
      <c r="E2025" s="10" t="s">
        <v>2248</v>
      </c>
      <c r="F2025" s="11" t="s">
        <v>2249</v>
      </c>
      <c r="G2025" s="11"/>
      <c r="H2025" s="11"/>
      <c r="I2025" s="11"/>
      <c r="J2025" s="11"/>
      <c r="K2025" s="11"/>
      <c r="L2025" s="11"/>
      <c r="M2025" s="11"/>
      <c r="N2025" s="10"/>
      <c r="O2025" s="10"/>
      <c r="P2025" s="10"/>
      <c r="Q2025" s="10"/>
      <c r="R2025" s="10"/>
      <c r="S2025" s="10" t="s">
        <v>53</v>
      </c>
      <c r="T2025" s="10"/>
      <c r="U2025" s="10" t="s">
        <v>49</v>
      </c>
      <c r="V2025" s="10" t="s">
        <v>50</v>
      </c>
      <c r="W2025" s="10" t="s">
        <v>50</v>
      </c>
      <c r="X2025" s="11" t="str">
        <f t="shared" si="1118"/>
        <v>N</v>
      </c>
      <c r="Y2025" s="11"/>
      <c r="Z2025" s="11">
        <f t="shared" si="1129"/>
        <v>0</v>
      </c>
      <c r="AA2025" s="11" t="str">
        <f t="shared" si="1114"/>
        <v>N</v>
      </c>
      <c r="AB2025" s="11"/>
      <c r="AC2025" s="11">
        <f t="shared" si="1115"/>
        <v>0</v>
      </c>
      <c r="AD2025" s="10" t="str">
        <f t="shared" si="1119"/>
        <v/>
      </c>
      <c r="AE2025" s="10" t="str">
        <f t="shared" si="1120"/>
        <v/>
      </c>
      <c r="AF2025" s="11"/>
      <c r="AG2025" s="10"/>
      <c r="AH2025" s="10"/>
      <c r="AI2025" s="11">
        <f t="shared" si="1121"/>
        <v>1415</v>
      </c>
      <c r="AJ2025" s="11" t="str">
        <f t="shared" si="1122"/>
        <v/>
      </c>
      <c r="AK2025" s="11">
        <f t="shared" si="1123"/>
        <v>1415</v>
      </c>
      <c r="AL2025" s="11" t="str">
        <f t="shared" si="1124"/>
        <v/>
      </c>
      <c r="AM2025" s="11">
        <f t="shared" si="1125"/>
        <v>1080</v>
      </c>
      <c r="AN2025" s="11" t="str">
        <f t="shared" si="1126"/>
        <v/>
      </c>
      <c r="AO2025" s="11">
        <f t="shared" si="1127"/>
        <v>1223</v>
      </c>
      <c r="AP2025" s="11" t="str">
        <f t="shared" si="1128"/>
        <v/>
      </c>
      <c r="AQ2025" s="11"/>
      <c r="AR2025" s="11">
        <f t="shared" si="1116"/>
        <v>0</v>
      </c>
      <c r="AS2025" s="11"/>
      <c r="AT2025" s="9"/>
      <c r="AU2025" t="str">
        <f t="shared" si="1117"/>
        <v>RW</v>
      </c>
      <c r="AV2025" s="7">
        <f>SUM(Z$7:Z2025)/2</f>
        <v>1416</v>
      </c>
      <c r="AW2025" s="7">
        <f>SUM(AC$7:AC2025)/2</f>
        <v>1008</v>
      </c>
      <c r="BF2025" s="2" t="s">
        <v>1299</v>
      </c>
      <c r="BG2025" s="2" t="s">
        <v>1299</v>
      </c>
      <c r="BH2025" s="2" t="s">
        <v>1299</v>
      </c>
      <c r="BI2025" s="2" t="s">
        <v>1299</v>
      </c>
      <c r="BJ2025" s="2" t="s">
        <v>1299</v>
      </c>
      <c r="BK2025" s="2" t="s">
        <v>1299</v>
      </c>
      <c r="BL2025" s="2" t="s">
        <v>1299</v>
      </c>
      <c r="BM2025" s="2" t="s">
        <v>1299</v>
      </c>
      <c r="BN2025" s="2" t="s">
        <v>1299</v>
      </c>
      <c r="BO2025" s="2" t="s">
        <v>1299</v>
      </c>
    </row>
    <row r="2026" spans="2:67" ht="43.15" outlineLevel="1">
      <c r="B2026" s="36"/>
      <c r="C2026" s="13" t="s">
        <v>1999</v>
      </c>
      <c r="D2026" s="10" t="s">
        <v>2247</v>
      </c>
      <c r="E2026" s="10" t="s">
        <v>2248</v>
      </c>
      <c r="F2026" s="11" t="s">
        <v>2249</v>
      </c>
      <c r="G2026" s="11"/>
      <c r="H2026" s="11"/>
      <c r="I2026" s="11"/>
      <c r="J2026" s="11"/>
      <c r="K2026" s="11"/>
      <c r="L2026" s="11"/>
      <c r="M2026" s="11"/>
      <c r="N2026" s="10"/>
      <c r="O2026" s="10"/>
      <c r="P2026" s="10"/>
      <c r="Q2026" s="10"/>
      <c r="R2026" s="10"/>
      <c r="S2026" s="10" t="s">
        <v>53</v>
      </c>
      <c r="T2026" s="10"/>
      <c r="U2026" s="10" t="s">
        <v>49</v>
      </c>
      <c r="V2026" s="10" t="s">
        <v>50</v>
      </c>
      <c r="W2026" s="10" t="s">
        <v>50</v>
      </c>
      <c r="X2026" s="11" t="str">
        <f t="shared" si="1118"/>
        <v>N</v>
      </c>
      <c r="Y2026" s="11"/>
      <c r="Z2026" s="11">
        <f t="shared" si="1129"/>
        <v>0</v>
      </c>
      <c r="AA2026" s="11" t="str">
        <f t="shared" si="1114"/>
        <v>N</v>
      </c>
      <c r="AB2026" s="11"/>
      <c r="AC2026" s="11">
        <f t="shared" si="1115"/>
        <v>0</v>
      </c>
      <c r="AD2026" s="10" t="str">
        <f t="shared" si="1119"/>
        <v/>
      </c>
      <c r="AE2026" s="10" t="str">
        <f t="shared" si="1120"/>
        <v/>
      </c>
      <c r="AF2026" s="11"/>
      <c r="AG2026" s="10"/>
      <c r="AH2026" s="10"/>
      <c r="AI2026" s="11">
        <f t="shared" si="1121"/>
        <v>1415</v>
      </c>
      <c r="AJ2026" s="11" t="str">
        <f t="shared" si="1122"/>
        <v/>
      </c>
      <c r="AK2026" s="11">
        <f t="shared" si="1123"/>
        <v>1415</v>
      </c>
      <c r="AL2026" s="11" t="str">
        <f t="shared" si="1124"/>
        <v/>
      </c>
      <c r="AM2026" s="11">
        <f t="shared" si="1125"/>
        <v>1080</v>
      </c>
      <c r="AN2026" s="11" t="str">
        <f t="shared" si="1126"/>
        <v/>
      </c>
      <c r="AO2026" s="11">
        <f t="shared" si="1127"/>
        <v>1223</v>
      </c>
      <c r="AP2026" s="11" t="str">
        <f t="shared" si="1128"/>
        <v/>
      </c>
      <c r="AQ2026" s="11"/>
      <c r="AR2026" s="11">
        <f t="shared" si="1116"/>
        <v>0</v>
      </c>
      <c r="AS2026" s="11"/>
      <c r="AT2026" s="9"/>
      <c r="AU2026" t="str">
        <f t="shared" si="1117"/>
        <v>RW</v>
      </c>
      <c r="AV2026" s="7">
        <f>SUM(Z$7:Z2026)/2</f>
        <v>1416</v>
      </c>
      <c r="AW2026" s="7">
        <f>SUM(AC$7:AC2026)/2</f>
        <v>1008</v>
      </c>
      <c r="BF2026" s="2" t="s">
        <v>1299</v>
      </c>
      <c r="BG2026" s="2" t="s">
        <v>1299</v>
      </c>
      <c r="BH2026" s="2" t="s">
        <v>1299</v>
      </c>
      <c r="BI2026" s="2" t="s">
        <v>1299</v>
      </c>
      <c r="BJ2026" s="2" t="s">
        <v>1299</v>
      </c>
      <c r="BK2026" s="2" t="s">
        <v>1299</v>
      </c>
      <c r="BL2026" s="2" t="s">
        <v>1299</v>
      </c>
      <c r="BM2026" s="2" t="s">
        <v>1299</v>
      </c>
      <c r="BN2026" s="2" t="s">
        <v>1299</v>
      </c>
      <c r="BO2026" s="2" t="s">
        <v>1299</v>
      </c>
    </row>
    <row r="2027" spans="2:67" ht="43.15" outlineLevel="1">
      <c r="B2027" s="36"/>
      <c r="C2027" s="13" t="s">
        <v>1999</v>
      </c>
      <c r="D2027" s="10" t="s">
        <v>2247</v>
      </c>
      <c r="E2027" s="10" t="s">
        <v>2248</v>
      </c>
      <c r="F2027" s="11" t="s">
        <v>2249</v>
      </c>
      <c r="G2027" s="11"/>
      <c r="H2027" s="11"/>
      <c r="I2027" s="11"/>
      <c r="J2027" s="11"/>
      <c r="K2027" s="11"/>
      <c r="L2027" s="11"/>
      <c r="M2027" s="11"/>
      <c r="N2027" s="10"/>
      <c r="O2027" s="10"/>
      <c r="P2027" s="10"/>
      <c r="Q2027" s="10"/>
      <c r="R2027" s="10"/>
      <c r="S2027" s="10" t="s">
        <v>53</v>
      </c>
      <c r="T2027" s="10"/>
      <c r="U2027" s="10" t="s">
        <v>49</v>
      </c>
      <c r="V2027" s="10" t="s">
        <v>50</v>
      </c>
      <c r="W2027" s="10" t="s">
        <v>50</v>
      </c>
      <c r="X2027" s="11" t="str">
        <f t="shared" si="1118"/>
        <v>N</v>
      </c>
      <c r="Y2027" s="11"/>
      <c r="Z2027" s="11">
        <f t="shared" si="1129"/>
        <v>0</v>
      </c>
      <c r="AA2027" s="11" t="str">
        <f t="shared" ref="AA2027:AA2094" si="1130">IF(AB2027&gt;0,"Y","N")</f>
        <v>N</v>
      </c>
      <c r="AB2027" s="11"/>
      <c r="AC2027" s="11">
        <f t="shared" ref="AC2027:AC2094" si="1131">IF(V2027="N",AB2027,AB2027*$T$1)</f>
        <v>0</v>
      </c>
      <c r="AD2027" s="10" t="str">
        <f t="shared" si="1119"/>
        <v/>
      </c>
      <c r="AE2027" s="10" t="str">
        <f t="shared" si="1120"/>
        <v/>
      </c>
      <c r="AF2027" s="11"/>
      <c r="AG2027" s="10"/>
      <c r="AH2027" s="10"/>
      <c r="AI2027" s="11">
        <f t="shared" si="1121"/>
        <v>1415</v>
      </c>
      <c r="AJ2027" s="11" t="str">
        <f t="shared" si="1122"/>
        <v/>
      </c>
      <c r="AK2027" s="11">
        <f t="shared" si="1123"/>
        <v>1415</v>
      </c>
      <c r="AL2027" s="11" t="str">
        <f t="shared" si="1124"/>
        <v/>
      </c>
      <c r="AM2027" s="11">
        <f t="shared" si="1125"/>
        <v>1080</v>
      </c>
      <c r="AN2027" s="11" t="str">
        <f t="shared" si="1126"/>
        <v/>
      </c>
      <c r="AO2027" s="11">
        <f t="shared" si="1127"/>
        <v>1223</v>
      </c>
      <c r="AP2027" s="11" t="str">
        <f t="shared" si="1128"/>
        <v/>
      </c>
      <c r="AQ2027" s="11"/>
      <c r="AR2027" s="11">
        <f t="shared" ref="AR2027:AR2094" si="1132">IF(V2027="N",AQ2027,AQ2027*$T$1)</f>
        <v>0</v>
      </c>
      <c r="AS2027" s="11"/>
      <c r="AT2027" s="9"/>
      <c r="AU2027" t="str">
        <f t="shared" si="1117"/>
        <v>RW</v>
      </c>
      <c r="AV2027" s="7">
        <f>SUM(Z$7:Z2027)/2</f>
        <v>1416</v>
      </c>
      <c r="AW2027" s="7">
        <f>SUM(AC$7:AC2027)/2</f>
        <v>1008</v>
      </c>
      <c r="BF2027" s="2" t="s">
        <v>1299</v>
      </c>
      <c r="BG2027" s="2" t="s">
        <v>1299</v>
      </c>
      <c r="BH2027" s="2" t="s">
        <v>1299</v>
      </c>
      <c r="BI2027" s="2" t="s">
        <v>1299</v>
      </c>
      <c r="BJ2027" s="2" t="s">
        <v>1299</v>
      </c>
      <c r="BK2027" s="2" t="s">
        <v>1299</v>
      </c>
      <c r="BL2027" s="2" t="s">
        <v>1299</v>
      </c>
      <c r="BM2027" s="2" t="s">
        <v>1299</v>
      </c>
      <c r="BN2027" s="2" t="s">
        <v>1299</v>
      </c>
      <c r="BO2027" s="2" t="s">
        <v>1299</v>
      </c>
    </row>
    <row r="2028" spans="2:67" ht="43.15" outlineLevel="1">
      <c r="B2028" s="36"/>
      <c r="C2028" s="13" t="s">
        <v>1999</v>
      </c>
      <c r="D2028" s="10" t="s">
        <v>2247</v>
      </c>
      <c r="E2028" s="10" t="s">
        <v>2248</v>
      </c>
      <c r="F2028" s="11" t="s">
        <v>2249</v>
      </c>
      <c r="G2028" s="11"/>
      <c r="H2028" s="11"/>
      <c r="I2028" s="11"/>
      <c r="J2028" s="11"/>
      <c r="K2028" s="11"/>
      <c r="L2028" s="11"/>
      <c r="M2028" s="11"/>
      <c r="N2028" s="10"/>
      <c r="O2028" s="10"/>
      <c r="P2028" s="10"/>
      <c r="Q2028" s="10"/>
      <c r="R2028" s="10"/>
      <c r="S2028" s="10" t="s">
        <v>53</v>
      </c>
      <c r="T2028" s="10"/>
      <c r="U2028" s="10" t="s">
        <v>49</v>
      </c>
      <c r="V2028" s="10" t="s">
        <v>50</v>
      </c>
      <c r="W2028" s="10" t="s">
        <v>50</v>
      </c>
      <c r="X2028" s="11" t="str">
        <f t="shared" si="1118"/>
        <v>N</v>
      </c>
      <c r="Y2028" s="11"/>
      <c r="Z2028" s="11">
        <f t="shared" si="1129"/>
        <v>0</v>
      </c>
      <c r="AA2028" s="11" t="str">
        <f t="shared" si="1130"/>
        <v>N</v>
      </c>
      <c r="AB2028" s="11"/>
      <c r="AC2028" s="11">
        <f t="shared" si="1131"/>
        <v>0</v>
      </c>
      <c r="AD2028" s="10" t="str">
        <f t="shared" si="1119"/>
        <v/>
      </c>
      <c r="AE2028" s="10" t="str">
        <f t="shared" si="1120"/>
        <v/>
      </c>
      <c r="AF2028" s="11"/>
      <c r="AG2028" s="10"/>
      <c r="AH2028" s="10"/>
      <c r="AI2028" s="11">
        <f t="shared" si="1121"/>
        <v>1415</v>
      </c>
      <c r="AJ2028" s="11" t="str">
        <f t="shared" si="1122"/>
        <v/>
      </c>
      <c r="AK2028" s="11">
        <f t="shared" si="1123"/>
        <v>1415</v>
      </c>
      <c r="AL2028" s="11" t="str">
        <f t="shared" si="1124"/>
        <v/>
      </c>
      <c r="AM2028" s="11">
        <f t="shared" si="1125"/>
        <v>1080</v>
      </c>
      <c r="AN2028" s="11" t="str">
        <f t="shared" si="1126"/>
        <v/>
      </c>
      <c r="AO2028" s="11">
        <f t="shared" si="1127"/>
        <v>1223</v>
      </c>
      <c r="AP2028" s="11" t="str">
        <f t="shared" si="1128"/>
        <v/>
      </c>
      <c r="AQ2028" s="11"/>
      <c r="AR2028" s="11">
        <f t="shared" si="1132"/>
        <v>0</v>
      </c>
      <c r="AS2028" s="11"/>
      <c r="AT2028" s="9"/>
      <c r="AU2028" t="str">
        <f t="shared" si="1117"/>
        <v>RW</v>
      </c>
      <c r="AV2028" s="7">
        <f>SUM(Z$7:Z2028)/2</f>
        <v>1416</v>
      </c>
      <c r="AW2028" s="7">
        <f>SUM(AC$7:AC2028)/2</f>
        <v>1008</v>
      </c>
      <c r="BF2028" s="2" t="s">
        <v>1299</v>
      </c>
      <c r="BG2028" s="2" t="s">
        <v>1299</v>
      </c>
      <c r="BH2028" s="2" t="s">
        <v>1299</v>
      </c>
      <c r="BI2028" s="2" t="s">
        <v>1299</v>
      </c>
      <c r="BJ2028" s="2" t="s">
        <v>1299</v>
      </c>
      <c r="BK2028" s="2" t="s">
        <v>1299</v>
      </c>
      <c r="BL2028" s="2" t="s">
        <v>1299</v>
      </c>
      <c r="BM2028" s="2" t="s">
        <v>1299</v>
      </c>
      <c r="BN2028" s="2" t="s">
        <v>1299</v>
      </c>
      <c r="BO2028" s="2" t="s">
        <v>1299</v>
      </c>
    </row>
    <row r="2029" spans="2:67" ht="43.15" outlineLevel="1">
      <c r="B2029" s="36"/>
      <c r="C2029" s="13" t="s">
        <v>1999</v>
      </c>
      <c r="D2029" s="10" t="s">
        <v>2247</v>
      </c>
      <c r="E2029" s="10" t="s">
        <v>2248</v>
      </c>
      <c r="F2029" s="11" t="s">
        <v>2249</v>
      </c>
      <c r="G2029" s="11"/>
      <c r="H2029" s="11"/>
      <c r="I2029" s="11"/>
      <c r="J2029" s="11"/>
      <c r="K2029" s="11"/>
      <c r="L2029" s="11"/>
      <c r="M2029" s="11"/>
      <c r="N2029" s="10"/>
      <c r="O2029" s="10"/>
      <c r="P2029" s="10"/>
      <c r="Q2029" s="10"/>
      <c r="R2029" s="10"/>
      <c r="S2029" s="10" t="s">
        <v>53</v>
      </c>
      <c r="T2029" s="10"/>
      <c r="U2029" s="10" t="s">
        <v>49</v>
      </c>
      <c r="V2029" s="10" t="s">
        <v>50</v>
      </c>
      <c r="W2029" s="10" t="s">
        <v>50</v>
      </c>
      <c r="X2029" s="11" t="str">
        <f t="shared" si="1118"/>
        <v>N</v>
      </c>
      <c r="Y2029" s="11"/>
      <c r="Z2029" s="11">
        <f t="shared" si="1129"/>
        <v>0</v>
      </c>
      <c r="AA2029" s="11" t="str">
        <f t="shared" si="1130"/>
        <v>N</v>
      </c>
      <c r="AB2029" s="11"/>
      <c r="AC2029" s="11">
        <f t="shared" si="1131"/>
        <v>0</v>
      </c>
      <c r="AD2029" s="10" t="str">
        <f t="shared" si="1119"/>
        <v/>
      </c>
      <c r="AE2029" s="10" t="str">
        <f t="shared" si="1120"/>
        <v/>
      </c>
      <c r="AF2029" s="11"/>
      <c r="AG2029" s="10"/>
      <c r="AH2029" s="10"/>
      <c r="AI2029" s="11">
        <f t="shared" si="1121"/>
        <v>1415</v>
      </c>
      <c r="AJ2029" s="11" t="str">
        <f t="shared" si="1122"/>
        <v/>
      </c>
      <c r="AK2029" s="11">
        <f t="shared" si="1123"/>
        <v>1415</v>
      </c>
      <c r="AL2029" s="11" t="str">
        <f t="shared" si="1124"/>
        <v/>
      </c>
      <c r="AM2029" s="11">
        <f t="shared" si="1125"/>
        <v>1080</v>
      </c>
      <c r="AN2029" s="11" t="str">
        <f t="shared" si="1126"/>
        <v/>
      </c>
      <c r="AO2029" s="11">
        <f t="shared" si="1127"/>
        <v>1223</v>
      </c>
      <c r="AP2029" s="11" t="str">
        <f t="shared" si="1128"/>
        <v/>
      </c>
      <c r="AQ2029" s="11"/>
      <c r="AR2029" s="11">
        <f t="shared" si="1132"/>
        <v>0</v>
      </c>
      <c r="AS2029" s="11"/>
      <c r="AT2029" s="9"/>
      <c r="AU2029" t="str">
        <f t="shared" si="1117"/>
        <v>RW</v>
      </c>
      <c r="AV2029" s="7">
        <f>SUM(Z$7:Z2029)/2</f>
        <v>1416</v>
      </c>
      <c r="AW2029" s="7">
        <f>SUM(AC$7:AC2029)/2</f>
        <v>1008</v>
      </c>
      <c r="BF2029" s="2" t="s">
        <v>1299</v>
      </c>
      <c r="BG2029" s="2" t="s">
        <v>1299</v>
      </c>
      <c r="BH2029" s="2" t="s">
        <v>1299</v>
      </c>
      <c r="BI2029" s="2" t="s">
        <v>1299</v>
      </c>
      <c r="BJ2029" s="2" t="s">
        <v>1299</v>
      </c>
      <c r="BK2029" s="2" t="s">
        <v>1299</v>
      </c>
      <c r="BL2029" s="2" t="s">
        <v>1299</v>
      </c>
      <c r="BM2029" s="2" t="s">
        <v>1299</v>
      </c>
      <c r="BN2029" s="2" t="s">
        <v>1299</v>
      </c>
      <c r="BO2029" s="2" t="s">
        <v>1299</v>
      </c>
    </row>
    <row r="2030" spans="2:67" ht="43.15" outlineLevel="1">
      <c r="B2030" s="36"/>
      <c r="C2030" s="13" t="s">
        <v>1999</v>
      </c>
      <c r="D2030" s="10" t="s">
        <v>2247</v>
      </c>
      <c r="E2030" s="10" t="s">
        <v>2248</v>
      </c>
      <c r="F2030" s="11" t="s">
        <v>2249</v>
      </c>
      <c r="G2030" s="11"/>
      <c r="H2030" s="11"/>
      <c r="I2030" s="11"/>
      <c r="J2030" s="11"/>
      <c r="K2030" s="11"/>
      <c r="L2030" s="11"/>
      <c r="M2030" s="11"/>
      <c r="N2030" s="10"/>
      <c r="O2030" s="10"/>
      <c r="P2030" s="10"/>
      <c r="Q2030" s="10"/>
      <c r="R2030" s="10"/>
      <c r="S2030" s="10" t="s">
        <v>53</v>
      </c>
      <c r="T2030" s="10"/>
      <c r="U2030" s="10" t="s">
        <v>49</v>
      </c>
      <c r="V2030" s="10" t="s">
        <v>50</v>
      </c>
      <c r="W2030" s="10" t="s">
        <v>50</v>
      </c>
      <c r="X2030" s="11" t="str">
        <f t="shared" si="1118"/>
        <v>N</v>
      </c>
      <c r="Y2030" s="11"/>
      <c r="Z2030" s="11">
        <f t="shared" si="1129"/>
        <v>0</v>
      </c>
      <c r="AA2030" s="11" t="str">
        <f t="shared" si="1130"/>
        <v>N</v>
      </c>
      <c r="AB2030" s="11"/>
      <c r="AC2030" s="11">
        <f t="shared" si="1131"/>
        <v>0</v>
      </c>
      <c r="AD2030" s="10" t="str">
        <f t="shared" si="1119"/>
        <v/>
      </c>
      <c r="AE2030" s="10" t="str">
        <f t="shared" si="1120"/>
        <v/>
      </c>
      <c r="AF2030" s="11"/>
      <c r="AG2030" s="10"/>
      <c r="AH2030" s="10"/>
      <c r="AI2030" s="11">
        <f t="shared" si="1121"/>
        <v>1415</v>
      </c>
      <c r="AJ2030" s="11" t="str">
        <f t="shared" si="1122"/>
        <v/>
      </c>
      <c r="AK2030" s="11">
        <f t="shared" si="1123"/>
        <v>1415</v>
      </c>
      <c r="AL2030" s="11" t="str">
        <f t="shared" si="1124"/>
        <v/>
      </c>
      <c r="AM2030" s="11">
        <f t="shared" si="1125"/>
        <v>1080</v>
      </c>
      <c r="AN2030" s="11" t="str">
        <f t="shared" si="1126"/>
        <v/>
      </c>
      <c r="AO2030" s="11">
        <f t="shared" si="1127"/>
        <v>1223</v>
      </c>
      <c r="AP2030" s="11" t="str">
        <f t="shared" si="1128"/>
        <v/>
      </c>
      <c r="AQ2030" s="11"/>
      <c r="AR2030" s="11">
        <f t="shared" si="1132"/>
        <v>0</v>
      </c>
      <c r="AS2030" s="11"/>
      <c r="AT2030" s="9"/>
      <c r="AU2030" t="str">
        <f t="shared" si="1117"/>
        <v>RW</v>
      </c>
      <c r="AV2030" s="7">
        <f>SUM(Z$7:Z2030)/2</f>
        <v>1416</v>
      </c>
      <c r="AW2030" s="7">
        <f>SUM(AC$7:AC2030)/2</f>
        <v>1008</v>
      </c>
      <c r="BF2030" s="2" t="s">
        <v>1299</v>
      </c>
      <c r="BG2030" s="2" t="s">
        <v>1299</v>
      </c>
      <c r="BH2030" s="2" t="s">
        <v>1299</v>
      </c>
      <c r="BI2030" s="2" t="s">
        <v>1299</v>
      </c>
      <c r="BJ2030" s="2" t="s">
        <v>1299</v>
      </c>
      <c r="BK2030" s="2" t="s">
        <v>1299</v>
      </c>
      <c r="BL2030" s="2" t="s">
        <v>1299</v>
      </c>
      <c r="BM2030" s="2" t="s">
        <v>1299</v>
      </c>
      <c r="BN2030" s="2" t="s">
        <v>1299</v>
      </c>
      <c r="BO2030" s="2" t="s">
        <v>1299</v>
      </c>
    </row>
    <row r="2031" spans="2:67" ht="43.15" outlineLevel="1">
      <c r="B2031" s="36"/>
      <c r="C2031" s="13" t="s">
        <v>1999</v>
      </c>
      <c r="D2031" s="10" t="s">
        <v>2247</v>
      </c>
      <c r="E2031" s="10" t="s">
        <v>2248</v>
      </c>
      <c r="F2031" s="11" t="s">
        <v>2249</v>
      </c>
      <c r="G2031" s="11"/>
      <c r="H2031" s="11"/>
      <c r="I2031" s="11"/>
      <c r="J2031" s="11"/>
      <c r="K2031" s="11"/>
      <c r="L2031" s="11"/>
      <c r="M2031" s="11"/>
      <c r="N2031" s="10"/>
      <c r="O2031" s="10"/>
      <c r="P2031" s="10"/>
      <c r="Q2031" s="10"/>
      <c r="R2031" s="10"/>
      <c r="S2031" s="10" t="s">
        <v>53</v>
      </c>
      <c r="T2031" s="10"/>
      <c r="U2031" s="10" t="s">
        <v>49</v>
      </c>
      <c r="V2031" s="10" t="s">
        <v>50</v>
      </c>
      <c r="W2031" s="10" t="s">
        <v>50</v>
      </c>
      <c r="X2031" s="11" t="str">
        <f t="shared" si="1118"/>
        <v>N</v>
      </c>
      <c r="Y2031" s="11"/>
      <c r="Z2031" s="11">
        <f t="shared" si="1129"/>
        <v>0</v>
      </c>
      <c r="AA2031" s="11" t="str">
        <f t="shared" si="1130"/>
        <v>N</v>
      </c>
      <c r="AB2031" s="11"/>
      <c r="AC2031" s="11">
        <f t="shared" si="1131"/>
        <v>0</v>
      </c>
      <c r="AD2031" s="10" t="str">
        <f t="shared" si="1119"/>
        <v/>
      </c>
      <c r="AE2031" s="10" t="str">
        <f t="shared" si="1120"/>
        <v/>
      </c>
      <c r="AF2031" s="11"/>
      <c r="AG2031" s="10"/>
      <c r="AH2031" s="10"/>
      <c r="AI2031" s="11">
        <f t="shared" si="1121"/>
        <v>1415</v>
      </c>
      <c r="AJ2031" s="11" t="str">
        <f t="shared" si="1122"/>
        <v/>
      </c>
      <c r="AK2031" s="11">
        <f t="shared" si="1123"/>
        <v>1415</v>
      </c>
      <c r="AL2031" s="11" t="str">
        <f t="shared" si="1124"/>
        <v/>
      </c>
      <c r="AM2031" s="11">
        <f t="shared" si="1125"/>
        <v>1080</v>
      </c>
      <c r="AN2031" s="11" t="str">
        <f t="shared" si="1126"/>
        <v/>
      </c>
      <c r="AO2031" s="11">
        <f t="shared" si="1127"/>
        <v>1223</v>
      </c>
      <c r="AP2031" s="11" t="str">
        <f t="shared" si="1128"/>
        <v/>
      </c>
      <c r="AQ2031" s="11"/>
      <c r="AR2031" s="11">
        <f t="shared" si="1132"/>
        <v>0</v>
      </c>
      <c r="AS2031" s="11"/>
      <c r="AT2031" s="9"/>
      <c r="AU2031" t="str">
        <f t="shared" si="1117"/>
        <v>RW</v>
      </c>
      <c r="AV2031" s="7">
        <f>SUM(Z$7:Z2031)/2</f>
        <v>1416</v>
      </c>
      <c r="AW2031" s="7">
        <f>SUM(AC$7:AC2031)/2</f>
        <v>1008</v>
      </c>
      <c r="BF2031" s="2" t="s">
        <v>1299</v>
      </c>
      <c r="BG2031" s="2" t="s">
        <v>1299</v>
      </c>
      <c r="BH2031" s="2" t="s">
        <v>1299</v>
      </c>
      <c r="BI2031" s="2" t="s">
        <v>1299</v>
      </c>
      <c r="BJ2031" s="2" t="s">
        <v>1299</v>
      </c>
      <c r="BK2031" s="2" t="s">
        <v>1299</v>
      </c>
      <c r="BL2031" s="2" t="s">
        <v>1299</v>
      </c>
      <c r="BM2031" s="2" t="s">
        <v>1299</v>
      </c>
      <c r="BN2031" s="2" t="s">
        <v>1299</v>
      </c>
      <c r="BO2031" s="2" t="s">
        <v>1299</v>
      </c>
    </row>
    <row r="2032" spans="2:67" ht="43.15" outlineLevel="1">
      <c r="B2032" s="36"/>
      <c r="C2032" s="13" t="s">
        <v>1999</v>
      </c>
      <c r="D2032" s="10" t="s">
        <v>2247</v>
      </c>
      <c r="E2032" s="10" t="s">
        <v>2248</v>
      </c>
      <c r="F2032" s="11" t="s">
        <v>2249</v>
      </c>
      <c r="G2032" s="11"/>
      <c r="H2032" s="11"/>
      <c r="I2032" s="11"/>
      <c r="J2032" s="11"/>
      <c r="K2032" s="11"/>
      <c r="L2032" s="11"/>
      <c r="M2032" s="11"/>
      <c r="N2032" s="10"/>
      <c r="O2032" s="10"/>
      <c r="P2032" s="10"/>
      <c r="Q2032" s="10"/>
      <c r="R2032" s="10"/>
      <c r="S2032" s="10" t="s">
        <v>53</v>
      </c>
      <c r="T2032" s="10"/>
      <c r="U2032" s="10" t="s">
        <v>49</v>
      </c>
      <c r="V2032" s="10" t="s">
        <v>50</v>
      </c>
      <c r="W2032" s="10" t="s">
        <v>50</v>
      </c>
      <c r="X2032" s="11" t="str">
        <f t="shared" si="1118"/>
        <v>N</v>
      </c>
      <c r="Y2032" s="11"/>
      <c r="Z2032" s="11">
        <f t="shared" si="1129"/>
        <v>0</v>
      </c>
      <c r="AA2032" s="11" t="str">
        <f t="shared" si="1130"/>
        <v>N</v>
      </c>
      <c r="AB2032" s="11"/>
      <c r="AC2032" s="11">
        <f t="shared" si="1131"/>
        <v>0</v>
      </c>
      <c r="AD2032" s="10" t="str">
        <f t="shared" si="1119"/>
        <v/>
      </c>
      <c r="AE2032" s="10" t="str">
        <f t="shared" si="1120"/>
        <v/>
      </c>
      <c r="AF2032" s="11"/>
      <c r="AG2032" s="10"/>
      <c r="AH2032" s="10"/>
      <c r="AI2032" s="11">
        <f t="shared" si="1121"/>
        <v>1415</v>
      </c>
      <c r="AJ2032" s="11" t="str">
        <f t="shared" si="1122"/>
        <v/>
      </c>
      <c r="AK2032" s="11">
        <f t="shared" si="1123"/>
        <v>1415</v>
      </c>
      <c r="AL2032" s="11" t="str">
        <f t="shared" si="1124"/>
        <v/>
      </c>
      <c r="AM2032" s="11">
        <f t="shared" si="1125"/>
        <v>1080</v>
      </c>
      <c r="AN2032" s="11" t="str">
        <f t="shared" si="1126"/>
        <v/>
      </c>
      <c r="AO2032" s="11">
        <f t="shared" si="1127"/>
        <v>1223</v>
      </c>
      <c r="AP2032" s="11" t="str">
        <f t="shared" si="1128"/>
        <v/>
      </c>
      <c r="AQ2032" s="11"/>
      <c r="AR2032" s="11">
        <f t="shared" si="1132"/>
        <v>0</v>
      </c>
      <c r="AS2032" s="11"/>
      <c r="AT2032" s="9"/>
      <c r="AU2032" t="str">
        <f t="shared" ref="AU2032:AU2099" si="1133">S2032</f>
        <v>RW</v>
      </c>
      <c r="AV2032" s="7">
        <f>SUM(Z$7:Z2032)/2</f>
        <v>1416</v>
      </c>
      <c r="AW2032" s="7">
        <f>SUM(AC$7:AC2032)/2</f>
        <v>1008</v>
      </c>
      <c r="BF2032" s="2" t="s">
        <v>1299</v>
      </c>
      <c r="BG2032" s="2" t="s">
        <v>1299</v>
      </c>
      <c r="BH2032" s="2" t="s">
        <v>1299</v>
      </c>
      <c r="BI2032" s="2" t="s">
        <v>1299</v>
      </c>
      <c r="BJ2032" s="2" t="s">
        <v>1299</v>
      </c>
      <c r="BK2032" s="2" t="s">
        <v>1299</v>
      </c>
      <c r="BL2032" s="2" t="s">
        <v>1299</v>
      </c>
      <c r="BM2032" s="2" t="s">
        <v>1299</v>
      </c>
      <c r="BN2032" s="2" t="s">
        <v>1299</v>
      </c>
      <c r="BO2032" s="2" t="s">
        <v>1299</v>
      </c>
    </row>
    <row r="2033" spans="2:67" ht="43.15" outlineLevel="1">
      <c r="B2033" s="36"/>
      <c r="C2033" s="13" t="s">
        <v>1999</v>
      </c>
      <c r="D2033" s="10" t="s">
        <v>2247</v>
      </c>
      <c r="E2033" s="10" t="s">
        <v>2248</v>
      </c>
      <c r="F2033" s="11" t="s">
        <v>2249</v>
      </c>
      <c r="G2033" s="11"/>
      <c r="H2033" s="11"/>
      <c r="I2033" s="11"/>
      <c r="J2033" s="11"/>
      <c r="K2033" s="11"/>
      <c r="L2033" s="11"/>
      <c r="M2033" s="11"/>
      <c r="N2033" s="10"/>
      <c r="O2033" s="10"/>
      <c r="P2033" s="10"/>
      <c r="Q2033" s="10"/>
      <c r="R2033" s="10"/>
      <c r="S2033" s="10" t="s">
        <v>53</v>
      </c>
      <c r="T2033" s="10"/>
      <c r="U2033" s="10" t="s">
        <v>49</v>
      </c>
      <c r="V2033" s="10" t="s">
        <v>50</v>
      </c>
      <c r="W2033" s="10" t="s">
        <v>50</v>
      </c>
      <c r="X2033" s="11" t="str">
        <f t="shared" si="1118"/>
        <v>N</v>
      </c>
      <c r="Y2033" s="11"/>
      <c r="Z2033" s="11">
        <f t="shared" si="1129"/>
        <v>0</v>
      </c>
      <c r="AA2033" s="11" t="str">
        <f t="shared" si="1130"/>
        <v>N</v>
      </c>
      <c r="AB2033" s="11"/>
      <c r="AC2033" s="11">
        <f t="shared" si="1131"/>
        <v>0</v>
      </c>
      <c r="AD2033" s="10" t="str">
        <f t="shared" si="1119"/>
        <v/>
      </c>
      <c r="AE2033" s="10" t="str">
        <f t="shared" si="1120"/>
        <v/>
      </c>
      <c r="AF2033" s="11"/>
      <c r="AG2033" s="10"/>
      <c r="AH2033" s="10"/>
      <c r="AI2033" s="11">
        <f t="shared" si="1121"/>
        <v>1415</v>
      </c>
      <c r="AJ2033" s="11" t="str">
        <f t="shared" si="1122"/>
        <v/>
      </c>
      <c r="AK2033" s="11">
        <f t="shared" si="1123"/>
        <v>1415</v>
      </c>
      <c r="AL2033" s="11" t="str">
        <f t="shared" si="1124"/>
        <v/>
      </c>
      <c r="AM2033" s="11">
        <f t="shared" si="1125"/>
        <v>1080</v>
      </c>
      <c r="AN2033" s="11" t="str">
        <f t="shared" si="1126"/>
        <v/>
      </c>
      <c r="AO2033" s="11">
        <f t="shared" si="1127"/>
        <v>1223</v>
      </c>
      <c r="AP2033" s="11" t="str">
        <f t="shared" si="1128"/>
        <v/>
      </c>
      <c r="AQ2033" s="11"/>
      <c r="AR2033" s="11">
        <f t="shared" si="1132"/>
        <v>0</v>
      </c>
      <c r="AS2033" s="11"/>
      <c r="AT2033" s="9"/>
      <c r="AU2033" t="str">
        <f t="shared" si="1133"/>
        <v>RW</v>
      </c>
      <c r="AV2033" s="7">
        <f>SUM(Z$7:Z2033)/2</f>
        <v>1416</v>
      </c>
      <c r="AW2033" s="7">
        <f>SUM(AC$7:AC2033)/2</f>
        <v>1008</v>
      </c>
      <c r="BF2033" s="2" t="s">
        <v>1299</v>
      </c>
      <c r="BG2033" s="2" t="s">
        <v>1299</v>
      </c>
      <c r="BH2033" s="2" t="s">
        <v>1299</v>
      </c>
      <c r="BI2033" s="2" t="s">
        <v>1299</v>
      </c>
      <c r="BJ2033" s="2" t="s">
        <v>1299</v>
      </c>
      <c r="BK2033" s="2" t="s">
        <v>1299</v>
      </c>
      <c r="BL2033" s="2" t="s">
        <v>1299</v>
      </c>
      <c r="BM2033" s="2" t="s">
        <v>1299</v>
      </c>
      <c r="BN2033" s="2" t="s">
        <v>1299</v>
      </c>
      <c r="BO2033" s="2" t="s">
        <v>1299</v>
      </c>
    </row>
    <row r="2034" spans="2:67" ht="43.15" outlineLevel="1">
      <c r="B2034" s="36"/>
      <c r="C2034" s="13" t="s">
        <v>1999</v>
      </c>
      <c r="D2034" s="10" t="s">
        <v>2247</v>
      </c>
      <c r="E2034" s="10" t="s">
        <v>2248</v>
      </c>
      <c r="F2034" s="11" t="s">
        <v>2249</v>
      </c>
      <c r="G2034" s="11"/>
      <c r="H2034" s="11"/>
      <c r="I2034" s="11"/>
      <c r="J2034" s="11"/>
      <c r="K2034" s="11"/>
      <c r="L2034" s="11"/>
      <c r="M2034" s="11"/>
      <c r="N2034" s="10"/>
      <c r="O2034" s="10"/>
      <c r="P2034" s="10"/>
      <c r="Q2034" s="10"/>
      <c r="R2034" s="10"/>
      <c r="S2034" s="10" t="s">
        <v>53</v>
      </c>
      <c r="T2034" s="10"/>
      <c r="U2034" s="10" t="s">
        <v>49</v>
      </c>
      <c r="V2034" s="10" t="s">
        <v>50</v>
      </c>
      <c r="W2034" s="10" t="s">
        <v>50</v>
      </c>
      <c r="X2034" s="11" t="str">
        <f t="shared" si="1118"/>
        <v>N</v>
      </c>
      <c r="Y2034" s="11"/>
      <c r="Z2034" s="11">
        <f t="shared" si="1129"/>
        <v>0</v>
      </c>
      <c r="AA2034" s="11" t="str">
        <f t="shared" si="1130"/>
        <v>N</v>
      </c>
      <c r="AB2034" s="11"/>
      <c r="AC2034" s="11">
        <f t="shared" si="1131"/>
        <v>0</v>
      </c>
      <c r="AD2034" s="10" t="str">
        <f t="shared" si="1119"/>
        <v/>
      </c>
      <c r="AE2034" s="10" t="str">
        <f t="shared" si="1120"/>
        <v/>
      </c>
      <c r="AF2034" s="11"/>
      <c r="AG2034" s="10"/>
      <c r="AH2034" s="10"/>
      <c r="AI2034" s="11">
        <f t="shared" si="1121"/>
        <v>1415</v>
      </c>
      <c r="AJ2034" s="11" t="str">
        <f t="shared" si="1122"/>
        <v/>
      </c>
      <c r="AK2034" s="11">
        <f t="shared" si="1123"/>
        <v>1415</v>
      </c>
      <c r="AL2034" s="11" t="str">
        <f t="shared" si="1124"/>
        <v/>
      </c>
      <c r="AM2034" s="11">
        <f t="shared" si="1125"/>
        <v>1080</v>
      </c>
      <c r="AN2034" s="11" t="str">
        <f t="shared" si="1126"/>
        <v/>
      </c>
      <c r="AO2034" s="11">
        <f t="shared" si="1127"/>
        <v>1223</v>
      </c>
      <c r="AP2034" s="11" t="str">
        <f t="shared" si="1128"/>
        <v/>
      </c>
      <c r="AQ2034" s="11"/>
      <c r="AR2034" s="11">
        <f t="shared" si="1132"/>
        <v>0</v>
      </c>
      <c r="AS2034" s="11"/>
      <c r="AT2034" s="9"/>
      <c r="AU2034" t="str">
        <f t="shared" si="1133"/>
        <v>RW</v>
      </c>
      <c r="AV2034" s="7">
        <f>SUM(Z$7:Z2034)/2</f>
        <v>1416</v>
      </c>
      <c r="AW2034" s="7">
        <f>SUM(AC$7:AC2034)/2</f>
        <v>1008</v>
      </c>
      <c r="BF2034" s="2" t="s">
        <v>1299</v>
      </c>
      <c r="BG2034" s="2" t="s">
        <v>1299</v>
      </c>
      <c r="BH2034" s="2" t="s">
        <v>1299</v>
      </c>
      <c r="BI2034" s="2" t="s">
        <v>1299</v>
      </c>
      <c r="BJ2034" s="2" t="s">
        <v>1299</v>
      </c>
      <c r="BK2034" s="2" t="s">
        <v>1299</v>
      </c>
      <c r="BL2034" s="2" t="s">
        <v>1299</v>
      </c>
      <c r="BM2034" s="2" t="s">
        <v>1299</v>
      </c>
      <c r="BN2034" s="2" t="s">
        <v>1299</v>
      </c>
      <c r="BO2034" s="2" t="s">
        <v>1299</v>
      </c>
    </row>
    <row r="2035" spans="2:67" ht="43.15" outlineLevel="1">
      <c r="B2035" s="36"/>
      <c r="C2035" s="13" t="s">
        <v>1999</v>
      </c>
      <c r="D2035" s="10" t="s">
        <v>2247</v>
      </c>
      <c r="E2035" s="10" t="s">
        <v>2248</v>
      </c>
      <c r="F2035" s="11" t="s">
        <v>2249</v>
      </c>
      <c r="G2035" s="11"/>
      <c r="H2035" s="11"/>
      <c r="I2035" s="11"/>
      <c r="J2035" s="11"/>
      <c r="K2035" s="11"/>
      <c r="L2035" s="11"/>
      <c r="M2035" s="11"/>
      <c r="N2035" s="10"/>
      <c r="O2035" s="10"/>
      <c r="P2035" s="10"/>
      <c r="Q2035" s="10"/>
      <c r="R2035" s="10"/>
      <c r="S2035" s="10" t="s">
        <v>53</v>
      </c>
      <c r="T2035" s="10"/>
      <c r="U2035" s="10" t="s">
        <v>49</v>
      </c>
      <c r="V2035" s="10" t="s">
        <v>50</v>
      </c>
      <c r="W2035" s="10" t="s">
        <v>50</v>
      </c>
      <c r="X2035" s="11" t="str">
        <f t="shared" si="1118"/>
        <v>N</v>
      </c>
      <c r="Y2035" s="11"/>
      <c r="Z2035" s="11">
        <f t="shared" si="1129"/>
        <v>0</v>
      </c>
      <c r="AA2035" s="11" t="str">
        <f t="shared" si="1130"/>
        <v>N</v>
      </c>
      <c r="AB2035" s="11"/>
      <c r="AC2035" s="11">
        <f t="shared" si="1131"/>
        <v>0</v>
      </c>
      <c r="AD2035" s="10" t="str">
        <f t="shared" si="1119"/>
        <v/>
      </c>
      <c r="AE2035" s="10" t="str">
        <f t="shared" si="1120"/>
        <v/>
      </c>
      <c r="AF2035" s="11"/>
      <c r="AG2035" s="10"/>
      <c r="AH2035" s="10"/>
      <c r="AI2035" s="11">
        <f t="shared" si="1121"/>
        <v>1415</v>
      </c>
      <c r="AJ2035" s="11" t="str">
        <f t="shared" si="1122"/>
        <v/>
      </c>
      <c r="AK2035" s="11">
        <f t="shared" si="1123"/>
        <v>1415</v>
      </c>
      <c r="AL2035" s="11" t="str">
        <f t="shared" si="1124"/>
        <v/>
      </c>
      <c r="AM2035" s="11">
        <f t="shared" si="1125"/>
        <v>1080</v>
      </c>
      <c r="AN2035" s="11" t="str">
        <f t="shared" si="1126"/>
        <v/>
      </c>
      <c r="AO2035" s="11">
        <f t="shared" si="1127"/>
        <v>1223</v>
      </c>
      <c r="AP2035" s="11" t="str">
        <f t="shared" si="1128"/>
        <v/>
      </c>
      <c r="AQ2035" s="11"/>
      <c r="AR2035" s="11">
        <f t="shared" si="1132"/>
        <v>0</v>
      </c>
      <c r="AS2035" s="11"/>
      <c r="AT2035" s="9"/>
      <c r="AU2035" t="str">
        <f t="shared" si="1133"/>
        <v>RW</v>
      </c>
      <c r="AV2035" s="7">
        <f>SUM(Z$7:Z2035)/2</f>
        <v>1416</v>
      </c>
      <c r="AW2035" s="7">
        <f>SUM(AC$7:AC2035)/2</f>
        <v>1008</v>
      </c>
      <c r="BF2035" s="2" t="s">
        <v>1299</v>
      </c>
      <c r="BG2035" s="2" t="s">
        <v>1299</v>
      </c>
      <c r="BH2035" s="2" t="s">
        <v>1299</v>
      </c>
      <c r="BI2035" s="2" t="s">
        <v>1299</v>
      </c>
      <c r="BJ2035" s="2" t="s">
        <v>1299</v>
      </c>
      <c r="BK2035" s="2" t="s">
        <v>1299</v>
      </c>
      <c r="BL2035" s="2" t="s">
        <v>1299</v>
      </c>
      <c r="BM2035" s="2" t="s">
        <v>1299</v>
      </c>
      <c r="BN2035" s="2" t="s">
        <v>1299</v>
      </c>
      <c r="BO2035" s="2" t="s">
        <v>1299</v>
      </c>
    </row>
    <row r="2036" spans="2:67" ht="43.15" outlineLevel="1">
      <c r="B2036" s="36"/>
      <c r="C2036" s="13" t="s">
        <v>1999</v>
      </c>
      <c r="D2036" s="10" t="s">
        <v>2247</v>
      </c>
      <c r="E2036" s="10" t="s">
        <v>2248</v>
      </c>
      <c r="F2036" s="11" t="s">
        <v>2249</v>
      </c>
      <c r="G2036" s="11"/>
      <c r="H2036" s="11"/>
      <c r="I2036" s="11"/>
      <c r="J2036" s="11"/>
      <c r="K2036" s="11"/>
      <c r="L2036" s="11"/>
      <c r="M2036" s="11"/>
      <c r="N2036" s="10"/>
      <c r="O2036" s="10"/>
      <c r="P2036" s="10"/>
      <c r="Q2036" s="10"/>
      <c r="R2036" s="10"/>
      <c r="S2036" s="10" t="s">
        <v>53</v>
      </c>
      <c r="T2036" s="10"/>
      <c r="U2036" s="10" t="s">
        <v>49</v>
      </c>
      <c r="V2036" s="10" t="s">
        <v>50</v>
      </c>
      <c r="W2036" s="10" t="s">
        <v>50</v>
      </c>
      <c r="X2036" s="11" t="str">
        <f t="shared" ref="X2036:X2103" si="1134">IF(Y2036&gt;0,"Y","N")</f>
        <v>N</v>
      </c>
      <c r="Y2036" s="11"/>
      <c r="Z2036" s="11">
        <f t="shared" si="1129"/>
        <v>0</v>
      </c>
      <c r="AA2036" s="11" t="str">
        <f t="shared" si="1130"/>
        <v>N</v>
      </c>
      <c r="AB2036" s="11"/>
      <c r="AC2036" s="11">
        <f t="shared" si="1131"/>
        <v>0</v>
      </c>
      <c r="AD2036" s="10" t="str">
        <f t="shared" si="1119"/>
        <v/>
      </c>
      <c r="AE2036" s="10" t="str">
        <f t="shared" si="1120"/>
        <v/>
      </c>
      <c r="AF2036" s="11"/>
      <c r="AG2036" s="10"/>
      <c r="AH2036" s="10"/>
      <c r="AI2036" s="11">
        <f t="shared" si="1121"/>
        <v>1415</v>
      </c>
      <c r="AJ2036" s="11" t="str">
        <f t="shared" si="1122"/>
        <v/>
      </c>
      <c r="AK2036" s="11">
        <f t="shared" si="1123"/>
        <v>1415</v>
      </c>
      <c r="AL2036" s="11" t="str">
        <f t="shared" si="1124"/>
        <v/>
      </c>
      <c r="AM2036" s="11">
        <f t="shared" si="1125"/>
        <v>1080</v>
      </c>
      <c r="AN2036" s="11" t="str">
        <f t="shared" si="1126"/>
        <v/>
      </c>
      <c r="AO2036" s="11">
        <f t="shared" si="1127"/>
        <v>1223</v>
      </c>
      <c r="AP2036" s="11" t="str">
        <f t="shared" si="1128"/>
        <v/>
      </c>
      <c r="AQ2036" s="11"/>
      <c r="AR2036" s="11">
        <f t="shared" si="1132"/>
        <v>0</v>
      </c>
      <c r="AS2036" s="11"/>
      <c r="AT2036" s="9"/>
      <c r="AU2036" t="str">
        <f t="shared" si="1133"/>
        <v>RW</v>
      </c>
      <c r="AV2036" s="7">
        <f>SUM(Z$7:Z2036)/2</f>
        <v>1416</v>
      </c>
      <c r="AW2036" s="7">
        <f>SUM(AC$7:AC2036)/2</f>
        <v>1008</v>
      </c>
      <c r="BF2036" s="2" t="s">
        <v>1299</v>
      </c>
      <c r="BG2036" s="2" t="s">
        <v>1299</v>
      </c>
      <c r="BH2036" s="2" t="s">
        <v>1299</v>
      </c>
      <c r="BI2036" s="2" t="s">
        <v>1299</v>
      </c>
      <c r="BJ2036" s="2" t="s">
        <v>1299</v>
      </c>
      <c r="BK2036" s="2" t="s">
        <v>1299</v>
      </c>
      <c r="BL2036" s="2" t="s">
        <v>1299</v>
      </c>
      <c r="BM2036" s="2" t="s">
        <v>1299</v>
      </c>
      <c r="BN2036" s="2" t="s">
        <v>1299</v>
      </c>
      <c r="BO2036" s="2" t="s">
        <v>1299</v>
      </c>
    </row>
    <row r="2037" spans="2:67" ht="43.15" outlineLevel="1">
      <c r="B2037" s="36"/>
      <c r="C2037" s="13" t="s">
        <v>1999</v>
      </c>
      <c r="D2037" s="10" t="s">
        <v>2247</v>
      </c>
      <c r="E2037" s="10" t="s">
        <v>2248</v>
      </c>
      <c r="F2037" s="11" t="s">
        <v>2249</v>
      </c>
      <c r="G2037" s="11"/>
      <c r="H2037" s="11"/>
      <c r="I2037" s="11"/>
      <c r="J2037" s="11"/>
      <c r="K2037" s="11"/>
      <c r="L2037" s="11"/>
      <c r="M2037" s="11"/>
      <c r="N2037" s="10"/>
      <c r="O2037" s="10"/>
      <c r="P2037" s="10"/>
      <c r="Q2037" s="10"/>
      <c r="R2037" s="10"/>
      <c r="S2037" s="10" t="s">
        <v>53</v>
      </c>
      <c r="T2037" s="10"/>
      <c r="U2037" s="10" t="s">
        <v>49</v>
      </c>
      <c r="V2037" s="10" t="s">
        <v>50</v>
      </c>
      <c r="W2037" s="10" t="s">
        <v>50</v>
      </c>
      <c r="X2037" s="11" t="str">
        <f t="shared" si="1134"/>
        <v>N</v>
      </c>
      <c r="Y2037" s="11"/>
      <c r="Z2037" s="11">
        <f t="shared" si="1129"/>
        <v>0</v>
      </c>
      <c r="AA2037" s="11" t="str">
        <f t="shared" si="1130"/>
        <v>N</v>
      </c>
      <c r="AB2037" s="11"/>
      <c r="AC2037" s="11">
        <f t="shared" si="1131"/>
        <v>0</v>
      </c>
      <c r="AD2037" s="10" t="str">
        <f t="shared" si="1119"/>
        <v/>
      </c>
      <c r="AE2037" s="10" t="str">
        <f t="shared" si="1120"/>
        <v/>
      </c>
      <c r="AF2037" s="11"/>
      <c r="AG2037" s="10"/>
      <c r="AH2037" s="10"/>
      <c r="AI2037" s="11">
        <f t="shared" si="1121"/>
        <v>1415</v>
      </c>
      <c r="AJ2037" s="11" t="str">
        <f t="shared" si="1122"/>
        <v/>
      </c>
      <c r="AK2037" s="11">
        <f t="shared" si="1123"/>
        <v>1415</v>
      </c>
      <c r="AL2037" s="11" t="str">
        <f t="shared" si="1124"/>
        <v/>
      </c>
      <c r="AM2037" s="11">
        <f t="shared" si="1125"/>
        <v>1080</v>
      </c>
      <c r="AN2037" s="11" t="str">
        <f t="shared" si="1126"/>
        <v/>
      </c>
      <c r="AO2037" s="11">
        <f t="shared" si="1127"/>
        <v>1223</v>
      </c>
      <c r="AP2037" s="11" t="str">
        <f t="shared" si="1128"/>
        <v/>
      </c>
      <c r="AQ2037" s="11"/>
      <c r="AR2037" s="11">
        <f t="shared" si="1132"/>
        <v>0</v>
      </c>
      <c r="AS2037" s="11"/>
      <c r="AT2037" s="9"/>
      <c r="AU2037" t="str">
        <f t="shared" si="1133"/>
        <v>RW</v>
      </c>
      <c r="AV2037" s="7">
        <f>SUM(Z$7:Z2037)/2</f>
        <v>1416</v>
      </c>
      <c r="AW2037" s="7">
        <f>SUM(AC$7:AC2037)/2</f>
        <v>1008</v>
      </c>
      <c r="BF2037" s="2" t="s">
        <v>1299</v>
      </c>
      <c r="BG2037" s="2" t="s">
        <v>1299</v>
      </c>
      <c r="BH2037" s="2" t="s">
        <v>1299</v>
      </c>
      <c r="BI2037" s="2" t="s">
        <v>1299</v>
      </c>
      <c r="BJ2037" s="2" t="s">
        <v>1299</v>
      </c>
      <c r="BK2037" s="2" t="s">
        <v>1299</v>
      </c>
      <c r="BL2037" s="2" t="s">
        <v>1299</v>
      </c>
      <c r="BM2037" s="2" t="s">
        <v>1299</v>
      </c>
      <c r="BN2037" s="2" t="s">
        <v>1299</v>
      </c>
      <c r="BO2037" s="2" t="s">
        <v>1299</v>
      </c>
    </row>
    <row r="2038" spans="2:67" ht="43.15" outlineLevel="1">
      <c r="B2038" s="36"/>
      <c r="C2038" s="13" t="s">
        <v>1999</v>
      </c>
      <c r="D2038" s="10" t="s">
        <v>2247</v>
      </c>
      <c r="E2038" s="10" t="s">
        <v>2248</v>
      </c>
      <c r="F2038" s="11" t="s">
        <v>2249</v>
      </c>
      <c r="G2038" s="11"/>
      <c r="H2038" s="11"/>
      <c r="I2038" s="11"/>
      <c r="J2038" s="11"/>
      <c r="K2038" s="11"/>
      <c r="L2038" s="11"/>
      <c r="M2038" s="11"/>
      <c r="N2038" s="10"/>
      <c r="O2038" s="10"/>
      <c r="P2038" s="10"/>
      <c r="Q2038" s="10"/>
      <c r="R2038" s="10"/>
      <c r="S2038" s="10" t="s">
        <v>53</v>
      </c>
      <c r="T2038" s="10"/>
      <c r="U2038" s="10" t="s">
        <v>49</v>
      </c>
      <c r="V2038" s="10" t="s">
        <v>50</v>
      </c>
      <c r="W2038" s="10" t="s">
        <v>50</v>
      </c>
      <c r="X2038" s="11" t="str">
        <f t="shared" si="1134"/>
        <v>N</v>
      </c>
      <c r="Y2038" s="11"/>
      <c r="Z2038" s="11">
        <f t="shared" si="1129"/>
        <v>0</v>
      </c>
      <c r="AA2038" s="11" t="str">
        <f t="shared" si="1130"/>
        <v>N</v>
      </c>
      <c r="AB2038" s="11"/>
      <c r="AC2038" s="11">
        <f t="shared" si="1131"/>
        <v>0</v>
      </c>
      <c r="AD2038" s="10" t="str">
        <f t="shared" si="1119"/>
        <v/>
      </c>
      <c r="AE2038" s="10" t="str">
        <f t="shared" si="1120"/>
        <v/>
      </c>
      <c r="AF2038" s="11"/>
      <c r="AG2038" s="10"/>
      <c r="AH2038" s="10"/>
      <c r="AI2038" s="11">
        <f t="shared" si="1121"/>
        <v>1415</v>
      </c>
      <c r="AJ2038" s="11" t="str">
        <f t="shared" si="1122"/>
        <v/>
      </c>
      <c r="AK2038" s="11">
        <f t="shared" si="1123"/>
        <v>1415</v>
      </c>
      <c r="AL2038" s="11" t="str">
        <f t="shared" si="1124"/>
        <v/>
      </c>
      <c r="AM2038" s="11">
        <f t="shared" si="1125"/>
        <v>1080</v>
      </c>
      <c r="AN2038" s="11" t="str">
        <f t="shared" si="1126"/>
        <v/>
      </c>
      <c r="AO2038" s="11">
        <f t="shared" si="1127"/>
        <v>1223</v>
      </c>
      <c r="AP2038" s="11" t="str">
        <f t="shared" si="1128"/>
        <v/>
      </c>
      <c r="AQ2038" s="11"/>
      <c r="AR2038" s="11">
        <f t="shared" si="1132"/>
        <v>0</v>
      </c>
      <c r="AS2038" s="11"/>
      <c r="AT2038" s="9"/>
      <c r="AU2038" t="str">
        <f t="shared" si="1133"/>
        <v>RW</v>
      </c>
      <c r="AV2038" s="7">
        <f>SUM(Z$7:Z2038)/2</f>
        <v>1416</v>
      </c>
      <c r="AW2038" s="7">
        <f>SUM(AC$7:AC2038)/2</f>
        <v>1008</v>
      </c>
      <c r="BF2038" s="2" t="s">
        <v>1299</v>
      </c>
      <c r="BG2038" s="2" t="s">
        <v>1299</v>
      </c>
      <c r="BH2038" s="2" t="s">
        <v>1299</v>
      </c>
      <c r="BI2038" s="2" t="s">
        <v>1299</v>
      </c>
      <c r="BJ2038" s="2" t="s">
        <v>1299</v>
      </c>
      <c r="BK2038" s="2" t="s">
        <v>1299</v>
      </c>
      <c r="BL2038" s="2" t="s">
        <v>1299</v>
      </c>
      <c r="BM2038" s="2" t="s">
        <v>1299</v>
      </c>
      <c r="BN2038" s="2" t="s">
        <v>1299</v>
      </c>
      <c r="BO2038" s="2" t="s">
        <v>1299</v>
      </c>
    </row>
    <row r="2039" spans="2:67" ht="43.15" outlineLevel="1">
      <c r="B2039" s="36"/>
      <c r="C2039" s="13" t="s">
        <v>1999</v>
      </c>
      <c r="D2039" s="10" t="s">
        <v>2247</v>
      </c>
      <c r="E2039" s="10" t="s">
        <v>2248</v>
      </c>
      <c r="F2039" s="11" t="s">
        <v>2249</v>
      </c>
      <c r="G2039" s="11"/>
      <c r="H2039" s="11"/>
      <c r="I2039" s="11"/>
      <c r="J2039" s="11"/>
      <c r="K2039" s="11"/>
      <c r="L2039" s="11"/>
      <c r="M2039" s="11"/>
      <c r="N2039" s="10"/>
      <c r="O2039" s="10"/>
      <c r="P2039" s="10"/>
      <c r="Q2039" s="10"/>
      <c r="R2039" s="10"/>
      <c r="S2039" s="10" t="s">
        <v>53</v>
      </c>
      <c r="T2039" s="10"/>
      <c r="U2039" s="10" t="s">
        <v>49</v>
      </c>
      <c r="V2039" s="10" t="s">
        <v>50</v>
      </c>
      <c r="W2039" s="10" t="s">
        <v>50</v>
      </c>
      <c r="X2039" s="11" t="str">
        <f t="shared" si="1134"/>
        <v>N</v>
      </c>
      <c r="Y2039" s="11"/>
      <c r="Z2039" s="11">
        <f t="shared" si="1129"/>
        <v>0</v>
      </c>
      <c r="AA2039" s="11" t="str">
        <f t="shared" si="1130"/>
        <v>N</v>
      </c>
      <c r="AB2039" s="11"/>
      <c r="AC2039" s="11">
        <f t="shared" si="1131"/>
        <v>0</v>
      </c>
      <c r="AD2039" s="10" t="str">
        <f t="shared" si="1119"/>
        <v/>
      </c>
      <c r="AE2039" s="10" t="str">
        <f t="shared" si="1120"/>
        <v/>
      </c>
      <c r="AF2039" s="11"/>
      <c r="AG2039" s="10"/>
      <c r="AH2039" s="10"/>
      <c r="AI2039" s="11">
        <f t="shared" si="1121"/>
        <v>1415</v>
      </c>
      <c r="AJ2039" s="11" t="str">
        <f t="shared" si="1122"/>
        <v/>
      </c>
      <c r="AK2039" s="11">
        <f t="shared" si="1123"/>
        <v>1415</v>
      </c>
      <c r="AL2039" s="11" t="str">
        <f t="shared" si="1124"/>
        <v/>
      </c>
      <c r="AM2039" s="11">
        <f t="shared" si="1125"/>
        <v>1080</v>
      </c>
      <c r="AN2039" s="11" t="str">
        <f t="shared" si="1126"/>
        <v/>
      </c>
      <c r="AO2039" s="11">
        <f t="shared" si="1127"/>
        <v>1223</v>
      </c>
      <c r="AP2039" s="11" t="str">
        <f t="shared" si="1128"/>
        <v/>
      </c>
      <c r="AQ2039" s="11"/>
      <c r="AR2039" s="11">
        <f t="shared" si="1132"/>
        <v>0</v>
      </c>
      <c r="AS2039" s="11"/>
      <c r="AT2039" s="9"/>
      <c r="AU2039" t="str">
        <f t="shared" si="1133"/>
        <v>RW</v>
      </c>
      <c r="AV2039" s="7">
        <f>SUM(Z$7:Z2039)/2</f>
        <v>1416</v>
      </c>
      <c r="AW2039" s="7">
        <f>SUM(AC$7:AC2039)/2</f>
        <v>1008</v>
      </c>
      <c r="BF2039" s="2" t="s">
        <v>1299</v>
      </c>
      <c r="BG2039" s="2" t="s">
        <v>1299</v>
      </c>
      <c r="BH2039" s="2" t="s">
        <v>1299</v>
      </c>
      <c r="BI2039" s="2" t="s">
        <v>1299</v>
      </c>
      <c r="BJ2039" s="2" t="s">
        <v>1299</v>
      </c>
      <c r="BK2039" s="2" t="s">
        <v>1299</v>
      </c>
      <c r="BL2039" s="2" t="s">
        <v>1299</v>
      </c>
      <c r="BM2039" s="2" t="s">
        <v>1299</v>
      </c>
      <c r="BN2039" s="2" t="s">
        <v>1299</v>
      </c>
      <c r="BO2039" s="2" t="s">
        <v>1299</v>
      </c>
    </row>
    <row r="2040" spans="2:67" ht="43.15" outlineLevel="1">
      <c r="B2040" s="36"/>
      <c r="C2040" s="13" t="s">
        <v>1999</v>
      </c>
      <c r="D2040" s="10" t="s">
        <v>2247</v>
      </c>
      <c r="E2040" s="10" t="s">
        <v>2248</v>
      </c>
      <c r="F2040" s="11" t="s">
        <v>2249</v>
      </c>
      <c r="G2040" s="11"/>
      <c r="H2040" s="11"/>
      <c r="I2040" s="11"/>
      <c r="J2040" s="11"/>
      <c r="K2040" s="11"/>
      <c r="L2040" s="11"/>
      <c r="M2040" s="11"/>
      <c r="N2040" s="10"/>
      <c r="O2040" s="10"/>
      <c r="P2040" s="10"/>
      <c r="Q2040" s="10"/>
      <c r="R2040" s="10"/>
      <c r="S2040" s="10" t="s">
        <v>53</v>
      </c>
      <c r="T2040" s="10"/>
      <c r="U2040" s="10" t="s">
        <v>49</v>
      </c>
      <c r="V2040" s="10" t="s">
        <v>50</v>
      </c>
      <c r="W2040" s="10" t="s">
        <v>50</v>
      </c>
      <c r="X2040" s="11" t="str">
        <f t="shared" si="1134"/>
        <v>N</v>
      </c>
      <c r="Y2040" s="11"/>
      <c r="Z2040" s="11">
        <f t="shared" si="1129"/>
        <v>0</v>
      </c>
      <c r="AA2040" s="11" t="str">
        <f t="shared" si="1130"/>
        <v>N</v>
      </c>
      <c r="AB2040" s="11"/>
      <c r="AC2040" s="11">
        <f t="shared" si="1131"/>
        <v>0</v>
      </c>
      <c r="AD2040" s="10" t="str">
        <f t="shared" si="1119"/>
        <v/>
      </c>
      <c r="AE2040" s="10" t="str">
        <f t="shared" si="1120"/>
        <v/>
      </c>
      <c r="AF2040" s="11"/>
      <c r="AG2040" s="10"/>
      <c r="AH2040" s="10"/>
      <c r="AI2040" s="11">
        <f t="shared" si="1121"/>
        <v>1415</v>
      </c>
      <c r="AJ2040" s="11" t="str">
        <f t="shared" si="1122"/>
        <v/>
      </c>
      <c r="AK2040" s="11">
        <f t="shared" si="1123"/>
        <v>1415</v>
      </c>
      <c r="AL2040" s="11" t="str">
        <f t="shared" si="1124"/>
        <v/>
      </c>
      <c r="AM2040" s="11">
        <f t="shared" si="1125"/>
        <v>1080</v>
      </c>
      <c r="AN2040" s="11" t="str">
        <f t="shared" si="1126"/>
        <v/>
      </c>
      <c r="AO2040" s="11">
        <f t="shared" si="1127"/>
        <v>1223</v>
      </c>
      <c r="AP2040" s="11" t="str">
        <f t="shared" si="1128"/>
        <v/>
      </c>
      <c r="AQ2040" s="11"/>
      <c r="AR2040" s="11">
        <f t="shared" si="1132"/>
        <v>0</v>
      </c>
      <c r="AS2040" s="11"/>
      <c r="AT2040" s="9"/>
      <c r="AU2040" t="str">
        <f t="shared" si="1133"/>
        <v>RW</v>
      </c>
      <c r="AV2040" s="7">
        <f>SUM(Z$7:Z2040)/2</f>
        <v>1416</v>
      </c>
      <c r="AW2040" s="7">
        <f>SUM(AC$7:AC2040)/2</f>
        <v>1008</v>
      </c>
      <c r="BF2040" s="2" t="s">
        <v>1299</v>
      </c>
      <c r="BG2040" s="2" t="s">
        <v>1299</v>
      </c>
      <c r="BH2040" s="2" t="s">
        <v>1299</v>
      </c>
      <c r="BI2040" s="2" t="s">
        <v>1299</v>
      </c>
      <c r="BJ2040" s="2" t="s">
        <v>1299</v>
      </c>
      <c r="BK2040" s="2" t="s">
        <v>1299</v>
      </c>
      <c r="BL2040" s="2" t="s">
        <v>1299</v>
      </c>
      <c r="BM2040" s="2" t="s">
        <v>1299</v>
      </c>
      <c r="BN2040" s="2" t="s">
        <v>1299</v>
      </c>
      <c r="BO2040" s="2" t="s">
        <v>1299</v>
      </c>
    </row>
    <row r="2041" spans="2:67" ht="43.15" outlineLevel="1">
      <c r="B2041" s="36"/>
      <c r="C2041" s="13" t="s">
        <v>1999</v>
      </c>
      <c r="D2041" s="10" t="s">
        <v>2247</v>
      </c>
      <c r="E2041" s="10" t="s">
        <v>2248</v>
      </c>
      <c r="F2041" s="11" t="s">
        <v>2249</v>
      </c>
      <c r="G2041" s="11"/>
      <c r="H2041" s="11"/>
      <c r="I2041" s="11"/>
      <c r="J2041" s="11"/>
      <c r="K2041" s="11"/>
      <c r="L2041" s="11"/>
      <c r="M2041" s="11"/>
      <c r="N2041" s="10"/>
      <c r="O2041" s="10"/>
      <c r="P2041" s="10"/>
      <c r="Q2041" s="10"/>
      <c r="R2041" s="10"/>
      <c r="S2041" s="10" t="s">
        <v>53</v>
      </c>
      <c r="T2041" s="10"/>
      <c r="U2041" s="10" t="s">
        <v>49</v>
      </c>
      <c r="V2041" s="10" t="s">
        <v>50</v>
      </c>
      <c r="W2041" s="10" t="s">
        <v>50</v>
      </c>
      <c r="X2041" s="11" t="str">
        <f t="shared" si="1134"/>
        <v>N</v>
      </c>
      <c r="Y2041" s="11"/>
      <c r="Z2041" s="11">
        <f t="shared" si="1129"/>
        <v>0</v>
      </c>
      <c r="AA2041" s="11" t="str">
        <f t="shared" si="1130"/>
        <v>N</v>
      </c>
      <c r="AB2041" s="11"/>
      <c r="AC2041" s="11">
        <f t="shared" si="1131"/>
        <v>0</v>
      </c>
      <c r="AD2041" s="10" t="str">
        <f t="shared" si="1119"/>
        <v/>
      </c>
      <c r="AE2041" s="10" t="str">
        <f t="shared" si="1120"/>
        <v/>
      </c>
      <c r="AF2041" s="11"/>
      <c r="AG2041" s="10"/>
      <c r="AH2041" s="10"/>
      <c r="AI2041" s="11">
        <f t="shared" si="1121"/>
        <v>1415</v>
      </c>
      <c r="AJ2041" s="11" t="str">
        <f t="shared" si="1122"/>
        <v/>
      </c>
      <c r="AK2041" s="11">
        <f t="shared" si="1123"/>
        <v>1415</v>
      </c>
      <c r="AL2041" s="11" t="str">
        <f t="shared" si="1124"/>
        <v/>
      </c>
      <c r="AM2041" s="11">
        <f t="shared" si="1125"/>
        <v>1080</v>
      </c>
      <c r="AN2041" s="11" t="str">
        <f t="shared" si="1126"/>
        <v/>
      </c>
      <c r="AO2041" s="11">
        <f t="shared" si="1127"/>
        <v>1223</v>
      </c>
      <c r="AP2041" s="11" t="str">
        <f t="shared" si="1128"/>
        <v/>
      </c>
      <c r="AQ2041" s="11"/>
      <c r="AR2041" s="11">
        <f t="shared" si="1132"/>
        <v>0</v>
      </c>
      <c r="AS2041" s="11"/>
      <c r="AT2041" s="9"/>
      <c r="AU2041" t="str">
        <f t="shared" si="1133"/>
        <v>RW</v>
      </c>
      <c r="AV2041" s="7">
        <f>SUM(Z$7:Z2041)/2</f>
        <v>1416</v>
      </c>
      <c r="AW2041" s="7">
        <f>SUM(AC$7:AC2041)/2</f>
        <v>1008</v>
      </c>
      <c r="BF2041" s="2" t="s">
        <v>1299</v>
      </c>
      <c r="BG2041" s="2" t="s">
        <v>1299</v>
      </c>
      <c r="BH2041" s="2" t="s">
        <v>1299</v>
      </c>
      <c r="BI2041" s="2" t="s">
        <v>1299</v>
      </c>
      <c r="BJ2041" s="2" t="s">
        <v>1299</v>
      </c>
      <c r="BK2041" s="2" t="s">
        <v>1299</v>
      </c>
      <c r="BL2041" s="2" t="s">
        <v>1299</v>
      </c>
      <c r="BM2041" s="2" t="s">
        <v>1299</v>
      </c>
      <c r="BN2041" s="2" t="s">
        <v>1299</v>
      </c>
      <c r="BO2041" s="2" t="s">
        <v>1299</v>
      </c>
    </row>
    <row r="2042" spans="2:67" ht="43.15" outlineLevel="1">
      <c r="B2042" s="36"/>
      <c r="C2042" s="13" t="s">
        <v>1999</v>
      </c>
      <c r="D2042" s="10" t="s">
        <v>2247</v>
      </c>
      <c r="E2042" s="10" t="s">
        <v>2248</v>
      </c>
      <c r="F2042" s="11" t="s">
        <v>2249</v>
      </c>
      <c r="G2042" s="11"/>
      <c r="H2042" s="11"/>
      <c r="I2042" s="11"/>
      <c r="J2042" s="11"/>
      <c r="K2042" s="11"/>
      <c r="L2042" s="11"/>
      <c r="M2042" s="11"/>
      <c r="N2042" s="10"/>
      <c r="O2042" s="10"/>
      <c r="P2042" s="10"/>
      <c r="Q2042" s="10"/>
      <c r="R2042" s="10"/>
      <c r="S2042" s="10" t="s">
        <v>53</v>
      </c>
      <c r="T2042" s="10"/>
      <c r="U2042" s="10" t="s">
        <v>49</v>
      </c>
      <c r="V2042" s="10" t="s">
        <v>50</v>
      </c>
      <c r="W2042" s="10" t="s">
        <v>50</v>
      </c>
      <c r="X2042" s="11" t="str">
        <f t="shared" si="1134"/>
        <v>N</v>
      </c>
      <c r="Y2042" s="11"/>
      <c r="Z2042" s="11">
        <f t="shared" si="1129"/>
        <v>0</v>
      </c>
      <c r="AA2042" s="11" t="str">
        <f t="shared" si="1130"/>
        <v>N</v>
      </c>
      <c r="AB2042" s="11"/>
      <c r="AC2042" s="11">
        <f t="shared" si="1131"/>
        <v>0</v>
      </c>
      <c r="AD2042" s="10" t="str">
        <f t="shared" si="1119"/>
        <v/>
      </c>
      <c r="AE2042" s="10" t="str">
        <f t="shared" si="1120"/>
        <v/>
      </c>
      <c r="AF2042" s="11"/>
      <c r="AG2042" s="10"/>
      <c r="AH2042" s="10"/>
      <c r="AI2042" s="11">
        <f t="shared" si="1121"/>
        <v>1415</v>
      </c>
      <c r="AJ2042" s="11" t="str">
        <f t="shared" si="1122"/>
        <v/>
      </c>
      <c r="AK2042" s="11">
        <f t="shared" si="1123"/>
        <v>1415</v>
      </c>
      <c r="AL2042" s="11" t="str">
        <f t="shared" si="1124"/>
        <v/>
      </c>
      <c r="AM2042" s="11">
        <f t="shared" si="1125"/>
        <v>1080</v>
      </c>
      <c r="AN2042" s="11" t="str">
        <f t="shared" si="1126"/>
        <v/>
      </c>
      <c r="AO2042" s="11">
        <f t="shared" si="1127"/>
        <v>1223</v>
      </c>
      <c r="AP2042" s="11" t="str">
        <f t="shared" si="1128"/>
        <v/>
      </c>
      <c r="AQ2042" s="11"/>
      <c r="AR2042" s="11">
        <f t="shared" si="1132"/>
        <v>0</v>
      </c>
      <c r="AS2042" s="11"/>
      <c r="AT2042" s="9"/>
      <c r="AU2042" t="str">
        <f t="shared" si="1133"/>
        <v>RW</v>
      </c>
      <c r="AV2042" s="7">
        <f>SUM(Z$7:Z2042)/2</f>
        <v>1416</v>
      </c>
      <c r="AW2042" s="7">
        <f>SUM(AC$7:AC2042)/2</f>
        <v>1008</v>
      </c>
      <c r="BF2042" s="2" t="s">
        <v>1299</v>
      </c>
      <c r="BG2042" s="2" t="s">
        <v>1299</v>
      </c>
      <c r="BH2042" s="2" t="s">
        <v>1299</v>
      </c>
      <c r="BI2042" s="2" t="s">
        <v>1299</v>
      </c>
      <c r="BJ2042" s="2" t="s">
        <v>1299</v>
      </c>
      <c r="BK2042" s="2" t="s">
        <v>1299</v>
      </c>
      <c r="BL2042" s="2" t="s">
        <v>1299</v>
      </c>
      <c r="BM2042" s="2" t="s">
        <v>1299</v>
      </c>
      <c r="BN2042" s="2" t="s">
        <v>1299</v>
      </c>
      <c r="BO2042" s="2" t="s">
        <v>1299</v>
      </c>
    </row>
    <row r="2043" spans="2:67" ht="43.15" outlineLevel="1">
      <c r="B2043" s="36"/>
      <c r="C2043" s="13" t="s">
        <v>1999</v>
      </c>
      <c r="D2043" s="10" t="s">
        <v>2247</v>
      </c>
      <c r="E2043" s="10" t="s">
        <v>2248</v>
      </c>
      <c r="F2043" s="11" t="s">
        <v>2249</v>
      </c>
      <c r="G2043" s="11" t="str">
        <f t="shared" ref="G2043:G2058" si="1135">IF(BA2043&gt;1, F2043 &amp; "[" &amp; BB2043-1+BA2043&amp; ":" &amp; BB2043 &amp; "]",(IF(BA2043&gt;0,F2043 &amp; "[" &amp; BB2043 &amp; "]","")))</f>
        <v>MFR_SPECIFIC_EA[143:137]</v>
      </c>
      <c r="H2043" s="11"/>
      <c r="I2043" s="11"/>
      <c r="J2043" s="11"/>
      <c r="K2043" s="11"/>
      <c r="L2043" s="11"/>
      <c r="M2043" s="11"/>
      <c r="N2043" s="10"/>
      <c r="O2043" s="10"/>
      <c r="P2043" s="10"/>
      <c r="Q2043" s="10"/>
      <c r="R2043" s="10"/>
      <c r="S2043" s="10" t="s">
        <v>53</v>
      </c>
      <c r="T2043" s="10"/>
      <c r="U2043" s="10" t="s">
        <v>49</v>
      </c>
      <c r="V2043" s="10" t="s">
        <v>50</v>
      </c>
      <c r="W2043" s="10" t="s">
        <v>50</v>
      </c>
      <c r="X2043" s="11" t="str">
        <f t="shared" si="1134"/>
        <v>N</v>
      </c>
      <c r="Y2043" s="11"/>
      <c r="Z2043" s="11">
        <f t="shared" si="1129"/>
        <v>0</v>
      </c>
      <c r="AA2043" s="11" t="str">
        <f t="shared" si="1130"/>
        <v>Y</v>
      </c>
      <c r="AB2043" s="11">
        <v>7</v>
      </c>
      <c r="AC2043" s="11">
        <f t="shared" si="1131"/>
        <v>7</v>
      </c>
      <c r="AD2043" s="10" t="str">
        <f t="shared" si="1119"/>
        <v>0000000</v>
      </c>
      <c r="AE2043" s="10" t="str">
        <f t="shared" si="1120"/>
        <v>0000000</v>
      </c>
      <c r="AF2043" s="11"/>
      <c r="AG2043" s="10"/>
      <c r="AH2043" s="10"/>
      <c r="AI2043" s="11">
        <f t="shared" si="1121"/>
        <v>1415</v>
      </c>
      <c r="AJ2043" s="11" t="str">
        <f t="shared" si="1122"/>
        <v/>
      </c>
      <c r="AK2043" s="11">
        <f t="shared" si="1123"/>
        <v>1415</v>
      </c>
      <c r="AL2043" s="11" t="str">
        <f t="shared" si="1124"/>
        <v/>
      </c>
      <c r="AM2043" s="11">
        <f t="shared" si="1125"/>
        <v>1073</v>
      </c>
      <c r="AN2043" s="11" t="str">
        <f t="shared" si="1126"/>
        <v>OTP[1079:1073]</v>
      </c>
      <c r="AO2043" s="11">
        <f t="shared" si="1127"/>
        <v>1216</v>
      </c>
      <c r="AP2043" s="11" t="str">
        <f t="shared" si="1128"/>
        <v/>
      </c>
      <c r="AQ2043" s="11"/>
      <c r="AR2043" s="11">
        <f t="shared" si="1132"/>
        <v>0</v>
      </c>
      <c r="AS2043" s="11"/>
      <c r="AT2043" s="9"/>
      <c r="AU2043" t="str">
        <f t="shared" si="1133"/>
        <v>RW</v>
      </c>
      <c r="AV2043" s="7">
        <f>SUM(Z$7:Z2043)/2</f>
        <v>1416</v>
      </c>
      <c r="AW2043" s="7">
        <f>SUM(AC$7:AC2043)/2</f>
        <v>1011.5</v>
      </c>
      <c r="BA2043" s="11">
        <v>7</v>
      </c>
      <c r="BB2043" s="7">
        <f t="shared" ref="BB2043:BB2058" si="1136">BB2044+BA2044</f>
        <v>137</v>
      </c>
      <c r="BF2043" s="2" t="s">
        <v>1725</v>
      </c>
      <c r="BG2043" s="2" t="s">
        <v>1725</v>
      </c>
      <c r="BH2043" s="2" t="s">
        <v>1725</v>
      </c>
      <c r="BI2043" s="2" t="s">
        <v>1725</v>
      </c>
      <c r="BJ2043" s="2" t="s">
        <v>1725</v>
      </c>
      <c r="BK2043" s="2" t="s">
        <v>1725</v>
      </c>
      <c r="BL2043" s="2" t="s">
        <v>1725</v>
      </c>
      <c r="BM2043" s="2" t="s">
        <v>1725</v>
      </c>
      <c r="BN2043" s="2" t="s">
        <v>1725</v>
      </c>
      <c r="BO2043" s="2" t="s">
        <v>1725</v>
      </c>
    </row>
    <row r="2044" spans="2:67" ht="43.15" outlineLevel="1">
      <c r="B2044" s="36"/>
      <c r="C2044" s="13" t="s">
        <v>1999</v>
      </c>
      <c r="D2044" s="10" t="s">
        <v>2247</v>
      </c>
      <c r="E2044" s="10" t="s">
        <v>2248</v>
      </c>
      <c r="F2044" s="11" t="s">
        <v>2249</v>
      </c>
      <c r="G2044" s="11" t="str">
        <f t="shared" si="1135"/>
        <v>MFR_SPECIFIC_EA[136:129]</v>
      </c>
      <c r="H2044" s="11" t="s">
        <v>164</v>
      </c>
      <c r="I2044" s="11"/>
      <c r="J2044" s="11"/>
      <c r="K2044" s="11"/>
      <c r="L2044" s="11"/>
      <c r="M2044" s="11"/>
      <c r="N2044" s="10"/>
      <c r="O2044" s="10"/>
      <c r="P2044" s="10"/>
      <c r="Q2044" s="10"/>
      <c r="R2044" s="10"/>
      <c r="S2044" s="10" t="s">
        <v>53</v>
      </c>
      <c r="T2044" s="10"/>
      <c r="U2044" s="10" t="s">
        <v>49</v>
      </c>
      <c r="V2044" s="10" t="s">
        <v>50</v>
      </c>
      <c r="W2044" s="10" t="s">
        <v>50</v>
      </c>
      <c r="X2044" s="11" t="str">
        <f t="shared" si="1134"/>
        <v>N</v>
      </c>
      <c r="Y2044" s="11"/>
      <c r="Z2044" s="11">
        <f t="shared" si="1129"/>
        <v>0</v>
      </c>
      <c r="AA2044" s="11" t="str">
        <f t="shared" si="1130"/>
        <v>Y</v>
      </c>
      <c r="AB2044" s="11">
        <v>8</v>
      </c>
      <c r="AC2044" s="11">
        <f t="shared" si="1131"/>
        <v>8</v>
      </c>
      <c r="AD2044" s="10">
        <v>11111111</v>
      </c>
      <c r="AE2044" s="10">
        <v>11111111</v>
      </c>
      <c r="AF2044" s="11"/>
      <c r="AG2044" s="10"/>
      <c r="AH2044" s="10"/>
      <c r="AI2044" s="11">
        <f t="shared" si="1121"/>
        <v>1415</v>
      </c>
      <c r="AJ2044" s="11" t="str">
        <f t="shared" si="1122"/>
        <v/>
      </c>
      <c r="AK2044" s="11">
        <f t="shared" si="1123"/>
        <v>1415</v>
      </c>
      <c r="AL2044" s="11" t="str">
        <f t="shared" si="1124"/>
        <v/>
      </c>
      <c r="AM2044" s="11">
        <f t="shared" si="1125"/>
        <v>1065</v>
      </c>
      <c r="AN2044" s="11" t="str">
        <f t="shared" si="1126"/>
        <v>OTP[1072:1065]</v>
      </c>
      <c r="AO2044" s="11">
        <f t="shared" si="1127"/>
        <v>1208</v>
      </c>
      <c r="AP2044" s="11" t="str">
        <f t="shared" si="1128"/>
        <v/>
      </c>
      <c r="AQ2044" s="11"/>
      <c r="AR2044" s="11">
        <f t="shared" si="1132"/>
        <v>0</v>
      </c>
      <c r="AS2044" s="11"/>
      <c r="AT2044" s="9"/>
      <c r="AU2044" t="str">
        <f t="shared" si="1133"/>
        <v>RW</v>
      </c>
      <c r="AV2044" s="7">
        <f>SUM(Z$7:Z2044)/2</f>
        <v>1416</v>
      </c>
      <c r="AW2044" s="7">
        <f>SUM(AC$7:AC2044)/2</f>
        <v>1015.5</v>
      </c>
      <c r="BA2044" s="11">
        <v>8</v>
      </c>
      <c r="BB2044" s="7">
        <f t="shared" si="1136"/>
        <v>129</v>
      </c>
      <c r="BF2044" s="2">
        <v>11111111</v>
      </c>
      <c r="BG2044" s="2">
        <v>11111111</v>
      </c>
      <c r="BH2044" s="2">
        <v>11111111</v>
      </c>
      <c r="BI2044" s="2">
        <v>11111111</v>
      </c>
      <c r="BJ2044" s="2">
        <v>11111111</v>
      </c>
      <c r="BK2044" s="2">
        <v>11111111</v>
      </c>
      <c r="BL2044" s="2">
        <v>11111111</v>
      </c>
      <c r="BM2044" s="2">
        <v>11111111</v>
      </c>
      <c r="BN2044" s="2">
        <v>11111111</v>
      </c>
      <c r="BO2044" s="2">
        <v>11111111</v>
      </c>
    </row>
    <row r="2045" spans="2:67" ht="43.15" outlineLevel="1">
      <c r="B2045" s="36"/>
      <c r="C2045" s="13" t="s">
        <v>1999</v>
      </c>
      <c r="D2045" s="10" t="s">
        <v>2247</v>
      </c>
      <c r="E2045" s="10" t="s">
        <v>2248</v>
      </c>
      <c r="F2045" s="11" t="s">
        <v>2249</v>
      </c>
      <c r="G2045" s="11" t="str">
        <f t="shared" si="1135"/>
        <v>MFR_SPECIFIC_EA[128]</v>
      </c>
      <c r="H2045" s="11" t="s">
        <v>2251</v>
      </c>
      <c r="I2045" s="11"/>
      <c r="J2045" s="11"/>
      <c r="K2045" s="11"/>
      <c r="L2045" s="11"/>
      <c r="M2045" s="11"/>
      <c r="N2045" s="10"/>
      <c r="O2045" s="10"/>
      <c r="P2045" s="10"/>
      <c r="Q2045" s="10"/>
      <c r="R2045" s="10"/>
      <c r="S2045" s="10" t="s">
        <v>53</v>
      </c>
      <c r="T2045" s="10"/>
      <c r="U2045" s="10" t="s">
        <v>49</v>
      </c>
      <c r="V2045" s="10" t="s">
        <v>50</v>
      </c>
      <c r="W2045" s="10" t="s">
        <v>50</v>
      </c>
      <c r="X2045" s="11" t="str">
        <f t="shared" si="1134"/>
        <v>N</v>
      </c>
      <c r="Y2045" s="11"/>
      <c r="Z2045" s="11">
        <f t="shared" si="1129"/>
        <v>0</v>
      </c>
      <c r="AA2045" s="11" t="str">
        <f t="shared" si="1130"/>
        <v>Y</v>
      </c>
      <c r="AB2045" s="11">
        <v>1</v>
      </c>
      <c r="AC2045" s="11">
        <f t="shared" si="1131"/>
        <v>1</v>
      </c>
      <c r="AD2045" s="10">
        <v>0</v>
      </c>
      <c r="AE2045" s="10" t="str">
        <f t="shared" si="1120"/>
        <v>0</v>
      </c>
      <c r="AF2045" s="11"/>
      <c r="AG2045" s="10"/>
      <c r="AH2045" s="10"/>
      <c r="AI2045" s="11">
        <f t="shared" si="1121"/>
        <v>1415</v>
      </c>
      <c r="AJ2045" s="11" t="str">
        <f t="shared" si="1122"/>
        <v/>
      </c>
      <c r="AK2045" s="11">
        <f t="shared" si="1123"/>
        <v>1415</v>
      </c>
      <c r="AL2045" s="11" t="str">
        <f t="shared" si="1124"/>
        <v/>
      </c>
      <c r="AM2045" s="11">
        <f t="shared" si="1125"/>
        <v>1064</v>
      </c>
      <c r="AN2045" s="11" t="str">
        <f t="shared" si="1126"/>
        <v>OTP[1064]</v>
      </c>
      <c r="AO2045" s="11">
        <f t="shared" si="1127"/>
        <v>1207</v>
      </c>
      <c r="AP2045" s="11" t="str">
        <f t="shared" si="1128"/>
        <v/>
      </c>
      <c r="AQ2045" s="11"/>
      <c r="AR2045" s="11">
        <f t="shared" si="1132"/>
        <v>0</v>
      </c>
      <c r="AS2045" s="11"/>
      <c r="AT2045" s="9"/>
      <c r="AU2045" t="str">
        <f t="shared" si="1133"/>
        <v>RW</v>
      </c>
      <c r="AV2045" s="7">
        <f>SUM(Z$7:Z2045)/2</f>
        <v>1416</v>
      </c>
      <c r="AW2045" s="7">
        <f>SUM(AC$7:AC2045)/2</f>
        <v>1016</v>
      </c>
      <c r="BA2045" s="11">
        <v>1</v>
      </c>
      <c r="BB2045" s="7">
        <f t="shared" si="1136"/>
        <v>128</v>
      </c>
      <c r="BF2045" s="2">
        <v>0</v>
      </c>
      <c r="BG2045" s="2" t="s">
        <v>1304</v>
      </c>
      <c r="BH2045" s="2">
        <v>0</v>
      </c>
      <c r="BI2045" s="2" t="s">
        <v>1304</v>
      </c>
      <c r="BJ2045" s="2">
        <v>0</v>
      </c>
      <c r="BK2045" s="2" t="s">
        <v>1304</v>
      </c>
      <c r="BL2045" s="2">
        <v>0</v>
      </c>
      <c r="BM2045" s="2" t="s">
        <v>1304</v>
      </c>
      <c r="BN2045" s="2">
        <v>0</v>
      </c>
      <c r="BO2045" s="2" t="s">
        <v>1304</v>
      </c>
    </row>
    <row r="2046" spans="2:67" ht="57.6" outlineLevel="1">
      <c r="B2046" s="36"/>
      <c r="C2046" s="13" t="s">
        <v>1999</v>
      </c>
      <c r="D2046" s="10" t="s">
        <v>2247</v>
      </c>
      <c r="E2046" s="10" t="s">
        <v>2248</v>
      </c>
      <c r="F2046" s="11" t="s">
        <v>2249</v>
      </c>
      <c r="G2046" s="11" t="str">
        <f t="shared" si="1135"/>
        <v>MFR_SPECIFIC_EA[127:120]</v>
      </c>
      <c r="H2046" s="11" t="s">
        <v>2252</v>
      </c>
      <c r="I2046" s="11"/>
      <c r="J2046" s="11"/>
      <c r="K2046" s="11"/>
      <c r="L2046" s="11"/>
      <c r="M2046" s="11"/>
      <c r="N2046" s="10" t="s">
        <v>2253</v>
      </c>
      <c r="O2046" s="10"/>
      <c r="P2046" s="10"/>
      <c r="Q2046" s="10"/>
      <c r="R2046" s="10"/>
      <c r="S2046" s="10" t="s">
        <v>53</v>
      </c>
      <c r="T2046" s="10"/>
      <c r="U2046" s="10" t="s">
        <v>49</v>
      </c>
      <c r="V2046" s="10" t="s">
        <v>50</v>
      </c>
      <c r="W2046" s="10" t="s">
        <v>50</v>
      </c>
      <c r="X2046" s="11" t="str">
        <f t="shared" si="1134"/>
        <v>N</v>
      </c>
      <c r="Y2046" s="11"/>
      <c r="Z2046" s="11">
        <f t="shared" si="1129"/>
        <v>0</v>
      </c>
      <c r="AA2046" s="11" t="str">
        <f t="shared" si="1130"/>
        <v>Y</v>
      </c>
      <c r="AB2046" s="11">
        <v>8</v>
      </c>
      <c r="AC2046" s="11">
        <f t="shared" si="1131"/>
        <v>8</v>
      </c>
      <c r="AD2046" s="10" t="str">
        <f t="shared" si="1119"/>
        <v>00000000</v>
      </c>
      <c r="AE2046" s="10" t="str">
        <f t="shared" si="1120"/>
        <v>00000000</v>
      </c>
      <c r="AF2046" s="11"/>
      <c r="AG2046" s="10"/>
      <c r="AH2046" s="10"/>
      <c r="AI2046" s="11">
        <f t="shared" si="1121"/>
        <v>1415</v>
      </c>
      <c r="AJ2046" s="11" t="str">
        <f t="shared" si="1122"/>
        <v/>
      </c>
      <c r="AK2046" s="11">
        <f t="shared" si="1123"/>
        <v>1415</v>
      </c>
      <c r="AL2046" s="11" t="str">
        <f t="shared" si="1124"/>
        <v/>
      </c>
      <c r="AM2046" s="11">
        <f t="shared" si="1125"/>
        <v>1056</v>
      </c>
      <c r="AN2046" s="11" t="str">
        <f t="shared" si="1126"/>
        <v>OTP[1063:1056]</v>
      </c>
      <c r="AO2046" s="11">
        <f t="shared" si="1127"/>
        <v>1199</v>
      </c>
      <c r="AP2046" s="11" t="str">
        <f t="shared" si="1128"/>
        <v/>
      </c>
      <c r="AQ2046" s="11"/>
      <c r="AR2046" s="11">
        <f t="shared" si="1132"/>
        <v>0</v>
      </c>
      <c r="AS2046" s="11"/>
      <c r="AT2046" s="9"/>
      <c r="AU2046" t="str">
        <f t="shared" si="1133"/>
        <v>RW</v>
      </c>
      <c r="AV2046" s="7">
        <f>SUM(Z$7:Z2046)/2</f>
        <v>1416</v>
      </c>
      <c r="AW2046" s="7">
        <f>SUM(AC$7:AC2046)/2</f>
        <v>1020</v>
      </c>
      <c r="BA2046" s="11">
        <v>8</v>
      </c>
      <c r="BB2046" s="7">
        <f t="shared" si="1136"/>
        <v>120</v>
      </c>
      <c r="BF2046" s="2" t="s">
        <v>272</v>
      </c>
      <c r="BG2046" s="2" t="s">
        <v>272</v>
      </c>
      <c r="BH2046" s="2" t="s">
        <v>272</v>
      </c>
      <c r="BI2046" s="2" t="s">
        <v>272</v>
      </c>
      <c r="BJ2046" s="2" t="s">
        <v>272</v>
      </c>
      <c r="BK2046" s="2" t="s">
        <v>272</v>
      </c>
      <c r="BL2046" s="2" t="s">
        <v>272</v>
      </c>
      <c r="BM2046" s="2" t="s">
        <v>272</v>
      </c>
      <c r="BN2046" s="2" t="s">
        <v>272</v>
      </c>
      <c r="BO2046" s="2" t="s">
        <v>272</v>
      </c>
    </row>
    <row r="2047" spans="2:67" ht="43.15" outlineLevel="1">
      <c r="B2047" s="36"/>
      <c r="C2047" s="13" t="s">
        <v>1999</v>
      </c>
      <c r="D2047" s="10" t="s">
        <v>2247</v>
      </c>
      <c r="E2047" s="10" t="s">
        <v>2248</v>
      </c>
      <c r="F2047" s="11" t="s">
        <v>2249</v>
      </c>
      <c r="G2047" s="11" t="str">
        <f t="shared" si="1135"/>
        <v>MFR_SPECIFIC_EA[119:112]</v>
      </c>
      <c r="H2047" s="11" t="s">
        <v>2254</v>
      </c>
      <c r="I2047" s="11"/>
      <c r="J2047" s="11"/>
      <c r="K2047" s="11"/>
      <c r="L2047" s="11"/>
      <c r="M2047" s="11"/>
      <c r="N2047" s="10" t="s">
        <v>2255</v>
      </c>
      <c r="O2047" s="10"/>
      <c r="P2047" s="10"/>
      <c r="Q2047" s="10"/>
      <c r="R2047" s="10"/>
      <c r="S2047" s="10" t="s">
        <v>53</v>
      </c>
      <c r="T2047" s="10"/>
      <c r="U2047" s="10" t="s">
        <v>49</v>
      </c>
      <c r="V2047" s="10" t="s">
        <v>50</v>
      </c>
      <c r="W2047" s="10" t="s">
        <v>50</v>
      </c>
      <c r="X2047" s="11" t="str">
        <f t="shared" si="1134"/>
        <v>N</v>
      </c>
      <c r="Y2047" s="11"/>
      <c r="Z2047" s="11">
        <f t="shared" si="1129"/>
        <v>0</v>
      </c>
      <c r="AA2047" s="11" t="str">
        <f t="shared" si="1130"/>
        <v>Y</v>
      </c>
      <c r="AB2047" s="11">
        <v>8</v>
      </c>
      <c r="AC2047" s="11">
        <f t="shared" si="1131"/>
        <v>8</v>
      </c>
      <c r="AD2047" s="10" t="str">
        <f t="shared" si="1119"/>
        <v>00000000</v>
      </c>
      <c r="AE2047" s="10" t="str">
        <f t="shared" si="1120"/>
        <v>00000000</v>
      </c>
      <c r="AF2047" s="11"/>
      <c r="AG2047" s="10"/>
      <c r="AH2047" s="10"/>
      <c r="AI2047" s="11">
        <f t="shared" si="1121"/>
        <v>1415</v>
      </c>
      <c r="AJ2047" s="11" t="str">
        <f t="shared" si="1122"/>
        <v/>
      </c>
      <c r="AK2047" s="11">
        <f t="shared" si="1123"/>
        <v>1415</v>
      </c>
      <c r="AL2047" s="11" t="str">
        <f t="shared" si="1124"/>
        <v/>
      </c>
      <c r="AM2047" s="11">
        <f t="shared" si="1125"/>
        <v>1048</v>
      </c>
      <c r="AN2047" s="11" t="str">
        <f t="shared" si="1126"/>
        <v>OTP[1055:1048]</v>
      </c>
      <c r="AO2047" s="11">
        <f t="shared" si="1127"/>
        <v>1191</v>
      </c>
      <c r="AP2047" s="11" t="str">
        <f t="shared" si="1128"/>
        <v/>
      </c>
      <c r="AQ2047" s="11"/>
      <c r="AR2047" s="11">
        <f t="shared" si="1132"/>
        <v>0</v>
      </c>
      <c r="AS2047" s="11"/>
      <c r="AT2047" s="9"/>
      <c r="AU2047" t="str">
        <f t="shared" si="1133"/>
        <v>RW</v>
      </c>
      <c r="AV2047" s="7">
        <f>SUM(Z$7:Z2047)/2</f>
        <v>1416</v>
      </c>
      <c r="AW2047" s="7">
        <f>SUM(AC$7:AC2047)/2</f>
        <v>1024</v>
      </c>
      <c r="BA2047" s="11">
        <v>8</v>
      </c>
      <c r="BB2047" s="7">
        <f t="shared" si="1136"/>
        <v>112</v>
      </c>
      <c r="BF2047" s="2" t="s">
        <v>272</v>
      </c>
      <c r="BG2047" s="2" t="s">
        <v>272</v>
      </c>
      <c r="BH2047" s="2" t="s">
        <v>272</v>
      </c>
      <c r="BI2047" s="2" t="s">
        <v>272</v>
      </c>
      <c r="BJ2047" s="2" t="s">
        <v>272</v>
      </c>
      <c r="BK2047" s="2" t="s">
        <v>272</v>
      </c>
      <c r="BL2047" s="2" t="s">
        <v>272</v>
      </c>
      <c r="BM2047" s="2" t="s">
        <v>272</v>
      </c>
      <c r="BN2047" s="2" t="s">
        <v>272</v>
      </c>
      <c r="BO2047" s="2" t="s">
        <v>272</v>
      </c>
    </row>
    <row r="2048" spans="2:67" ht="43.15" outlineLevel="1">
      <c r="B2048" s="36"/>
      <c r="C2048" s="13" t="s">
        <v>1999</v>
      </c>
      <c r="D2048" s="10" t="s">
        <v>2247</v>
      </c>
      <c r="E2048" s="10" t="s">
        <v>2248</v>
      </c>
      <c r="F2048" s="11" t="s">
        <v>2249</v>
      </c>
      <c r="G2048" s="11" t="str">
        <f t="shared" si="1135"/>
        <v>MFR_SPECIFIC_EA[111:104]</v>
      </c>
      <c r="H2048" s="11" t="s">
        <v>2256</v>
      </c>
      <c r="I2048" s="11"/>
      <c r="J2048" s="11"/>
      <c r="K2048" s="11"/>
      <c r="L2048" s="11"/>
      <c r="M2048" s="11"/>
      <c r="N2048" s="10" t="s">
        <v>2257</v>
      </c>
      <c r="O2048" s="10"/>
      <c r="P2048" s="10"/>
      <c r="Q2048" s="10"/>
      <c r="R2048" s="10"/>
      <c r="S2048" s="10" t="s">
        <v>53</v>
      </c>
      <c r="T2048" s="10"/>
      <c r="U2048" s="10" t="s">
        <v>49</v>
      </c>
      <c r="V2048" s="10" t="s">
        <v>50</v>
      </c>
      <c r="W2048" s="10" t="s">
        <v>50</v>
      </c>
      <c r="X2048" s="11" t="str">
        <f t="shared" si="1134"/>
        <v>N</v>
      </c>
      <c r="Y2048" s="11"/>
      <c r="Z2048" s="11">
        <f t="shared" si="1129"/>
        <v>0</v>
      </c>
      <c r="AA2048" s="11" t="str">
        <f t="shared" si="1130"/>
        <v>Y</v>
      </c>
      <c r="AB2048" s="11">
        <v>8</v>
      </c>
      <c r="AC2048" s="11">
        <f t="shared" si="1131"/>
        <v>8</v>
      </c>
      <c r="AD2048" s="10" t="str">
        <f t="shared" si="1119"/>
        <v>00000000</v>
      </c>
      <c r="AE2048" s="10" t="str">
        <f t="shared" si="1120"/>
        <v>00000000</v>
      </c>
      <c r="AF2048" s="11"/>
      <c r="AG2048" s="10"/>
      <c r="AH2048" s="10"/>
      <c r="AI2048" s="11">
        <f t="shared" si="1121"/>
        <v>1415</v>
      </c>
      <c r="AJ2048" s="11" t="str">
        <f t="shared" si="1122"/>
        <v/>
      </c>
      <c r="AK2048" s="11">
        <f t="shared" si="1123"/>
        <v>1415</v>
      </c>
      <c r="AL2048" s="11" t="str">
        <f t="shared" si="1124"/>
        <v/>
      </c>
      <c r="AM2048" s="11">
        <f t="shared" si="1125"/>
        <v>1040</v>
      </c>
      <c r="AN2048" s="11" t="str">
        <f t="shared" si="1126"/>
        <v>OTP[1047:1040]</v>
      </c>
      <c r="AO2048" s="11">
        <f t="shared" si="1127"/>
        <v>1183</v>
      </c>
      <c r="AP2048" s="11" t="str">
        <f t="shared" si="1128"/>
        <v/>
      </c>
      <c r="AQ2048" s="11"/>
      <c r="AR2048" s="11">
        <f t="shared" si="1132"/>
        <v>0</v>
      </c>
      <c r="AS2048" s="11"/>
      <c r="AT2048" s="9"/>
      <c r="AU2048" t="str">
        <f t="shared" si="1133"/>
        <v>RW</v>
      </c>
      <c r="AV2048" s="7">
        <f>SUM(Z$7:Z2048)/2</f>
        <v>1416</v>
      </c>
      <c r="AW2048" s="7">
        <f>SUM(AC$7:AC2048)/2</f>
        <v>1028</v>
      </c>
      <c r="BA2048" s="11">
        <v>8</v>
      </c>
      <c r="BB2048" s="7">
        <f t="shared" si="1136"/>
        <v>104</v>
      </c>
      <c r="BF2048" s="2" t="s">
        <v>272</v>
      </c>
      <c r="BG2048" s="2" t="s">
        <v>272</v>
      </c>
      <c r="BH2048" s="2" t="s">
        <v>272</v>
      </c>
      <c r="BI2048" s="2" t="s">
        <v>272</v>
      </c>
      <c r="BJ2048" s="2" t="s">
        <v>272</v>
      </c>
      <c r="BK2048" s="2" t="s">
        <v>272</v>
      </c>
      <c r="BL2048" s="2" t="s">
        <v>272</v>
      </c>
      <c r="BM2048" s="2" t="s">
        <v>272</v>
      </c>
      <c r="BN2048" s="2" t="s">
        <v>272</v>
      </c>
      <c r="BO2048" s="2" t="s">
        <v>272</v>
      </c>
    </row>
    <row r="2049" spans="2:67" ht="43.15" outlineLevel="1">
      <c r="B2049" s="36"/>
      <c r="C2049" s="13" t="s">
        <v>1999</v>
      </c>
      <c r="D2049" s="10" t="s">
        <v>2247</v>
      </c>
      <c r="E2049" s="10" t="s">
        <v>2248</v>
      </c>
      <c r="F2049" s="11" t="s">
        <v>2249</v>
      </c>
      <c r="G2049" s="11" t="str">
        <f t="shared" si="1135"/>
        <v>MFR_SPECIFIC_EA[103:96]</v>
      </c>
      <c r="H2049" s="11" t="s">
        <v>2258</v>
      </c>
      <c r="I2049" s="11"/>
      <c r="J2049" s="11"/>
      <c r="K2049" s="11"/>
      <c r="L2049" s="11"/>
      <c r="M2049" s="11"/>
      <c r="N2049" s="10" t="s">
        <v>2259</v>
      </c>
      <c r="O2049" s="10"/>
      <c r="P2049" s="10"/>
      <c r="Q2049" s="10"/>
      <c r="R2049" s="10"/>
      <c r="S2049" s="10" t="s">
        <v>53</v>
      </c>
      <c r="T2049" s="10"/>
      <c r="U2049" s="10" t="s">
        <v>49</v>
      </c>
      <c r="V2049" s="10" t="s">
        <v>50</v>
      </c>
      <c r="W2049" s="10" t="s">
        <v>50</v>
      </c>
      <c r="X2049" s="11" t="str">
        <f t="shared" si="1134"/>
        <v>N</v>
      </c>
      <c r="Y2049" s="11"/>
      <c r="Z2049" s="11">
        <f t="shared" si="1129"/>
        <v>0</v>
      </c>
      <c r="AA2049" s="11" t="str">
        <f t="shared" si="1130"/>
        <v>Y</v>
      </c>
      <c r="AB2049" s="11">
        <v>8</v>
      </c>
      <c r="AC2049" s="11">
        <f t="shared" si="1131"/>
        <v>8</v>
      </c>
      <c r="AD2049" s="10" t="str">
        <f t="shared" si="1119"/>
        <v>00000000</v>
      </c>
      <c r="AE2049" s="10" t="str">
        <f t="shared" si="1120"/>
        <v>00000000</v>
      </c>
      <c r="AF2049" s="11"/>
      <c r="AG2049" s="10"/>
      <c r="AH2049" s="10"/>
      <c r="AI2049" s="11">
        <f t="shared" si="1121"/>
        <v>1415</v>
      </c>
      <c r="AJ2049" s="11" t="str">
        <f t="shared" si="1122"/>
        <v/>
      </c>
      <c r="AK2049" s="11">
        <f t="shared" si="1123"/>
        <v>1415</v>
      </c>
      <c r="AL2049" s="11" t="str">
        <f t="shared" si="1124"/>
        <v/>
      </c>
      <c r="AM2049" s="11">
        <f t="shared" si="1125"/>
        <v>1032</v>
      </c>
      <c r="AN2049" s="11" t="str">
        <f t="shared" si="1126"/>
        <v>OTP[1039:1032]</v>
      </c>
      <c r="AO2049" s="11">
        <f t="shared" si="1127"/>
        <v>1175</v>
      </c>
      <c r="AP2049" s="11" t="str">
        <f t="shared" si="1128"/>
        <v/>
      </c>
      <c r="AQ2049" s="11"/>
      <c r="AR2049" s="11">
        <f t="shared" si="1132"/>
        <v>0</v>
      </c>
      <c r="AS2049" s="11"/>
      <c r="AT2049" s="9"/>
      <c r="AU2049" t="str">
        <f t="shared" si="1133"/>
        <v>RW</v>
      </c>
      <c r="AV2049" s="7">
        <f>SUM(Z$7:Z2049)/2</f>
        <v>1416</v>
      </c>
      <c r="AW2049" s="7">
        <f>SUM(AC$7:AC2049)/2</f>
        <v>1032</v>
      </c>
      <c r="BA2049" s="11">
        <v>8</v>
      </c>
      <c r="BB2049" s="7">
        <f t="shared" si="1136"/>
        <v>96</v>
      </c>
      <c r="BF2049" s="2" t="s">
        <v>272</v>
      </c>
      <c r="BG2049" s="2" t="s">
        <v>272</v>
      </c>
      <c r="BH2049" s="2" t="s">
        <v>272</v>
      </c>
      <c r="BI2049" s="2" t="s">
        <v>272</v>
      </c>
      <c r="BJ2049" s="2" t="s">
        <v>272</v>
      </c>
      <c r="BK2049" s="2" t="s">
        <v>272</v>
      </c>
      <c r="BL2049" s="2" t="s">
        <v>272</v>
      </c>
      <c r="BM2049" s="2" t="s">
        <v>272</v>
      </c>
      <c r="BN2049" s="2" t="s">
        <v>272</v>
      </c>
      <c r="BO2049" s="2" t="s">
        <v>272</v>
      </c>
    </row>
    <row r="2050" spans="2:67" ht="43.15" outlineLevel="1">
      <c r="B2050" s="36"/>
      <c r="C2050" s="13" t="s">
        <v>1999</v>
      </c>
      <c r="D2050" s="10" t="s">
        <v>2247</v>
      </c>
      <c r="E2050" s="10" t="s">
        <v>2248</v>
      </c>
      <c r="F2050" s="11" t="s">
        <v>2249</v>
      </c>
      <c r="G2050" s="11" t="str">
        <f t="shared" si="1135"/>
        <v>MFR_SPECIFIC_EA[95:88]</v>
      </c>
      <c r="H2050" s="11" t="s">
        <v>2260</v>
      </c>
      <c r="I2050" s="11"/>
      <c r="J2050" s="11"/>
      <c r="K2050" s="11"/>
      <c r="L2050" s="11"/>
      <c r="M2050" s="11"/>
      <c r="N2050" s="10" t="s">
        <v>2261</v>
      </c>
      <c r="O2050" s="10"/>
      <c r="P2050" s="10"/>
      <c r="Q2050" s="10"/>
      <c r="R2050" s="10"/>
      <c r="S2050" s="10" t="s">
        <v>53</v>
      </c>
      <c r="T2050" s="10"/>
      <c r="U2050" s="10" t="s">
        <v>49</v>
      </c>
      <c r="V2050" s="10" t="s">
        <v>50</v>
      </c>
      <c r="W2050" s="10" t="s">
        <v>50</v>
      </c>
      <c r="X2050" s="11" t="str">
        <f t="shared" si="1134"/>
        <v>N</v>
      </c>
      <c r="Y2050" s="11"/>
      <c r="Z2050" s="11">
        <f t="shared" si="1129"/>
        <v>0</v>
      </c>
      <c r="AA2050" s="11" t="str">
        <f t="shared" si="1130"/>
        <v>Y</v>
      </c>
      <c r="AB2050" s="11">
        <v>8</v>
      </c>
      <c r="AC2050" s="11">
        <f t="shared" si="1131"/>
        <v>8</v>
      </c>
      <c r="AD2050" s="10" t="str">
        <f t="shared" si="1119"/>
        <v>00000000</v>
      </c>
      <c r="AE2050" s="10" t="str">
        <f t="shared" si="1120"/>
        <v>00000000</v>
      </c>
      <c r="AF2050" s="11"/>
      <c r="AG2050" s="10"/>
      <c r="AH2050" s="10"/>
      <c r="AI2050" s="11">
        <f t="shared" si="1121"/>
        <v>1415</v>
      </c>
      <c r="AJ2050" s="11" t="str">
        <f t="shared" si="1122"/>
        <v/>
      </c>
      <c r="AK2050" s="11">
        <f t="shared" si="1123"/>
        <v>1415</v>
      </c>
      <c r="AL2050" s="11" t="str">
        <f t="shared" si="1124"/>
        <v/>
      </c>
      <c r="AM2050" s="11">
        <f t="shared" si="1125"/>
        <v>1024</v>
      </c>
      <c r="AN2050" s="11" t="str">
        <f t="shared" si="1126"/>
        <v>OTP[1031:1024]</v>
      </c>
      <c r="AO2050" s="11">
        <f t="shared" si="1127"/>
        <v>1167</v>
      </c>
      <c r="AP2050" s="11" t="str">
        <f t="shared" si="1128"/>
        <v/>
      </c>
      <c r="AQ2050" s="11"/>
      <c r="AR2050" s="11">
        <f t="shared" si="1132"/>
        <v>0</v>
      </c>
      <c r="AS2050" s="11"/>
      <c r="AT2050" s="9"/>
      <c r="AU2050" t="str">
        <f t="shared" si="1133"/>
        <v>RW</v>
      </c>
      <c r="AV2050" s="7">
        <f>SUM(Z$7:Z2050)/2</f>
        <v>1416</v>
      </c>
      <c r="AW2050" s="7">
        <f>SUM(AC$7:AC2050)/2</f>
        <v>1036</v>
      </c>
      <c r="BA2050" s="11">
        <v>8</v>
      </c>
      <c r="BB2050" s="7">
        <f t="shared" si="1136"/>
        <v>88</v>
      </c>
      <c r="BF2050" s="2" t="s">
        <v>272</v>
      </c>
      <c r="BG2050" s="2" t="s">
        <v>272</v>
      </c>
      <c r="BH2050" s="2" t="s">
        <v>272</v>
      </c>
      <c r="BI2050" s="2" t="s">
        <v>272</v>
      </c>
      <c r="BJ2050" s="2" t="s">
        <v>272</v>
      </c>
      <c r="BK2050" s="2" t="s">
        <v>272</v>
      </c>
      <c r="BL2050" s="2" t="s">
        <v>272</v>
      </c>
      <c r="BM2050" s="2" t="s">
        <v>272</v>
      </c>
      <c r="BN2050" s="2" t="s">
        <v>272</v>
      </c>
      <c r="BO2050" s="2" t="s">
        <v>272</v>
      </c>
    </row>
    <row r="2051" spans="2:67" ht="43.15" outlineLevel="1">
      <c r="B2051" s="36"/>
      <c r="C2051" s="13" t="s">
        <v>1999</v>
      </c>
      <c r="D2051" s="10" t="s">
        <v>2247</v>
      </c>
      <c r="E2051" s="10" t="s">
        <v>2248</v>
      </c>
      <c r="F2051" s="11" t="s">
        <v>2249</v>
      </c>
      <c r="G2051" s="11" t="str">
        <f t="shared" si="1135"/>
        <v>MFR_SPECIFIC_EA[87:72]</v>
      </c>
      <c r="H2051" s="11" t="s">
        <v>2262</v>
      </c>
      <c r="I2051" s="11"/>
      <c r="J2051" s="11"/>
      <c r="K2051" s="11"/>
      <c r="L2051" s="11"/>
      <c r="M2051" s="11"/>
      <c r="N2051" s="10" t="s">
        <v>2263</v>
      </c>
      <c r="O2051" s="10"/>
      <c r="P2051" s="10"/>
      <c r="Q2051" s="10"/>
      <c r="R2051" s="10"/>
      <c r="S2051" s="10" t="s">
        <v>53</v>
      </c>
      <c r="T2051" s="10"/>
      <c r="U2051" s="10" t="s">
        <v>49</v>
      </c>
      <c r="V2051" s="10" t="s">
        <v>50</v>
      </c>
      <c r="W2051" s="10" t="s">
        <v>50</v>
      </c>
      <c r="X2051" s="11" t="str">
        <f t="shared" si="1134"/>
        <v>N</v>
      </c>
      <c r="Y2051" s="11"/>
      <c r="Z2051" s="11">
        <f t="shared" si="1129"/>
        <v>0</v>
      </c>
      <c r="AA2051" s="11" t="str">
        <f t="shared" si="1130"/>
        <v>Y</v>
      </c>
      <c r="AB2051" s="11">
        <v>16</v>
      </c>
      <c r="AC2051" s="11">
        <f t="shared" si="1131"/>
        <v>16</v>
      </c>
      <c r="AD2051" s="10" t="str">
        <f t="shared" si="1119"/>
        <v>0000000000000000</v>
      </c>
      <c r="AE2051" s="10" t="str">
        <f t="shared" si="1120"/>
        <v>0000000000000000</v>
      </c>
      <c r="AF2051" s="11"/>
      <c r="AG2051" s="10"/>
      <c r="AH2051" s="10"/>
      <c r="AI2051" s="11">
        <f t="shared" si="1121"/>
        <v>1415</v>
      </c>
      <c r="AJ2051" s="11" t="str">
        <f t="shared" si="1122"/>
        <v/>
      </c>
      <c r="AK2051" s="11">
        <f t="shared" si="1123"/>
        <v>1415</v>
      </c>
      <c r="AL2051" s="11" t="str">
        <f t="shared" si="1124"/>
        <v/>
      </c>
      <c r="AM2051" s="11">
        <f t="shared" si="1125"/>
        <v>1008</v>
      </c>
      <c r="AN2051" s="11" t="str">
        <f t="shared" si="1126"/>
        <v>OTP[1023:1008]</v>
      </c>
      <c r="AO2051" s="11">
        <f t="shared" si="1127"/>
        <v>1151</v>
      </c>
      <c r="AP2051" s="11" t="str">
        <f t="shared" si="1128"/>
        <v/>
      </c>
      <c r="AQ2051" s="11"/>
      <c r="AR2051" s="11">
        <f t="shared" si="1132"/>
        <v>0</v>
      </c>
      <c r="AS2051" s="11"/>
      <c r="AT2051" s="9"/>
      <c r="AU2051" t="str">
        <f t="shared" si="1133"/>
        <v>RW</v>
      </c>
      <c r="AV2051" s="7">
        <f>SUM(Z$7:Z2051)/2</f>
        <v>1416</v>
      </c>
      <c r="AW2051" s="7">
        <f>SUM(AC$7:AC2051)/2</f>
        <v>1044</v>
      </c>
      <c r="BA2051" s="11">
        <v>16</v>
      </c>
      <c r="BB2051" s="7">
        <f t="shared" si="1136"/>
        <v>72</v>
      </c>
      <c r="BF2051" s="2" t="s">
        <v>733</v>
      </c>
      <c r="BG2051" s="2" t="s">
        <v>733</v>
      </c>
      <c r="BH2051" s="2" t="s">
        <v>733</v>
      </c>
      <c r="BI2051" s="2" t="s">
        <v>733</v>
      </c>
      <c r="BJ2051" s="2" t="s">
        <v>733</v>
      </c>
      <c r="BK2051" s="2" t="s">
        <v>733</v>
      </c>
      <c r="BL2051" s="2" t="s">
        <v>733</v>
      </c>
      <c r="BM2051" s="2" t="s">
        <v>733</v>
      </c>
      <c r="BN2051" s="2" t="s">
        <v>733</v>
      </c>
      <c r="BO2051" s="2" t="s">
        <v>733</v>
      </c>
    </row>
    <row r="2052" spans="2:67" ht="43.15" outlineLevel="1">
      <c r="B2052" s="36"/>
      <c r="C2052" s="13" t="s">
        <v>1999</v>
      </c>
      <c r="D2052" s="10" t="s">
        <v>2247</v>
      </c>
      <c r="E2052" s="10" t="s">
        <v>2248</v>
      </c>
      <c r="F2052" s="11" t="s">
        <v>2249</v>
      </c>
      <c r="G2052" s="11" t="str">
        <f t="shared" si="1135"/>
        <v>MFR_SPECIFIC_EA[71:64]</v>
      </c>
      <c r="H2052" s="11" t="s">
        <v>2264</v>
      </c>
      <c r="I2052" s="11"/>
      <c r="J2052" s="11"/>
      <c r="K2052" s="11"/>
      <c r="L2052" s="11"/>
      <c r="M2052" s="11"/>
      <c r="N2052" s="10" t="s">
        <v>2265</v>
      </c>
      <c r="O2052" s="10"/>
      <c r="P2052" s="10"/>
      <c r="Q2052" s="10"/>
      <c r="R2052" s="10"/>
      <c r="S2052" s="10" t="s">
        <v>53</v>
      </c>
      <c r="T2052" s="10"/>
      <c r="U2052" s="10" t="s">
        <v>49</v>
      </c>
      <c r="V2052" s="10" t="s">
        <v>50</v>
      </c>
      <c r="W2052" s="10" t="s">
        <v>50</v>
      </c>
      <c r="X2052" s="11" t="str">
        <f t="shared" si="1134"/>
        <v>N</v>
      </c>
      <c r="Y2052" s="11"/>
      <c r="Z2052" s="11">
        <f t="shared" si="1129"/>
        <v>0</v>
      </c>
      <c r="AA2052" s="11" t="str">
        <f t="shared" si="1130"/>
        <v>Y</v>
      </c>
      <c r="AB2052" s="11">
        <v>8</v>
      </c>
      <c r="AC2052" s="11">
        <f t="shared" si="1131"/>
        <v>8</v>
      </c>
      <c r="AD2052" s="10" t="str">
        <f t="shared" si="1119"/>
        <v>00000000</v>
      </c>
      <c r="AE2052" s="10" t="str">
        <f t="shared" si="1120"/>
        <v>00000000</v>
      </c>
      <c r="AF2052" s="11"/>
      <c r="AG2052" s="10"/>
      <c r="AH2052" s="10"/>
      <c r="AI2052" s="11">
        <f t="shared" si="1121"/>
        <v>1415</v>
      </c>
      <c r="AJ2052" s="11" t="str">
        <f t="shared" si="1122"/>
        <v/>
      </c>
      <c r="AK2052" s="11">
        <f t="shared" si="1123"/>
        <v>1415</v>
      </c>
      <c r="AL2052" s="11" t="str">
        <f t="shared" si="1124"/>
        <v/>
      </c>
      <c r="AM2052" s="11">
        <f t="shared" si="1125"/>
        <v>1000</v>
      </c>
      <c r="AN2052" s="11" t="str">
        <f t="shared" si="1126"/>
        <v>OTP[1007:1000]</v>
      </c>
      <c r="AO2052" s="11">
        <f t="shared" si="1127"/>
        <v>1143</v>
      </c>
      <c r="AP2052" s="11" t="str">
        <f t="shared" si="1128"/>
        <v/>
      </c>
      <c r="AQ2052" s="11"/>
      <c r="AR2052" s="11">
        <f t="shared" si="1132"/>
        <v>0</v>
      </c>
      <c r="AS2052" s="11"/>
      <c r="AT2052" s="9"/>
      <c r="AU2052" t="str">
        <f t="shared" si="1133"/>
        <v>RW</v>
      </c>
      <c r="AV2052" s="7">
        <f>SUM(Z$7:Z2052)/2</f>
        <v>1416</v>
      </c>
      <c r="AW2052" s="7">
        <f>SUM(AC$7:AC2052)/2</f>
        <v>1048</v>
      </c>
      <c r="BA2052" s="11">
        <v>8</v>
      </c>
      <c r="BB2052" s="7">
        <f t="shared" si="1136"/>
        <v>64</v>
      </c>
      <c r="BF2052" s="2" t="s">
        <v>272</v>
      </c>
      <c r="BG2052" s="2" t="s">
        <v>272</v>
      </c>
      <c r="BH2052" s="2" t="s">
        <v>272</v>
      </c>
      <c r="BI2052" s="2" t="s">
        <v>272</v>
      </c>
      <c r="BJ2052" s="2" t="s">
        <v>272</v>
      </c>
      <c r="BK2052" s="2" t="s">
        <v>272</v>
      </c>
      <c r="BL2052" s="2" t="s">
        <v>272</v>
      </c>
      <c r="BM2052" s="2" t="s">
        <v>272</v>
      </c>
      <c r="BN2052" s="2" t="s">
        <v>272</v>
      </c>
      <c r="BO2052" s="2" t="s">
        <v>272</v>
      </c>
    </row>
    <row r="2053" spans="2:67" ht="43.15" outlineLevel="1">
      <c r="B2053" s="36"/>
      <c r="C2053" s="13" t="s">
        <v>1999</v>
      </c>
      <c r="D2053" s="10" t="s">
        <v>2247</v>
      </c>
      <c r="E2053" s="10" t="s">
        <v>2248</v>
      </c>
      <c r="F2053" s="11" t="s">
        <v>2249</v>
      </c>
      <c r="G2053" s="11" t="str">
        <f t="shared" si="1135"/>
        <v>MFR_SPECIFIC_EA[63:56]</v>
      </c>
      <c r="H2053" s="11" t="s">
        <v>2266</v>
      </c>
      <c r="I2053" s="11"/>
      <c r="J2053" s="11"/>
      <c r="K2053" s="11"/>
      <c r="L2053" s="11"/>
      <c r="M2053" s="11"/>
      <c r="N2053" s="10" t="s">
        <v>2267</v>
      </c>
      <c r="O2053" s="10"/>
      <c r="P2053" s="10"/>
      <c r="Q2053" s="10"/>
      <c r="R2053" s="10"/>
      <c r="S2053" s="10" t="s">
        <v>53</v>
      </c>
      <c r="T2053" s="10"/>
      <c r="U2053" s="10" t="s">
        <v>49</v>
      </c>
      <c r="V2053" s="10" t="s">
        <v>50</v>
      </c>
      <c r="W2053" s="10" t="s">
        <v>50</v>
      </c>
      <c r="X2053" s="11" t="str">
        <f t="shared" si="1134"/>
        <v>N</v>
      </c>
      <c r="Y2053" s="11"/>
      <c r="Z2053" s="11">
        <f t="shared" si="1129"/>
        <v>0</v>
      </c>
      <c r="AA2053" s="11" t="str">
        <f t="shared" si="1130"/>
        <v>Y</v>
      </c>
      <c r="AB2053" s="11">
        <v>8</v>
      </c>
      <c r="AC2053" s="11">
        <f t="shared" si="1131"/>
        <v>8</v>
      </c>
      <c r="AD2053" s="10" t="str">
        <f t="shared" si="1119"/>
        <v>00000000</v>
      </c>
      <c r="AE2053" s="10" t="str">
        <f t="shared" si="1120"/>
        <v>00000000</v>
      </c>
      <c r="AF2053" s="11"/>
      <c r="AG2053" s="10"/>
      <c r="AH2053" s="10"/>
      <c r="AI2053" s="11">
        <f t="shared" si="1121"/>
        <v>1415</v>
      </c>
      <c r="AJ2053" s="11" t="str">
        <f t="shared" si="1122"/>
        <v/>
      </c>
      <c r="AK2053" s="11">
        <f t="shared" si="1123"/>
        <v>1415</v>
      </c>
      <c r="AL2053" s="11" t="str">
        <f t="shared" si="1124"/>
        <v/>
      </c>
      <c r="AM2053" s="11">
        <f t="shared" si="1125"/>
        <v>992</v>
      </c>
      <c r="AN2053" s="11" t="str">
        <f t="shared" si="1126"/>
        <v>OTP[999:992]</v>
      </c>
      <c r="AO2053" s="11">
        <f t="shared" si="1127"/>
        <v>1135</v>
      </c>
      <c r="AP2053" s="11" t="str">
        <f t="shared" si="1128"/>
        <v/>
      </c>
      <c r="AQ2053" s="11"/>
      <c r="AR2053" s="11">
        <f t="shared" si="1132"/>
        <v>0</v>
      </c>
      <c r="AS2053" s="11"/>
      <c r="AT2053" s="9"/>
      <c r="AU2053" t="str">
        <f t="shared" si="1133"/>
        <v>RW</v>
      </c>
      <c r="AV2053" s="7">
        <f>SUM(Z$7:Z2053)/2</f>
        <v>1416</v>
      </c>
      <c r="AW2053" s="7">
        <f>SUM(AC$7:AC2053)/2</f>
        <v>1052</v>
      </c>
      <c r="BA2053" s="11">
        <v>8</v>
      </c>
      <c r="BB2053" s="7">
        <f t="shared" si="1136"/>
        <v>56</v>
      </c>
      <c r="BF2053" s="2" t="s">
        <v>272</v>
      </c>
      <c r="BG2053" s="2" t="s">
        <v>272</v>
      </c>
      <c r="BH2053" s="2" t="s">
        <v>272</v>
      </c>
      <c r="BI2053" s="2" t="s">
        <v>272</v>
      </c>
      <c r="BJ2053" s="2" t="s">
        <v>272</v>
      </c>
      <c r="BK2053" s="2" t="s">
        <v>272</v>
      </c>
      <c r="BL2053" s="2" t="s">
        <v>272</v>
      </c>
      <c r="BM2053" s="2" t="s">
        <v>272</v>
      </c>
      <c r="BN2053" s="2" t="s">
        <v>272</v>
      </c>
      <c r="BO2053" s="2" t="s">
        <v>272</v>
      </c>
    </row>
    <row r="2054" spans="2:67" ht="43.15" outlineLevel="1">
      <c r="B2054" s="36"/>
      <c r="C2054" s="13" t="s">
        <v>1999</v>
      </c>
      <c r="D2054" s="10" t="s">
        <v>2247</v>
      </c>
      <c r="E2054" s="10" t="s">
        <v>2248</v>
      </c>
      <c r="F2054" s="11" t="s">
        <v>2249</v>
      </c>
      <c r="G2054" s="11" t="str">
        <f t="shared" si="1135"/>
        <v>MFR_SPECIFIC_EA[55:48]</v>
      </c>
      <c r="H2054" s="11" t="s">
        <v>2268</v>
      </c>
      <c r="I2054" s="11"/>
      <c r="J2054" s="11"/>
      <c r="K2054" s="11"/>
      <c r="L2054" s="11"/>
      <c r="M2054" s="11"/>
      <c r="N2054" s="10" t="s">
        <v>2269</v>
      </c>
      <c r="O2054" s="10"/>
      <c r="P2054" s="10"/>
      <c r="Q2054" s="10"/>
      <c r="R2054" s="10"/>
      <c r="S2054" s="10" t="s">
        <v>53</v>
      </c>
      <c r="T2054" s="10"/>
      <c r="U2054" s="10" t="s">
        <v>49</v>
      </c>
      <c r="V2054" s="10" t="s">
        <v>50</v>
      </c>
      <c r="W2054" s="10" t="s">
        <v>50</v>
      </c>
      <c r="X2054" s="11" t="str">
        <f t="shared" si="1134"/>
        <v>N</v>
      </c>
      <c r="Y2054" s="11"/>
      <c r="Z2054" s="11">
        <f t="shared" si="1129"/>
        <v>0</v>
      </c>
      <c r="AA2054" s="11" t="str">
        <f t="shared" si="1130"/>
        <v>Y</v>
      </c>
      <c r="AB2054" s="11">
        <v>8</v>
      </c>
      <c r="AC2054" s="11">
        <f t="shared" si="1131"/>
        <v>8</v>
      </c>
      <c r="AD2054" s="10" t="str">
        <f t="shared" si="1119"/>
        <v>00000000</v>
      </c>
      <c r="AE2054" s="10" t="str">
        <f t="shared" si="1120"/>
        <v>00000000</v>
      </c>
      <c r="AF2054" s="11"/>
      <c r="AG2054" s="10"/>
      <c r="AH2054" s="10"/>
      <c r="AI2054" s="11">
        <f t="shared" si="1121"/>
        <v>1415</v>
      </c>
      <c r="AJ2054" s="11" t="str">
        <f t="shared" si="1122"/>
        <v/>
      </c>
      <c r="AK2054" s="11">
        <f t="shared" si="1123"/>
        <v>1415</v>
      </c>
      <c r="AL2054" s="11" t="str">
        <f t="shared" si="1124"/>
        <v/>
      </c>
      <c r="AM2054" s="11">
        <f t="shared" si="1125"/>
        <v>984</v>
      </c>
      <c r="AN2054" s="11" t="str">
        <f t="shared" si="1126"/>
        <v>OTP[991:984]</v>
      </c>
      <c r="AO2054" s="11">
        <f t="shared" si="1127"/>
        <v>1127</v>
      </c>
      <c r="AP2054" s="11" t="str">
        <f t="shared" si="1128"/>
        <v/>
      </c>
      <c r="AQ2054" s="11"/>
      <c r="AR2054" s="11">
        <f t="shared" si="1132"/>
        <v>0</v>
      </c>
      <c r="AS2054" s="11"/>
      <c r="AT2054" s="9"/>
      <c r="AU2054" t="str">
        <f t="shared" si="1133"/>
        <v>RW</v>
      </c>
      <c r="AV2054" s="7">
        <f>SUM(Z$7:Z2054)/2</f>
        <v>1416</v>
      </c>
      <c r="AW2054" s="7">
        <f>SUM(AC$7:AC2054)/2</f>
        <v>1056</v>
      </c>
      <c r="BA2054" s="11">
        <v>8</v>
      </c>
      <c r="BB2054" s="7">
        <f t="shared" si="1136"/>
        <v>48</v>
      </c>
      <c r="BF2054" s="2" t="s">
        <v>272</v>
      </c>
      <c r="BG2054" s="2" t="s">
        <v>272</v>
      </c>
      <c r="BH2054" s="2" t="s">
        <v>272</v>
      </c>
      <c r="BI2054" s="2" t="s">
        <v>272</v>
      </c>
      <c r="BJ2054" s="2" t="s">
        <v>272</v>
      </c>
      <c r="BK2054" s="2" t="s">
        <v>272</v>
      </c>
      <c r="BL2054" s="2" t="s">
        <v>272</v>
      </c>
      <c r="BM2054" s="2" t="s">
        <v>272</v>
      </c>
      <c r="BN2054" s="2" t="s">
        <v>272</v>
      </c>
      <c r="BO2054" s="2" t="s">
        <v>272</v>
      </c>
    </row>
    <row r="2055" spans="2:67" ht="43.15" outlineLevel="1">
      <c r="B2055" s="36"/>
      <c r="C2055" s="13" t="s">
        <v>1999</v>
      </c>
      <c r="D2055" s="10" t="s">
        <v>2247</v>
      </c>
      <c r="E2055" s="10" t="s">
        <v>2248</v>
      </c>
      <c r="F2055" s="11" t="s">
        <v>2249</v>
      </c>
      <c r="G2055" s="11" t="str">
        <f t="shared" si="1135"/>
        <v>MFR_SPECIFIC_EA[47:40]</v>
      </c>
      <c r="H2055" s="11" t="s">
        <v>2270</v>
      </c>
      <c r="I2055" s="11"/>
      <c r="J2055" s="11"/>
      <c r="K2055" s="11"/>
      <c r="L2055" s="11"/>
      <c r="M2055" s="11"/>
      <c r="N2055" s="10" t="s">
        <v>2271</v>
      </c>
      <c r="O2055" s="10"/>
      <c r="P2055" s="10"/>
      <c r="Q2055" s="10"/>
      <c r="R2055" s="10"/>
      <c r="S2055" s="10" t="s">
        <v>53</v>
      </c>
      <c r="T2055" s="10"/>
      <c r="U2055" s="10" t="s">
        <v>49</v>
      </c>
      <c r="V2055" s="10" t="s">
        <v>50</v>
      </c>
      <c r="W2055" s="10" t="s">
        <v>50</v>
      </c>
      <c r="X2055" s="11" t="str">
        <f t="shared" si="1134"/>
        <v>N</v>
      </c>
      <c r="Y2055" s="11"/>
      <c r="Z2055" s="11">
        <f t="shared" si="1129"/>
        <v>0</v>
      </c>
      <c r="AA2055" s="11" t="str">
        <f t="shared" si="1130"/>
        <v>Y</v>
      </c>
      <c r="AB2055" s="11">
        <v>8</v>
      </c>
      <c r="AC2055" s="11">
        <f t="shared" si="1131"/>
        <v>8</v>
      </c>
      <c r="AD2055" s="10" t="str">
        <f t="shared" si="1119"/>
        <v>00000000</v>
      </c>
      <c r="AE2055" s="10" t="str">
        <f t="shared" si="1120"/>
        <v>00000000</v>
      </c>
      <c r="AF2055" s="11"/>
      <c r="AG2055" s="10"/>
      <c r="AH2055" s="10"/>
      <c r="AI2055" s="11">
        <f t="shared" si="1121"/>
        <v>1415</v>
      </c>
      <c r="AJ2055" s="11" t="str">
        <f t="shared" si="1122"/>
        <v/>
      </c>
      <c r="AK2055" s="11">
        <f t="shared" si="1123"/>
        <v>1415</v>
      </c>
      <c r="AL2055" s="11" t="str">
        <f t="shared" si="1124"/>
        <v/>
      </c>
      <c r="AM2055" s="11">
        <f t="shared" si="1125"/>
        <v>976</v>
      </c>
      <c r="AN2055" s="11" t="str">
        <f t="shared" si="1126"/>
        <v>OTP[983:976]</v>
      </c>
      <c r="AO2055" s="11">
        <f t="shared" si="1127"/>
        <v>1119</v>
      </c>
      <c r="AP2055" s="11" t="str">
        <f t="shared" si="1128"/>
        <v/>
      </c>
      <c r="AQ2055" s="11"/>
      <c r="AR2055" s="11">
        <f t="shared" si="1132"/>
        <v>0</v>
      </c>
      <c r="AS2055" s="11"/>
      <c r="AT2055" s="9"/>
      <c r="AU2055" t="str">
        <f t="shared" si="1133"/>
        <v>RW</v>
      </c>
      <c r="AV2055" s="7">
        <f>SUM(Z$7:Z2055)/2</f>
        <v>1416</v>
      </c>
      <c r="AW2055" s="7">
        <f>SUM(AC$7:AC2055)/2</f>
        <v>1060</v>
      </c>
      <c r="BA2055" s="11">
        <v>8</v>
      </c>
      <c r="BB2055" s="7">
        <f t="shared" si="1136"/>
        <v>40</v>
      </c>
      <c r="BF2055" s="2" t="s">
        <v>272</v>
      </c>
      <c r="BG2055" s="2" t="s">
        <v>272</v>
      </c>
      <c r="BH2055" s="2" t="s">
        <v>272</v>
      </c>
      <c r="BI2055" s="2" t="s">
        <v>272</v>
      </c>
      <c r="BJ2055" s="2" t="s">
        <v>272</v>
      </c>
      <c r="BK2055" s="2" t="s">
        <v>272</v>
      </c>
      <c r="BL2055" s="2" t="s">
        <v>272</v>
      </c>
      <c r="BM2055" s="2" t="s">
        <v>272</v>
      </c>
      <c r="BN2055" s="2" t="s">
        <v>272</v>
      </c>
      <c r="BO2055" s="2" t="s">
        <v>272</v>
      </c>
    </row>
    <row r="2056" spans="2:67" ht="43.15" outlineLevel="1">
      <c r="B2056" s="36"/>
      <c r="C2056" s="13" t="s">
        <v>1999</v>
      </c>
      <c r="D2056" s="10" t="s">
        <v>2247</v>
      </c>
      <c r="E2056" s="10" t="s">
        <v>2248</v>
      </c>
      <c r="F2056" s="11" t="s">
        <v>2249</v>
      </c>
      <c r="G2056" s="11" t="str">
        <f t="shared" si="1135"/>
        <v>MFR_SPECIFIC_EA[39:32]</v>
      </c>
      <c r="H2056" s="11" t="s">
        <v>2272</v>
      </c>
      <c r="I2056" s="11"/>
      <c r="J2056" s="11"/>
      <c r="K2056" s="11"/>
      <c r="L2056" s="11"/>
      <c r="M2056" s="11"/>
      <c r="N2056" s="10" t="s">
        <v>2273</v>
      </c>
      <c r="O2056" s="10"/>
      <c r="P2056" s="10"/>
      <c r="Q2056" s="10"/>
      <c r="R2056" s="10"/>
      <c r="S2056" s="10" t="s">
        <v>53</v>
      </c>
      <c r="T2056" s="10"/>
      <c r="U2056" s="10" t="s">
        <v>49</v>
      </c>
      <c r="V2056" s="10" t="s">
        <v>50</v>
      </c>
      <c r="W2056" s="10" t="s">
        <v>50</v>
      </c>
      <c r="X2056" s="11" t="str">
        <f t="shared" si="1134"/>
        <v>N</v>
      </c>
      <c r="Y2056" s="11"/>
      <c r="Z2056" s="11">
        <f t="shared" si="1129"/>
        <v>0</v>
      </c>
      <c r="AA2056" s="11" t="str">
        <f t="shared" si="1130"/>
        <v>Y</v>
      </c>
      <c r="AB2056" s="11">
        <v>8</v>
      </c>
      <c r="AC2056" s="11">
        <f t="shared" si="1131"/>
        <v>8</v>
      </c>
      <c r="AD2056" s="10" t="str">
        <f t="shared" si="1119"/>
        <v>00000000</v>
      </c>
      <c r="AE2056" s="10" t="str">
        <f t="shared" si="1120"/>
        <v>00000000</v>
      </c>
      <c r="AF2056" s="11"/>
      <c r="AG2056" s="10"/>
      <c r="AH2056" s="10"/>
      <c r="AI2056" s="11">
        <f t="shared" si="1121"/>
        <v>1415</v>
      </c>
      <c r="AJ2056" s="11" t="str">
        <f t="shared" si="1122"/>
        <v/>
      </c>
      <c r="AK2056" s="11">
        <f t="shared" si="1123"/>
        <v>1415</v>
      </c>
      <c r="AL2056" s="11" t="str">
        <f t="shared" si="1124"/>
        <v/>
      </c>
      <c r="AM2056" s="11">
        <f t="shared" si="1125"/>
        <v>968</v>
      </c>
      <c r="AN2056" s="11" t="str">
        <f t="shared" si="1126"/>
        <v>OTP[975:968]</v>
      </c>
      <c r="AO2056" s="11">
        <f t="shared" si="1127"/>
        <v>1111</v>
      </c>
      <c r="AP2056" s="11" t="str">
        <f t="shared" si="1128"/>
        <v/>
      </c>
      <c r="AQ2056" s="11"/>
      <c r="AR2056" s="11">
        <f t="shared" si="1132"/>
        <v>0</v>
      </c>
      <c r="AS2056" s="11"/>
      <c r="AT2056" s="9"/>
      <c r="AU2056" t="str">
        <f t="shared" si="1133"/>
        <v>RW</v>
      </c>
      <c r="AV2056" s="7">
        <f>SUM(Z$7:Z2056)/2</f>
        <v>1416</v>
      </c>
      <c r="AW2056" s="7">
        <f>SUM(AC$7:AC2056)/2</f>
        <v>1064</v>
      </c>
      <c r="BA2056" s="11">
        <v>8</v>
      </c>
      <c r="BB2056" s="7">
        <f t="shared" si="1136"/>
        <v>32</v>
      </c>
      <c r="BF2056" s="2" t="s">
        <v>272</v>
      </c>
      <c r="BG2056" s="2" t="s">
        <v>272</v>
      </c>
      <c r="BH2056" s="2" t="s">
        <v>272</v>
      </c>
      <c r="BI2056" s="2" t="s">
        <v>272</v>
      </c>
      <c r="BJ2056" s="2" t="s">
        <v>272</v>
      </c>
      <c r="BK2056" s="2" t="s">
        <v>272</v>
      </c>
      <c r="BL2056" s="2" t="s">
        <v>272</v>
      </c>
      <c r="BM2056" s="2" t="s">
        <v>272</v>
      </c>
      <c r="BN2056" s="2" t="s">
        <v>272</v>
      </c>
      <c r="BO2056" s="2" t="s">
        <v>272</v>
      </c>
    </row>
    <row r="2057" spans="2:67" ht="43.15" outlineLevel="1">
      <c r="B2057" s="36"/>
      <c r="C2057" s="13" t="s">
        <v>1999</v>
      </c>
      <c r="D2057" s="10" t="s">
        <v>2247</v>
      </c>
      <c r="E2057" s="10" t="s">
        <v>2248</v>
      </c>
      <c r="F2057" s="11" t="s">
        <v>2249</v>
      </c>
      <c r="G2057" s="11" t="str">
        <f t="shared" si="1135"/>
        <v>MFR_SPECIFIC_EA[31:16]</v>
      </c>
      <c r="H2057" s="11" t="s">
        <v>2274</v>
      </c>
      <c r="I2057" s="11"/>
      <c r="J2057" s="11"/>
      <c r="K2057" s="11"/>
      <c r="L2057" s="11"/>
      <c r="M2057" s="11"/>
      <c r="N2057" s="10" t="s">
        <v>2275</v>
      </c>
      <c r="O2057" s="10"/>
      <c r="P2057" s="10"/>
      <c r="Q2057" s="10"/>
      <c r="R2057" s="10"/>
      <c r="S2057" s="10" t="s">
        <v>53</v>
      </c>
      <c r="T2057" s="10"/>
      <c r="U2057" s="10" t="s">
        <v>49</v>
      </c>
      <c r="V2057" s="10" t="s">
        <v>50</v>
      </c>
      <c r="W2057" s="10" t="s">
        <v>50</v>
      </c>
      <c r="X2057" s="11" t="str">
        <f t="shared" si="1134"/>
        <v>N</v>
      </c>
      <c r="Y2057" s="11"/>
      <c r="Z2057" s="11">
        <f t="shared" si="1129"/>
        <v>0</v>
      </c>
      <c r="AA2057" s="11" t="str">
        <f t="shared" si="1130"/>
        <v>Y</v>
      </c>
      <c r="AB2057" s="11">
        <v>16</v>
      </c>
      <c r="AC2057" s="11">
        <f t="shared" si="1131"/>
        <v>16</v>
      </c>
      <c r="AD2057" s="10" t="str">
        <f t="shared" si="1119"/>
        <v>0000000000000000</v>
      </c>
      <c r="AE2057" s="10" t="str">
        <f t="shared" si="1120"/>
        <v>0000000000000000</v>
      </c>
      <c r="AF2057" s="11"/>
      <c r="AG2057" s="10"/>
      <c r="AH2057" s="10"/>
      <c r="AI2057" s="11">
        <f t="shared" si="1121"/>
        <v>1415</v>
      </c>
      <c r="AJ2057" s="11" t="str">
        <f t="shared" si="1122"/>
        <v/>
      </c>
      <c r="AK2057" s="11">
        <f t="shared" si="1123"/>
        <v>1415</v>
      </c>
      <c r="AL2057" s="11" t="str">
        <f t="shared" si="1124"/>
        <v/>
      </c>
      <c r="AM2057" s="11">
        <f t="shared" si="1125"/>
        <v>952</v>
      </c>
      <c r="AN2057" s="11" t="str">
        <f t="shared" si="1126"/>
        <v>OTP[967:952]</v>
      </c>
      <c r="AO2057" s="11">
        <f t="shared" si="1127"/>
        <v>1095</v>
      </c>
      <c r="AP2057" s="11" t="str">
        <f t="shared" si="1128"/>
        <v/>
      </c>
      <c r="AQ2057" s="11"/>
      <c r="AR2057" s="11">
        <f t="shared" si="1132"/>
        <v>0</v>
      </c>
      <c r="AS2057" s="11"/>
      <c r="AT2057" s="9"/>
      <c r="AU2057" t="str">
        <f t="shared" si="1133"/>
        <v>RW</v>
      </c>
      <c r="AV2057" s="7">
        <f>SUM(Z$7:Z2057)/2</f>
        <v>1416</v>
      </c>
      <c r="AW2057" s="7">
        <f>SUM(AC$7:AC2057)/2</f>
        <v>1072</v>
      </c>
      <c r="BA2057" s="11">
        <v>16</v>
      </c>
      <c r="BB2057" s="7">
        <f t="shared" si="1136"/>
        <v>16</v>
      </c>
      <c r="BF2057" s="2" t="s">
        <v>733</v>
      </c>
      <c r="BG2057" s="2" t="s">
        <v>733</v>
      </c>
      <c r="BH2057" s="2" t="s">
        <v>733</v>
      </c>
      <c r="BI2057" s="2" t="s">
        <v>733</v>
      </c>
      <c r="BJ2057" s="2" t="s">
        <v>733</v>
      </c>
      <c r="BK2057" s="2" t="s">
        <v>733</v>
      </c>
      <c r="BL2057" s="2" t="s">
        <v>733</v>
      </c>
      <c r="BM2057" s="2" t="s">
        <v>733</v>
      </c>
      <c r="BN2057" s="2" t="s">
        <v>733</v>
      </c>
      <c r="BO2057" s="2" t="s">
        <v>733</v>
      </c>
    </row>
    <row r="2058" spans="2:67" ht="43.15" outlineLevel="1">
      <c r="B2058" s="36"/>
      <c r="C2058" s="13" t="s">
        <v>1999</v>
      </c>
      <c r="D2058" s="10" t="s">
        <v>2247</v>
      </c>
      <c r="E2058" s="10" t="s">
        <v>2248</v>
      </c>
      <c r="F2058" s="11" t="s">
        <v>2249</v>
      </c>
      <c r="G2058" s="11" t="str">
        <f t="shared" si="1135"/>
        <v>MFR_SPECIFIC_EA[15:0]</v>
      </c>
      <c r="H2058" s="11" t="s">
        <v>2276</v>
      </c>
      <c r="I2058" s="11"/>
      <c r="J2058" s="11"/>
      <c r="K2058" s="11"/>
      <c r="L2058" s="11"/>
      <c r="M2058" s="11"/>
      <c r="N2058" s="10" t="s">
        <v>2277</v>
      </c>
      <c r="O2058" s="10"/>
      <c r="P2058" s="10"/>
      <c r="Q2058" s="10"/>
      <c r="R2058" s="10"/>
      <c r="S2058" s="10" t="s">
        <v>53</v>
      </c>
      <c r="T2058" s="10"/>
      <c r="U2058" s="10" t="s">
        <v>49</v>
      </c>
      <c r="V2058" s="10" t="s">
        <v>50</v>
      </c>
      <c r="W2058" s="10" t="s">
        <v>50</v>
      </c>
      <c r="X2058" s="11" t="str">
        <f t="shared" si="1134"/>
        <v>N</v>
      </c>
      <c r="Y2058" s="11"/>
      <c r="Z2058" s="11">
        <f t="shared" si="1129"/>
        <v>0</v>
      </c>
      <c r="AA2058" s="11" t="str">
        <f t="shared" si="1130"/>
        <v>Y</v>
      </c>
      <c r="AB2058" s="11">
        <v>16</v>
      </c>
      <c r="AC2058" s="11">
        <f t="shared" si="1131"/>
        <v>16</v>
      </c>
      <c r="AD2058" s="10" t="str">
        <f t="shared" si="1119"/>
        <v>0000000000000000</v>
      </c>
      <c r="AE2058" s="10" t="str">
        <f t="shared" si="1120"/>
        <v>0000000000000000</v>
      </c>
      <c r="AF2058" s="11"/>
      <c r="AG2058" s="10"/>
      <c r="AH2058" s="10"/>
      <c r="AI2058" s="11">
        <f>IF(Y2058&gt;0,AK1873,AK1873- 1)</f>
        <v>1415</v>
      </c>
      <c r="AJ2058" s="11" t="str">
        <f t="shared" si="1122"/>
        <v/>
      </c>
      <c r="AK2058" s="11">
        <f>IF(AND(V2058="Y", Y2058&gt;0),AI1930,AI1930- 1)</f>
        <v>1415</v>
      </c>
      <c r="AL2058" s="11" t="str">
        <f t="shared" si="1124"/>
        <v/>
      </c>
      <c r="AM2058" s="11">
        <f>IF(AB2058&gt;0,AO1873,AO1873- 1)</f>
        <v>936</v>
      </c>
      <c r="AN2058" s="11" t="str">
        <f t="shared" si="1126"/>
        <v>OTP[951:936]</v>
      </c>
      <c r="AO2058" s="11">
        <f>IF(AND(V2058="Y", AB2058&gt;0),AM1930,AM1930- 1)</f>
        <v>1079</v>
      </c>
      <c r="AP2058" s="11" t="str">
        <f t="shared" si="1128"/>
        <v/>
      </c>
      <c r="AQ2058" s="11"/>
      <c r="AR2058" s="11">
        <f t="shared" si="1132"/>
        <v>0</v>
      </c>
      <c r="AS2058" s="11"/>
      <c r="AT2058" s="9"/>
      <c r="AU2058" t="str">
        <f t="shared" si="1133"/>
        <v>RW</v>
      </c>
      <c r="AV2058" s="7">
        <f>SUM(Z$7:Z2058)/2</f>
        <v>1416</v>
      </c>
      <c r="AW2058" s="7">
        <f>SUM(AC$7:AC2058)/2</f>
        <v>1080</v>
      </c>
      <c r="BA2058" s="11">
        <v>16</v>
      </c>
      <c r="BB2058" s="7">
        <f t="shared" si="1136"/>
        <v>0</v>
      </c>
      <c r="BF2058" s="2" t="s">
        <v>733</v>
      </c>
      <c r="BG2058" s="2" t="s">
        <v>733</v>
      </c>
      <c r="BH2058" s="2" t="s">
        <v>733</v>
      </c>
      <c r="BI2058" s="2" t="s">
        <v>733</v>
      </c>
      <c r="BJ2058" s="2" t="s">
        <v>733</v>
      </c>
      <c r="BK2058" s="2" t="s">
        <v>733</v>
      </c>
      <c r="BL2058" s="2" t="s">
        <v>733</v>
      </c>
      <c r="BM2058" s="2" t="s">
        <v>733</v>
      </c>
      <c r="BN2058" s="2" t="s">
        <v>733</v>
      </c>
      <c r="BO2058" s="2" t="s">
        <v>733</v>
      </c>
    </row>
    <row r="2059" spans="2:67" ht="43.15">
      <c r="B2059" s="36"/>
      <c r="C2059" s="13" t="s">
        <v>1999</v>
      </c>
      <c r="D2059" s="10" t="s">
        <v>2278</v>
      </c>
      <c r="E2059" s="10" t="s">
        <v>2279</v>
      </c>
      <c r="F2059" s="11" t="s">
        <v>2280</v>
      </c>
      <c r="G2059" s="11"/>
      <c r="H2059" s="11"/>
      <c r="I2059" s="11"/>
      <c r="J2059" s="11"/>
      <c r="K2059" s="11"/>
      <c r="L2059" s="11"/>
      <c r="M2059" s="11"/>
      <c r="N2059" s="10"/>
      <c r="O2059" s="10"/>
      <c r="P2059" s="10"/>
      <c r="Q2059" s="10" t="str">
        <f>IF(T2059&gt;2,"Block Write",IF(T2059=1,"Write Byte","Write Word"))</f>
        <v>Write Byte</v>
      </c>
      <c r="R2059" s="10" t="str">
        <f>IF(T2059&gt;2,"Block Read",IF(T2059=1,"Read Byte","Read Word"))</f>
        <v>Read Byte</v>
      </c>
      <c r="S2059" s="10" t="str">
        <f t="shared" si="591"/>
        <v>RW</v>
      </c>
      <c r="T2059" s="10">
        <v>1</v>
      </c>
      <c r="U2059" s="10" t="s">
        <v>49</v>
      </c>
      <c r="V2059" s="10" t="s">
        <v>50</v>
      </c>
      <c r="W2059" s="10" t="s">
        <v>50</v>
      </c>
      <c r="X2059" s="11" t="str">
        <f t="shared" si="1134"/>
        <v>N</v>
      </c>
      <c r="Y2059" s="11"/>
      <c r="Z2059" s="11">
        <f t="shared" si="1129"/>
        <v>0</v>
      </c>
      <c r="AA2059" s="11" t="str">
        <f t="shared" si="1130"/>
        <v>Y</v>
      </c>
      <c r="AB2059" s="11">
        <f>SUM(AB2061:AB2067)</f>
        <v>8</v>
      </c>
      <c r="AC2059" s="11">
        <f t="shared" si="1131"/>
        <v>8</v>
      </c>
      <c r="AD2059" s="10" t="str">
        <f>(AD2060 &amp; AD2061 &amp; AD2062 &amp; AD2063 &amp; AD2064 &amp; AD2065 &amp; AD2066 &amp; AD2067)</f>
        <v>00000000</v>
      </c>
      <c r="AE2059" s="10" t="str">
        <f>(AE2060 &amp; AE2061 &amp; AE2062 &amp; AE2063 &amp; AE2064 &amp; AE2065 &amp; AE2066 &amp; AE2067)</f>
        <v>00000000</v>
      </c>
      <c r="AF2059" s="11"/>
      <c r="AG2059" s="10"/>
      <c r="AH2059" s="10"/>
      <c r="AI2059" s="11">
        <f>AK1930+Y2059</f>
        <v>1416</v>
      </c>
      <c r="AJ2059" s="11"/>
      <c r="AK2059" s="11">
        <f t="shared" si="592"/>
        <v>1416</v>
      </c>
      <c r="AL2059" s="11"/>
      <c r="AM2059" s="11">
        <f>AO1930+AB2059</f>
        <v>1088</v>
      </c>
      <c r="AN2059" s="11"/>
      <c r="AO2059" s="11">
        <f t="shared" si="593"/>
        <v>1088</v>
      </c>
      <c r="AP2059" s="11"/>
      <c r="AQ2059" s="11">
        <f t="shared" si="581"/>
        <v>8</v>
      </c>
      <c r="AR2059" s="11">
        <f t="shared" si="1132"/>
        <v>8</v>
      </c>
      <c r="AS2059" s="11"/>
      <c r="AT2059" s="9" t="s">
        <v>20</v>
      </c>
      <c r="AU2059" t="str">
        <f t="shared" si="1133"/>
        <v>RW</v>
      </c>
      <c r="AV2059" s="7">
        <f>SUM(Z$7:Z2059)/2</f>
        <v>1416</v>
      </c>
      <c r="AW2059" s="7">
        <f>SUM(AC$7:AC2059)/2</f>
        <v>1084</v>
      </c>
      <c r="BF2059" s="2" t="s">
        <v>272</v>
      </c>
      <c r="BG2059" s="2" t="s">
        <v>272</v>
      </c>
      <c r="BH2059" s="2" t="s">
        <v>272</v>
      </c>
      <c r="BI2059" s="2" t="s">
        <v>272</v>
      </c>
      <c r="BJ2059" s="2" t="s">
        <v>272</v>
      </c>
      <c r="BK2059" s="2" t="s">
        <v>272</v>
      </c>
      <c r="BL2059" s="2" t="s">
        <v>272</v>
      </c>
      <c r="BM2059" s="2" t="s">
        <v>272</v>
      </c>
      <c r="BN2059" s="2" t="s">
        <v>272</v>
      </c>
      <c r="BO2059" s="2" t="s">
        <v>272</v>
      </c>
    </row>
    <row r="2060" spans="2:67" ht="43.15" outlineLevel="1">
      <c r="B2060" s="36"/>
      <c r="C2060" s="13" t="s">
        <v>1999</v>
      </c>
      <c r="D2060" s="10" t="s">
        <v>2278</v>
      </c>
      <c r="E2060" s="10" t="s">
        <v>2279</v>
      </c>
      <c r="F2060" s="11" t="s">
        <v>2280</v>
      </c>
      <c r="G2060" s="11"/>
      <c r="H2060" s="11"/>
      <c r="I2060" s="11"/>
      <c r="J2060" s="11"/>
      <c r="K2060" s="11"/>
      <c r="L2060" s="11"/>
      <c r="M2060" s="11"/>
      <c r="N2060" s="10"/>
      <c r="O2060" s="10"/>
      <c r="P2060" s="10"/>
      <c r="Q2060" s="10"/>
      <c r="R2060" s="10"/>
      <c r="S2060" s="10" t="s">
        <v>53</v>
      </c>
      <c r="T2060" s="10"/>
      <c r="U2060" s="10" t="s">
        <v>49</v>
      </c>
      <c r="V2060" s="10" t="s">
        <v>50</v>
      </c>
      <c r="W2060" s="10" t="s">
        <v>50</v>
      </c>
      <c r="X2060" s="11" t="str">
        <f t="shared" si="1134"/>
        <v>N</v>
      </c>
      <c r="Y2060" s="11"/>
      <c r="Z2060" s="11">
        <f t="shared" si="1129"/>
        <v>0</v>
      </c>
      <c r="AA2060" s="11" t="str">
        <f t="shared" si="1130"/>
        <v>N</v>
      </c>
      <c r="AB2060" s="11"/>
      <c r="AC2060" s="11">
        <f t="shared" si="1131"/>
        <v>0</v>
      </c>
      <c r="AD2060" s="10" t="str">
        <f t="shared" ref="AD2060:AD2067" si="1137">REPT(0,BA2060)</f>
        <v/>
      </c>
      <c r="AE2060" s="10" t="str">
        <f t="shared" ref="AE2060:AE2067" si="1138">REPT(0,BA2060)</f>
        <v/>
      </c>
      <c r="AF2060" s="11"/>
      <c r="AG2060" s="10"/>
      <c r="AH2060" s="10"/>
      <c r="AI2060" s="11">
        <f t="shared" ref="AI2060:AI2066" si="1139">AI2061+Y2061</f>
        <v>1415</v>
      </c>
      <c r="AJ2060" s="11" t="str">
        <f t="shared" ref="AJ2060:AJ2067" si="1140">IF(Y2060&gt;1,"MTP[" &amp; AI2060-1+Y2060&amp; ":" &amp; AI2060 &amp; "]",(IF(Y2060&gt;0,"MTP[" &amp; AI2060 &amp; "]","")))</f>
        <v/>
      </c>
      <c r="AK2060" s="11">
        <f t="shared" ref="AK2060:AK2066" si="1141">AK2061+Y2061</f>
        <v>1415</v>
      </c>
      <c r="AL2060" s="11" t="str">
        <f t="shared" ref="AL2060:AL2067" si="1142">IF(AND(V2060="Y", Y2060&gt;1),"MTP[" &amp; AK2060-1+Y2060&amp; ":" &amp; AK2060 &amp; "]",(IF(AND(V2060="Y", Y2060&gt;0),"MTP[" &amp; AK2060 &amp; "]","")))</f>
        <v/>
      </c>
      <c r="AM2060" s="11">
        <f t="shared" ref="AM2060:AM2066" si="1143">AM2061+AB2061</f>
        <v>1088</v>
      </c>
      <c r="AN2060" s="11" t="str">
        <f t="shared" ref="AN2060:AN2067" si="1144">IF(AB2060&gt;1,"OTP[" &amp; AM2060-1+AB2060&amp; ":" &amp; AM2060 &amp; "]",(IF(AB2060&gt;0,"OTP[" &amp; AM2060 &amp; "]","")))</f>
        <v/>
      </c>
      <c r="AO2060" s="11">
        <f t="shared" ref="AO2060:AO2066" si="1145">AO2061+AB2061</f>
        <v>1095</v>
      </c>
      <c r="AP2060" s="11" t="str">
        <f t="shared" ref="AP2060:AP2067" si="1146">IF(AND(V2060="Y", AB2060&gt;1),"OTP[" &amp; AO2060-1+AB2060&amp; ":" &amp; AO2060 &amp; "]",(IF(AND(V2060="Y", AB2060&gt;0),"OTP[" &amp; AO2060 &amp; "]","")))</f>
        <v/>
      </c>
      <c r="AQ2060" s="11"/>
      <c r="AR2060" s="11">
        <f t="shared" si="1132"/>
        <v>0</v>
      </c>
      <c r="AS2060" s="11"/>
      <c r="AT2060" s="9"/>
      <c r="AU2060" t="str">
        <f t="shared" si="1133"/>
        <v>RW</v>
      </c>
      <c r="AV2060" s="7">
        <f>SUM(Z$7:Z2060)/2</f>
        <v>1416</v>
      </c>
      <c r="AW2060" s="7">
        <f>SUM(AC$7:AC2060)/2</f>
        <v>1084</v>
      </c>
      <c r="BF2060" s="2" t="s">
        <v>1299</v>
      </c>
      <c r="BG2060" s="2" t="s">
        <v>1299</v>
      </c>
      <c r="BH2060" s="2" t="s">
        <v>1299</v>
      </c>
      <c r="BI2060" s="2" t="s">
        <v>1299</v>
      </c>
      <c r="BJ2060" s="2" t="s">
        <v>1299</v>
      </c>
      <c r="BK2060" s="2" t="s">
        <v>1299</v>
      </c>
      <c r="BL2060" s="2" t="s">
        <v>1299</v>
      </c>
      <c r="BM2060" s="2" t="s">
        <v>1299</v>
      </c>
      <c r="BN2060" s="2" t="s">
        <v>1299</v>
      </c>
      <c r="BO2060" s="2" t="s">
        <v>1299</v>
      </c>
    </row>
    <row r="2061" spans="2:67" ht="43.15" outlineLevel="1">
      <c r="B2061" s="36"/>
      <c r="C2061" s="13" t="s">
        <v>1999</v>
      </c>
      <c r="D2061" s="10" t="s">
        <v>2278</v>
      </c>
      <c r="E2061" s="10" t="s">
        <v>2279</v>
      </c>
      <c r="F2061" s="11" t="s">
        <v>2280</v>
      </c>
      <c r="G2061" s="11"/>
      <c r="H2061" s="11"/>
      <c r="I2061" s="11"/>
      <c r="J2061" s="11"/>
      <c r="K2061" s="11"/>
      <c r="L2061" s="11"/>
      <c r="M2061" s="11"/>
      <c r="N2061" s="10"/>
      <c r="O2061" s="10"/>
      <c r="P2061" s="10"/>
      <c r="Q2061" s="10"/>
      <c r="R2061" s="10"/>
      <c r="S2061" s="10" t="s">
        <v>53</v>
      </c>
      <c r="T2061" s="10"/>
      <c r="U2061" s="10" t="s">
        <v>49</v>
      </c>
      <c r="V2061" s="10" t="s">
        <v>50</v>
      </c>
      <c r="W2061" s="10" t="s">
        <v>50</v>
      </c>
      <c r="X2061" s="11" t="str">
        <f t="shared" si="1134"/>
        <v>N</v>
      </c>
      <c r="Y2061" s="11"/>
      <c r="Z2061" s="11">
        <f t="shared" si="1129"/>
        <v>0</v>
      </c>
      <c r="AA2061" s="11" t="str">
        <f t="shared" si="1130"/>
        <v>N</v>
      </c>
      <c r="AB2061" s="11"/>
      <c r="AC2061" s="11">
        <f t="shared" si="1131"/>
        <v>0</v>
      </c>
      <c r="AD2061" s="10" t="str">
        <f t="shared" si="1137"/>
        <v/>
      </c>
      <c r="AE2061" s="10" t="str">
        <f t="shared" si="1138"/>
        <v/>
      </c>
      <c r="AF2061" s="11"/>
      <c r="AG2061" s="10"/>
      <c r="AH2061" s="10"/>
      <c r="AI2061" s="11">
        <f t="shared" si="1139"/>
        <v>1415</v>
      </c>
      <c r="AJ2061" s="11" t="str">
        <f t="shared" si="1140"/>
        <v/>
      </c>
      <c r="AK2061" s="11">
        <f t="shared" si="1141"/>
        <v>1415</v>
      </c>
      <c r="AL2061" s="11" t="str">
        <f t="shared" si="1142"/>
        <v/>
      </c>
      <c r="AM2061" s="11">
        <f t="shared" si="1143"/>
        <v>1088</v>
      </c>
      <c r="AN2061" s="11" t="str">
        <f t="shared" si="1144"/>
        <v/>
      </c>
      <c r="AO2061" s="11">
        <f t="shared" si="1145"/>
        <v>1095</v>
      </c>
      <c r="AP2061" s="11" t="str">
        <f t="shared" si="1146"/>
        <v/>
      </c>
      <c r="AQ2061" s="11"/>
      <c r="AR2061" s="11">
        <f t="shared" si="1132"/>
        <v>0</v>
      </c>
      <c r="AS2061" s="11"/>
      <c r="AT2061" s="9"/>
      <c r="AU2061" t="str">
        <f t="shared" si="1133"/>
        <v>RW</v>
      </c>
      <c r="AV2061" s="7">
        <f>SUM(Z$7:Z2061)/2</f>
        <v>1416</v>
      </c>
      <c r="AW2061" s="7">
        <f>SUM(AC$7:AC2061)/2</f>
        <v>1084</v>
      </c>
      <c r="BF2061" s="2" t="s">
        <v>1299</v>
      </c>
      <c r="BG2061" s="2" t="s">
        <v>1299</v>
      </c>
      <c r="BH2061" s="2" t="s">
        <v>1299</v>
      </c>
      <c r="BI2061" s="2" t="s">
        <v>1299</v>
      </c>
      <c r="BJ2061" s="2" t="s">
        <v>1299</v>
      </c>
      <c r="BK2061" s="2" t="s">
        <v>1299</v>
      </c>
      <c r="BL2061" s="2" t="s">
        <v>1299</v>
      </c>
      <c r="BM2061" s="2" t="s">
        <v>1299</v>
      </c>
      <c r="BN2061" s="2" t="s">
        <v>1299</v>
      </c>
      <c r="BO2061" s="2" t="s">
        <v>1299</v>
      </c>
    </row>
    <row r="2062" spans="2:67" ht="43.15" outlineLevel="1">
      <c r="B2062" s="36"/>
      <c r="C2062" s="13" t="s">
        <v>1999</v>
      </c>
      <c r="D2062" s="10" t="s">
        <v>2278</v>
      </c>
      <c r="E2062" s="10" t="s">
        <v>2279</v>
      </c>
      <c r="F2062" s="11" t="s">
        <v>2280</v>
      </c>
      <c r="G2062" s="11"/>
      <c r="H2062" s="11"/>
      <c r="I2062" s="11"/>
      <c r="J2062" s="11"/>
      <c r="K2062" s="11"/>
      <c r="L2062" s="11"/>
      <c r="M2062" s="11"/>
      <c r="N2062" s="10"/>
      <c r="O2062" s="10"/>
      <c r="P2062" s="10"/>
      <c r="Q2062" s="10"/>
      <c r="R2062" s="10"/>
      <c r="S2062" s="10" t="s">
        <v>53</v>
      </c>
      <c r="T2062" s="10"/>
      <c r="U2062" s="10" t="s">
        <v>49</v>
      </c>
      <c r="V2062" s="10" t="s">
        <v>50</v>
      </c>
      <c r="W2062" s="10" t="s">
        <v>50</v>
      </c>
      <c r="X2062" s="11" t="str">
        <f t="shared" si="1134"/>
        <v>N</v>
      </c>
      <c r="Y2062" s="11"/>
      <c r="Z2062" s="11">
        <f t="shared" si="1129"/>
        <v>0</v>
      </c>
      <c r="AA2062" s="11" t="str">
        <f t="shared" si="1130"/>
        <v>N</v>
      </c>
      <c r="AB2062" s="11"/>
      <c r="AC2062" s="11">
        <f t="shared" si="1131"/>
        <v>0</v>
      </c>
      <c r="AD2062" s="10" t="str">
        <f t="shared" si="1137"/>
        <v/>
      </c>
      <c r="AE2062" s="10" t="str">
        <f t="shared" si="1138"/>
        <v/>
      </c>
      <c r="AF2062" s="11"/>
      <c r="AG2062" s="10"/>
      <c r="AH2062" s="10"/>
      <c r="AI2062" s="11">
        <f t="shared" si="1139"/>
        <v>1415</v>
      </c>
      <c r="AJ2062" s="11" t="str">
        <f t="shared" si="1140"/>
        <v/>
      </c>
      <c r="AK2062" s="11">
        <f t="shared" si="1141"/>
        <v>1415</v>
      </c>
      <c r="AL2062" s="11" t="str">
        <f t="shared" si="1142"/>
        <v/>
      </c>
      <c r="AM2062" s="11">
        <f t="shared" si="1143"/>
        <v>1088</v>
      </c>
      <c r="AN2062" s="11" t="str">
        <f t="shared" si="1144"/>
        <v/>
      </c>
      <c r="AO2062" s="11">
        <f t="shared" si="1145"/>
        <v>1095</v>
      </c>
      <c r="AP2062" s="11" t="str">
        <f t="shared" si="1146"/>
        <v/>
      </c>
      <c r="AQ2062" s="11"/>
      <c r="AR2062" s="11">
        <f t="shared" si="1132"/>
        <v>0</v>
      </c>
      <c r="AS2062" s="11"/>
      <c r="AT2062" s="9"/>
      <c r="AU2062" t="str">
        <f t="shared" si="1133"/>
        <v>RW</v>
      </c>
      <c r="AV2062" s="7">
        <f>SUM(Z$7:Z2062)/2</f>
        <v>1416</v>
      </c>
      <c r="AW2062" s="7">
        <f>SUM(AC$7:AC2062)/2</f>
        <v>1084</v>
      </c>
      <c r="BF2062" s="2" t="s">
        <v>1299</v>
      </c>
      <c r="BG2062" s="2" t="s">
        <v>1299</v>
      </c>
      <c r="BH2062" s="2" t="s">
        <v>1299</v>
      </c>
      <c r="BI2062" s="2" t="s">
        <v>1299</v>
      </c>
      <c r="BJ2062" s="2" t="s">
        <v>1299</v>
      </c>
      <c r="BK2062" s="2" t="s">
        <v>1299</v>
      </c>
      <c r="BL2062" s="2" t="s">
        <v>1299</v>
      </c>
      <c r="BM2062" s="2" t="s">
        <v>1299</v>
      </c>
      <c r="BN2062" s="2" t="s">
        <v>1299</v>
      </c>
      <c r="BO2062" s="2" t="s">
        <v>1299</v>
      </c>
    </row>
    <row r="2063" spans="2:67" ht="43.15" outlineLevel="1">
      <c r="B2063" s="36"/>
      <c r="C2063" s="13" t="s">
        <v>1999</v>
      </c>
      <c r="D2063" s="10" t="s">
        <v>2278</v>
      </c>
      <c r="E2063" s="10" t="s">
        <v>2279</v>
      </c>
      <c r="F2063" s="11" t="s">
        <v>2280</v>
      </c>
      <c r="G2063" s="11" t="str">
        <f>IF(BA2063&gt;1, F2063 &amp; "[" &amp; BB2063-1+BA2063&amp; ":" &amp; BB2063 &amp; "]",(IF(BA2063&gt;0,F2063 &amp; "[" &amp; BB2063 &amp; "]","")))</f>
        <v>MFR_SPECIFIC_EB[7:5]</v>
      </c>
      <c r="H2063" s="11"/>
      <c r="I2063" s="11"/>
      <c r="J2063" s="11"/>
      <c r="K2063" s="11"/>
      <c r="L2063" s="11"/>
      <c r="M2063" s="11"/>
      <c r="N2063" s="10"/>
      <c r="O2063" s="10"/>
      <c r="P2063" s="10"/>
      <c r="Q2063" s="10"/>
      <c r="R2063" s="10"/>
      <c r="S2063" s="10" t="s">
        <v>53</v>
      </c>
      <c r="T2063" s="10"/>
      <c r="U2063" s="10" t="s">
        <v>49</v>
      </c>
      <c r="V2063" s="10" t="s">
        <v>50</v>
      </c>
      <c r="W2063" s="10" t="s">
        <v>50</v>
      </c>
      <c r="X2063" s="11" t="str">
        <f t="shared" si="1134"/>
        <v>N</v>
      </c>
      <c r="Y2063" s="11"/>
      <c r="Z2063" s="11">
        <f t="shared" si="1129"/>
        <v>0</v>
      </c>
      <c r="AA2063" s="11" t="str">
        <f t="shared" si="1130"/>
        <v>Y</v>
      </c>
      <c r="AB2063" s="11">
        <v>3</v>
      </c>
      <c r="AC2063" s="11">
        <f t="shared" si="1131"/>
        <v>3</v>
      </c>
      <c r="AD2063" s="10" t="str">
        <f t="shared" si="1137"/>
        <v>000</v>
      </c>
      <c r="AE2063" s="10" t="str">
        <f t="shared" si="1138"/>
        <v>000</v>
      </c>
      <c r="AF2063" s="11"/>
      <c r="AG2063" s="10"/>
      <c r="AH2063" s="10"/>
      <c r="AI2063" s="11">
        <f t="shared" si="1139"/>
        <v>1415</v>
      </c>
      <c r="AJ2063" s="11" t="str">
        <f t="shared" si="1140"/>
        <v/>
      </c>
      <c r="AK2063" s="11">
        <f t="shared" si="1141"/>
        <v>1415</v>
      </c>
      <c r="AL2063" s="11" t="str">
        <f t="shared" si="1142"/>
        <v/>
      </c>
      <c r="AM2063" s="11">
        <f t="shared" si="1143"/>
        <v>1085</v>
      </c>
      <c r="AN2063" s="11" t="str">
        <f t="shared" si="1144"/>
        <v>OTP[1087:1085]</v>
      </c>
      <c r="AO2063" s="11">
        <f t="shared" si="1145"/>
        <v>1092</v>
      </c>
      <c r="AP2063" s="11" t="str">
        <f t="shared" si="1146"/>
        <v/>
      </c>
      <c r="AQ2063" s="11"/>
      <c r="AR2063" s="11">
        <f t="shared" si="1132"/>
        <v>0</v>
      </c>
      <c r="AS2063" s="11"/>
      <c r="AT2063" s="9"/>
      <c r="AU2063" t="str">
        <f t="shared" si="1133"/>
        <v>RW</v>
      </c>
      <c r="AV2063" s="7">
        <f>SUM(Z$7:Z2063)/2</f>
        <v>1416</v>
      </c>
      <c r="AW2063" s="7">
        <f>SUM(AC$7:AC2063)/2</f>
        <v>1085.5</v>
      </c>
      <c r="BA2063" s="7">
        <f>8-SUM(BA2064:BA2067)</f>
        <v>3</v>
      </c>
      <c r="BB2063" s="7">
        <f t="shared" ref="BB2063:BB2067" si="1147">BB2064+BA2064</f>
        <v>5</v>
      </c>
      <c r="BF2063" s="2" t="s">
        <v>135</v>
      </c>
      <c r="BG2063" s="2" t="s">
        <v>135</v>
      </c>
      <c r="BH2063" s="2" t="s">
        <v>135</v>
      </c>
      <c r="BI2063" s="2" t="s">
        <v>135</v>
      </c>
      <c r="BJ2063" s="2" t="s">
        <v>135</v>
      </c>
      <c r="BK2063" s="2" t="s">
        <v>135</v>
      </c>
      <c r="BL2063" s="2" t="s">
        <v>135</v>
      </c>
      <c r="BM2063" s="2" t="s">
        <v>135</v>
      </c>
      <c r="BN2063" s="2" t="s">
        <v>135</v>
      </c>
      <c r="BO2063" s="2" t="s">
        <v>135</v>
      </c>
    </row>
    <row r="2064" spans="2:67" ht="72" outlineLevel="1">
      <c r="B2064" s="36"/>
      <c r="C2064" s="13" t="s">
        <v>1999</v>
      </c>
      <c r="D2064" s="10" t="s">
        <v>2278</v>
      </c>
      <c r="E2064" s="10" t="s">
        <v>2279</v>
      </c>
      <c r="F2064" s="11" t="s">
        <v>2280</v>
      </c>
      <c r="G2064" s="11" t="str">
        <f>IF(BA2064&gt;1, F2064 &amp; "[" &amp; BB2064-1+BA2064&amp; ":" &amp; BB2064 &amp; "]",(IF(BA2064&gt;0,F2064 &amp; "[" &amp; BB2064 &amp; "]","")))</f>
        <v>MFR_SPECIFIC_EB[4:3]</v>
      </c>
      <c r="H2064" s="45" t="s">
        <v>2281</v>
      </c>
      <c r="I2064" s="45"/>
      <c r="J2064" s="45"/>
      <c r="K2064" s="45"/>
      <c r="L2064" s="45"/>
      <c r="M2064" s="45"/>
      <c r="N2064" s="10" t="s">
        <v>2282</v>
      </c>
      <c r="O2064" s="10"/>
      <c r="P2064" s="10"/>
      <c r="Q2064" s="10"/>
      <c r="R2064" s="10"/>
      <c r="S2064" s="10" t="s">
        <v>53</v>
      </c>
      <c r="T2064" s="10"/>
      <c r="U2064" s="10" t="s">
        <v>49</v>
      </c>
      <c r="V2064" s="10" t="s">
        <v>50</v>
      </c>
      <c r="W2064" s="10" t="s">
        <v>50</v>
      </c>
      <c r="X2064" s="11" t="str">
        <f t="shared" si="1134"/>
        <v>N</v>
      </c>
      <c r="Y2064" s="11"/>
      <c r="Z2064" s="11">
        <f t="shared" si="1129"/>
        <v>0</v>
      </c>
      <c r="AA2064" s="11" t="str">
        <f t="shared" si="1130"/>
        <v>Y</v>
      </c>
      <c r="AB2064" s="11">
        <v>2</v>
      </c>
      <c r="AC2064" s="11">
        <f t="shared" si="1131"/>
        <v>2</v>
      </c>
      <c r="AD2064" s="10" t="str">
        <f t="shared" si="1137"/>
        <v>00</v>
      </c>
      <c r="AE2064" s="10" t="str">
        <f t="shared" si="1138"/>
        <v>00</v>
      </c>
      <c r="AF2064" s="11"/>
      <c r="AG2064" s="10"/>
      <c r="AH2064" s="10"/>
      <c r="AI2064" s="11">
        <f t="shared" si="1139"/>
        <v>1415</v>
      </c>
      <c r="AJ2064" s="11" t="str">
        <f t="shared" si="1140"/>
        <v/>
      </c>
      <c r="AK2064" s="11">
        <f t="shared" si="1141"/>
        <v>1415</v>
      </c>
      <c r="AL2064" s="11" t="str">
        <f t="shared" si="1142"/>
        <v/>
      </c>
      <c r="AM2064" s="11">
        <f t="shared" si="1143"/>
        <v>1083</v>
      </c>
      <c r="AN2064" s="11" t="str">
        <f t="shared" si="1144"/>
        <v>OTP[1084:1083]</v>
      </c>
      <c r="AO2064" s="11">
        <f t="shared" si="1145"/>
        <v>1090</v>
      </c>
      <c r="AP2064" s="11" t="str">
        <f t="shared" si="1146"/>
        <v/>
      </c>
      <c r="AQ2064" s="11"/>
      <c r="AR2064" s="11">
        <f t="shared" si="1132"/>
        <v>0</v>
      </c>
      <c r="AS2064" s="11"/>
      <c r="AT2064" s="9"/>
      <c r="AU2064" t="str">
        <f t="shared" si="1133"/>
        <v>RW</v>
      </c>
      <c r="AV2064" s="7">
        <f>SUM(Z$7:Z2064)/2</f>
        <v>1416</v>
      </c>
      <c r="AW2064" s="7">
        <f>SUM(AC$7:AC2064)/2</f>
        <v>1086.5</v>
      </c>
      <c r="BA2064" s="10">
        <v>2</v>
      </c>
      <c r="BB2064" s="7">
        <f t="shared" si="1147"/>
        <v>3</v>
      </c>
      <c r="BF2064" s="2" t="s">
        <v>51</v>
      </c>
      <c r="BG2064" s="2" t="s">
        <v>51</v>
      </c>
      <c r="BH2064" s="2" t="s">
        <v>51</v>
      </c>
      <c r="BI2064" s="2" t="s">
        <v>51</v>
      </c>
      <c r="BJ2064" s="2" t="s">
        <v>51</v>
      </c>
      <c r="BK2064" s="2" t="s">
        <v>51</v>
      </c>
      <c r="BL2064" s="2" t="s">
        <v>51</v>
      </c>
      <c r="BM2064" s="2" t="s">
        <v>51</v>
      </c>
      <c r="BN2064" s="2" t="s">
        <v>51</v>
      </c>
      <c r="BO2064" s="2" t="s">
        <v>51</v>
      </c>
    </row>
    <row r="2065" spans="2:67" ht="43.15" outlineLevel="1">
      <c r="B2065" s="36"/>
      <c r="C2065" s="13" t="s">
        <v>1999</v>
      </c>
      <c r="D2065" s="10" t="s">
        <v>2278</v>
      </c>
      <c r="E2065" s="10" t="s">
        <v>2279</v>
      </c>
      <c r="F2065" s="11" t="s">
        <v>2280</v>
      </c>
      <c r="G2065" s="11" t="str">
        <f>IF(BA2065&gt;1, F2065 &amp; "[" &amp; BB2065-1+BA2065&amp; ":" &amp; BB2065 &amp; "]",(IF(BA2065&gt;0,F2065 &amp; "[" &amp; BB2065 &amp; "]","")))</f>
        <v>MFR_SPECIFIC_EB[2]</v>
      </c>
      <c r="H2065" s="45" t="s">
        <v>2283</v>
      </c>
      <c r="I2065" s="45"/>
      <c r="J2065" s="45"/>
      <c r="K2065" s="45"/>
      <c r="L2065" s="45"/>
      <c r="M2065" s="45"/>
      <c r="N2065" s="10" t="s">
        <v>2284</v>
      </c>
      <c r="O2065" s="10"/>
      <c r="P2065" s="10"/>
      <c r="Q2065" s="10"/>
      <c r="R2065" s="10"/>
      <c r="S2065" s="10" t="s">
        <v>53</v>
      </c>
      <c r="T2065" s="10"/>
      <c r="U2065" s="10" t="s">
        <v>49</v>
      </c>
      <c r="V2065" s="10" t="s">
        <v>50</v>
      </c>
      <c r="W2065" s="10" t="s">
        <v>50</v>
      </c>
      <c r="X2065" s="11" t="str">
        <f t="shared" si="1134"/>
        <v>N</v>
      </c>
      <c r="Y2065" s="11"/>
      <c r="Z2065" s="11">
        <f t="shared" si="1129"/>
        <v>0</v>
      </c>
      <c r="AA2065" s="11" t="str">
        <f t="shared" si="1130"/>
        <v>Y</v>
      </c>
      <c r="AB2065" s="11">
        <v>1</v>
      </c>
      <c r="AC2065" s="11">
        <f t="shared" si="1131"/>
        <v>1</v>
      </c>
      <c r="AD2065" s="10" t="str">
        <f t="shared" si="1137"/>
        <v>0</v>
      </c>
      <c r="AE2065" s="10" t="str">
        <f t="shared" si="1138"/>
        <v>0</v>
      </c>
      <c r="AF2065" s="11"/>
      <c r="AG2065" s="10"/>
      <c r="AH2065" s="10"/>
      <c r="AI2065" s="11">
        <f t="shared" si="1139"/>
        <v>1415</v>
      </c>
      <c r="AJ2065" s="11" t="str">
        <f t="shared" si="1140"/>
        <v/>
      </c>
      <c r="AK2065" s="11">
        <f t="shared" si="1141"/>
        <v>1415</v>
      </c>
      <c r="AL2065" s="11" t="str">
        <f t="shared" si="1142"/>
        <v/>
      </c>
      <c r="AM2065" s="11">
        <f t="shared" si="1143"/>
        <v>1082</v>
      </c>
      <c r="AN2065" s="11" t="str">
        <f t="shared" si="1144"/>
        <v>OTP[1082]</v>
      </c>
      <c r="AO2065" s="11">
        <f t="shared" si="1145"/>
        <v>1089</v>
      </c>
      <c r="AP2065" s="11" t="str">
        <f t="shared" si="1146"/>
        <v/>
      </c>
      <c r="AQ2065" s="11"/>
      <c r="AR2065" s="11">
        <f t="shared" si="1132"/>
        <v>0</v>
      </c>
      <c r="AS2065" s="11"/>
      <c r="AT2065" s="9"/>
      <c r="AU2065" t="str">
        <f t="shared" si="1133"/>
        <v>RW</v>
      </c>
      <c r="AV2065" s="7">
        <f>SUM(Z$7:Z2065)/2</f>
        <v>1416</v>
      </c>
      <c r="AW2065" s="7">
        <f>SUM(AC$7:AC2065)/2</f>
        <v>1087</v>
      </c>
      <c r="BA2065" s="10">
        <v>1</v>
      </c>
      <c r="BB2065" s="7">
        <f t="shared" si="1147"/>
        <v>2</v>
      </c>
      <c r="BF2065" s="2" t="s">
        <v>1304</v>
      </c>
      <c r="BG2065" s="2" t="s">
        <v>1304</v>
      </c>
      <c r="BH2065" s="2" t="s">
        <v>1304</v>
      </c>
      <c r="BI2065" s="2" t="s">
        <v>1304</v>
      </c>
      <c r="BJ2065" s="2" t="s">
        <v>1304</v>
      </c>
      <c r="BK2065" s="2" t="s">
        <v>1304</v>
      </c>
      <c r="BL2065" s="2" t="s">
        <v>1304</v>
      </c>
      <c r="BM2065" s="2" t="s">
        <v>1304</v>
      </c>
      <c r="BN2065" s="2" t="s">
        <v>1304</v>
      </c>
      <c r="BO2065" s="2" t="s">
        <v>1304</v>
      </c>
    </row>
    <row r="2066" spans="2:67" ht="43.15" outlineLevel="1">
      <c r="B2066" s="36"/>
      <c r="C2066" s="13" t="s">
        <v>1999</v>
      </c>
      <c r="D2066" s="10" t="s">
        <v>2278</v>
      </c>
      <c r="E2066" s="10" t="s">
        <v>2279</v>
      </c>
      <c r="F2066" s="11" t="s">
        <v>2280</v>
      </c>
      <c r="G2066" s="11" t="str">
        <f>IF(BA2066&gt;1, F2066 &amp; "[" &amp; BB2066-1+BA2066&amp; ":" &amp; BB2066 &amp; "]",(IF(BA2066&gt;0,F2066 &amp; "[" &amp; BB2066 &amp; "]","")))</f>
        <v>MFR_SPECIFIC_EB[1]</v>
      </c>
      <c r="H2066" s="45" t="s">
        <v>2285</v>
      </c>
      <c r="I2066" s="45"/>
      <c r="J2066" s="45"/>
      <c r="K2066" s="45"/>
      <c r="L2066" s="45"/>
      <c r="M2066" s="45"/>
      <c r="N2066" s="10" t="s">
        <v>2286</v>
      </c>
      <c r="O2066" s="10"/>
      <c r="P2066" s="10"/>
      <c r="Q2066" s="10"/>
      <c r="R2066" s="10"/>
      <c r="S2066" s="10" t="s">
        <v>53</v>
      </c>
      <c r="T2066" s="10"/>
      <c r="U2066" s="10" t="s">
        <v>49</v>
      </c>
      <c r="V2066" s="10" t="s">
        <v>50</v>
      </c>
      <c r="W2066" s="10" t="s">
        <v>50</v>
      </c>
      <c r="X2066" s="11" t="str">
        <f t="shared" si="1134"/>
        <v>N</v>
      </c>
      <c r="Y2066" s="11"/>
      <c r="Z2066" s="11">
        <f t="shared" si="1129"/>
        <v>0</v>
      </c>
      <c r="AA2066" s="11" t="str">
        <f t="shared" si="1130"/>
        <v>Y</v>
      </c>
      <c r="AB2066" s="11">
        <v>1</v>
      </c>
      <c r="AC2066" s="11">
        <f t="shared" si="1131"/>
        <v>1</v>
      </c>
      <c r="AD2066" s="10" t="str">
        <f t="shared" si="1137"/>
        <v>0</v>
      </c>
      <c r="AE2066" s="10" t="str">
        <f t="shared" si="1138"/>
        <v>0</v>
      </c>
      <c r="AF2066" s="11"/>
      <c r="AG2066" s="10"/>
      <c r="AH2066" s="10"/>
      <c r="AI2066" s="11">
        <f t="shared" si="1139"/>
        <v>1415</v>
      </c>
      <c r="AJ2066" s="11" t="str">
        <f t="shared" si="1140"/>
        <v/>
      </c>
      <c r="AK2066" s="11">
        <f t="shared" si="1141"/>
        <v>1415</v>
      </c>
      <c r="AL2066" s="11" t="str">
        <f t="shared" si="1142"/>
        <v/>
      </c>
      <c r="AM2066" s="11">
        <f t="shared" si="1143"/>
        <v>1081</v>
      </c>
      <c r="AN2066" s="11" t="str">
        <f t="shared" si="1144"/>
        <v>OTP[1081]</v>
      </c>
      <c r="AO2066" s="11">
        <f t="shared" si="1145"/>
        <v>1088</v>
      </c>
      <c r="AP2066" s="11" t="str">
        <f t="shared" si="1146"/>
        <v/>
      </c>
      <c r="AQ2066" s="11"/>
      <c r="AR2066" s="11">
        <f t="shared" si="1132"/>
        <v>0</v>
      </c>
      <c r="AS2066" s="11"/>
      <c r="AT2066" s="9"/>
      <c r="AU2066" t="str">
        <f t="shared" si="1133"/>
        <v>RW</v>
      </c>
      <c r="AV2066" s="7">
        <f>SUM(Z$7:Z2066)/2</f>
        <v>1416</v>
      </c>
      <c r="AW2066" s="7">
        <f>SUM(AC$7:AC2066)/2</f>
        <v>1087.5</v>
      </c>
      <c r="BA2066" s="10">
        <v>1</v>
      </c>
      <c r="BB2066" s="7">
        <f t="shared" si="1147"/>
        <v>1</v>
      </c>
      <c r="BF2066" s="2" t="s">
        <v>1304</v>
      </c>
      <c r="BG2066" s="2" t="s">
        <v>1304</v>
      </c>
      <c r="BH2066" s="2" t="s">
        <v>1304</v>
      </c>
      <c r="BI2066" s="2" t="s">
        <v>1304</v>
      </c>
      <c r="BJ2066" s="2" t="s">
        <v>1304</v>
      </c>
      <c r="BK2066" s="2" t="s">
        <v>1304</v>
      </c>
      <c r="BL2066" s="2" t="s">
        <v>1304</v>
      </c>
      <c r="BM2066" s="2" t="s">
        <v>1304</v>
      </c>
      <c r="BN2066" s="2" t="s">
        <v>1304</v>
      </c>
      <c r="BO2066" s="2" t="s">
        <v>1304</v>
      </c>
    </row>
    <row r="2067" spans="2:67" ht="43.15" outlineLevel="1">
      <c r="B2067" s="36"/>
      <c r="C2067" s="13" t="s">
        <v>1999</v>
      </c>
      <c r="D2067" s="10" t="s">
        <v>2278</v>
      </c>
      <c r="E2067" s="10" t="s">
        <v>2279</v>
      </c>
      <c r="F2067" s="11" t="s">
        <v>2280</v>
      </c>
      <c r="G2067" s="11" t="str">
        <f>IF(BA2067&gt;1, F2067 &amp; "[" &amp; BB2067-1+BA2067&amp; ":" &amp; BB2067 &amp; "]",(IF(BA2067&gt;0,F2067 &amp; "[" &amp; BB2067 &amp; "]","")))</f>
        <v>MFR_SPECIFIC_EB[0]</v>
      </c>
      <c r="H2067" s="45" t="s">
        <v>2287</v>
      </c>
      <c r="I2067" s="45"/>
      <c r="J2067" s="45"/>
      <c r="K2067" s="45"/>
      <c r="L2067" s="45"/>
      <c r="M2067" s="45"/>
      <c r="N2067" s="10" t="s">
        <v>2288</v>
      </c>
      <c r="O2067" s="10"/>
      <c r="P2067" s="10"/>
      <c r="Q2067" s="10"/>
      <c r="R2067" s="10"/>
      <c r="S2067" s="10" t="s">
        <v>53</v>
      </c>
      <c r="T2067" s="10"/>
      <c r="U2067" s="10" t="s">
        <v>49</v>
      </c>
      <c r="V2067" s="10" t="s">
        <v>50</v>
      </c>
      <c r="W2067" s="10" t="s">
        <v>50</v>
      </c>
      <c r="X2067" s="11" t="str">
        <f t="shared" si="1134"/>
        <v>N</v>
      </c>
      <c r="Y2067" s="11"/>
      <c r="Z2067" s="11">
        <f t="shared" si="1129"/>
        <v>0</v>
      </c>
      <c r="AA2067" s="11" t="str">
        <f t="shared" si="1130"/>
        <v>Y</v>
      </c>
      <c r="AB2067" s="11">
        <v>1</v>
      </c>
      <c r="AC2067" s="11">
        <f t="shared" si="1131"/>
        <v>1</v>
      </c>
      <c r="AD2067" s="10" t="str">
        <f t="shared" si="1137"/>
        <v>0</v>
      </c>
      <c r="AE2067" s="10" t="str">
        <f t="shared" si="1138"/>
        <v>0</v>
      </c>
      <c r="AF2067" s="11"/>
      <c r="AG2067" s="10"/>
      <c r="AH2067" s="10"/>
      <c r="AI2067" s="11">
        <f>IF(Y2067&gt;0,AK1930,AK1930- 1)</f>
        <v>1415</v>
      </c>
      <c r="AJ2067" s="11" t="str">
        <f t="shared" si="1140"/>
        <v/>
      </c>
      <c r="AK2067" s="11">
        <f>IF(AND(V2067="Y", Y2067&gt;0),AI2059,AI2059- 1)</f>
        <v>1415</v>
      </c>
      <c r="AL2067" s="11" t="str">
        <f t="shared" si="1142"/>
        <v/>
      </c>
      <c r="AM2067" s="11">
        <f>IF(AB2067&gt;0,AO1930,AO1930- 1)</f>
        <v>1080</v>
      </c>
      <c r="AN2067" s="11" t="str">
        <f t="shared" si="1144"/>
        <v>OTP[1080]</v>
      </c>
      <c r="AO2067" s="11">
        <f>IF(AND(V2067="Y", AB2067&gt;0),AM2059,AM2059- 1)</f>
        <v>1087</v>
      </c>
      <c r="AP2067" s="11" t="str">
        <f t="shared" si="1146"/>
        <v/>
      </c>
      <c r="AQ2067" s="11"/>
      <c r="AR2067" s="11">
        <f t="shared" si="1132"/>
        <v>0</v>
      </c>
      <c r="AS2067" s="11"/>
      <c r="AT2067" s="9"/>
      <c r="AU2067" t="str">
        <f t="shared" si="1133"/>
        <v>RW</v>
      </c>
      <c r="AV2067" s="7">
        <f>SUM(Z$7:Z2067)/2</f>
        <v>1416</v>
      </c>
      <c r="AW2067" s="7">
        <f>SUM(AC$7:AC2067)/2</f>
        <v>1088</v>
      </c>
      <c r="BA2067" s="10">
        <v>1</v>
      </c>
      <c r="BB2067" s="7">
        <f t="shared" si="1147"/>
        <v>0</v>
      </c>
      <c r="BF2067" s="2" t="s">
        <v>1304</v>
      </c>
      <c r="BG2067" s="2" t="s">
        <v>1304</v>
      </c>
      <c r="BH2067" s="2" t="s">
        <v>1304</v>
      </c>
      <c r="BI2067" s="2" t="s">
        <v>1304</v>
      </c>
      <c r="BJ2067" s="2" t="s">
        <v>1304</v>
      </c>
      <c r="BK2067" s="2" t="s">
        <v>1304</v>
      </c>
      <c r="BL2067" s="2" t="s">
        <v>1304</v>
      </c>
      <c r="BM2067" s="2" t="s">
        <v>1304</v>
      </c>
      <c r="BN2067" s="2" t="s">
        <v>1304</v>
      </c>
      <c r="BO2067" s="2" t="s">
        <v>1304</v>
      </c>
    </row>
    <row r="2068" spans="2:67" ht="43.15" hidden="1">
      <c r="B2068" s="36"/>
      <c r="C2068" s="13" t="s">
        <v>1999</v>
      </c>
      <c r="D2068" s="10" t="s">
        <v>2289</v>
      </c>
      <c r="E2068" s="10" t="s">
        <v>2290</v>
      </c>
      <c r="F2068" s="11" t="s">
        <v>2291</v>
      </c>
      <c r="G2068" s="11"/>
      <c r="H2068" s="11"/>
      <c r="I2068" s="11"/>
      <c r="J2068" s="11"/>
      <c r="K2068" s="11"/>
      <c r="L2068" s="11"/>
      <c r="M2068" s="11"/>
      <c r="N2068" s="10"/>
      <c r="O2068" s="10"/>
      <c r="P2068" s="10"/>
      <c r="Q2068" s="10" t="str">
        <f>IF(T2068&gt;2,"Block Write",IF(T2068=1,"Write Byte","Write Word"))</f>
        <v>Write Byte</v>
      </c>
      <c r="R2068" s="10" t="str">
        <f>IF(T2068&gt;2,"Block Read",IF(T2068=1,"Read Byte","Read Word"))</f>
        <v>Read Byte</v>
      </c>
      <c r="S2068" s="10" t="str">
        <f t="shared" si="591"/>
        <v>RW</v>
      </c>
      <c r="T2068" s="10">
        <v>1</v>
      </c>
      <c r="U2068" s="10" t="s">
        <v>50</v>
      </c>
      <c r="V2068" s="10" t="s">
        <v>50</v>
      </c>
      <c r="W2068" s="10" t="s">
        <v>50</v>
      </c>
      <c r="X2068" s="11" t="str">
        <f t="shared" si="1134"/>
        <v>N</v>
      </c>
      <c r="Y2068" s="11"/>
      <c r="Z2068" s="11">
        <f t="shared" si="1129"/>
        <v>0</v>
      </c>
      <c r="AA2068" s="11" t="str">
        <f t="shared" si="1130"/>
        <v>N</v>
      </c>
      <c r="AB2068" s="11"/>
      <c r="AC2068" s="11">
        <f t="shared" si="1131"/>
        <v>0</v>
      </c>
      <c r="AD2068" s="10"/>
      <c r="AE2068" s="10"/>
      <c r="AF2068" s="11"/>
      <c r="AG2068" s="10"/>
      <c r="AH2068" s="10"/>
      <c r="AI2068" s="11">
        <f>AK2059+Y2068</f>
        <v>1416</v>
      </c>
      <c r="AJ2068" s="11"/>
      <c r="AK2068" s="11">
        <f t="shared" si="592"/>
        <v>1416</v>
      </c>
      <c r="AL2068" s="11"/>
      <c r="AM2068" s="11">
        <f t="shared" ref="AM2068:AM2079" si="1148">AM2069+AB2069</f>
        <v>1728</v>
      </c>
      <c r="AN2068" s="11"/>
      <c r="AO2068" s="11">
        <f t="shared" si="593"/>
        <v>1728</v>
      </c>
      <c r="AP2068" s="11"/>
      <c r="AQ2068" s="11" t="str">
        <f t="shared" si="581"/>
        <v/>
      </c>
      <c r="AR2068" s="11" t="str">
        <f t="shared" si="1132"/>
        <v/>
      </c>
      <c r="AS2068" s="11"/>
      <c r="AT2068" s="9" t="s">
        <v>18</v>
      </c>
      <c r="AU2068" t="str">
        <f t="shared" si="1133"/>
        <v>RW</v>
      </c>
      <c r="AV2068" s="7">
        <f>SUM(Z$7:Z2068)/2</f>
        <v>1416</v>
      </c>
      <c r="AW2068" s="7">
        <f>SUM(AC$7:AC2068)/2</f>
        <v>1088</v>
      </c>
    </row>
    <row r="2069" spans="2:67" ht="53.65" hidden="1" customHeight="1">
      <c r="B2069" s="36"/>
      <c r="C2069" s="13" t="s">
        <v>1999</v>
      </c>
      <c r="D2069" s="10" t="s">
        <v>2292</v>
      </c>
      <c r="E2069" s="10" t="s">
        <v>2293</v>
      </c>
      <c r="F2069" s="11" t="s">
        <v>2294</v>
      </c>
      <c r="G2069" s="11"/>
      <c r="H2069" s="11"/>
      <c r="I2069" s="11"/>
      <c r="J2069" s="11"/>
      <c r="K2069" s="11"/>
      <c r="L2069" s="11"/>
      <c r="M2069" s="11"/>
      <c r="N2069" s="10"/>
      <c r="O2069" s="10"/>
      <c r="P2069" s="10"/>
      <c r="Q2069" s="10" t="str">
        <f>IF(T2069&gt;2,"Block Write",IF(T2069=1,"Write Byte","Write Word"))</f>
        <v>Write Byte</v>
      </c>
      <c r="R2069" s="10" t="str">
        <f>IF(T2069&gt;2,"Block Read",IF(T2069=1,"Read Byte","Read Word"))</f>
        <v>Read Byte</v>
      </c>
      <c r="S2069" s="10" t="str">
        <f t="shared" si="591"/>
        <v>RW</v>
      </c>
      <c r="T2069" s="10">
        <v>1</v>
      </c>
      <c r="U2069" s="10" t="s">
        <v>50</v>
      </c>
      <c r="V2069" s="10" t="s">
        <v>50</v>
      </c>
      <c r="W2069" s="10" t="s">
        <v>50</v>
      </c>
      <c r="X2069" s="11" t="str">
        <f t="shared" si="1134"/>
        <v>N</v>
      </c>
      <c r="Y2069" s="11"/>
      <c r="Z2069" s="11">
        <f t="shared" si="1129"/>
        <v>0</v>
      </c>
      <c r="AA2069" s="11" t="str">
        <f t="shared" si="1130"/>
        <v>N</v>
      </c>
      <c r="AB2069" s="11"/>
      <c r="AC2069" s="11">
        <f t="shared" si="1131"/>
        <v>0</v>
      </c>
      <c r="AD2069" s="10"/>
      <c r="AE2069" s="10"/>
      <c r="AF2069" s="11"/>
      <c r="AG2069" s="10"/>
      <c r="AH2069" s="10"/>
      <c r="AI2069" s="11">
        <f t="shared" si="595"/>
        <v>1416</v>
      </c>
      <c r="AJ2069" s="11"/>
      <c r="AK2069" s="11">
        <f t="shared" si="592"/>
        <v>1416</v>
      </c>
      <c r="AL2069" s="11"/>
      <c r="AM2069" s="11">
        <f t="shared" si="1148"/>
        <v>1728</v>
      </c>
      <c r="AN2069" s="11"/>
      <c r="AO2069" s="11">
        <f t="shared" si="593"/>
        <v>1728</v>
      </c>
      <c r="AP2069" s="11"/>
      <c r="AQ2069" s="11" t="str">
        <f t="shared" si="581"/>
        <v/>
      </c>
      <c r="AR2069" s="11" t="str">
        <f t="shared" si="1132"/>
        <v/>
      </c>
      <c r="AS2069" s="11"/>
      <c r="AT2069" s="9" t="s">
        <v>1519</v>
      </c>
      <c r="AU2069" t="str">
        <f t="shared" si="1133"/>
        <v>RW</v>
      </c>
      <c r="AV2069" s="7">
        <f>SUM(Z$7:Z2069)/2</f>
        <v>1416</v>
      </c>
      <c r="AW2069" s="7">
        <f>SUM(AC$7:AC2069)/2</f>
        <v>1088</v>
      </c>
    </row>
    <row r="2070" spans="2:67" ht="41.65" customHeight="1">
      <c r="B2070" s="36"/>
      <c r="C2070" s="13" t="s">
        <v>1999</v>
      </c>
      <c r="D2070" s="10" t="s">
        <v>2295</v>
      </c>
      <c r="E2070" s="10" t="s">
        <v>2296</v>
      </c>
      <c r="F2070" s="11" t="s">
        <v>2297</v>
      </c>
      <c r="G2070" s="11"/>
      <c r="H2070" s="11"/>
      <c r="I2070" s="11"/>
      <c r="J2070" s="11"/>
      <c r="K2070" s="11"/>
      <c r="L2070" s="11"/>
      <c r="M2070" s="11"/>
      <c r="N2070" s="10"/>
      <c r="O2070" s="10"/>
      <c r="P2070" s="10"/>
      <c r="Q2070" s="10" t="str">
        <f>IF(T2070&gt;2,"Block Write",IF(T2070=1,"Write Byte","Write Word"))</f>
        <v>Block Write</v>
      </c>
      <c r="R2070" s="10" t="str">
        <f>IF(T2070&gt;2,"Block Read",IF(T2070=1,"Read Byte","Read Word"))</f>
        <v>Block Read</v>
      </c>
      <c r="S2070" s="10" t="str">
        <f t="shared" si="591"/>
        <v>RW</v>
      </c>
      <c r="T2070" s="10">
        <v>40</v>
      </c>
      <c r="U2070" s="10" t="s">
        <v>49</v>
      </c>
      <c r="V2070" s="10" t="s">
        <v>50</v>
      </c>
      <c r="W2070" s="10" t="s">
        <v>50</v>
      </c>
      <c r="X2070" s="11" t="str">
        <f t="shared" si="1134"/>
        <v>N</v>
      </c>
      <c r="Y2070" s="11"/>
      <c r="Z2070" s="11">
        <f t="shared" si="1129"/>
        <v>0</v>
      </c>
      <c r="AA2070" s="11" t="str">
        <f t="shared" si="1130"/>
        <v>Y</v>
      </c>
      <c r="AB2070" s="11">
        <f>SUM(AB2071:AB2082)</f>
        <v>320</v>
      </c>
      <c r="AC2070" s="11">
        <f t="shared" si="1131"/>
        <v>320</v>
      </c>
      <c r="AD2070" s="10" t="str">
        <f>(AD2071 &amp; AD2072 &amp; AD2073 &amp; AD2074 &amp; AD2075 &amp; AD2076 &amp; AD2077 &amp; AD2078 &amp; AD2079 &amp; AD2080 &amp; AD2081 &amp; AD2082)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00110000000001001011</v>
      </c>
      <c r="AE2070" s="10" t="str">
        <f>(AE2071 &amp; AE2072 &amp; AE2073 &amp; AE2074 &amp; AE2075 &amp; AE2076 &amp; AE2077 &amp; AE2078 &amp; AE2079 &amp; AE2080 &amp; AE2081 &amp; AE2082)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00110000000001001011</v>
      </c>
      <c r="AF2070" s="11"/>
      <c r="AG2070" s="10"/>
      <c r="AH2070" s="10"/>
      <c r="AI2070" s="11">
        <f t="shared" si="595"/>
        <v>1416</v>
      </c>
      <c r="AJ2070" s="11"/>
      <c r="AK2070" s="11">
        <f t="shared" si="592"/>
        <v>1416</v>
      </c>
      <c r="AL2070" s="11"/>
      <c r="AM2070" s="11">
        <f t="shared" si="1148"/>
        <v>1408</v>
      </c>
      <c r="AN2070" s="11"/>
      <c r="AO2070" s="11">
        <f>IF(V2070="N",AM2070,AM2070+AB2070)</f>
        <v>1408</v>
      </c>
      <c r="AP2070" s="11"/>
      <c r="AQ2070" s="11">
        <f t="shared" si="581"/>
        <v>320</v>
      </c>
      <c r="AR2070" s="11">
        <f t="shared" si="1132"/>
        <v>320</v>
      </c>
      <c r="AS2070" s="11"/>
      <c r="AT2070" s="9" t="s">
        <v>20</v>
      </c>
      <c r="AU2070" t="str">
        <f t="shared" si="1133"/>
        <v>RW</v>
      </c>
      <c r="AV2070" s="7">
        <f>SUM(Z$7:Z2070)/2</f>
        <v>1416</v>
      </c>
      <c r="AW2070" s="7">
        <f>SUM(AC$7:AC2070)/2</f>
        <v>1248</v>
      </c>
      <c r="BF2070" s="2" t="s">
        <v>2298</v>
      </c>
      <c r="BG2070" s="2" t="s">
        <v>2298</v>
      </c>
      <c r="BH2070" s="2" t="s">
        <v>2298</v>
      </c>
      <c r="BI2070" s="2" t="s">
        <v>2298</v>
      </c>
      <c r="BJ2070" s="2" t="s">
        <v>2298</v>
      </c>
      <c r="BK2070" s="2" t="s">
        <v>2298</v>
      </c>
      <c r="BL2070" s="2" t="s">
        <v>2298</v>
      </c>
      <c r="BM2070" s="2" t="s">
        <v>2298</v>
      </c>
      <c r="BN2070" s="2" t="s">
        <v>2298</v>
      </c>
      <c r="BO2070" s="2" t="s">
        <v>2298</v>
      </c>
    </row>
    <row r="2071" spans="2:67" ht="40.15" customHeight="1" outlineLevel="1">
      <c r="B2071" s="36"/>
      <c r="C2071" s="13" t="s">
        <v>1999</v>
      </c>
      <c r="D2071" s="10" t="s">
        <v>2295</v>
      </c>
      <c r="E2071" s="10" t="s">
        <v>2296</v>
      </c>
      <c r="F2071" s="11" t="s">
        <v>2297</v>
      </c>
      <c r="G2071" s="11" t="str">
        <f t="shared" ref="G2071:G2082" si="1149">IF(BA2071&gt;1, F2071 &amp; "[" &amp; BB2071-1+BA2071&amp; ":" &amp; BB2071 &amp; "]",(IF(BA2071&gt;0,F2071 &amp; "[" &amp; BB2071 &amp; "]","")))</f>
        <v>MFR_SPECIFIC_EE[319:64]</v>
      </c>
      <c r="H2071" s="11" t="s">
        <v>2299</v>
      </c>
      <c r="I2071" s="11"/>
      <c r="J2071" s="11"/>
      <c r="K2071" s="11"/>
      <c r="L2071" s="11"/>
      <c r="M2071" s="11"/>
      <c r="N2071" s="10" t="s">
        <v>2300</v>
      </c>
      <c r="O2071" s="10"/>
      <c r="P2071" s="10"/>
      <c r="Q2071" s="10"/>
      <c r="R2071" s="10"/>
      <c r="S2071" s="10" t="s">
        <v>53</v>
      </c>
      <c r="T2071" s="10"/>
      <c r="U2071" s="10" t="s">
        <v>49</v>
      </c>
      <c r="V2071" s="10" t="s">
        <v>50</v>
      </c>
      <c r="W2071" s="10" t="s">
        <v>50</v>
      </c>
      <c r="X2071" s="11" t="str">
        <f t="shared" si="1134"/>
        <v>N</v>
      </c>
      <c r="Y2071" s="11"/>
      <c r="Z2071" s="11">
        <f t="shared" si="1129"/>
        <v>0</v>
      </c>
      <c r="AA2071" s="11" t="str">
        <f t="shared" si="1130"/>
        <v>Y</v>
      </c>
      <c r="AB2071" s="11">
        <v>256</v>
      </c>
      <c r="AC2071" s="11">
        <f t="shared" si="1131"/>
        <v>256</v>
      </c>
      <c r="AD2071" s="10" t="str">
        <f t="shared" ref="AD2071:AD2080" si="1150">REPT(0,BA2071)</f>
        <v>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E2071" s="10" t="str">
        <f t="shared" ref="AE2071:AE2080" si="1151">REPT(0,BA2071)</f>
        <v>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F2071" s="11"/>
      <c r="AG2071" s="10"/>
      <c r="AH2071" s="10"/>
      <c r="AI2071" s="11">
        <f>AK2070+Y2071</f>
        <v>1416</v>
      </c>
      <c r="AJ2071" s="11" t="str">
        <f t="shared" ref="AJ2071:AJ2082" si="1152">IF(Y2071&gt;1,"MTP[" &amp; AI2071-1+Y2071&amp; ":" &amp; AI2071 &amp; "]",(IF(Y2071&gt;0,"MTP[" &amp; AI2071 &amp; "]","")))</f>
        <v/>
      </c>
      <c r="AK2071" s="11">
        <f t="shared" ref="AK2071:AK2079" si="1153">AK2072+Y2072</f>
        <v>1415</v>
      </c>
      <c r="AL2071" s="11" t="str">
        <f t="shared" ref="AL2071:AL2082" si="1154">IF(AND(V2071="Y", Y2071&gt;1),"MTP[" &amp; AK2071-1+Y2071&amp; ":" &amp; AK2071 &amp; "]",(IF(AND(V2071="Y", Y2071&gt;0),"MTP[" &amp; AK2071 &amp; "]","")))</f>
        <v/>
      </c>
      <c r="AM2071" s="11">
        <f t="shared" si="1148"/>
        <v>1152</v>
      </c>
      <c r="AN2071" s="11" t="str">
        <f t="shared" ref="AN2071:AN2082" si="1155">IF(AB2071&gt;1,"OTP[" &amp; AM2071-1+AB2071&amp; ":" &amp; AM2071 &amp; "]",(IF(AB2071&gt;0,"OTP[" &amp; AM2071 &amp; "]","")))</f>
        <v>OTP[1407:1152]</v>
      </c>
      <c r="AO2071" s="11">
        <f t="shared" ref="AO2071:AO2081" si="1156">AO2072+AB2072</f>
        <v>1471</v>
      </c>
      <c r="AP2071" s="11" t="str">
        <f t="shared" ref="AP2071:AP2082" si="1157">IF(AND(V2071="Y", AB2071&gt;1),"OTP[" &amp; AO2071-1+AB2071&amp; ":" &amp; AO2071 &amp; "]",(IF(AND(V2071="Y", AB2071&gt;0),"OTP[" &amp; AO2071 &amp; "]","")))</f>
        <v/>
      </c>
      <c r="AQ2071" s="11"/>
      <c r="AR2071" s="11">
        <f t="shared" si="1132"/>
        <v>0</v>
      </c>
      <c r="AS2071" s="11"/>
      <c r="AT2071" s="9"/>
      <c r="AU2071" t="str">
        <f t="shared" si="1133"/>
        <v>RW</v>
      </c>
      <c r="AV2071" s="7">
        <f>SUM(Z$7:Z2071)/2</f>
        <v>1416</v>
      </c>
      <c r="AW2071" s="7">
        <f>SUM(AC$7:AC2071)/2</f>
        <v>1376</v>
      </c>
      <c r="BA2071" s="11">
        <v>256</v>
      </c>
      <c r="BB2071" s="7">
        <f t="shared" ref="BB2071:BB2080" si="1158">BB2072+BA2072</f>
        <v>64</v>
      </c>
      <c r="BF2071" s="2" t="s">
        <v>2301</v>
      </c>
      <c r="BG2071" s="2" t="s">
        <v>2301</v>
      </c>
      <c r="BH2071" s="2" t="s">
        <v>2301</v>
      </c>
      <c r="BI2071" s="2" t="s">
        <v>2301</v>
      </c>
      <c r="BJ2071" s="2" t="s">
        <v>2301</v>
      </c>
      <c r="BK2071" s="2" t="s">
        <v>2301</v>
      </c>
      <c r="BL2071" s="2" t="s">
        <v>2301</v>
      </c>
      <c r="BM2071" s="2" t="s">
        <v>2301</v>
      </c>
      <c r="BN2071" s="2" t="s">
        <v>2301</v>
      </c>
      <c r="BO2071" s="2" t="s">
        <v>2301</v>
      </c>
    </row>
    <row r="2072" spans="2:67" ht="43.15" outlineLevel="1">
      <c r="B2072" s="36"/>
      <c r="C2072" s="13" t="s">
        <v>1999</v>
      </c>
      <c r="D2072" s="10" t="s">
        <v>2295</v>
      </c>
      <c r="E2072" s="10" t="s">
        <v>2296</v>
      </c>
      <c r="F2072" s="11" t="s">
        <v>2297</v>
      </c>
      <c r="G2072" s="11" t="str">
        <f t="shared" si="1149"/>
        <v>MFR_SPECIFIC_EE[63:56]</v>
      </c>
      <c r="H2072" s="11"/>
      <c r="I2072" s="11"/>
      <c r="J2072" s="11"/>
      <c r="K2072" s="11"/>
      <c r="L2072" s="11"/>
      <c r="M2072" s="11"/>
      <c r="N2072" s="10"/>
      <c r="O2072" s="10"/>
      <c r="P2072" s="10"/>
      <c r="Q2072" s="10"/>
      <c r="R2072" s="10"/>
      <c r="S2072" s="10" t="s">
        <v>53</v>
      </c>
      <c r="T2072" s="10"/>
      <c r="U2072" s="10" t="s">
        <v>49</v>
      </c>
      <c r="V2072" s="10" t="s">
        <v>50</v>
      </c>
      <c r="W2072" s="10" t="s">
        <v>50</v>
      </c>
      <c r="X2072" s="11" t="str">
        <f t="shared" ref="X2072:X2073" si="1159">IF(Y2072&gt;0,"Y","N")</f>
        <v>N</v>
      </c>
      <c r="Y2072" s="11"/>
      <c r="Z2072" s="11">
        <f t="shared" ref="Z2072:Z2073" si="1160">IF(V2072="N",Y2072,Y2072*$T$1)</f>
        <v>0</v>
      </c>
      <c r="AA2072" s="11" t="str">
        <f t="shared" ref="AA2072:AA2073" si="1161">IF(AB2072&gt;0,"Y","N")</f>
        <v>Y</v>
      </c>
      <c r="AB2072" s="11">
        <v>8</v>
      </c>
      <c r="AC2072" s="11">
        <f t="shared" ref="AC2072:AC2073" si="1162">IF(V2072="N",AB2072,AB2072*$T$1)</f>
        <v>8</v>
      </c>
      <c r="AD2072" s="10" t="str">
        <f t="shared" ref="AD2072" si="1163">REPT(0,BA2072)</f>
        <v>00000000</v>
      </c>
      <c r="AE2072" s="10" t="str">
        <f t="shared" ref="AE2072" si="1164">REPT(0,BA2072)</f>
        <v>00000000</v>
      </c>
      <c r="AF2072" s="11"/>
      <c r="AG2072" s="10"/>
      <c r="AH2072" s="10"/>
      <c r="AI2072" s="11">
        <f t="shared" ref="AI2072:AI2079" si="1165">AI2073+Y2073</f>
        <v>1415</v>
      </c>
      <c r="AJ2072" s="11" t="str">
        <f t="shared" ref="AJ2072:AJ2073" si="1166">IF(Y2072&gt;1,"MTP[" &amp; AI2072-1+Y2072&amp; ":" &amp; AI2072 &amp; "]",(IF(Y2072&gt;0,"MTP[" &amp; AI2072 &amp; "]","")))</f>
        <v/>
      </c>
      <c r="AK2072" s="11">
        <f t="shared" si="1153"/>
        <v>1415</v>
      </c>
      <c r="AL2072" s="11" t="str">
        <f t="shared" ref="AL2072:AL2073" si="1167">IF(AND(V2072="Y", Y2072&gt;1),"MTP[" &amp; AK2072-1+Y2072&amp; ":" &amp; AK2072 &amp; "]",(IF(AND(V2072="Y", Y2072&gt;0),"MTP[" &amp; AK2072 &amp; "]","")))</f>
        <v/>
      </c>
      <c r="AM2072" s="11">
        <f t="shared" si="1148"/>
        <v>1144</v>
      </c>
      <c r="AN2072" s="11" t="str">
        <f t="shared" ref="AN2072:AN2073" si="1168">IF(AB2072&gt;1,"OTP[" &amp; AM2072-1+AB2072&amp; ":" &amp; AM2072 &amp; "]",(IF(AB2072&gt;0,"OTP[" &amp; AM2072 &amp; "]","")))</f>
        <v>OTP[1151:1144]</v>
      </c>
      <c r="AO2072" s="11">
        <f t="shared" si="1156"/>
        <v>1463</v>
      </c>
      <c r="AP2072" s="11" t="str">
        <f t="shared" ref="AP2072:AP2073" si="1169">IF(AND(V2072="Y", AB2072&gt;1),"OTP[" &amp; AO2072-1+AB2072&amp; ":" &amp; AO2072 &amp; "]",(IF(AND(V2072="Y", AB2072&gt;0),"OTP[" &amp; AO2072 &amp; "]","")))</f>
        <v/>
      </c>
      <c r="AQ2072" s="11"/>
      <c r="AR2072" s="11">
        <f t="shared" ref="AR2072:AR2073" si="1170">IF(V2072="N",AQ2072,AQ2072*$T$1)</f>
        <v>0</v>
      </c>
      <c r="AS2072" s="11"/>
      <c r="AT2072" s="9"/>
      <c r="AU2072" t="str">
        <f t="shared" ref="AU2072:AU2073" si="1171">S2072</f>
        <v>RW</v>
      </c>
      <c r="AV2072" s="7">
        <f>SUM(Z$7:Z2072)/2</f>
        <v>1416</v>
      </c>
      <c r="AW2072" s="7">
        <f>SUM(AC$7:AC2072)/2</f>
        <v>1380</v>
      </c>
      <c r="BA2072" s="11">
        <v>8</v>
      </c>
      <c r="BB2072" s="7">
        <f t="shared" si="1158"/>
        <v>56</v>
      </c>
      <c r="BF2072" s="2" t="s">
        <v>272</v>
      </c>
      <c r="BG2072" s="2" t="s">
        <v>272</v>
      </c>
      <c r="BH2072" s="2" t="s">
        <v>272</v>
      </c>
      <c r="BI2072" s="2" t="s">
        <v>272</v>
      </c>
      <c r="BJ2072" s="2" t="s">
        <v>272</v>
      </c>
      <c r="BK2072" s="2" t="s">
        <v>272</v>
      </c>
      <c r="BL2072" s="2" t="s">
        <v>272</v>
      </c>
      <c r="BM2072" s="2" t="s">
        <v>272</v>
      </c>
      <c r="BN2072" s="2" t="s">
        <v>272</v>
      </c>
      <c r="BO2072" s="2" t="s">
        <v>272</v>
      </c>
    </row>
    <row r="2073" spans="2:67" ht="43.15" outlineLevel="1">
      <c r="B2073" s="36"/>
      <c r="C2073" s="13" t="s">
        <v>1999</v>
      </c>
      <c r="D2073" s="10" t="s">
        <v>2295</v>
      </c>
      <c r="E2073" s="10" t="s">
        <v>2296</v>
      </c>
      <c r="F2073" s="11" t="s">
        <v>2297</v>
      </c>
      <c r="G2073" s="11" t="str">
        <f t="shared" si="1149"/>
        <v>MFR_SPECIFIC_EE[55:40]</v>
      </c>
      <c r="H2073" s="10" t="s">
        <v>2302</v>
      </c>
      <c r="I2073" s="2"/>
      <c r="J2073" s="2"/>
      <c r="K2073" s="2"/>
      <c r="L2073" s="2"/>
      <c r="M2073" s="2"/>
      <c r="N2073" s="79" t="s">
        <v>1083</v>
      </c>
      <c r="O2073" s="10"/>
      <c r="P2073" s="10"/>
      <c r="Q2073" s="10"/>
      <c r="R2073" s="10"/>
      <c r="S2073" s="10" t="s">
        <v>53</v>
      </c>
      <c r="T2073" s="10"/>
      <c r="U2073" s="10" t="s">
        <v>49</v>
      </c>
      <c r="V2073" s="10" t="s">
        <v>50</v>
      </c>
      <c r="W2073" s="10" t="s">
        <v>50</v>
      </c>
      <c r="X2073" s="11" t="str">
        <f t="shared" si="1159"/>
        <v>N</v>
      </c>
      <c r="Y2073" s="11"/>
      <c r="Z2073" s="11">
        <f t="shared" si="1160"/>
        <v>0</v>
      </c>
      <c r="AA2073" s="11" t="str">
        <f t="shared" si="1161"/>
        <v>Y</v>
      </c>
      <c r="AB2073" s="11">
        <v>16</v>
      </c>
      <c r="AC2073" s="11">
        <f t="shared" si="1162"/>
        <v>16</v>
      </c>
      <c r="AD2073" s="10" t="str">
        <f t="shared" si="1150"/>
        <v>0000000000000000</v>
      </c>
      <c r="AE2073" s="20" t="s">
        <v>733</v>
      </c>
      <c r="AF2073" s="11"/>
      <c r="AG2073" s="10"/>
      <c r="AH2073" s="10"/>
      <c r="AI2073" s="11">
        <f t="shared" si="1165"/>
        <v>1415</v>
      </c>
      <c r="AJ2073" s="11" t="str">
        <f t="shared" si="1166"/>
        <v/>
      </c>
      <c r="AK2073" s="11">
        <f t="shared" si="1153"/>
        <v>1415</v>
      </c>
      <c r="AL2073" s="11" t="str">
        <f t="shared" si="1167"/>
        <v/>
      </c>
      <c r="AM2073" s="11">
        <f t="shared" si="1148"/>
        <v>1128</v>
      </c>
      <c r="AN2073" s="11" t="str">
        <f t="shared" si="1168"/>
        <v>OTP[1143:1128]</v>
      </c>
      <c r="AO2073" s="11">
        <f t="shared" si="1156"/>
        <v>1447</v>
      </c>
      <c r="AP2073" s="11" t="str">
        <f t="shared" si="1169"/>
        <v/>
      </c>
      <c r="AQ2073" s="11"/>
      <c r="AR2073" s="11">
        <f t="shared" si="1170"/>
        <v>0</v>
      </c>
      <c r="AS2073" s="11"/>
      <c r="AT2073" s="9"/>
      <c r="AU2073" t="str">
        <f t="shared" si="1171"/>
        <v>RW</v>
      </c>
      <c r="AV2073" s="7">
        <f>SUM(Z$7:Z2073)/2</f>
        <v>1416</v>
      </c>
      <c r="AW2073" s="7">
        <f>SUM(AC$7:AC2073)/2</f>
        <v>1388</v>
      </c>
      <c r="BA2073" s="11">
        <v>16</v>
      </c>
      <c r="BB2073" s="7">
        <f t="shared" si="1158"/>
        <v>40</v>
      </c>
      <c r="BF2073" s="32" t="s">
        <v>2303</v>
      </c>
      <c r="BG2073" s="32" t="s">
        <v>2303</v>
      </c>
      <c r="BH2073" s="32" t="s">
        <v>2303</v>
      </c>
      <c r="BI2073" s="32" t="s">
        <v>2303</v>
      </c>
      <c r="BJ2073" s="32" t="s">
        <v>2304</v>
      </c>
      <c r="BK2073" s="32" t="s">
        <v>2304</v>
      </c>
      <c r="BL2073" s="32" t="s">
        <v>2305</v>
      </c>
      <c r="BM2073" s="32" t="s">
        <v>2305</v>
      </c>
      <c r="BN2073" s="32" t="s">
        <v>2306</v>
      </c>
      <c r="BO2073" s="32" t="s">
        <v>2306</v>
      </c>
    </row>
    <row r="2074" spans="2:67" ht="43.15" outlineLevel="1">
      <c r="B2074" s="36"/>
      <c r="C2074" s="13" t="s">
        <v>1999</v>
      </c>
      <c r="D2074" s="10" t="s">
        <v>2295</v>
      </c>
      <c r="E2074" s="10" t="s">
        <v>2296</v>
      </c>
      <c r="F2074" s="11" t="s">
        <v>2297</v>
      </c>
      <c r="G2074" s="11" t="str">
        <f t="shared" si="1149"/>
        <v>MFR_SPECIFIC_EE[39:24]</v>
      </c>
      <c r="H2074" s="10" t="s">
        <v>2307</v>
      </c>
      <c r="I2074" s="2"/>
      <c r="J2074" s="2"/>
      <c r="K2074" s="2"/>
      <c r="L2074" s="2"/>
      <c r="M2074" s="2"/>
      <c r="N2074" s="1" t="s">
        <v>1102</v>
      </c>
      <c r="O2074" s="10"/>
      <c r="P2074" s="10"/>
      <c r="Q2074" s="10"/>
      <c r="R2074" s="10"/>
      <c r="S2074" s="10" t="s">
        <v>53</v>
      </c>
      <c r="T2074" s="10"/>
      <c r="U2074" s="10" t="s">
        <v>49</v>
      </c>
      <c r="V2074" s="10" t="s">
        <v>50</v>
      </c>
      <c r="W2074" s="10" t="s">
        <v>50</v>
      </c>
      <c r="X2074" s="11" t="str">
        <f t="shared" si="1134"/>
        <v>N</v>
      </c>
      <c r="Y2074" s="11"/>
      <c r="Z2074" s="11">
        <f t="shared" si="1129"/>
        <v>0</v>
      </c>
      <c r="AA2074" s="11" t="str">
        <f t="shared" si="1130"/>
        <v>Y</v>
      </c>
      <c r="AB2074" s="11">
        <v>16</v>
      </c>
      <c r="AC2074" s="11">
        <f t="shared" si="1131"/>
        <v>16</v>
      </c>
      <c r="AD2074" s="10" t="str">
        <f t="shared" si="1150"/>
        <v>0000000000000000</v>
      </c>
      <c r="AE2074" s="10" t="str">
        <f t="shared" si="1151"/>
        <v>0000000000000000</v>
      </c>
      <c r="AF2074" s="11"/>
      <c r="AG2074" s="10"/>
      <c r="AH2074" s="10"/>
      <c r="AI2074" s="11">
        <f t="shared" si="1165"/>
        <v>1415</v>
      </c>
      <c r="AJ2074" s="11" t="str">
        <f t="shared" si="1152"/>
        <v/>
      </c>
      <c r="AK2074" s="11">
        <f t="shared" si="1153"/>
        <v>1415</v>
      </c>
      <c r="AL2074" s="11" t="str">
        <f t="shared" si="1154"/>
        <v/>
      </c>
      <c r="AM2074" s="11">
        <f t="shared" si="1148"/>
        <v>1112</v>
      </c>
      <c r="AN2074" s="11" t="str">
        <f t="shared" si="1155"/>
        <v>OTP[1127:1112]</v>
      </c>
      <c r="AO2074" s="11">
        <f t="shared" si="1156"/>
        <v>1431</v>
      </c>
      <c r="AP2074" s="11" t="str">
        <f t="shared" si="1157"/>
        <v/>
      </c>
      <c r="AQ2074" s="11"/>
      <c r="AR2074" s="11">
        <f t="shared" si="1132"/>
        <v>0</v>
      </c>
      <c r="AS2074" s="11"/>
      <c r="AT2074" s="9"/>
      <c r="AU2074" t="str">
        <f t="shared" si="1133"/>
        <v>RW</v>
      </c>
      <c r="AV2074" s="7">
        <f>SUM(Z$7:Z2074)/2</f>
        <v>1416</v>
      </c>
      <c r="AW2074" s="7">
        <f>SUM(AC$7:AC2074)/2</f>
        <v>1396</v>
      </c>
      <c r="BA2074" s="11">
        <v>16</v>
      </c>
      <c r="BB2074" s="7">
        <f t="shared" si="1158"/>
        <v>24</v>
      </c>
      <c r="BF2074" s="32" t="s">
        <v>2308</v>
      </c>
      <c r="BG2074" s="32" t="s">
        <v>2308</v>
      </c>
      <c r="BH2074" s="32" t="s">
        <v>2308</v>
      </c>
      <c r="BI2074" s="32" t="s">
        <v>2308</v>
      </c>
      <c r="BJ2074" s="32" t="s">
        <v>2308</v>
      </c>
      <c r="BK2074" s="32" t="s">
        <v>2308</v>
      </c>
      <c r="BL2074" s="32" t="s">
        <v>2308</v>
      </c>
      <c r="BM2074" s="32" t="s">
        <v>2308</v>
      </c>
      <c r="BN2074" s="32" t="s">
        <v>2308</v>
      </c>
      <c r="BO2074" s="32" t="s">
        <v>2308</v>
      </c>
    </row>
    <row r="2075" spans="2:67" ht="43.15" outlineLevel="1">
      <c r="B2075" s="36"/>
      <c r="C2075" s="13" t="s">
        <v>1999</v>
      </c>
      <c r="D2075" s="10" t="s">
        <v>2295</v>
      </c>
      <c r="E2075" s="10" t="s">
        <v>2296</v>
      </c>
      <c r="F2075" s="11" t="s">
        <v>2297</v>
      </c>
      <c r="G2075" s="11" t="str">
        <f t="shared" si="1149"/>
        <v>MFR_SPECIFIC_EE[23:16]</v>
      </c>
      <c r="H2075" s="11" t="s">
        <v>1059</v>
      </c>
      <c r="I2075" s="11"/>
      <c r="J2075" s="11"/>
      <c r="K2075" s="11"/>
      <c r="L2075" s="11"/>
      <c r="M2075" s="11"/>
      <c r="N2075" s="10"/>
      <c r="O2075" s="10"/>
      <c r="P2075" s="10"/>
      <c r="Q2075" s="10"/>
      <c r="R2075" s="10"/>
      <c r="S2075" s="10" t="s">
        <v>53</v>
      </c>
      <c r="T2075" s="10"/>
      <c r="U2075" s="10" t="s">
        <v>49</v>
      </c>
      <c r="V2075" s="10" t="s">
        <v>50</v>
      </c>
      <c r="W2075" s="10" t="s">
        <v>50</v>
      </c>
      <c r="X2075" s="11" t="str">
        <f t="shared" si="1134"/>
        <v>N</v>
      </c>
      <c r="Y2075" s="11"/>
      <c r="Z2075" s="11">
        <f t="shared" si="1129"/>
        <v>0</v>
      </c>
      <c r="AA2075" s="11" t="str">
        <f t="shared" si="1130"/>
        <v>Y</v>
      </c>
      <c r="AB2075" s="11">
        <v>8</v>
      </c>
      <c r="AC2075" s="11">
        <f t="shared" si="1131"/>
        <v>8</v>
      </c>
      <c r="AD2075" s="20" t="s">
        <v>2309</v>
      </c>
      <c r="AE2075" s="20" t="s">
        <v>2309</v>
      </c>
      <c r="AF2075" s="11"/>
      <c r="AG2075" s="10"/>
      <c r="AH2075" s="10"/>
      <c r="AI2075" s="11">
        <f t="shared" si="1165"/>
        <v>1415</v>
      </c>
      <c r="AJ2075" s="11" t="str">
        <f t="shared" si="1152"/>
        <v/>
      </c>
      <c r="AK2075" s="11">
        <f t="shared" si="1153"/>
        <v>1415</v>
      </c>
      <c r="AL2075" s="11" t="str">
        <f t="shared" si="1154"/>
        <v/>
      </c>
      <c r="AM2075" s="11">
        <f t="shared" si="1148"/>
        <v>1104</v>
      </c>
      <c r="AN2075" s="11" t="str">
        <f t="shared" si="1155"/>
        <v>OTP[1111:1104]</v>
      </c>
      <c r="AO2075" s="11">
        <f t="shared" si="1156"/>
        <v>1423</v>
      </c>
      <c r="AP2075" s="11" t="str">
        <f t="shared" si="1157"/>
        <v/>
      </c>
      <c r="AQ2075" s="11"/>
      <c r="AR2075" s="11">
        <f t="shared" si="1132"/>
        <v>0</v>
      </c>
      <c r="AS2075" s="11"/>
      <c r="AT2075" s="9"/>
      <c r="AU2075" t="str">
        <f t="shared" si="1133"/>
        <v>RW</v>
      </c>
      <c r="AV2075" s="7">
        <f>SUM(Z$7:Z2075)/2</f>
        <v>1416</v>
      </c>
      <c r="AW2075" s="7">
        <f>SUM(AC$7:AC2075)/2</f>
        <v>1400</v>
      </c>
      <c r="BA2075" s="11">
        <v>8</v>
      </c>
      <c r="BB2075" s="7">
        <f t="shared" si="1158"/>
        <v>16</v>
      </c>
      <c r="BF2075" s="2" t="s">
        <v>2309</v>
      </c>
      <c r="BG2075" s="2" t="s">
        <v>2309</v>
      </c>
      <c r="BH2075" s="2" t="s">
        <v>2309</v>
      </c>
      <c r="BI2075" s="2" t="s">
        <v>2309</v>
      </c>
      <c r="BJ2075" s="2" t="s">
        <v>2309</v>
      </c>
      <c r="BK2075" s="2" t="s">
        <v>2309</v>
      </c>
      <c r="BL2075" s="2" t="s">
        <v>2309</v>
      </c>
      <c r="BM2075" s="2" t="s">
        <v>2309</v>
      </c>
      <c r="BN2075" s="2" t="s">
        <v>2309</v>
      </c>
      <c r="BO2075" s="2" t="s">
        <v>2309</v>
      </c>
    </row>
    <row r="2076" spans="2:67" ht="43.15" outlineLevel="1">
      <c r="B2076" s="36"/>
      <c r="C2076" s="13" t="s">
        <v>1999</v>
      </c>
      <c r="D2076" s="10" t="s">
        <v>2295</v>
      </c>
      <c r="E2076" s="10" t="s">
        <v>2296</v>
      </c>
      <c r="F2076" s="11" t="s">
        <v>2297</v>
      </c>
      <c r="G2076" s="11" t="str">
        <f>IF(BA2076&gt;1, F2076 &amp; "[" &amp; BB2076-1+BA2076&amp; ":" &amp; BB2076 &amp; "]",(IF(BA2076&gt;0,F2076 &amp; "[" &amp; BB2076 &amp; "]","")))</f>
        <v>MFR_SPECIFIC_EE[15:8]</v>
      </c>
      <c r="H2076" s="11" t="s">
        <v>2310</v>
      </c>
      <c r="I2076" s="11"/>
      <c r="J2076" s="11"/>
      <c r="K2076" s="11"/>
      <c r="L2076" s="11"/>
      <c r="M2076" s="11"/>
      <c r="N2076" s="10"/>
      <c r="O2076" s="10"/>
      <c r="P2076" s="10"/>
      <c r="Q2076" s="10"/>
      <c r="R2076" s="10"/>
      <c r="S2076" s="10" t="s">
        <v>53</v>
      </c>
      <c r="T2076" s="10"/>
      <c r="U2076" s="10" t="s">
        <v>49</v>
      </c>
      <c r="V2076" s="10" t="s">
        <v>50</v>
      </c>
      <c r="W2076" s="10" t="s">
        <v>50</v>
      </c>
      <c r="X2076" s="11" t="str">
        <f t="shared" ref="X2076" si="1172">IF(Y2076&gt;0,"Y","N")</f>
        <v>N</v>
      </c>
      <c r="Y2076" s="11"/>
      <c r="Z2076" s="11">
        <f t="shared" ref="Z2076" si="1173">IF(V2076="N",Y2076,Y2076*$T$1)</f>
        <v>0</v>
      </c>
      <c r="AA2076" s="11" t="str">
        <f t="shared" ref="AA2076" si="1174">IF(AB2076&gt;0,"Y","N")</f>
        <v>Y</v>
      </c>
      <c r="AB2076" s="11">
        <v>8</v>
      </c>
      <c r="AC2076" s="11">
        <f t="shared" ref="AC2076" si="1175">IF(V2076="N",AB2076,AB2076*$T$1)</f>
        <v>8</v>
      </c>
      <c r="AD2076" s="10" t="str">
        <f t="shared" si="1150"/>
        <v>00000000</v>
      </c>
      <c r="AE2076" s="10" t="str">
        <f t="shared" si="1151"/>
        <v>00000000</v>
      </c>
      <c r="AF2076" s="11"/>
      <c r="AG2076" s="10"/>
      <c r="AH2076" s="10"/>
      <c r="AI2076" s="11">
        <f t="shared" si="1165"/>
        <v>1415</v>
      </c>
      <c r="AJ2076" s="11" t="str">
        <f t="shared" ref="AJ2076" si="1176">IF(Y2076&gt;1,"MTP[" &amp; AI2076-1+Y2076&amp; ":" &amp; AI2076 &amp; "]",(IF(Y2076&gt;0,"MTP[" &amp; AI2076 &amp; "]","")))</f>
        <v/>
      </c>
      <c r="AK2076" s="11">
        <f t="shared" si="1153"/>
        <v>1415</v>
      </c>
      <c r="AL2076" s="11" t="str">
        <f t="shared" ref="AL2076" si="1177">IF(AND(V2076="Y", Y2076&gt;1),"MTP[" &amp; AK2076-1+Y2076&amp; ":" &amp; AK2076 &amp; "]",(IF(AND(V2076="Y", Y2076&gt;0),"MTP[" &amp; AK2076 &amp; "]","")))</f>
        <v/>
      </c>
      <c r="AM2076" s="11">
        <f t="shared" si="1148"/>
        <v>1096</v>
      </c>
      <c r="AN2076" s="11" t="str">
        <f t="shared" ref="AN2076" si="1178">IF(AB2076&gt;1,"OTP[" &amp; AM2076-1+AB2076&amp; ":" &amp; AM2076 &amp; "]",(IF(AB2076&gt;0,"OTP[" &amp; AM2076 &amp; "]","")))</f>
        <v>OTP[1103:1096]</v>
      </c>
      <c r="AO2076" s="11">
        <f t="shared" si="1156"/>
        <v>1415</v>
      </c>
      <c r="AP2076" s="11" t="str">
        <f t="shared" ref="AP2076" si="1179">IF(AND(V2076="Y", AB2076&gt;1),"OTP[" &amp; AO2076-1+AB2076&amp; ":" &amp; AO2076 &amp; "]",(IF(AND(V2076="Y", AB2076&gt;0),"OTP[" &amp; AO2076 &amp; "]","")))</f>
        <v/>
      </c>
      <c r="AQ2076" s="11"/>
      <c r="AR2076" s="11">
        <f t="shared" ref="AR2076" si="1180">IF(V2076="N",AQ2076,AQ2076*$T$1)</f>
        <v>0</v>
      </c>
      <c r="AS2076" s="11"/>
      <c r="AT2076" s="9"/>
      <c r="AU2076" t="str">
        <f t="shared" ref="AU2076" si="1181">S2076</f>
        <v>RW</v>
      </c>
      <c r="AV2076" s="7">
        <f>SUM(Z$7:Z2076)/2</f>
        <v>1416</v>
      </c>
      <c r="AW2076" s="7">
        <f>SUM(AC$7:AC2076)/2</f>
        <v>1404</v>
      </c>
      <c r="BA2076" s="11">
        <v>8</v>
      </c>
      <c r="BB2076" s="7">
        <f t="shared" si="1158"/>
        <v>8</v>
      </c>
      <c r="BF2076" s="32" t="s">
        <v>2311</v>
      </c>
      <c r="BG2076" s="32" t="s">
        <v>2311</v>
      </c>
      <c r="BH2076" s="32" t="s">
        <v>2311</v>
      </c>
      <c r="BI2076" s="32" t="s">
        <v>2311</v>
      </c>
      <c r="BJ2076" s="32" t="s">
        <v>2311</v>
      </c>
      <c r="BK2076" s="32" t="s">
        <v>2311</v>
      </c>
      <c r="BL2076" s="32" t="s">
        <v>2311</v>
      </c>
      <c r="BM2076" s="32" t="s">
        <v>2311</v>
      </c>
      <c r="BN2076" s="32">
        <v>11000000</v>
      </c>
      <c r="BO2076" s="32">
        <v>11000000</v>
      </c>
    </row>
    <row r="2077" spans="2:67" ht="43.15" outlineLevel="1">
      <c r="B2077" s="36"/>
      <c r="C2077" s="13" t="s">
        <v>1999</v>
      </c>
      <c r="D2077" s="10" t="s">
        <v>2295</v>
      </c>
      <c r="E2077" s="10" t="s">
        <v>2296</v>
      </c>
      <c r="F2077" s="11" t="s">
        <v>2297</v>
      </c>
      <c r="G2077" s="11" t="str">
        <f t="shared" si="1149"/>
        <v>MFR_SPECIFIC_EE[7]</v>
      </c>
      <c r="H2077" s="10" t="s">
        <v>2312</v>
      </c>
      <c r="I2077" s="10"/>
      <c r="J2077" s="10"/>
      <c r="K2077" s="10"/>
      <c r="L2077" s="10"/>
      <c r="M2077" s="10"/>
      <c r="N2077" s="10"/>
      <c r="O2077" s="10"/>
      <c r="P2077" s="10"/>
      <c r="Q2077" s="10"/>
      <c r="R2077" s="10"/>
      <c r="S2077" s="10" t="s">
        <v>53</v>
      </c>
      <c r="T2077" s="10"/>
      <c r="U2077" s="10" t="s">
        <v>49</v>
      </c>
      <c r="V2077" s="10" t="s">
        <v>50</v>
      </c>
      <c r="W2077" s="10" t="s">
        <v>50</v>
      </c>
      <c r="X2077" s="11" t="str">
        <f t="shared" si="1134"/>
        <v>N</v>
      </c>
      <c r="Y2077" s="11"/>
      <c r="Z2077" s="11">
        <f t="shared" si="1129"/>
        <v>0</v>
      </c>
      <c r="AA2077" s="11" t="str">
        <f t="shared" si="1130"/>
        <v>Y</v>
      </c>
      <c r="AB2077" s="11">
        <v>1</v>
      </c>
      <c r="AC2077" s="11">
        <f t="shared" si="1131"/>
        <v>1</v>
      </c>
      <c r="AD2077" s="10" t="str">
        <f t="shared" si="1150"/>
        <v>0</v>
      </c>
      <c r="AE2077" s="10" t="str">
        <f t="shared" si="1151"/>
        <v>0</v>
      </c>
      <c r="AF2077" s="11"/>
      <c r="AG2077" s="10"/>
      <c r="AH2077" s="10"/>
      <c r="AI2077" s="11">
        <f t="shared" si="1165"/>
        <v>1415</v>
      </c>
      <c r="AJ2077" s="11" t="str">
        <f t="shared" si="1152"/>
        <v/>
      </c>
      <c r="AK2077" s="11">
        <f t="shared" si="1153"/>
        <v>1415</v>
      </c>
      <c r="AL2077" s="11" t="str">
        <f t="shared" si="1154"/>
        <v/>
      </c>
      <c r="AM2077" s="11">
        <f t="shared" si="1148"/>
        <v>1095</v>
      </c>
      <c r="AN2077" s="11" t="str">
        <f t="shared" si="1155"/>
        <v>OTP[1095]</v>
      </c>
      <c r="AO2077" s="11">
        <f t="shared" si="1156"/>
        <v>1414</v>
      </c>
      <c r="AP2077" s="11" t="str">
        <f t="shared" si="1157"/>
        <v/>
      </c>
      <c r="AQ2077" s="11"/>
      <c r="AR2077" s="11">
        <f t="shared" si="1132"/>
        <v>0</v>
      </c>
      <c r="AS2077" s="11"/>
      <c r="AT2077" s="9"/>
      <c r="AU2077" t="str">
        <f t="shared" si="1133"/>
        <v>RW</v>
      </c>
      <c r="AV2077" s="7">
        <f>SUM(Z$7:Z2077)/2</f>
        <v>1416</v>
      </c>
      <c r="AW2077" s="7">
        <f>SUM(AC$7:AC2077)/2</f>
        <v>1404.5</v>
      </c>
      <c r="BA2077" s="11">
        <v>1</v>
      </c>
      <c r="BB2077" s="7">
        <f t="shared" si="1158"/>
        <v>7</v>
      </c>
      <c r="BF2077" s="2" t="s">
        <v>1304</v>
      </c>
      <c r="BG2077" s="2" t="s">
        <v>1304</v>
      </c>
      <c r="BH2077" s="2" t="s">
        <v>1304</v>
      </c>
      <c r="BI2077" s="2" t="s">
        <v>1304</v>
      </c>
      <c r="BJ2077" s="2" t="s">
        <v>1304</v>
      </c>
      <c r="BK2077" s="2" t="s">
        <v>1304</v>
      </c>
      <c r="BL2077" s="2" t="s">
        <v>1304</v>
      </c>
      <c r="BM2077" s="2" t="s">
        <v>1304</v>
      </c>
      <c r="BN2077" s="2" t="s">
        <v>1304</v>
      </c>
      <c r="BO2077" s="2" t="s">
        <v>1304</v>
      </c>
    </row>
    <row r="2078" spans="2:67" ht="57.6" outlineLevel="1">
      <c r="B2078" s="36"/>
      <c r="C2078" s="13" t="s">
        <v>1999</v>
      </c>
      <c r="D2078" s="10" t="s">
        <v>2295</v>
      </c>
      <c r="E2078" s="10" t="s">
        <v>2296</v>
      </c>
      <c r="F2078" s="11" t="s">
        <v>2297</v>
      </c>
      <c r="G2078" s="11" t="str">
        <f t="shared" si="1149"/>
        <v>MFR_SPECIFIC_EE[6:5]</v>
      </c>
      <c r="H2078" s="11" t="s">
        <v>2313</v>
      </c>
      <c r="I2078" s="11"/>
      <c r="J2078" s="11"/>
      <c r="K2078" s="11"/>
      <c r="L2078" s="11"/>
      <c r="M2078" s="11"/>
      <c r="N2078" s="10" t="s">
        <v>2314</v>
      </c>
      <c r="O2078" s="10"/>
      <c r="P2078" s="10"/>
      <c r="Q2078" s="10"/>
      <c r="R2078" s="10"/>
      <c r="S2078" s="10" t="s">
        <v>53</v>
      </c>
      <c r="T2078" s="10"/>
      <c r="U2078" s="10" t="s">
        <v>49</v>
      </c>
      <c r="V2078" s="10" t="s">
        <v>50</v>
      </c>
      <c r="W2078" s="10" t="s">
        <v>50</v>
      </c>
      <c r="X2078" s="11" t="str">
        <f t="shared" si="1134"/>
        <v>N</v>
      </c>
      <c r="Y2078" s="11"/>
      <c r="Z2078" s="11">
        <f t="shared" si="1129"/>
        <v>0</v>
      </c>
      <c r="AA2078" s="11" t="str">
        <f t="shared" si="1130"/>
        <v>Y</v>
      </c>
      <c r="AB2078" s="11">
        <v>2</v>
      </c>
      <c r="AC2078" s="11">
        <f t="shared" si="1131"/>
        <v>2</v>
      </c>
      <c r="AD2078" s="10">
        <v>10</v>
      </c>
      <c r="AE2078" s="10">
        <v>10</v>
      </c>
      <c r="AF2078" s="11"/>
      <c r="AG2078" s="10"/>
      <c r="AH2078" s="10"/>
      <c r="AI2078" s="11">
        <f t="shared" si="1165"/>
        <v>1415</v>
      </c>
      <c r="AJ2078" s="11" t="str">
        <f t="shared" si="1152"/>
        <v/>
      </c>
      <c r="AK2078" s="11">
        <f t="shared" si="1153"/>
        <v>1415</v>
      </c>
      <c r="AL2078" s="11" t="str">
        <f t="shared" si="1154"/>
        <v/>
      </c>
      <c r="AM2078" s="11">
        <f t="shared" si="1148"/>
        <v>1093</v>
      </c>
      <c r="AN2078" s="11" t="str">
        <f t="shared" si="1155"/>
        <v>OTP[1094:1093]</v>
      </c>
      <c r="AO2078" s="11">
        <f t="shared" si="1156"/>
        <v>1412</v>
      </c>
      <c r="AP2078" s="11" t="str">
        <f t="shared" si="1157"/>
        <v/>
      </c>
      <c r="AQ2078" s="11"/>
      <c r="AR2078" s="11">
        <f t="shared" si="1132"/>
        <v>0</v>
      </c>
      <c r="AS2078" s="11"/>
      <c r="AT2078" s="9"/>
      <c r="AU2078" t="str">
        <f t="shared" si="1133"/>
        <v>RW</v>
      </c>
      <c r="AV2078" s="7">
        <f>SUM(Z$7:Z2078)/2</f>
        <v>1416</v>
      </c>
      <c r="AW2078" s="7">
        <f>SUM(AC$7:AC2078)/2</f>
        <v>1405.5</v>
      </c>
      <c r="BA2078" s="11">
        <v>2</v>
      </c>
      <c r="BB2078" s="7">
        <f>BB2079+BA2079</f>
        <v>5</v>
      </c>
      <c r="BF2078" s="2">
        <v>10</v>
      </c>
      <c r="BG2078" s="2">
        <v>10</v>
      </c>
      <c r="BH2078" s="2">
        <v>10</v>
      </c>
      <c r="BI2078" s="2">
        <v>10</v>
      </c>
      <c r="BJ2078" s="2">
        <v>10</v>
      </c>
      <c r="BK2078" s="2">
        <v>10</v>
      </c>
      <c r="BL2078" s="2">
        <v>10</v>
      </c>
      <c r="BM2078" s="2">
        <v>10</v>
      </c>
      <c r="BN2078" s="2">
        <v>10</v>
      </c>
      <c r="BO2078" s="2">
        <v>10</v>
      </c>
    </row>
    <row r="2079" spans="2:67" ht="43.15" outlineLevel="1">
      <c r="B2079" s="36"/>
      <c r="C2079" s="13" t="s">
        <v>1999</v>
      </c>
      <c r="D2079" s="10" t="s">
        <v>2295</v>
      </c>
      <c r="E2079" s="10" t="s">
        <v>2296</v>
      </c>
      <c r="F2079" s="11" t="s">
        <v>2297</v>
      </c>
      <c r="G2079" s="11" t="str">
        <f t="shared" si="1149"/>
        <v>MFR_SPECIFIC_EE[4:3]</v>
      </c>
      <c r="H2079" s="10" t="s">
        <v>2315</v>
      </c>
      <c r="I2079" s="10"/>
      <c r="J2079" s="10"/>
      <c r="K2079" s="10"/>
      <c r="L2079" s="10"/>
      <c r="M2079" s="10"/>
      <c r="N2079" s="10" t="s">
        <v>2316</v>
      </c>
      <c r="O2079" s="10"/>
      <c r="P2079" s="10"/>
      <c r="Q2079" s="10"/>
      <c r="R2079" s="10"/>
      <c r="S2079" s="10" t="s">
        <v>53</v>
      </c>
      <c r="T2079" s="10"/>
      <c r="U2079" s="10" t="s">
        <v>49</v>
      </c>
      <c r="V2079" s="10" t="s">
        <v>50</v>
      </c>
      <c r="W2079" s="10" t="s">
        <v>50</v>
      </c>
      <c r="X2079" s="11" t="str">
        <f t="shared" si="1134"/>
        <v>N</v>
      </c>
      <c r="Y2079" s="11"/>
      <c r="Z2079" s="11">
        <f t="shared" si="1129"/>
        <v>0</v>
      </c>
      <c r="AA2079" s="11" t="str">
        <f t="shared" si="1130"/>
        <v>Y</v>
      </c>
      <c r="AB2079" s="11">
        <v>2</v>
      </c>
      <c r="AC2079" s="11">
        <f t="shared" si="1131"/>
        <v>2</v>
      </c>
      <c r="AD2079" s="20" t="s">
        <v>1313</v>
      </c>
      <c r="AE2079" s="20" t="s">
        <v>1313</v>
      </c>
      <c r="AF2079" s="20"/>
      <c r="AG2079" s="20"/>
      <c r="AH2079" s="20"/>
      <c r="AI2079" s="11">
        <f t="shared" si="1165"/>
        <v>1415</v>
      </c>
      <c r="AJ2079" s="20"/>
      <c r="AK2079" s="11">
        <f t="shared" si="1153"/>
        <v>1415</v>
      </c>
      <c r="AL2079" s="20"/>
      <c r="AM2079" s="11">
        <f t="shared" si="1148"/>
        <v>1091</v>
      </c>
      <c r="AN2079" s="11" t="str">
        <f>IF(AB2079&gt;1,"OTP[" &amp; AM2079-1+AB2079&amp; ":" &amp; AM2079 &amp; "]",(IF(AB2079&gt;0,"OTP[" &amp; AM2079 &amp; "]","")))</f>
        <v>OTP[1092:1091]</v>
      </c>
      <c r="AO2079" s="11">
        <f t="shared" si="1156"/>
        <v>1410</v>
      </c>
      <c r="AP2079" s="11" t="str">
        <f>IF(AND(V2079="Y", AB2079&gt;1),"OTP[" &amp; AO2079-1+AB2079&amp; ":" &amp; AO2079 &amp; "]",(IF(AND(V2079="Y", AB2079&gt;0),"OTP[" &amp; AO2079 &amp; "]","")))</f>
        <v/>
      </c>
      <c r="AQ2079" s="20" t="s">
        <v>2317</v>
      </c>
      <c r="AR2079" s="20" t="s">
        <v>2318</v>
      </c>
      <c r="AS2079" s="20" t="s">
        <v>2319</v>
      </c>
      <c r="AT2079" s="20" t="s">
        <v>2320</v>
      </c>
      <c r="AU2079" t="str">
        <f>S2079</f>
        <v>RW</v>
      </c>
      <c r="AV2079" s="7">
        <f>SUM(Z$7:Z2079)/2</f>
        <v>1416</v>
      </c>
      <c r="AW2079" s="7">
        <f>SUM(AC$7:AC2079)/2</f>
        <v>1406.5</v>
      </c>
      <c r="AX2079" s="20"/>
      <c r="AY2079" s="20"/>
      <c r="AZ2079" s="20"/>
      <c r="BA2079" s="10">
        <v>2</v>
      </c>
      <c r="BB2079" s="7">
        <f>BB2080+BA2080</f>
        <v>3</v>
      </c>
      <c r="BC2079" s="20"/>
      <c r="BD2079" s="20"/>
      <c r="BE2079" s="20"/>
      <c r="BF2079" s="20" t="s">
        <v>1313</v>
      </c>
      <c r="BG2079" s="20" t="s">
        <v>1313</v>
      </c>
      <c r="BH2079" s="20" t="s">
        <v>1313</v>
      </c>
      <c r="BI2079" s="20" t="s">
        <v>1313</v>
      </c>
      <c r="BJ2079" s="20" t="s">
        <v>1313</v>
      </c>
      <c r="BK2079" s="20" t="s">
        <v>1313</v>
      </c>
      <c r="BL2079" s="20" t="s">
        <v>1313</v>
      </c>
      <c r="BM2079" s="20" t="s">
        <v>1313</v>
      </c>
      <c r="BN2079" s="20" t="s">
        <v>1313</v>
      </c>
      <c r="BO2079" s="20" t="s">
        <v>1313</v>
      </c>
    </row>
    <row r="2080" spans="2:67" ht="43.15" outlineLevel="1">
      <c r="B2080" s="36"/>
      <c r="C2080" s="13" t="s">
        <v>1999</v>
      </c>
      <c r="D2080" s="10" t="s">
        <v>2295</v>
      </c>
      <c r="E2080" s="10" t="s">
        <v>2296</v>
      </c>
      <c r="F2080" s="11" t="s">
        <v>2297</v>
      </c>
      <c r="G2080" s="11" t="str">
        <f t="shared" si="1149"/>
        <v>MFR_SPECIFIC_EE[2]</v>
      </c>
      <c r="H2080" s="11" t="s">
        <v>2321</v>
      </c>
      <c r="I2080" s="11"/>
      <c r="J2080" s="11"/>
      <c r="K2080" s="11"/>
      <c r="L2080" s="11"/>
      <c r="M2080" s="11"/>
      <c r="N2080" s="10" t="s">
        <v>2322</v>
      </c>
      <c r="O2080" s="10"/>
      <c r="P2080" s="10"/>
      <c r="Q2080" s="10"/>
      <c r="R2080" s="10"/>
      <c r="S2080" s="10" t="s">
        <v>53</v>
      </c>
      <c r="T2080" s="10"/>
      <c r="U2080" s="10" t="s">
        <v>49</v>
      </c>
      <c r="V2080" s="10" t="s">
        <v>50</v>
      </c>
      <c r="W2080" s="10" t="s">
        <v>50</v>
      </c>
      <c r="X2080" s="11" t="str">
        <f t="shared" si="1134"/>
        <v>N</v>
      </c>
      <c r="Y2080" s="11"/>
      <c r="Z2080" s="11">
        <f t="shared" si="1129"/>
        <v>0</v>
      </c>
      <c r="AA2080" s="11" t="str">
        <f t="shared" si="1130"/>
        <v>Y</v>
      </c>
      <c r="AB2080" s="11">
        <v>1</v>
      </c>
      <c r="AC2080" s="11">
        <f t="shared" si="1131"/>
        <v>1</v>
      </c>
      <c r="AD2080" s="10" t="str">
        <f t="shared" si="1150"/>
        <v>0</v>
      </c>
      <c r="AE2080" s="10" t="str">
        <f t="shared" si="1151"/>
        <v>0</v>
      </c>
      <c r="AF2080" s="11"/>
      <c r="AG2080" s="10"/>
      <c r="AH2080" s="10"/>
      <c r="AI2080" s="11">
        <f t="shared" ref="AI2080:AI2081" si="1182">AI2081+Y2081</f>
        <v>1415</v>
      </c>
      <c r="AJ2080" s="11" t="str">
        <f t="shared" si="1152"/>
        <v/>
      </c>
      <c r="AK2080" s="11">
        <f t="shared" ref="AK2080:AK2081" si="1183">AK2081+Y2081</f>
        <v>1415</v>
      </c>
      <c r="AL2080" s="11" t="str">
        <f t="shared" si="1154"/>
        <v/>
      </c>
      <c r="AM2080" s="11">
        <f t="shared" ref="AM2080" si="1184">AM2081+AB2081</f>
        <v>1090</v>
      </c>
      <c r="AN2080" s="11" t="str">
        <f t="shared" si="1155"/>
        <v>OTP[1090]</v>
      </c>
      <c r="AO2080" s="11">
        <f t="shared" si="1156"/>
        <v>1409</v>
      </c>
      <c r="AP2080" s="11" t="str">
        <f t="shared" si="1157"/>
        <v/>
      </c>
      <c r="AQ2080" s="11"/>
      <c r="AR2080" s="11">
        <f t="shared" si="1132"/>
        <v>0</v>
      </c>
      <c r="AS2080" s="11"/>
      <c r="AT2080" s="9"/>
      <c r="AU2080" t="str">
        <f t="shared" si="1133"/>
        <v>RW</v>
      </c>
      <c r="AV2080" s="7">
        <f>SUM(Z$7:Z2080)/2</f>
        <v>1416</v>
      </c>
      <c r="AW2080" s="7">
        <f>SUM(AC$7:AC2080)/2</f>
        <v>1407</v>
      </c>
      <c r="BA2080" s="11">
        <v>1</v>
      </c>
      <c r="BB2080" s="7">
        <f t="shared" si="1158"/>
        <v>2</v>
      </c>
      <c r="BF2080" s="2" t="s">
        <v>1304</v>
      </c>
      <c r="BG2080" s="2" t="s">
        <v>1304</v>
      </c>
      <c r="BH2080" s="2" t="s">
        <v>1304</v>
      </c>
      <c r="BI2080" s="2" t="s">
        <v>1304</v>
      </c>
      <c r="BJ2080" s="2" t="s">
        <v>1304</v>
      </c>
      <c r="BK2080" s="2" t="s">
        <v>1304</v>
      </c>
      <c r="BL2080" s="2" t="s">
        <v>1304</v>
      </c>
      <c r="BM2080" s="2" t="s">
        <v>1304</v>
      </c>
      <c r="BN2080" s="2" t="s">
        <v>1304</v>
      </c>
      <c r="BO2080" s="2" t="s">
        <v>1304</v>
      </c>
    </row>
    <row r="2081" spans="1:67" ht="43.15" outlineLevel="1">
      <c r="B2081" s="36" t="s">
        <v>2103</v>
      </c>
      <c r="C2081" s="13" t="s">
        <v>1999</v>
      </c>
      <c r="D2081" s="10" t="s">
        <v>2295</v>
      </c>
      <c r="E2081" s="10" t="s">
        <v>2296</v>
      </c>
      <c r="F2081" s="11" t="s">
        <v>2297</v>
      </c>
      <c r="G2081" s="11" t="str">
        <f t="shared" si="1149"/>
        <v>MFR_SPECIFIC_EE[1]</v>
      </c>
      <c r="H2081" s="11"/>
      <c r="I2081" s="11"/>
      <c r="J2081" s="11"/>
      <c r="K2081" s="11"/>
      <c r="L2081" s="11"/>
      <c r="M2081" s="11"/>
      <c r="N2081" s="10"/>
      <c r="O2081" s="10"/>
      <c r="P2081" s="10"/>
      <c r="Q2081" s="10"/>
      <c r="R2081" s="10"/>
      <c r="S2081" s="10" t="s">
        <v>53</v>
      </c>
      <c r="T2081" s="10"/>
      <c r="U2081" s="10" t="s">
        <v>49</v>
      </c>
      <c r="V2081" s="10" t="s">
        <v>50</v>
      </c>
      <c r="W2081" s="10" t="s">
        <v>50</v>
      </c>
      <c r="X2081" s="11" t="str">
        <f t="shared" si="1134"/>
        <v>N</v>
      </c>
      <c r="Y2081" s="11"/>
      <c r="Z2081" s="11">
        <f t="shared" ref="Z2081:Z2149" si="1185">IF(V2081="N",Y2081,Y2081*$T$1)</f>
        <v>0</v>
      </c>
      <c r="AA2081" s="11" t="str">
        <f t="shared" si="1130"/>
        <v>Y</v>
      </c>
      <c r="AB2081" s="11">
        <v>1</v>
      </c>
      <c r="AC2081" s="11">
        <f t="shared" si="1131"/>
        <v>1</v>
      </c>
      <c r="AD2081" s="10">
        <v>1</v>
      </c>
      <c r="AE2081" s="10">
        <v>1</v>
      </c>
      <c r="AF2081" s="11"/>
      <c r="AG2081" s="10"/>
      <c r="AH2081" s="10"/>
      <c r="AI2081" s="11">
        <f t="shared" si="1182"/>
        <v>1415</v>
      </c>
      <c r="AJ2081" s="11" t="str">
        <f t="shared" si="1152"/>
        <v/>
      </c>
      <c r="AK2081" s="11">
        <f t="shared" si="1183"/>
        <v>1415</v>
      </c>
      <c r="AL2081" s="11" t="str">
        <f t="shared" si="1154"/>
        <v/>
      </c>
      <c r="AM2081" s="11">
        <f t="shared" ref="AM2081" si="1186">AM2082+AB2082</f>
        <v>1089</v>
      </c>
      <c r="AN2081" s="11" t="str">
        <f t="shared" si="1155"/>
        <v>OTP[1089]</v>
      </c>
      <c r="AO2081" s="11">
        <f t="shared" si="1156"/>
        <v>1408</v>
      </c>
      <c r="AP2081" s="11" t="str">
        <f t="shared" si="1157"/>
        <v/>
      </c>
      <c r="AQ2081" s="11"/>
      <c r="AR2081" s="11">
        <f t="shared" si="1132"/>
        <v>0</v>
      </c>
      <c r="AS2081" s="11"/>
      <c r="AT2081" s="9"/>
      <c r="AU2081" t="str">
        <f t="shared" si="1133"/>
        <v>RW</v>
      </c>
      <c r="AV2081" s="7">
        <f>SUM(Z$7:Z2081)/2</f>
        <v>1416</v>
      </c>
      <c r="AW2081" s="7">
        <f>SUM(AC$7:AC2081)/2</f>
        <v>1407.5</v>
      </c>
      <c r="BA2081" s="11">
        <v>1</v>
      </c>
      <c r="BB2081" s="7">
        <f t="shared" ref="BB2081:BB2082" si="1187">BB2082+BA2082</f>
        <v>1</v>
      </c>
      <c r="BF2081" s="2">
        <v>1</v>
      </c>
      <c r="BG2081" s="2">
        <v>1</v>
      </c>
      <c r="BH2081" s="2">
        <v>1</v>
      </c>
      <c r="BI2081" s="2">
        <v>1</v>
      </c>
      <c r="BJ2081" s="2">
        <v>1</v>
      </c>
      <c r="BK2081" s="2">
        <v>1</v>
      </c>
      <c r="BL2081" s="2">
        <v>1</v>
      </c>
      <c r="BM2081" s="2">
        <v>1</v>
      </c>
      <c r="BN2081" s="2">
        <v>1</v>
      </c>
      <c r="BO2081" s="2">
        <v>1</v>
      </c>
    </row>
    <row r="2082" spans="1:67" ht="43.15" outlineLevel="1">
      <c r="A2082" t="s">
        <v>879</v>
      </c>
      <c r="B2082" s="36"/>
      <c r="C2082" s="13" t="s">
        <v>1999</v>
      </c>
      <c r="D2082" s="10" t="s">
        <v>2295</v>
      </c>
      <c r="E2082" s="10" t="s">
        <v>2296</v>
      </c>
      <c r="F2082" s="11" t="s">
        <v>2297</v>
      </c>
      <c r="G2082" s="11" t="str">
        <f t="shared" si="1149"/>
        <v>MFR_SPECIFIC_EE[0]</v>
      </c>
      <c r="H2082" s="11" t="s">
        <v>2323</v>
      </c>
      <c r="I2082" s="11"/>
      <c r="J2082" s="11"/>
      <c r="K2082" s="11"/>
      <c r="L2082" s="11"/>
      <c r="M2082" s="11"/>
      <c r="N2082" s="10" t="s">
        <v>2324</v>
      </c>
      <c r="O2082" s="10"/>
      <c r="P2082" s="10"/>
      <c r="Q2082" s="10"/>
      <c r="R2082" s="10"/>
      <c r="S2082" s="10" t="s">
        <v>53</v>
      </c>
      <c r="T2082" s="10"/>
      <c r="U2082" s="10" t="s">
        <v>49</v>
      </c>
      <c r="V2082" s="10" t="s">
        <v>50</v>
      </c>
      <c r="W2082" s="10" t="s">
        <v>50</v>
      </c>
      <c r="X2082" s="11" t="str">
        <f t="shared" si="1134"/>
        <v>N</v>
      </c>
      <c r="Y2082" s="11"/>
      <c r="Z2082" s="11">
        <f t="shared" si="1185"/>
        <v>0</v>
      </c>
      <c r="AA2082" s="11" t="str">
        <f t="shared" si="1130"/>
        <v>Y</v>
      </c>
      <c r="AB2082" s="11">
        <v>1</v>
      </c>
      <c r="AC2082" s="11">
        <f t="shared" si="1131"/>
        <v>1</v>
      </c>
      <c r="AD2082" s="10">
        <v>1</v>
      </c>
      <c r="AE2082" s="10">
        <v>1</v>
      </c>
      <c r="AF2082" s="11"/>
      <c r="AG2082" s="10"/>
      <c r="AH2082" s="10"/>
      <c r="AI2082" s="11">
        <f>IF(Y2082&gt;0,AK2059,AK2059- 1)</f>
        <v>1415</v>
      </c>
      <c r="AJ2082" s="11" t="str">
        <f t="shared" si="1152"/>
        <v/>
      </c>
      <c r="AK2082" s="11">
        <f>IF(AND(V2082="Y", Y2082&gt;0),AI2070,AI2070- 1)</f>
        <v>1415</v>
      </c>
      <c r="AL2082" s="11" t="str">
        <f t="shared" si="1154"/>
        <v/>
      </c>
      <c r="AM2082" s="11">
        <f>IF(AB2082&gt;0,AO2059,AO2059- 1)</f>
        <v>1088</v>
      </c>
      <c r="AN2082" s="11" t="str">
        <f t="shared" si="1155"/>
        <v>OTP[1088]</v>
      </c>
      <c r="AO2082" s="11">
        <f>IF(AND(V2082="Y", AB2082&gt;0),AM2070,AM2070- 1)</f>
        <v>1407</v>
      </c>
      <c r="AP2082" s="11" t="str">
        <f t="shared" si="1157"/>
        <v/>
      </c>
      <c r="AQ2082" s="11"/>
      <c r="AR2082" s="11">
        <f t="shared" si="1132"/>
        <v>0</v>
      </c>
      <c r="AS2082" s="11"/>
      <c r="AT2082" s="9"/>
      <c r="AU2082" t="str">
        <f t="shared" si="1133"/>
        <v>RW</v>
      </c>
      <c r="AV2082" s="7">
        <f>SUM(Z$7:Z2082)/2</f>
        <v>1416</v>
      </c>
      <c r="AW2082" s="7">
        <f>SUM(AC$7:AC2082)/2</f>
        <v>1408</v>
      </c>
      <c r="BA2082" s="11">
        <v>1</v>
      </c>
      <c r="BB2082" s="7">
        <f t="shared" si="1187"/>
        <v>0</v>
      </c>
      <c r="BF2082" s="2">
        <v>1</v>
      </c>
      <c r="BG2082" s="2">
        <v>1</v>
      </c>
      <c r="BH2082" s="2">
        <v>1</v>
      </c>
      <c r="BI2082" s="2">
        <v>1</v>
      </c>
      <c r="BJ2082" s="2">
        <v>1</v>
      </c>
      <c r="BK2082" s="2">
        <v>1</v>
      </c>
      <c r="BL2082" s="2">
        <v>1</v>
      </c>
      <c r="BM2082" s="2">
        <v>1</v>
      </c>
      <c r="BN2082" s="2">
        <v>1</v>
      </c>
      <c r="BO2082" s="2">
        <v>1</v>
      </c>
    </row>
    <row r="2083" spans="1:67" ht="43.15">
      <c r="B2083" s="36"/>
      <c r="C2083" s="13" t="s">
        <v>1999</v>
      </c>
      <c r="D2083" s="10" t="s">
        <v>2325</v>
      </c>
      <c r="E2083" s="10" t="s">
        <v>2326</v>
      </c>
      <c r="F2083" s="11" t="s">
        <v>2327</v>
      </c>
      <c r="G2083" s="11"/>
      <c r="H2083" s="11"/>
      <c r="I2083" s="11"/>
      <c r="J2083" s="11"/>
      <c r="K2083" s="11"/>
      <c r="L2083" s="11"/>
      <c r="M2083" s="11"/>
      <c r="N2083" s="10"/>
      <c r="O2083" s="10"/>
      <c r="P2083" s="10"/>
      <c r="Q2083" s="10" t="str">
        <f>IF(T2083&gt;2,"Block Write",IF(T2083=1,"Write Byte","Write Word"))</f>
        <v>Write Byte</v>
      </c>
      <c r="R2083" s="10" t="str">
        <f>IF(T2083&gt;2,"Block Read",IF(T2083=1,"Read Byte","Read Word"))</f>
        <v>Read Byte</v>
      </c>
      <c r="S2083" s="10" t="str">
        <f t="shared" si="591"/>
        <v>RW</v>
      </c>
      <c r="T2083" s="10">
        <v>1</v>
      </c>
      <c r="U2083" s="10" t="s">
        <v>49</v>
      </c>
      <c r="V2083" s="10" t="s">
        <v>50</v>
      </c>
      <c r="W2083" s="10" t="s">
        <v>50</v>
      </c>
      <c r="X2083" s="11" t="str">
        <f t="shared" si="1134"/>
        <v>Y</v>
      </c>
      <c r="Y2083" s="11">
        <f>SUM(Y2088:Y2091)</f>
        <v>8</v>
      </c>
      <c r="Z2083" s="11">
        <f t="shared" si="1185"/>
        <v>8</v>
      </c>
      <c r="AA2083" s="11" t="str">
        <f t="shared" si="1130"/>
        <v>N</v>
      </c>
      <c r="AB2083" s="11"/>
      <c r="AC2083" s="11">
        <f t="shared" si="1131"/>
        <v>0</v>
      </c>
      <c r="AD2083" s="10" t="str">
        <f>(AD2084 &amp; AD2085 &amp; AD2086 &amp; AD2087 &amp; AD2088 &amp; AD2089 &amp; AD2090 &amp; AD2091)</f>
        <v>11110101</v>
      </c>
      <c r="AE2083" s="10" t="str">
        <f>(AE2084 &amp; AE2085 &amp; AE2086 &amp; AE2087 &amp; AE2088 &amp; AE2089 &amp; AE2090 &amp; AE2091)</f>
        <v>11110101</v>
      </c>
      <c r="AF2083" s="11"/>
      <c r="AG2083" s="10"/>
      <c r="AH2083" s="10"/>
      <c r="AI2083" s="11">
        <f>AK2070+Y2083</f>
        <v>1424</v>
      </c>
      <c r="AJ2083" s="11"/>
      <c r="AK2083" s="11">
        <f t="shared" si="592"/>
        <v>1424</v>
      </c>
      <c r="AL2083" s="11"/>
      <c r="AM2083" s="11">
        <f>AO2070+AB2083</f>
        <v>1408</v>
      </c>
      <c r="AN2083" s="11"/>
      <c r="AO2083" s="11">
        <f t="shared" si="593"/>
        <v>1408</v>
      </c>
      <c r="AP2083" s="11"/>
      <c r="AQ2083" s="11">
        <f t="shared" si="581"/>
        <v>8</v>
      </c>
      <c r="AR2083" s="11">
        <f t="shared" si="1132"/>
        <v>8</v>
      </c>
      <c r="AS2083" s="11"/>
      <c r="AT2083" s="9" t="s">
        <v>18</v>
      </c>
      <c r="AU2083" t="str">
        <f t="shared" si="1133"/>
        <v>RW</v>
      </c>
      <c r="AV2083" s="7">
        <f>SUM(Z$7:Z2083)/2</f>
        <v>1420</v>
      </c>
      <c r="AW2083" s="7">
        <f>SUM(AC$7:AC2083)/2</f>
        <v>1408</v>
      </c>
      <c r="BF2083" s="2" t="s">
        <v>2328</v>
      </c>
      <c r="BG2083" s="2" t="s">
        <v>2328</v>
      </c>
      <c r="BH2083" s="2" t="s">
        <v>2328</v>
      </c>
      <c r="BI2083" s="2" t="s">
        <v>2328</v>
      </c>
      <c r="BJ2083" s="2" t="s">
        <v>2328</v>
      </c>
      <c r="BK2083" s="2" t="s">
        <v>2328</v>
      </c>
      <c r="BL2083" s="2" t="s">
        <v>2328</v>
      </c>
      <c r="BM2083" s="2" t="s">
        <v>2328</v>
      </c>
      <c r="BN2083" s="2" t="s">
        <v>2328</v>
      </c>
      <c r="BO2083" s="2" t="s">
        <v>2328</v>
      </c>
    </row>
    <row r="2084" spans="1:67" ht="43.15" outlineLevel="1">
      <c r="B2084" s="36"/>
      <c r="C2084" s="13" t="s">
        <v>1999</v>
      </c>
      <c r="D2084" s="10" t="s">
        <v>2325</v>
      </c>
      <c r="E2084" s="10" t="s">
        <v>2326</v>
      </c>
      <c r="F2084" s="11" t="s">
        <v>2327</v>
      </c>
      <c r="G2084" s="11"/>
      <c r="H2084" s="11"/>
      <c r="I2084" s="11"/>
      <c r="J2084" s="11"/>
      <c r="K2084" s="11"/>
      <c r="L2084" s="11"/>
      <c r="M2084" s="11"/>
      <c r="N2084" s="10"/>
      <c r="O2084" s="10"/>
      <c r="P2084" s="10"/>
      <c r="Q2084" s="10"/>
      <c r="R2084" s="10"/>
      <c r="S2084" s="10" t="s">
        <v>53</v>
      </c>
      <c r="T2084" s="10"/>
      <c r="U2084" s="10" t="s">
        <v>49</v>
      </c>
      <c r="V2084" s="10" t="s">
        <v>50</v>
      </c>
      <c r="W2084" s="10" t="s">
        <v>50</v>
      </c>
      <c r="X2084" s="11" t="str">
        <f t="shared" si="1134"/>
        <v>N</v>
      </c>
      <c r="Y2084" s="11"/>
      <c r="Z2084" s="11">
        <f t="shared" si="1185"/>
        <v>0</v>
      </c>
      <c r="AA2084" s="11" t="str">
        <f t="shared" si="1130"/>
        <v>N</v>
      </c>
      <c r="AB2084" s="11"/>
      <c r="AC2084" s="11">
        <f t="shared" si="1131"/>
        <v>0</v>
      </c>
      <c r="AD2084" s="10" t="str">
        <f t="shared" ref="AD2084:AD2089" si="1188">REPT(0,BA2084)</f>
        <v/>
      </c>
      <c r="AE2084" s="10" t="str">
        <f t="shared" ref="AE2084:AE2089" si="1189">REPT(0,BA2084)</f>
        <v/>
      </c>
      <c r="AF2084" s="11"/>
      <c r="AG2084" s="10"/>
      <c r="AH2084" s="10"/>
      <c r="AI2084" s="11">
        <f t="shared" ref="AI2084:AI2090" si="1190">AI2085+Y2085</f>
        <v>1424</v>
      </c>
      <c r="AJ2084" s="11" t="str">
        <f t="shared" ref="AJ2084:AJ2091" si="1191">IF(Y2084&gt;1,"MTP[" &amp; AI2084-1+Y2084&amp; ":" &amp; AI2084 &amp; "]",(IF(Y2084&gt;0,"MTP[" &amp; AI2084 &amp; "]","")))</f>
        <v/>
      </c>
      <c r="AK2084" s="11">
        <f t="shared" ref="AK2084:AK2090" si="1192">AK2085+Y2085</f>
        <v>1431</v>
      </c>
      <c r="AL2084" s="11" t="str">
        <f t="shared" ref="AL2084:AL2091" si="1193">IF(AND(V2084="Y", Y2084&gt;1),"MTP[" &amp; AK2084-1+Y2084&amp; ":" &amp; AK2084 &amp; "]",(IF(AND(V2084="Y", Y2084&gt;0),"MTP[" &amp; AK2084 &amp; "]","")))</f>
        <v/>
      </c>
      <c r="AM2084" s="11">
        <f t="shared" ref="AM2084:AM2090" si="1194">AM2085+AB2085</f>
        <v>1407</v>
      </c>
      <c r="AN2084" s="11" t="str">
        <f t="shared" ref="AN2084:AN2091" si="1195">IF(AB2084&gt;1,"OTP[" &amp; AM2084-1+AB2084&amp; ":" &amp; AM2084 &amp; "]",(IF(AB2084&gt;0,"OTP[" &amp; AM2084 &amp; "]","")))</f>
        <v/>
      </c>
      <c r="AO2084" s="11">
        <f t="shared" ref="AO2084:AO2090" si="1196">AO2085+AB2085</f>
        <v>1407</v>
      </c>
      <c r="AP2084" s="11" t="str">
        <f t="shared" ref="AP2084:AP2091" si="1197">IF(AND(V2084="Y", AB2084&gt;1),"OTP[" &amp; AO2084-1+AB2084&amp; ":" &amp; AO2084 &amp; "]",(IF(AND(V2084="Y", AB2084&gt;0),"OTP[" &amp; AO2084 &amp; "]","")))</f>
        <v/>
      </c>
      <c r="AQ2084" s="11"/>
      <c r="AR2084" s="11">
        <f t="shared" si="1132"/>
        <v>0</v>
      </c>
      <c r="AS2084" s="11"/>
      <c r="AT2084" s="9"/>
      <c r="AU2084" t="str">
        <f t="shared" si="1133"/>
        <v>RW</v>
      </c>
      <c r="AV2084" s="7">
        <f>SUM(Z$7:Z2084)/2</f>
        <v>1420</v>
      </c>
      <c r="AW2084" s="7">
        <f>SUM(AC$7:AC2084)/2</f>
        <v>1408</v>
      </c>
      <c r="BF2084" s="2" t="s">
        <v>1299</v>
      </c>
      <c r="BG2084" s="2" t="s">
        <v>1299</v>
      </c>
      <c r="BH2084" s="2" t="s">
        <v>1299</v>
      </c>
      <c r="BI2084" s="2" t="s">
        <v>1299</v>
      </c>
      <c r="BJ2084" s="2" t="s">
        <v>1299</v>
      </c>
      <c r="BK2084" s="2" t="s">
        <v>1299</v>
      </c>
      <c r="BL2084" s="2" t="s">
        <v>1299</v>
      </c>
      <c r="BM2084" s="2" t="s">
        <v>1299</v>
      </c>
      <c r="BN2084" s="2" t="s">
        <v>1299</v>
      </c>
      <c r="BO2084" s="2" t="s">
        <v>1299</v>
      </c>
    </row>
    <row r="2085" spans="1:67" ht="43.15" outlineLevel="1">
      <c r="B2085" s="36"/>
      <c r="C2085" s="13" t="s">
        <v>1999</v>
      </c>
      <c r="D2085" s="10" t="s">
        <v>2325</v>
      </c>
      <c r="E2085" s="10" t="s">
        <v>2326</v>
      </c>
      <c r="F2085" s="11" t="s">
        <v>2327</v>
      </c>
      <c r="G2085" s="11"/>
      <c r="H2085" s="11"/>
      <c r="I2085" s="11"/>
      <c r="J2085" s="11"/>
      <c r="K2085" s="11"/>
      <c r="L2085" s="11"/>
      <c r="M2085" s="11"/>
      <c r="N2085" s="10"/>
      <c r="O2085" s="10"/>
      <c r="P2085" s="10"/>
      <c r="Q2085" s="10"/>
      <c r="R2085" s="10"/>
      <c r="S2085" s="10" t="s">
        <v>53</v>
      </c>
      <c r="T2085" s="10"/>
      <c r="U2085" s="10" t="s">
        <v>49</v>
      </c>
      <c r="V2085" s="10" t="s">
        <v>50</v>
      </c>
      <c r="W2085" s="10" t="s">
        <v>50</v>
      </c>
      <c r="X2085" s="11" t="str">
        <f t="shared" si="1134"/>
        <v>N</v>
      </c>
      <c r="Y2085" s="11"/>
      <c r="Z2085" s="11">
        <f t="shared" si="1185"/>
        <v>0</v>
      </c>
      <c r="AA2085" s="11" t="str">
        <f t="shared" si="1130"/>
        <v>N</v>
      </c>
      <c r="AB2085" s="11"/>
      <c r="AC2085" s="11">
        <f t="shared" si="1131"/>
        <v>0</v>
      </c>
      <c r="AD2085" s="10" t="str">
        <f t="shared" si="1188"/>
        <v/>
      </c>
      <c r="AE2085" s="10" t="str">
        <f t="shared" si="1189"/>
        <v/>
      </c>
      <c r="AF2085" s="11"/>
      <c r="AG2085" s="10"/>
      <c r="AH2085" s="10"/>
      <c r="AI2085" s="11">
        <f t="shared" si="1190"/>
        <v>1424</v>
      </c>
      <c r="AJ2085" s="11" t="str">
        <f t="shared" si="1191"/>
        <v/>
      </c>
      <c r="AK2085" s="11">
        <f t="shared" si="1192"/>
        <v>1431</v>
      </c>
      <c r="AL2085" s="11" t="str">
        <f t="shared" si="1193"/>
        <v/>
      </c>
      <c r="AM2085" s="11">
        <f t="shared" si="1194"/>
        <v>1407</v>
      </c>
      <c r="AN2085" s="11" t="str">
        <f t="shared" si="1195"/>
        <v/>
      </c>
      <c r="AO2085" s="11">
        <f t="shared" si="1196"/>
        <v>1407</v>
      </c>
      <c r="AP2085" s="11" t="str">
        <f t="shared" si="1197"/>
        <v/>
      </c>
      <c r="AQ2085" s="11"/>
      <c r="AR2085" s="11">
        <f t="shared" si="1132"/>
        <v>0</v>
      </c>
      <c r="AS2085" s="11"/>
      <c r="AT2085" s="9"/>
      <c r="AU2085" t="str">
        <f t="shared" si="1133"/>
        <v>RW</v>
      </c>
      <c r="AV2085" s="7">
        <f>SUM(Z$7:Z2085)/2</f>
        <v>1420</v>
      </c>
      <c r="AW2085" s="7">
        <f>SUM(AC$7:AC2085)/2</f>
        <v>1408</v>
      </c>
      <c r="BF2085" s="2" t="s">
        <v>1299</v>
      </c>
      <c r="BG2085" s="2" t="s">
        <v>1299</v>
      </c>
      <c r="BH2085" s="2" t="s">
        <v>1299</v>
      </c>
      <c r="BI2085" s="2" t="s">
        <v>1299</v>
      </c>
      <c r="BJ2085" s="2" t="s">
        <v>1299</v>
      </c>
      <c r="BK2085" s="2" t="s">
        <v>1299</v>
      </c>
      <c r="BL2085" s="2" t="s">
        <v>1299</v>
      </c>
      <c r="BM2085" s="2" t="s">
        <v>1299</v>
      </c>
      <c r="BN2085" s="2" t="s">
        <v>1299</v>
      </c>
      <c r="BO2085" s="2" t="s">
        <v>1299</v>
      </c>
    </row>
    <row r="2086" spans="1:67" ht="43.15" outlineLevel="1">
      <c r="B2086" s="36"/>
      <c r="C2086" s="13" t="s">
        <v>1999</v>
      </c>
      <c r="D2086" s="10" t="s">
        <v>2325</v>
      </c>
      <c r="E2086" s="10" t="s">
        <v>2326</v>
      </c>
      <c r="F2086" s="11" t="s">
        <v>2327</v>
      </c>
      <c r="G2086" s="11"/>
      <c r="H2086" s="11"/>
      <c r="I2086" s="11"/>
      <c r="J2086" s="11"/>
      <c r="K2086" s="11"/>
      <c r="L2086" s="11"/>
      <c r="M2086" s="11"/>
      <c r="N2086" s="10"/>
      <c r="O2086" s="10"/>
      <c r="P2086" s="10"/>
      <c r="Q2086" s="10"/>
      <c r="R2086" s="10"/>
      <c r="S2086" s="10" t="s">
        <v>53</v>
      </c>
      <c r="T2086" s="10"/>
      <c r="U2086" s="10" t="s">
        <v>49</v>
      </c>
      <c r="V2086" s="10" t="s">
        <v>50</v>
      </c>
      <c r="W2086" s="10" t="s">
        <v>50</v>
      </c>
      <c r="X2086" s="11" t="str">
        <f t="shared" si="1134"/>
        <v>N</v>
      </c>
      <c r="Y2086" s="11"/>
      <c r="Z2086" s="11">
        <f t="shared" si="1185"/>
        <v>0</v>
      </c>
      <c r="AA2086" s="11" t="str">
        <f t="shared" si="1130"/>
        <v>N</v>
      </c>
      <c r="AB2086" s="11"/>
      <c r="AC2086" s="11">
        <f t="shared" si="1131"/>
        <v>0</v>
      </c>
      <c r="AD2086" s="10" t="str">
        <f t="shared" si="1188"/>
        <v/>
      </c>
      <c r="AE2086" s="10" t="str">
        <f t="shared" si="1189"/>
        <v/>
      </c>
      <c r="AF2086" s="11"/>
      <c r="AG2086" s="10"/>
      <c r="AH2086" s="10"/>
      <c r="AI2086" s="11">
        <f t="shared" si="1190"/>
        <v>1424</v>
      </c>
      <c r="AJ2086" s="11" t="str">
        <f t="shared" si="1191"/>
        <v/>
      </c>
      <c r="AK2086" s="11">
        <f t="shared" si="1192"/>
        <v>1431</v>
      </c>
      <c r="AL2086" s="11" t="str">
        <f t="shared" si="1193"/>
        <v/>
      </c>
      <c r="AM2086" s="11">
        <f t="shared" si="1194"/>
        <v>1407</v>
      </c>
      <c r="AN2086" s="11" t="str">
        <f t="shared" si="1195"/>
        <v/>
      </c>
      <c r="AO2086" s="11">
        <f t="shared" si="1196"/>
        <v>1407</v>
      </c>
      <c r="AP2086" s="11" t="str">
        <f t="shared" si="1197"/>
        <v/>
      </c>
      <c r="AQ2086" s="11"/>
      <c r="AR2086" s="11">
        <f t="shared" si="1132"/>
        <v>0</v>
      </c>
      <c r="AS2086" s="11"/>
      <c r="AT2086" s="9"/>
      <c r="AU2086" t="str">
        <f t="shared" si="1133"/>
        <v>RW</v>
      </c>
      <c r="AV2086" s="7">
        <f>SUM(Z$7:Z2086)/2</f>
        <v>1420</v>
      </c>
      <c r="AW2086" s="7">
        <f>SUM(AC$7:AC2086)/2</f>
        <v>1408</v>
      </c>
      <c r="BF2086" s="2" t="s">
        <v>1299</v>
      </c>
      <c r="BG2086" s="2" t="s">
        <v>1299</v>
      </c>
      <c r="BH2086" s="2" t="s">
        <v>1299</v>
      </c>
      <c r="BI2086" s="2" t="s">
        <v>1299</v>
      </c>
      <c r="BJ2086" s="2" t="s">
        <v>1299</v>
      </c>
      <c r="BK2086" s="2" t="s">
        <v>1299</v>
      </c>
      <c r="BL2086" s="2" t="s">
        <v>1299</v>
      </c>
      <c r="BM2086" s="2" t="s">
        <v>1299</v>
      </c>
      <c r="BN2086" s="2" t="s">
        <v>1299</v>
      </c>
      <c r="BO2086" s="2" t="s">
        <v>1299</v>
      </c>
    </row>
    <row r="2087" spans="1:67" ht="43.15" outlineLevel="1">
      <c r="B2087" s="36"/>
      <c r="C2087" s="13" t="s">
        <v>1999</v>
      </c>
      <c r="D2087" s="10" t="s">
        <v>2325</v>
      </c>
      <c r="E2087" s="10" t="s">
        <v>2326</v>
      </c>
      <c r="F2087" s="11" t="s">
        <v>2327</v>
      </c>
      <c r="G2087" s="11"/>
      <c r="H2087" s="11"/>
      <c r="I2087" s="11"/>
      <c r="J2087" s="11"/>
      <c r="K2087" s="11"/>
      <c r="L2087" s="11"/>
      <c r="M2087" s="11"/>
      <c r="N2087" s="10"/>
      <c r="O2087" s="10"/>
      <c r="P2087" s="10"/>
      <c r="Q2087" s="10"/>
      <c r="R2087" s="10"/>
      <c r="S2087" s="10" t="s">
        <v>53</v>
      </c>
      <c r="T2087" s="10"/>
      <c r="U2087" s="10" t="s">
        <v>49</v>
      </c>
      <c r="V2087" s="10" t="s">
        <v>50</v>
      </c>
      <c r="W2087" s="10" t="s">
        <v>50</v>
      </c>
      <c r="X2087" s="11" t="str">
        <f t="shared" si="1134"/>
        <v>N</v>
      </c>
      <c r="Y2087" s="11"/>
      <c r="Z2087" s="11">
        <f t="shared" si="1185"/>
        <v>0</v>
      </c>
      <c r="AA2087" s="11" t="str">
        <f t="shared" si="1130"/>
        <v>N</v>
      </c>
      <c r="AB2087" s="11"/>
      <c r="AC2087" s="11">
        <f t="shared" si="1131"/>
        <v>0</v>
      </c>
      <c r="AD2087" s="10" t="str">
        <f t="shared" si="1188"/>
        <v/>
      </c>
      <c r="AE2087" s="10" t="str">
        <f t="shared" si="1189"/>
        <v/>
      </c>
      <c r="AF2087" s="11"/>
      <c r="AG2087" s="10"/>
      <c r="AH2087" s="10"/>
      <c r="AI2087" s="11">
        <f t="shared" si="1190"/>
        <v>1424</v>
      </c>
      <c r="AJ2087" s="11" t="str">
        <f t="shared" si="1191"/>
        <v/>
      </c>
      <c r="AK2087" s="11">
        <f t="shared" si="1192"/>
        <v>1431</v>
      </c>
      <c r="AL2087" s="11" t="str">
        <f t="shared" si="1193"/>
        <v/>
      </c>
      <c r="AM2087" s="11">
        <f t="shared" si="1194"/>
        <v>1407</v>
      </c>
      <c r="AN2087" s="11" t="str">
        <f t="shared" si="1195"/>
        <v/>
      </c>
      <c r="AO2087" s="11">
        <f t="shared" si="1196"/>
        <v>1407</v>
      </c>
      <c r="AP2087" s="11" t="str">
        <f t="shared" si="1197"/>
        <v/>
      </c>
      <c r="AQ2087" s="11"/>
      <c r="AR2087" s="11">
        <f t="shared" si="1132"/>
        <v>0</v>
      </c>
      <c r="AS2087" s="11"/>
      <c r="AT2087" s="9"/>
      <c r="AU2087" t="str">
        <f t="shared" si="1133"/>
        <v>RW</v>
      </c>
      <c r="AV2087" s="7">
        <f>SUM(Z$7:Z2087)/2</f>
        <v>1420</v>
      </c>
      <c r="AW2087" s="7">
        <f>SUM(AC$7:AC2087)/2</f>
        <v>1408</v>
      </c>
      <c r="BF2087" s="2" t="s">
        <v>1299</v>
      </c>
      <c r="BG2087" s="2" t="s">
        <v>1299</v>
      </c>
      <c r="BH2087" s="2" t="s">
        <v>1299</v>
      </c>
      <c r="BI2087" s="2" t="s">
        <v>1299</v>
      </c>
      <c r="BJ2087" s="2" t="s">
        <v>1299</v>
      </c>
      <c r="BK2087" s="2" t="s">
        <v>1299</v>
      </c>
      <c r="BL2087" s="2" t="s">
        <v>1299</v>
      </c>
      <c r="BM2087" s="2" t="s">
        <v>1299</v>
      </c>
      <c r="BN2087" s="2" t="s">
        <v>1299</v>
      </c>
      <c r="BO2087" s="2" t="s">
        <v>1299</v>
      </c>
    </row>
    <row r="2088" spans="1:67" ht="43.15" outlineLevel="1">
      <c r="B2088" s="36"/>
      <c r="C2088" s="13" t="s">
        <v>1999</v>
      </c>
      <c r="D2088" s="10" t="s">
        <v>2325</v>
      </c>
      <c r="E2088" s="10" t="s">
        <v>2326</v>
      </c>
      <c r="F2088" s="11" t="s">
        <v>2327</v>
      </c>
      <c r="G2088" s="11"/>
      <c r="H2088" s="11"/>
      <c r="I2088" s="11"/>
      <c r="J2088" s="11"/>
      <c r="K2088" s="11"/>
      <c r="L2088" s="11"/>
      <c r="M2088" s="11"/>
      <c r="N2088" s="10"/>
      <c r="O2088" s="10"/>
      <c r="P2088" s="10"/>
      <c r="Q2088" s="10"/>
      <c r="R2088" s="10"/>
      <c r="S2088" s="10" t="s">
        <v>53</v>
      </c>
      <c r="T2088" s="10"/>
      <c r="U2088" s="10" t="s">
        <v>49</v>
      </c>
      <c r="V2088" s="10" t="s">
        <v>50</v>
      </c>
      <c r="W2088" s="10" t="s">
        <v>50</v>
      </c>
      <c r="X2088" s="11" t="str">
        <f t="shared" si="1134"/>
        <v>N</v>
      </c>
      <c r="Y2088" s="11"/>
      <c r="Z2088" s="11">
        <f t="shared" si="1185"/>
        <v>0</v>
      </c>
      <c r="AA2088" s="11" t="str">
        <f t="shared" si="1130"/>
        <v>N</v>
      </c>
      <c r="AB2088" s="11"/>
      <c r="AC2088" s="11">
        <f t="shared" si="1131"/>
        <v>0</v>
      </c>
      <c r="AD2088" s="10" t="str">
        <f t="shared" si="1188"/>
        <v/>
      </c>
      <c r="AE2088" s="10" t="str">
        <f t="shared" si="1189"/>
        <v/>
      </c>
      <c r="AF2088" s="11"/>
      <c r="AG2088" s="10"/>
      <c r="AH2088" s="10"/>
      <c r="AI2088" s="11">
        <f t="shared" si="1190"/>
        <v>1424</v>
      </c>
      <c r="AJ2088" s="11" t="str">
        <f t="shared" si="1191"/>
        <v/>
      </c>
      <c r="AK2088" s="11">
        <f t="shared" si="1192"/>
        <v>1431</v>
      </c>
      <c r="AL2088" s="11" t="str">
        <f t="shared" si="1193"/>
        <v/>
      </c>
      <c r="AM2088" s="11">
        <f t="shared" si="1194"/>
        <v>1407</v>
      </c>
      <c r="AN2088" s="11" t="str">
        <f t="shared" si="1195"/>
        <v/>
      </c>
      <c r="AO2088" s="11">
        <f t="shared" si="1196"/>
        <v>1407</v>
      </c>
      <c r="AP2088" s="11" t="str">
        <f t="shared" si="1197"/>
        <v/>
      </c>
      <c r="AQ2088" s="11"/>
      <c r="AR2088" s="11">
        <f t="shared" si="1132"/>
        <v>0</v>
      </c>
      <c r="AS2088" s="11"/>
      <c r="AT2088" s="9"/>
      <c r="AU2088" t="str">
        <f t="shared" si="1133"/>
        <v>RW</v>
      </c>
      <c r="AV2088" s="7">
        <f>SUM(Z$7:Z2088)/2</f>
        <v>1420</v>
      </c>
      <c r="AW2088" s="7">
        <f>SUM(AC$7:AC2088)/2</f>
        <v>1408</v>
      </c>
      <c r="BF2088" s="2" t="s">
        <v>1299</v>
      </c>
      <c r="BG2088" s="2" t="s">
        <v>1299</v>
      </c>
      <c r="BH2088" s="2" t="s">
        <v>1299</v>
      </c>
      <c r="BI2088" s="2" t="s">
        <v>1299</v>
      </c>
      <c r="BJ2088" s="2" t="s">
        <v>1299</v>
      </c>
      <c r="BK2088" s="2" t="s">
        <v>1299</v>
      </c>
      <c r="BL2088" s="2" t="s">
        <v>1299</v>
      </c>
      <c r="BM2088" s="2" t="s">
        <v>1299</v>
      </c>
      <c r="BN2088" s="2" t="s">
        <v>1299</v>
      </c>
      <c r="BO2088" s="2" t="s">
        <v>1299</v>
      </c>
    </row>
    <row r="2089" spans="1:67" ht="43.15" outlineLevel="1">
      <c r="B2089" s="36"/>
      <c r="C2089" s="13" t="s">
        <v>1999</v>
      </c>
      <c r="D2089" s="10" t="s">
        <v>2325</v>
      </c>
      <c r="E2089" s="10" t="s">
        <v>2326</v>
      </c>
      <c r="F2089" s="11" t="s">
        <v>2327</v>
      </c>
      <c r="G2089" s="11"/>
      <c r="H2089" s="11"/>
      <c r="I2089" s="11"/>
      <c r="J2089" s="11"/>
      <c r="K2089" s="11"/>
      <c r="L2089" s="11"/>
      <c r="M2089" s="11"/>
      <c r="N2089" s="10"/>
      <c r="O2089" s="10"/>
      <c r="P2089" s="10"/>
      <c r="Q2089" s="10"/>
      <c r="R2089" s="10"/>
      <c r="S2089" s="10" t="s">
        <v>53</v>
      </c>
      <c r="T2089" s="10"/>
      <c r="U2089" s="10" t="s">
        <v>49</v>
      </c>
      <c r="V2089" s="10" t="s">
        <v>50</v>
      </c>
      <c r="W2089" s="10" t="s">
        <v>50</v>
      </c>
      <c r="X2089" s="11" t="str">
        <f t="shared" si="1134"/>
        <v>N</v>
      </c>
      <c r="Y2089" s="11"/>
      <c r="Z2089" s="11">
        <f t="shared" si="1185"/>
        <v>0</v>
      </c>
      <c r="AA2089" s="11" t="str">
        <f t="shared" si="1130"/>
        <v>N</v>
      </c>
      <c r="AB2089" s="11"/>
      <c r="AC2089" s="11">
        <f t="shared" si="1131"/>
        <v>0</v>
      </c>
      <c r="AD2089" s="10" t="str">
        <f t="shared" si="1188"/>
        <v/>
      </c>
      <c r="AE2089" s="10" t="str">
        <f t="shared" si="1189"/>
        <v/>
      </c>
      <c r="AF2089" s="11"/>
      <c r="AG2089" s="10"/>
      <c r="AH2089" s="10"/>
      <c r="AI2089" s="11">
        <f t="shared" si="1190"/>
        <v>1424</v>
      </c>
      <c r="AJ2089" s="11" t="str">
        <f t="shared" si="1191"/>
        <v/>
      </c>
      <c r="AK2089" s="11">
        <f t="shared" si="1192"/>
        <v>1431</v>
      </c>
      <c r="AL2089" s="11" t="str">
        <f t="shared" si="1193"/>
        <v/>
      </c>
      <c r="AM2089" s="11">
        <f t="shared" si="1194"/>
        <v>1407</v>
      </c>
      <c r="AN2089" s="11" t="str">
        <f t="shared" si="1195"/>
        <v/>
      </c>
      <c r="AO2089" s="11">
        <f t="shared" si="1196"/>
        <v>1407</v>
      </c>
      <c r="AP2089" s="11" t="str">
        <f t="shared" si="1197"/>
        <v/>
      </c>
      <c r="AQ2089" s="11"/>
      <c r="AR2089" s="11">
        <f t="shared" si="1132"/>
        <v>0</v>
      </c>
      <c r="AS2089" s="11"/>
      <c r="AT2089" s="9"/>
      <c r="AU2089" t="str">
        <f t="shared" si="1133"/>
        <v>RW</v>
      </c>
      <c r="AV2089" s="7">
        <f>SUM(Z$7:Z2089)/2</f>
        <v>1420</v>
      </c>
      <c r="AW2089" s="7">
        <f>SUM(AC$7:AC2089)/2</f>
        <v>1408</v>
      </c>
      <c r="BF2089" s="2" t="s">
        <v>1299</v>
      </c>
      <c r="BG2089" s="2" t="s">
        <v>1299</v>
      </c>
      <c r="BH2089" s="2" t="s">
        <v>1299</v>
      </c>
      <c r="BI2089" s="2" t="s">
        <v>1299</v>
      </c>
      <c r="BJ2089" s="2" t="s">
        <v>1299</v>
      </c>
      <c r="BK2089" s="2" t="s">
        <v>1299</v>
      </c>
      <c r="BL2089" s="2" t="s">
        <v>1299</v>
      </c>
      <c r="BM2089" s="2" t="s">
        <v>1299</v>
      </c>
      <c r="BN2089" s="2" t="s">
        <v>1299</v>
      </c>
      <c r="BO2089" s="2" t="s">
        <v>1299</v>
      </c>
    </row>
    <row r="2090" spans="1:67" ht="43.15" outlineLevel="1">
      <c r="C2090" s="13" t="s">
        <v>1999</v>
      </c>
      <c r="D2090" s="10" t="s">
        <v>2325</v>
      </c>
      <c r="E2090" s="10" t="s">
        <v>2326</v>
      </c>
      <c r="F2090" s="11" t="s">
        <v>2327</v>
      </c>
      <c r="G2090" s="11" t="str">
        <f>IF(BA2090&gt;1, F2090 &amp; "[" &amp; BB2090-1+BA2090&amp; ":" &amp; BB2090 &amp; "]",(IF(BA2090&gt;0,F2090 &amp; "[" &amp; BB2090 &amp; "]","")))</f>
        <v>MFR_SPECIFIC_EF[7]</v>
      </c>
      <c r="H2090" s="11" t="s">
        <v>2329</v>
      </c>
      <c r="I2090" s="11"/>
      <c r="J2090" s="11"/>
      <c r="K2090" s="11"/>
      <c r="L2090" s="11"/>
      <c r="M2090" s="11"/>
      <c r="N2090" s="10" t="s">
        <v>2158</v>
      </c>
      <c r="O2090" s="10"/>
      <c r="P2090" s="10"/>
      <c r="Q2090" s="10"/>
      <c r="R2090" s="10"/>
      <c r="S2090" s="10" t="s">
        <v>53</v>
      </c>
      <c r="T2090" s="10"/>
      <c r="U2090" s="10" t="s">
        <v>49</v>
      </c>
      <c r="V2090" s="10" t="s">
        <v>50</v>
      </c>
      <c r="W2090" s="10" t="s">
        <v>50</v>
      </c>
      <c r="X2090" s="11" t="str">
        <f t="shared" si="1134"/>
        <v>Y</v>
      </c>
      <c r="Y2090" s="11">
        <v>1</v>
      </c>
      <c r="Z2090" s="11">
        <f t="shared" si="1185"/>
        <v>1</v>
      </c>
      <c r="AA2090" s="11" t="str">
        <f t="shared" si="1130"/>
        <v>N</v>
      </c>
      <c r="AB2090" s="11"/>
      <c r="AC2090" s="11">
        <f t="shared" si="1131"/>
        <v>0</v>
      </c>
      <c r="AD2090" s="10">
        <v>1</v>
      </c>
      <c r="AE2090" s="10">
        <v>1</v>
      </c>
      <c r="AF2090" s="11"/>
      <c r="AG2090" s="10"/>
      <c r="AH2090" s="10"/>
      <c r="AI2090" s="11">
        <f t="shared" si="1190"/>
        <v>1423</v>
      </c>
      <c r="AJ2090" s="11" t="str">
        <f t="shared" si="1191"/>
        <v>MTP[1423]</v>
      </c>
      <c r="AK2090" s="11">
        <f t="shared" si="1192"/>
        <v>1430</v>
      </c>
      <c r="AL2090" s="11" t="str">
        <f t="shared" si="1193"/>
        <v/>
      </c>
      <c r="AM2090" s="11">
        <f t="shared" si="1194"/>
        <v>1407</v>
      </c>
      <c r="AN2090" s="11" t="str">
        <f t="shared" si="1195"/>
        <v/>
      </c>
      <c r="AO2090" s="11">
        <f t="shared" si="1196"/>
        <v>1407</v>
      </c>
      <c r="AP2090" s="11" t="str">
        <f t="shared" si="1197"/>
        <v/>
      </c>
      <c r="AQ2090" s="11"/>
      <c r="AR2090" s="11">
        <f t="shared" si="1132"/>
        <v>0</v>
      </c>
      <c r="AS2090" s="11"/>
      <c r="AT2090" s="9"/>
      <c r="AU2090" t="str">
        <f t="shared" si="1133"/>
        <v>RW</v>
      </c>
      <c r="AV2090" s="7">
        <f>SUM(Z$7:Z2090)/2</f>
        <v>1420.5</v>
      </c>
      <c r="AW2090" s="7">
        <f>SUM(AC$7:AC2090)/2</f>
        <v>1408</v>
      </c>
      <c r="BA2090" s="7">
        <f>8-SUM(BA2091:BA2094)</f>
        <v>1</v>
      </c>
      <c r="BB2090" s="7">
        <f t="shared" ref="BB2090:BB2091" si="1198">BB2091+BA2091</f>
        <v>7</v>
      </c>
      <c r="BF2090" s="10">
        <v>1</v>
      </c>
      <c r="BG2090" s="10">
        <v>1</v>
      </c>
      <c r="BH2090" s="10">
        <v>1</v>
      </c>
      <c r="BI2090" s="10">
        <v>1</v>
      </c>
      <c r="BJ2090" s="10">
        <v>1</v>
      </c>
      <c r="BK2090" s="10">
        <v>1</v>
      </c>
      <c r="BL2090" s="10">
        <v>1</v>
      </c>
      <c r="BM2090" s="10">
        <v>1</v>
      </c>
      <c r="BN2090" s="10">
        <v>1</v>
      </c>
      <c r="BO2090" s="10">
        <v>1</v>
      </c>
    </row>
    <row r="2091" spans="1:67" ht="43.15" outlineLevel="1">
      <c r="B2091" s="36"/>
      <c r="C2091" s="13" t="s">
        <v>1999</v>
      </c>
      <c r="D2091" s="10" t="s">
        <v>2325</v>
      </c>
      <c r="E2091" s="10" t="s">
        <v>2326</v>
      </c>
      <c r="F2091" s="11" t="s">
        <v>2327</v>
      </c>
      <c r="G2091" s="11" t="str">
        <f>IF(BA2091&gt;1, F2091 &amp; "[" &amp; BB2091-1+BA2091&amp; ":" &amp; BB2091 &amp; "]",(IF(BA2091&gt;0,F2091 &amp; "[" &amp; BB2091 &amp; "]","")))</f>
        <v>MFR_SPECIFIC_EF[6:0]</v>
      </c>
      <c r="H2091" s="11" t="s">
        <v>2330</v>
      </c>
      <c r="I2091" s="11"/>
      <c r="J2091" s="11"/>
      <c r="K2091" s="11"/>
      <c r="L2091" s="11"/>
      <c r="M2091" s="11"/>
      <c r="N2091" s="10" t="s">
        <v>2331</v>
      </c>
      <c r="O2091" s="10"/>
      <c r="P2091" s="10"/>
      <c r="Q2091" s="10"/>
      <c r="R2091" s="10"/>
      <c r="S2091" s="10" t="s">
        <v>53</v>
      </c>
      <c r="T2091" s="10"/>
      <c r="U2091" s="10" t="s">
        <v>49</v>
      </c>
      <c r="V2091" s="10" t="s">
        <v>50</v>
      </c>
      <c r="W2091" s="10" t="s">
        <v>50</v>
      </c>
      <c r="X2091" s="11" t="str">
        <f t="shared" si="1134"/>
        <v>Y</v>
      </c>
      <c r="Y2091" s="11">
        <v>7</v>
      </c>
      <c r="Z2091" s="11">
        <f t="shared" si="1185"/>
        <v>7</v>
      </c>
      <c r="AA2091" s="11" t="str">
        <f t="shared" si="1130"/>
        <v>N</v>
      </c>
      <c r="AB2091" s="11"/>
      <c r="AC2091" s="11">
        <f t="shared" si="1131"/>
        <v>0</v>
      </c>
      <c r="AD2091" s="10">
        <v>1110101</v>
      </c>
      <c r="AE2091" s="10">
        <v>1110101</v>
      </c>
      <c r="AF2091" s="11"/>
      <c r="AG2091" s="10"/>
      <c r="AH2091" s="10"/>
      <c r="AI2091" s="11">
        <f>IF(Y2091&gt;0,AK2070,AK2070- 1)</f>
        <v>1416</v>
      </c>
      <c r="AJ2091" s="11" t="str">
        <f t="shared" si="1191"/>
        <v>MTP[1422:1416]</v>
      </c>
      <c r="AK2091" s="11">
        <f>IF(AND(V2091="Y", Y2091&gt;0),AI2083,AI2083- 1)</f>
        <v>1423</v>
      </c>
      <c r="AL2091" s="11" t="str">
        <f t="shared" si="1193"/>
        <v/>
      </c>
      <c r="AM2091" s="11">
        <f>IF(AB2091&gt;0,AO2070,AO2070- 1)</f>
        <v>1407</v>
      </c>
      <c r="AN2091" s="11" t="str">
        <f t="shared" si="1195"/>
        <v/>
      </c>
      <c r="AO2091" s="11">
        <f>IF(AND(V2091="Y", AB2091&gt;0),AM2083,AM2083- 1)</f>
        <v>1407</v>
      </c>
      <c r="AP2091" s="11" t="str">
        <f t="shared" si="1197"/>
        <v/>
      </c>
      <c r="AQ2091" s="11"/>
      <c r="AR2091" s="11">
        <f t="shared" si="1132"/>
        <v>0</v>
      </c>
      <c r="AS2091" s="11"/>
      <c r="AT2091" s="9"/>
      <c r="AU2091" t="str">
        <f t="shared" si="1133"/>
        <v>RW</v>
      </c>
      <c r="AV2091" s="7">
        <f>SUM(Z$7:Z2091)/2</f>
        <v>1424</v>
      </c>
      <c r="AW2091" s="7">
        <f>SUM(AC$7:AC2091)/2</f>
        <v>1408</v>
      </c>
      <c r="BA2091" s="11">
        <v>7</v>
      </c>
      <c r="BB2091" s="7">
        <f t="shared" si="1198"/>
        <v>0</v>
      </c>
      <c r="BF2091" s="2">
        <v>1110101</v>
      </c>
      <c r="BG2091" s="2">
        <v>1110101</v>
      </c>
      <c r="BH2091" s="2">
        <v>1110101</v>
      </c>
      <c r="BI2091" s="2">
        <v>1110101</v>
      </c>
      <c r="BJ2091" s="2">
        <v>1110101</v>
      </c>
      <c r="BK2091" s="2">
        <v>1110101</v>
      </c>
      <c r="BL2091" s="2">
        <v>1110101</v>
      </c>
      <c r="BM2091" s="2">
        <v>1110101</v>
      </c>
      <c r="BN2091" s="2">
        <v>1110101</v>
      </c>
      <c r="BO2091" s="2">
        <v>1110101</v>
      </c>
    </row>
    <row r="2092" spans="1:67" ht="28.9">
      <c r="B2092" s="36"/>
      <c r="C2092" s="13" t="s">
        <v>1999</v>
      </c>
      <c r="D2092" s="10" t="s">
        <v>2332</v>
      </c>
      <c r="E2092" s="10" t="s">
        <v>2333</v>
      </c>
      <c r="F2092" s="11" t="s">
        <v>2334</v>
      </c>
      <c r="G2092" s="11"/>
      <c r="H2092" s="11"/>
      <c r="I2092" s="11"/>
      <c r="J2092" s="11"/>
      <c r="K2092" s="11"/>
      <c r="L2092" s="11"/>
      <c r="M2092" s="11"/>
      <c r="N2092" s="10"/>
      <c r="O2092" s="10"/>
      <c r="P2092" s="10"/>
      <c r="Q2092" s="10" t="str">
        <f>IF(T2092&gt;2,"Block Write",IF(T2092=1,"Write Byte","Write Word"))</f>
        <v>Write Byte</v>
      </c>
      <c r="R2092" s="10" t="str">
        <f>IF(T2092&gt;2,"Block Read",IF(T2092=1,"Read Byte","Read Word"))</f>
        <v>Read Byte</v>
      </c>
      <c r="S2092" s="10" t="str">
        <f t="shared" si="591"/>
        <v>RW</v>
      </c>
      <c r="T2092" s="10">
        <v>1</v>
      </c>
      <c r="U2092" s="10" t="s">
        <v>49</v>
      </c>
      <c r="V2092" s="10" t="s">
        <v>50</v>
      </c>
      <c r="W2092" s="10" t="s">
        <v>50</v>
      </c>
      <c r="X2092" s="11" t="str">
        <f t="shared" si="1134"/>
        <v>N</v>
      </c>
      <c r="Y2092" s="11"/>
      <c r="Z2092" s="11">
        <f t="shared" si="1185"/>
        <v>0</v>
      </c>
      <c r="AA2092" s="11" t="str">
        <f t="shared" si="1130"/>
        <v>N</v>
      </c>
      <c r="AB2092" s="11"/>
      <c r="AC2092" s="11">
        <f t="shared" si="1131"/>
        <v>0</v>
      </c>
      <c r="AD2092" s="10" t="str">
        <f>(AD2093 &amp; AD2094 &amp; AD2095 &amp; AD2096 &amp; AD2097 &amp; AD2098 &amp; AD2099 &amp; AD2100)</f>
        <v>00000000</v>
      </c>
      <c r="AE2092" s="10" t="str">
        <f>(AE2093 &amp; AE2094 &amp; AE2095 &amp; AE2096 &amp; AE2097 &amp; AE2098 &amp; AE2099 &amp; AE2100)</f>
        <v>00000000</v>
      </c>
      <c r="AF2092" s="11"/>
      <c r="AG2092" s="10"/>
      <c r="AH2092" s="10"/>
      <c r="AI2092" s="11">
        <f>AK2083+Y2092</f>
        <v>1424</v>
      </c>
      <c r="AJ2092" s="11"/>
      <c r="AK2092" s="11">
        <f t="shared" si="592"/>
        <v>1424</v>
      </c>
      <c r="AL2092" s="11"/>
      <c r="AM2092" s="11">
        <f>AO2083+AB2092</f>
        <v>1408</v>
      </c>
      <c r="AN2092" s="11"/>
      <c r="AO2092" s="11">
        <f t="shared" si="593"/>
        <v>1408</v>
      </c>
      <c r="AP2092" s="11"/>
      <c r="AQ2092" s="11">
        <f t="shared" si="581"/>
        <v>8</v>
      </c>
      <c r="AR2092" s="11">
        <f t="shared" si="1132"/>
        <v>8</v>
      </c>
      <c r="AS2092" s="11"/>
      <c r="AT2092" s="9" t="s">
        <v>1519</v>
      </c>
      <c r="AU2092" t="str">
        <f t="shared" si="1133"/>
        <v>RW</v>
      </c>
      <c r="AV2092" s="7">
        <f>SUM(Z$7:Z2092)/2</f>
        <v>1424</v>
      </c>
      <c r="AW2092" s="7">
        <f>SUM(AC$7:AC2092)/2</f>
        <v>1408</v>
      </c>
      <c r="BF2092" s="2" t="s">
        <v>272</v>
      </c>
      <c r="BG2092" s="2" t="s">
        <v>272</v>
      </c>
      <c r="BH2092" s="2" t="s">
        <v>272</v>
      </c>
      <c r="BI2092" s="2" t="s">
        <v>272</v>
      </c>
      <c r="BJ2092" s="2" t="s">
        <v>272</v>
      </c>
      <c r="BK2092" s="2" t="s">
        <v>272</v>
      </c>
      <c r="BL2092" s="2" t="s">
        <v>272</v>
      </c>
      <c r="BM2092" s="2" t="s">
        <v>272</v>
      </c>
      <c r="BN2092" s="2" t="s">
        <v>272</v>
      </c>
      <c r="BO2092" s="2" t="s">
        <v>272</v>
      </c>
    </row>
    <row r="2093" spans="1:67" ht="28.9" outlineLevel="1">
      <c r="B2093" s="36"/>
      <c r="C2093" s="13" t="s">
        <v>1999</v>
      </c>
      <c r="D2093" s="10" t="s">
        <v>2332</v>
      </c>
      <c r="E2093" s="10" t="s">
        <v>2333</v>
      </c>
      <c r="F2093" s="11" t="s">
        <v>2334</v>
      </c>
      <c r="G2093" s="11"/>
      <c r="H2093" s="11"/>
      <c r="I2093" s="11"/>
      <c r="J2093" s="11"/>
      <c r="K2093" s="11"/>
      <c r="L2093" s="11"/>
      <c r="M2093" s="11"/>
      <c r="N2093" s="10"/>
      <c r="O2093" s="10"/>
      <c r="P2093" s="10"/>
      <c r="Q2093" s="10"/>
      <c r="R2093" s="10"/>
      <c r="S2093" s="10" t="s">
        <v>53</v>
      </c>
      <c r="T2093" s="10"/>
      <c r="U2093" s="10" t="s">
        <v>49</v>
      </c>
      <c r="V2093" s="10" t="s">
        <v>50</v>
      </c>
      <c r="W2093" s="10" t="s">
        <v>50</v>
      </c>
      <c r="X2093" s="11" t="str">
        <f t="shared" si="1134"/>
        <v>N</v>
      </c>
      <c r="Y2093" s="11"/>
      <c r="Z2093" s="11">
        <f t="shared" si="1185"/>
        <v>0</v>
      </c>
      <c r="AA2093" s="11" t="str">
        <f t="shared" si="1130"/>
        <v>N</v>
      </c>
      <c r="AB2093" s="11"/>
      <c r="AC2093" s="11">
        <f t="shared" si="1131"/>
        <v>0</v>
      </c>
      <c r="AD2093" s="10" t="str">
        <f t="shared" ref="AD2093:AD2100" si="1199">REPT(0,BA2093)</f>
        <v/>
      </c>
      <c r="AE2093" s="10" t="str">
        <f t="shared" ref="AE2093:AE2100" si="1200">REPT(0,BA2093)</f>
        <v/>
      </c>
      <c r="AF2093" s="11"/>
      <c r="AG2093" s="10"/>
      <c r="AH2093" s="10"/>
      <c r="AI2093" s="11">
        <f t="shared" ref="AI2093:AI2099" si="1201">AI2094+Y2094</f>
        <v>1423</v>
      </c>
      <c r="AJ2093" s="11" t="str">
        <f t="shared" ref="AJ2093:AJ2100" si="1202">IF(Y2093&gt;1,"MTP[" &amp; AI2093-1+Y2093&amp; ":" &amp; AI2093 &amp; "]",(IF(Y2093&gt;0,"MTP[" &amp; AI2093 &amp; "]","")))</f>
        <v/>
      </c>
      <c r="AK2093" s="11">
        <f t="shared" ref="AK2093:AK2099" si="1203">AK2094+Y2094</f>
        <v>1423</v>
      </c>
      <c r="AL2093" s="11" t="str">
        <f t="shared" ref="AL2093:AL2100" si="1204">IF(AND(V2093="Y", Y2093&gt;1),"MTP[" &amp; AK2093-1+Y2093&amp; ":" &amp; AK2093 &amp; "]",(IF(AND(V2093="Y", Y2093&gt;0),"MTP[" &amp; AK2093 &amp; "]","")))</f>
        <v/>
      </c>
      <c r="AM2093" s="11">
        <f t="shared" ref="AM2093:AM2099" si="1205">AM2094+AB2094</f>
        <v>1407</v>
      </c>
      <c r="AN2093" s="11" t="str">
        <f t="shared" ref="AN2093:AN2100" si="1206">IF(AB2093&gt;1,"OTP[" &amp; AM2093-1+AB2093&amp; ":" &amp; AM2093 &amp; "]",(IF(AB2093&gt;0,"OTP[" &amp; AM2093 &amp; "]","")))</f>
        <v/>
      </c>
      <c r="AO2093" s="11">
        <f t="shared" ref="AO2093:AO2099" si="1207">AO2094+AB2094</f>
        <v>1407</v>
      </c>
      <c r="AP2093" s="11" t="str">
        <f t="shared" ref="AP2093:AP2100" si="1208">IF(AND(V2093="Y", AB2093&gt;1),"OTP[" &amp; AO2093-1+AB2093&amp; ":" &amp; AO2093 &amp; "]",(IF(AND(V2093="Y", AB2093&gt;0),"OTP[" &amp; AO2093 &amp; "]","")))</f>
        <v/>
      </c>
      <c r="AQ2093" s="11"/>
      <c r="AR2093" s="11">
        <f t="shared" si="1132"/>
        <v>0</v>
      </c>
      <c r="AS2093" s="11"/>
      <c r="AT2093" s="9"/>
      <c r="AU2093" t="str">
        <f t="shared" si="1133"/>
        <v>RW</v>
      </c>
      <c r="AV2093" s="7">
        <f>SUM(Z$7:Z2093)/2</f>
        <v>1424</v>
      </c>
      <c r="AW2093" s="7">
        <f>SUM(AC$7:AC2093)/2</f>
        <v>1408</v>
      </c>
      <c r="BF2093" s="2" t="s">
        <v>1299</v>
      </c>
      <c r="BG2093" s="2" t="s">
        <v>1299</v>
      </c>
      <c r="BH2093" s="2" t="s">
        <v>1299</v>
      </c>
      <c r="BI2093" s="2" t="s">
        <v>1299</v>
      </c>
      <c r="BJ2093" s="2" t="s">
        <v>1299</v>
      </c>
      <c r="BK2093" s="2" t="s">
        <v>1299</v>
      </c>
      <c r="BL2093" s="2" t="s">
        <v>1299</v>
      </c>
      <c r="BM2093" s="2" t="s">
        <v>1299</v>
      </c>
      <c r="BN2093" s="2" t="s">
        <v>1299</v>
      </c>
      <c r="BO2093" s="2" t="s">
        <v>1299</v>
      </c>
    </row>
    <row r="2094" spans="1:67" ht="28.9" outlineLevel="1">
      <c r="B2094" s="36"/>
      <c r="C2094" s="13" t="s">
        <v>1999</v>
      </c>
      <c r="D2094" s="10" t="s">
        <v>2332</v>
      </c>
      <c r="E2094" s="10" t="s">
        <v>2333</v>
      </c>
      <c r="F2094" s="11" t="s">
        <v>2334</v>
      </c>
      <c r="G2094" s="11" t="str">
        <f t="shared" ref="G2094:G2100" si="1209">IF(BA2094&gt;1, F2094 &amp; "[" &amp; BB2094-1+BA2094&amp; ":" &amp; BB2094 &amp; "]",(IF(BA2094&gt;0,F2094 &amp; "[" &amp; BB2094 &amp; "]","")))</f>
        <v/>
      </c>
      <c r="H2094" s="11"/>
      <c r="I2094" s="11"/>
      <c r="J2094" s="11"/>
      <c r="K2094" s="11"/>
      <c r="L2094" s="11"/>
      <c r="M2094" s="11"/>
      <c r="N2094" s="10"/>
      <c r="O2094" s="10"/>
      <c r="P2094" s="10"/>
      <c r="Q2094" s="10"/>
      <c r="R2094" s="10"/>
      <c r="S2094" s="10" t="s">
        <v>53</v>
      </c>
      <c r="T2094" s="10"/>
      <c r="U2094" s="10" t="s">
        <v>49</v>
      </c>
      <c r="V2094" s="10" t="s">
        <v>50</v>
      </c>
      <c r="W2094" s="10" t="s">
        <v>50</v>
      </c>
      <c r="X2094" s="11" t="str">
        <f t="shared" si="1134"/>
        <v>N</v>
      </c>
      <c r="Y2094" s="11"/>
      <c r="Z2094" s="11">
        <f t="shared" si="1185"/>
        <v>0</v>
      </c>
      <c r="AA2094" s="11" t="str">
        <f t="shared" si="1130"/>
        <v>N</v>
      </c>
      <c r="AB2094" s="11"/>
      <c r="AC2094" s="11">
        <f t="shared" si="1131"/>
        <v>0</v>
      </c>
      <c r="AD2094" s="10" t="str">
        <f t="shared" si="1199"/>
        <v/>
      </c>
      <c r="AE2094" s="10" t="str">
        <f t="shared" si="1200"/>
        <v/>
      </c>
      <c r="AF2094" s="11"/>
      <c r="AG2094" s="10"/>
      <c r="AH2094" s="10"/>
      <c r="AI2094" s="11">
        <f t="shared" si="1201"/>
        <v>1423</v>
      </c>
      <c r="AJ2094" s="11" t="str">
        <f t="shared" si="1202"/>
        <v/>
      </c>
      <c r="AK2094" s="11">
        <f t="shared" si="1203"/>
        <v>1423</v>
      </c>
      <c r="AL2094" s="11" t="str">
        <f t="shared" si="1204"/>
        <v/>
      </c>
      <c r="AM2094" s="11">
        <f t="shared" si="1205"/>
        <v>1407</v>
      </c>
      <c r="AN2094" s="11" t="str">
        <f t="shared" si="1206"/>
        <v/>
      </c>
      <c r="AO2094" s="11">
        <f t="shared" si="1207"/>
        <v>1407</v>
      </c>
      <c r="AP2094" s="11" t="str">
        <f t="shared" si="1208"/>
        <v/>
      </c>
      <c r="AQ2094" s="11"/>
      <c r="AR2094" s="11">
        <f t="shared" si="1132"/>
        <v>0</v>
      </c>
      <c r="AS2094" s="11"/>
      <c r="AT2094" s="9"/>
      <c r="AU2094" t="str">
        <f t="shared" si="1133"/>
        <v>RW</v>
      </c>
      <c r="AV2094" s="7">
        <f>SUM(Z$7:Z2094)/2</f>
        <v>1424</v>
      </c>
      <c r="AW2094" s="7">
        <f>SUM(AC$7:AC2094)/2</f>
        <v>1408</v>
      </c>
      <c r="BB2094" s="7">
        <f t="shared" ref="BB2094" si="1210">BB2095+BA2095</f>
        <v>0</v>
      </c>
      <c r="BF2094" s="2" t="s">
        <v>1299</v>
      </c>
      <c r="BG2094" s="2" t="s">
        <v>1299</v>
      </c>
      <c r="BH2094" s="2" t="s">
        <v>1299</v>
      </c>
      <c r="BI2094" s="2" t="s">
        <v>1299</v>
      </c>
      <c r="BJ2094" s="2" t="s">
        <v>1299</v>
      </c>
      <c r="BK2094" s="2" t="s">
        <v>1299</v>
      </c>
      <c r="BL2094" s="2" t="s">
        <v>1299</v>
      </c>
      <c r="BM2094" s="2" t="s">
        <v>1299</v>
      </c>
      <c r="BN2094" s="2" t="s">
        <v>1299</v>
      </c>
      <c r="BO2094" s="2" t="s">
        <v>1299</v>
      </c>
    </row>
    <row r="2095" spans="1:67" ht="28.9" outlineLevel="1">
      <c r="B2095" s="36"/>
      <c r="C2095" s="13" t="s">
        <v>1999</v>
      </c>
      <c r="D2095" s="10" t="s">
        <v>2332</v>
      </c>
      <c r="E2095" s="10" t="s">
        <v>2333</v>
      </c>
      <c r="F2095" s="11" t="s">
        <v>2334</v>
      </c>
      <c r="G2095" s="11" t="str">
        <f t="shared" si="1209"/>
        <v/>
      </c>
      <c r="H2095" s="11"/>
      <c r="I2095" s="11"/>
      <c r="J2095" s="11"/>
      <c r="K2095" s="11"/>
      <c r="L2095" s="11"/>
      <c r="M2095" s="11"/>
      <c r="N2095" s="10"/>
      <c r="O2095" s="10"/>
      <c r="P2095" s="10"/>
      <c r="Q2095" s="10"/>
      <c r="R2095" s="10"/>
      <c r="S2095" s="10" t="s">
        <v>53</v>
      </c>
      <c r="T2095" s="10"/>
      <c r="U2095" s="10" t="s">
        <v>49</v>
      </c>
      <c r="V2095" s="10" t="s">
        <v>50</v>
      </c>
      <c r="W2095" s="10" t="s">
        <v>50</v>
      </c>
      <c r="X2095" s="11" t="str">
        <f t="shared" si="1134"/>
        <v>N</v>
      </c>
      <c r="Y2095" s="11"/>
      <c r="Z2095" s="11">
        <f t="shared" si="1185"/>
        <v>0</v>
      </c>
      <c r="AA2095" s="11" t="str">
        <f t="shared" ref="AA2095:AA2162" si="1211">IF(AB2095&gt;0,"Y","N")</f>
        <v>N</v>
      </c>
      <c r="AB2095" s="11"/>
      <c r="AC2095" s="11">
        <f t="shared" ref="AC2095:AC2162" si="1212">IF(V2095="N",AB2095,AB2095*$T$1)</f>
        <v>0</v>
      </c>
      <c r="AD2095" s="10" t="str">
        <f t="shared" si="1199"/>
        <v/>
      </c>
      <c r="AE2095" s="10" t="str">
        <f t="shared" si="1200"/>
        <v/>
      </c>
      <c r="AF2095" s="11"/>
      <c r="AG2095" s="10"/>
      <c r="AH2095" s="10"/>
      <c r="AI2095" s="11">
        <f t="shared" si="1201"/>
        <v>1423</v>
      </c>
      <c r="AJ2095" s="11" t="str">
        <f t="shared" si="1202"/>
        <v/>
      </c>
      <c r="AK2095" s="11">
        <f t="shared" si="1203"/>
        <v>1423</v>
      </c>
      <c r="AL2095" s="11" t="str">
        <f t="shared" si="1204"/>
        <v/>
      </c>
      <c r="AM2095" s="11">
        <f t="shared" si="1205"/>
        <v>1407</v>
      </c>
      <c r="AN2095" s="11" t="str">
        <f t="shared" si="1206"/>
        <v/>
      </c>
      <c r="AO2095" s="11">
        <f t="shared" si="1207"/>
        <v>1407</v>
      </c>
      <c r="AP2095" s="11" t="str">
        <f t="shared" si="1208"/>
        <v/>
      </c>
      <c r="AQ2095" s="11"/>
      <c r="AR2095" s="11">
        <f t="shared" ref="AR2095:AR2162" si="1213">IF(V2095="N",AQ2095,AQ2095*$T$1)</f>
        <v>0</v>
      </c>
      <c r="AS2095" s="11"/>
      <c r="AT2095" s="9"/>
      <c r="AU2095" t="str">
        <f t="shared" si="1133"/>
        <v>RW</v>
      </c>
      <c r="AV2095" s="7">
        <f>SUM(Z$7:Z2095)/2</f>
        <v>1424</v>
      </c>
      <c r="AW2095" s="7">
        <f>SUM(AC$7:AC2095)/2</f>
        <v>1408</v>
      </c>
      <c r="BB2095" s="7">
        <v>0</v>
      </c>
      <c r="BF2095" s="2" t="s">
        <v>1299</v>
      </c>
      <c r="BG2095" s="2" t="s">
        <v>1299</v>
      </c>
      <c r="BH2095" s="2" t="s">
        <v>1299</v>
      </c>
      <c r="BI2095" s="2" t="s">
        <v>1299</v>
      </c>
      <c r="BJ2095" s="2" t="s">
        <v>1299</v>
      </c>
      <c r="BK2095" s="2" t="s">
        <v>1299</v>
      </c>
      <c r="BL2095" s="2" t="s">
        <v>1299</v>
      </c>
      <c r="BM2095" s="2" t="s">
        <v>1299</v>
      </c>
      <c r="BN2095" s="2" t="s">
        <v>1299</v>
      </c>
      <c r="BO2095" s="2" t="s">
        <v>1299</v>
      </c>
    </row>
    <row r="2096" spans="1:67" ht="28.9" outlineLevel="1">
      <c r="B2096" s="36"/>
      <c r="C2096" s="13" t="s">
        <v>1999</v>
      </c>
      <c r="D2096" s="10" t="s">
        <v>2332</v>
      </c>
      <c r="E2096" s="10" t="s">
        <v>2333</v>
      </c>
      <c r="F2096" s="11" t="s">
        <v>2334</v>
      </c>
      <c r="G2096" s="11" t="str">
        <f t="shared" si="1209"/>
        <v/>
      </c>
      <c r="H2096" s="11"/>
      <c r="I2096" s="11"/>
      <c r="J2096" s="11"/>
      <c r="K2096" s="11"/>
      <c r="L2096" s="11"/>
      <c r="M2096" s="11"/>
      <c r="N2096" s="10"/>
      <c r="O2096" s="10"/>
      <c r="P2096" s="10"/>
      <c r="Q2096" s="10"/>
      <c r="R2096" s="10"/>
      <c r="S2096" s="10" t="s">
        <v>53</v>
      </c>
      <c r="T2096" s="10"/>
      <c r="U2096" s="10" t="s">
        <v>49</v>
      </c>
      <c r="V2096" s="10" t="s">
        <v>50</v>
      </c>
      <c r="W2096" s="10" t="s">
        <v>50</v>
      </c>
      <c r="X2096" s="11" t="str">
        <f t="shared" si="1134"/>
        <v>N</v>
      </c>
      <c r="Y2096" s="11"/>
      <c r="Z2096" s="11">
        <f t="shared" si="1185"/>
        <v>0</v>
      </c>
      <c r="AA2096" s="11" t="str">
        <f t="shared" si="1211"/>
        <v>N</v>
      </c>
      <c r="AB2096" s="11"/>
      <c r="AC2096" s="11">
        <f t="shared" si="1212"/>
        <v>0</v>
      </c>
      <c r="AD2096" s="10" t="str">
        <f t="shared" si="1199"/>
        <v/>
      </c>
      <c r="AE2096" s="10" t="str">
        <f t="shared" si="1200"/>
        <v/>
      </c>
      <c r="AF2096" s="11"/>
      <c r="AG2096" s="10"/>
      <c r="AH2096" s="10"/>
      <c r="AI2096" s="11">
        <f t="shared" si="1201"/>
        <v>1423</v>
      </c>
      <c r="AJ2096" s="11" t="str">
        <f t="shared" si="1202"/>
        <v/>
      </c>
      <c r="AK2096" s="11">
        <f t="shared" si="1203"/>
        <v>1423</v>
      </c>
      <c r="AL2096" s="11" t="str">
        <f t="shared" si="1204"/>
        <v/>
      </c>
      <c r="AM2096" s="11">
        <f t="shared" si="1205"/>
        <v>1407</v>
      </c>
      <c r="AN2096" s="11" t="str">
        <f t="shared" si="1206"/>
        <v/>
      </c>
      <c r="AO2096" s="11">
        <f t="shared" si="1207"/>
        <v>1407</v>
      </c>
      <c r="AP2096" s="11" t="str">
        <f t="shared" si="1208"/>
        <v/>
      </c>
      <c r="AQ2096" s="11"/>
      <c r="AR2096" s="11">
        <f t="shared" si="1213"/>
        <v>0</v>
      </c>
      <c r="AS2096" s="11"/>
      <c r="AT2096" s="9"/>
      <c r="AU2096" t="str">
        <f t="shared" si="1133"/>
        <v>RW</v>
      </c>
      <c r="AV2096" s="7">
        <f>SUM(Z$7:Z2096)/2</f>
        <v>1424</v>
      </c>
      <c r="AW2096" s="7">
        <f>SUM(AC$7:AC2096)/2</f>
        <v>1408</v>
      </c>
      <c r="BB2096" s="7">
        <f t="shared" ref="BB2096:BB2098" si="1214">BB2097+BA2097</f>
        <v>8</v>
      </c>
      <c r="BF2096" s="2" t="s">
        <v>1299</v>
      </c>
      <c r="BG2096" s="2" t="s">
        <v>1299</v>
      </c>
      <c r="BH2096" s="2" t="s">
        <v>1299</v>
      </c>
      <c r="BI2096" s="2" t="s">
        <v>1299</v>
      </c>
      <c r="BJ2096" s="2" t="s">
        <v>1299</v>
      </c>
      <c r="BK2096" s="2" t="s">
        <v>1299</v>
      </c>
      <c r="BL2096" s="2" t="s">
        <v>1299</v>
      </c>
      <c r="BM2096" s="2" t="s">
        <v>1299</v>
      </c>
      <c r="BN2096" s="2" t="s">
        <v>1299</v>
      </c>
      <c r="BO2096" s="2" t="s">
        <v>1299</v>
      </c>
    </row>
    <row r="2097" spans="2:67" ht="28.9" outlineLevel="1">
      <c r="B2097" s="36"/>
      <c r="C2097" s="13" t="s">
        <v>1999</v>
      </c>
      <c r="D2097" s="10" t="s">
        <v>2332</v>
      </c>
      <c r="E2097" s="10" t="s">
        <v>2333</v>
      </c>
      <c r="F2097" s="11" t="s">
        <v>2334</v>
      </c>
      <c r="G2097" s="11" t="str">
        <f t="shared" si="1209"/>
        <v/>
      </c>
      <c r="H2097" s="11"/>
      <c r="I2097" s="11"/>
      <c r="J2097" s="11"/>
      <c r="K2097" s="11"/>
      <c r="L2097" s="11"/>
      <c r="M2097" s="11"/>
      <c r="N2097" s="10"/>
      <c r="O2097" s="10"/>
      <c r="P2097" s="10"/>
      <c r="Q2097" s="10"/>
      <c r="R2097" s="10"/>
      <c r="S2097" s="10" t="s">
        <v>53</v>
      </c>
      <c r="T2097" s="10"/>
      <c r="U2097" s="10" t="s">
        <v>49</v>
      </c>
      <c r="V2097" s="10" t="s">
        <v>50</v>
      </c>
      <c r="W2097" s="10" t="s">
        <v>50</v>
      </c>
      <c r="X2097" s="11" t="str">
        <f t="shared" si="1134"/>
        <v>N</v>
      </c>
      <c r="Y2097" s="11"/>
      <c r="Z2097" s="11">
        <f t="shared" si="1185"/>
        <v>0</v>
      </c>
      <c r="AA2097" s="11" t="str">
        <f t="shared" si="1211"/>
        <v>N</v>
      </c>
      <c r="AB2097" s="11"/>
      <c r="AC2097" s="11">
        <f t="shared" si="1212"/>
        <v>0</v>
      </c>
      <c r="AD2097" s="10" t="str">
        <f t="shared" si="1199"/>
        <v/>
      </c>
      <c r="AE2097" s="10" t="str">
        <f t="shared" si="1200"/>
        <v/>
      </c>
      <c r="AF2097" s="11"/>
      <c r="AG2097" s="10"/>
      <c r="AH2097" s="10"/>
      <c r="AI2097" s="11">
        <f t="shared" si="1201"/>
        <v>1423</v>
      </c>
      <c r="AJ2097" s="11" t="str">
        <f t="shared" si="1202"/>
        <v/>
      </c>
      <c r="AK2097" s="11">
        <f t="shared" si="1203"/>
        <v>1423</v>
      </c>
      <c r="AL2097" s="11" t="str">
        <f t="shared" si="1204"/>
        <v/>
      </c>
      <c r="AM2097" s="11">
        <f t="shared" si="1205"/>
        <v>1407</v>
      </c>
      <c r="AN2097" s="11" t="str">
        <f t="shared" si="1206"/>
        <v/>
      </c>
      <c r="AO2097" s="11">
        <f t="shared" si="1207"/>
        <v>1407</v>
      </c>
      <c r="AP2097" s="11" t="str">
        <f t="shared" si="1208"/>
        <v/>
      </c>
      <c r="AQ2097" s="11"/>
      <c r="AR2097" s="11">
        <f t="shared" si="1213"/>
        <v>0</v>
      </c>
      <c r="AS2097" s="11"/>
      <c r="AT2097" s="9"/>
      <c r="AU2097" t="str">
        <f t="shared" si="1133"/>
        <v>RW</v>
      </c>
      <c r="AV2097" s="7">
        <f>SUM(Z$7:Z2097)/2</f>
        <v>1424</v>
      </c>
      <c r="AW2097" s="7">
        <f>SUM(AC$7:AC2097)/2</f>
        <v>1408</v>
      </c>
      <c r="BB2097" s="7">
        <f t="shared" si="1214"/>
        <v>8</v>
      </c>
      <c r="BF2097" s="2" t="s">
        <v>1299</v>
      </c>
      <c r="BG2097" s="2" t="s">
        <v>1299</v>
      </c>
      <c r="BH2097" s="2" t="s">
        <v>1299</v>
      </c>
      <c r="BI2097" s="2" t="s">
        <v>1299</v>
      </c>
      <c r="BJ2097" s="2" t="s">
        <v>1299</v>
      </c>
      <c r="BK2097" s="2" t="s">
        <v>1299</v>
      </c>
      <c r="BL2097" s="2" t="s">
        <v>1299</v>
      </c>
      <c r="BM2097" s="2" t="s">
        <v>1299</v>
      </c>
      <c r="BN2097" s="2" t="s">
        <v>1299</v>
      </c>
      <c r="BO2097" s="2" t="s">
        <v>1299</v>
      </c>
    </row>
    <row r="2098" spans="2:67" ht="28.9" outlineLevel="1">
      <c r="C2098" s="13" t="s">
        <v>1999</v>
      </c>
      <c r="D2098" s="10" t="s">
        <v>2332</v>
      </c>
      <c r="E2098" s="10" t="s">
        <v>2333</v>
      </c>
      <c r="F2098" s="11" t="s">
        <v>2334</v>
      </c>
      <c r="G2098" s="11" t="str">
        <f t="shared" si="1209"/>
        <v>MFR_SPECIFIC_F0[7:2]</v>
      </c>
      <c r="H2098" s="11"/>
      <c r="I2098" s="11"/>
      <c r="J2098" s="11"/>
      <c r="K2098" s="11"/>
      <c r="L2098" s="11"/>
      <c r="M2098" s="11"/>
      <c r="N2098" s="10"/>
      <c r="O2098" s="10"/>
      <c r="P2098" s="10"/>
      <c r="Q2098" s="10"/>
      <c r="R2098" s="10"/>
      <c r="S2098" s="10" t="s">
        <v>53</v>
      </c>
      <c r="T2098" s="10"/>
      <c r="U2098" s="10" t="s">
        <v>49</v>
      </c>
      <c r="V2098" s="10" t="s">
        <v>50</v>
      </c>
      <c r="W2098" s="10" t="s">
        <v>50</v>
      </c>
      <c r="X2098" s="11" t="str">
        <f t="shared" si="1134"/>
        <v>N</v>
      </c>
      <c r="Y2098" s="11"/>
      <c r="Z2098" s="11">
        <f t="shared" si="1185"/>
        <v>0</v>
      </c>
      <c r="AA2098" s="11" t="str">
        <f t="shared" si="1211"/>
        <v>N</v>
      </c>
      <c r="AB2098" s="11"/>
      <c r="AC2098" s="11">
        <f t="shared" si="1212"/>
        <v>0</v>
      </c>
      <c r="AD2098" s="10" t="str">
        <f t="shared" si="1199"/>
        <v>000000</v>
      </c>
      <c r="AE2098" s="10" t="str">
        <f t="shared" si="1200"/>
        <v>000000</v>
      </c>
      <c r="AF2098" s="11"/>
      <c r="AG2098" s="10"/>
      <c r="AH2098" s="10"/>
      <c r="AI2098" s="11">
        <f t="shared" si="1201"/>
        <v>1423</v>
      </c>
      <c r="AJ2098" s="11" t="str">
        <f t="shared" si="1202"/>
        <v/>
      </c>
      <c r="AK2098" s="11">
        <f t="shared" si="1203"/>
        <v>1423</v>
      </c>
      <c r="AL2098" s="11" t="str">
        <f t="shared" si="1204"/>
        <v/>
      </c>
      <c r="AM2098" s="11">
        <f t="shared" si="1205"/>
        <v>1407</v>
      </c>
      <c r="AN2098" s="11" t="str">
        <f t="shared" si="1206"/>
        <v/>
      </c>
      <c r="AO2098" s="11">
        <f t="shared" si="1207"/>
        <v>1407</v>
      </c>
      <c r="AP2098" s="11" t="str">
        <f t="shared" si="1208"/>
        <v/>
      </c>
      <c r="AQ2098" s="11"/>
      <c r="AR2098" s="11">
        <f t="shared" si="1213"/>
        <v>0</v>
      </c>
      <c r="AS2098" s="11"/>
      <c r="AT2098" s="9"/>
      <c r="AU2098" t="str">
        <f t="shared" si="1133"/>
        <v>RW</v>
      </c>
      <c r="AV2098" s="7">
        <f>SUM(Z$7:Z2098)/2</f>
        <v>1424</v>
      </c>
      <c r="AW2098" s="7">
        <f>SUM(AC$7:AC2098)/2</f>
        <v>1408</v>
      </c>
      <c r="BA2098" s="7">
        <v>6</v>
      </c>
      <c r="BB2098" s="7">
        <f t="shared" si="1214"/>
        <v>2</v>
      </c>
      <c r="BF2098" s="2" t="s">
        <v>412</v>
      </c>
      <c r="BG2098" s="2" t="s">
        <v>412</v>
      </c>
      <c r="BH2098" s="2" t="s">
        <v>412</v>
      </c>
      <c r="BI2098" s="2" t="s">
        <v>412</v>
      </c>
      <c r="BJ2098" s="2" t="s">
        <v>412</v>
      </c>
      <c r="BK2098" s="2" t="s">
        <v>412</v>
      </c>
      <c r="BL2098" s="2" t="s">
        <v>412</v>
      </c>
      <c r="BM2098" s="2" t="s">
        <v>412</v>
      </c>
      <c r="BN2098" s="2" t="s">
        <v>412</v>
      </c>
      <c r="BO2098" s="2" t="s">
        <v>412</v>
      </c>
    </row>
    <row r="2099" spans="2:67" ht="28.9" outlineLevel="1">
      <c r="B2099" s="36"/>
      <c r="C2099" s="13" t="s">
        <v>1999</v>
      </c>
      <c r="D2099" s="10" t="s">
        <v>2332</v>
      </c>
      <c r="E2099" s="10" t="s">
        <v>2333</v>
      </c>
      <c r="F2099" s="11" t="s">
        <v>2334</v>
      </c>
      <c r="G2099" s="11" t="str">
        <f t="shared" si="1209"/>
        <v>MFR_SPECIFIC_F0[1]</v>
      </c>
      <c r="H2099" s="11" t="s">
        <v>2335</v>
      </c>
      <c r="I2099" s="11"/>
      <c r="J2099" s="11"/>
      <c r="K2099" s="11"/>
      <c r="L2099" s="11"/>
      <c r="M2099" s="11"/>
      <c r="N2099" s="10" t="s">
        <v>2336</v>
      </c>
      <c r="O2099" s="10"/>
      <c r="P2099" s="10"/>
      <c r="Q2099" s="10"/>
      <c r="R2099" s="10"/>
      <c r="S2099" s="10" t="s">
        <v>53</v>
      </c>
      <c r="T2099" s="10"/>
      <c r="U2099" s="10" t="s">
        <v>49</v>
      </c>
      <c r="V2099" s="10" t="s">
        <v>50</v>
      </c>
      <c r="W2099" s="10" t="s">
        <v>50</v>
      </c>
      <c r="X2099" s="11" t="str">
        <f t="shared" si="1134"/>
        <v>N</v>
      </c>
      <c r="Y2099" s="11"/>
      <c r="Z2099" s="11">
        <f t="shared" si="1185"/>
        <v>0</v>
      </c>
      <c r="AA2099" s="11" t="str">
        <f t="shared" si="1211"/>
        <v>N</v>
      </c>
      <c r="AB2099" s="11"/>
      <c r="AC2099" s="11">
        <f t="shared" si="1212"/>
        <v>0</v>
      </c>
      <c r="AD2099" s="10" t="str">
        <f t="shared" si="1199"/>
        <v>0</v>
      </c>
      <c r="AE2099" s="10" t="str">
        <f t="shared" si="1200"/>
        <v>0</v>
      </c>
      <c r="AF2099" s="11"/>
      <c r="AG2099" s="10"/>
      <c r="AH2099" s="10"/>
      <c r="AI2099" s="11">
        <f t="shared" si="1201"/>
        <v>1423</v>
      </c>
      <c r="AJ2099" s="11" t="str">
        <f t="shared" si="1202"/>
        <v/>
      </c>
      <c r="AK2099" s="11">
        <f t="shared" si="1203"/>
        <v>1423</v>
      </c>
      <c r="AL2099" s="11" t="str">
        <f t="shared" si="1204"/>
        <v/>
      </c>
      <c r="AM2099" s="11">
        <f t="shared" si="1205"/>
        <v>1407</v>
      </c>
      <c r="AN2099" s="11" t="str">
        <f t="shared" si="1206"/>
        <v/>
      </c>
      <c r="AO2099" s="11">
        <f t="shared" si="1207"/>
        <v>1407</v>
      </c>
      <c r="AP2099" s="11" t="str">
        <f t="shared" si="1208"/>
        <v/>
      </c>
      <c r="AQ2099" s="11"/>
      <c r="AR2099" s="11">
        <f t="shared" si="1213"/>
        <v>0</v>
      </c>
      <c r="AS2099" s="11"/>
      <c r="AT2099" s="9"/>
      <c r="AU2099" t="str">
        <f t="shared" si="1133"/>
        <v>RW</v>
      </c>
      <c r="AV2099" s="7">
        <f>SUM(Z$7:Z2099)/2</f>
        <v>1424</v>
      </c>
      <c r="AW2099" s="7">
        <f>SUM(AC$7:AC2099)/2</f>
        <v>1408</v>
      </c>
      <c r="BA2099" s="7">
        <v>1</v>
      </c>
      <c r="BB2099" s="7">
        <f t="shared" ref="BB2099:BB2166" si="1215">BB2100+BA2100</f>
        <v>1</v>
      </c>
      <c r="BF2099" s="2" t="s">
        <v>1304</v>
      </c>
      <c r="BG2099" s="2" t="s">
        <v>1304</v>
      </c>
      <c r="BH2099" s="2" t="s">
        <v>1304</v>
      </c>
      <c r="BI2099" s="2" t="s">
        <v>1304</v>
      </c>
      <c r="BJ2099" s="2" t="s">
        <v>1304</v>
      </c>
      <c r="BK2099" s="2" t="s">
        <v>1304</v>
      </c>
      <c r="BL2099" s="2" t="s">
        <v>1304</v>
      </c>
      <c r="BM2099" s="2" t="s">
        <v>1304</v>
      </c>
      <c r="BN2099" s="2" t="s">
        <v>1304</v>
      </c>
      <c r="BO2099" s="2" t="s">
        <v>1304</v>
      </c>
    </row>
    <row r="2100" spans="2:67" ht="43.15" outlineLevel="1">
      <c r="B2100" s="36"/>
      <c r="C2100" s="13" t="s">
        <v>1999</v>
      </c>
      <c r="D2100" s="10" t="s">
        <v>2332</v>
      </c>
      <c r="E2100" s="10" t="s">
        <v>2333</v>
      </c>
      <c r="F2100" s="11" t="s">
        <v>2334</v>
      </c>
      <c r="G2100" s="11" t="str">
        <f t="shared" si="1209"/>
        <v>MFR_SPECIFIC_F0[0]</v>
      </c>
      <c r="H2100" s="45" t="s">
        <v>2337</v>
      </c>
      <c r="I2100" s="45"/>
      <c r="J2100" s="45"/>
      <c r="K2100" s="45"/>
      <c r="L2100" s="45"/>
      <c r="M2100" s="45"/>
      <c r="N2100" s="10" t="s">
        <v>2338</v>
      </c>
      <c r="O2100" s="10"/>
      <c r="P2100" s="10"/>
      <c r="Q2100" s="10"/>
      <c r="R2100" s="10"/>
      <c r="S2100" s="10" t="s">
        <v>53</v>
      </c>
      <c r="T2100" s="10"/>
      <c r="U2100" s="10" t="s">
        <v>49</v>
      </c>
      <c r="V2100" s="10" t="s">
        <v>50</v>
      </c>
      <c r="W2100" s="10" t="s">
        <v>50</v>
      </c>
      <c r="X2100" s="11" t="str">
        <f t="shared" si="1134"/>
        <v>N</v>
      </c>
      <c r="Y2100" s="11"/>
      <c r="Z2100" s="11">
        <f t="shared" si="1185"/>
        <v>0</v>
      </c>
      <c r="AA2100" s="11" t="str">
        <f t="shared" si="1211"/>
        <v>N</v>
      </c>
      <c r="AB2100" s="11"/>
      <c r="AC2100" s="11">
        <f t="shared" si="1212"/>
        <v>0</v>
      </c>
      <c r="AD2100" s="10" t="str">
        <f t="shared" si="1199"/>
        <v>0</v>
      </c>
      <c r="AE2100" s="10" t="str">
        <f t="shared" si="1200"/>
        <v>0</v>
      </c>
      <c r="AF2100" s="11"/>
      <c r="AG2100" s="10"/>
      <c r="AH2100" s="10"/>
      <c r="AI2100" s="11">
        <f>IF(Y2100&gt;0,AK2083,AK2083- 1)</f>
        <v>1423</v>
      </c>
      <c r="AJ2100" s="11" t="str">
        <f t="shared" si="1202"/>
        <v/>
      </c>
      <c r="AK2100" s="11">
        <f>IF(AND(V2100="Y", Y2100&gt;0),AI2092,AI2092- 1)</f>
        <v>1423</v>
      </c>
      <c r="AL2100" s="11" t="str">
        <f t="shared" si="1204"/>
        <v/>
      </c>
      <c r="AM2100" s="11">
        <f>IF(AB2100&gt;0,AO2083,AO2083- 1)</f>
        <v>1407</v>
      </c>
      <c r="AN2100" s="11" t="str">
        <f t="shared" si="1206"/>
        <v/>
      </c>
      <c r="AO2100" s="11">
        <f>IF(AND(V2100="Y", AB2100&gt;0),AM2092,AM2092- 1)</f>
        <v>1407</v>
      </c>
      <c r="AP2100" s="11" t="str">
        <f t="shared" si="1208"/>
        <v/>
      </c>
      <c r="AQ2100" s="11"/>
      <c r="AR2100" s="11">
        <f t="shared" si="1213"/>
        <v>0</v>
      </c>
      <c r="AS2100" s="11"/>
      <c r="AT2100" s="9"/>
      <c r="AU2100" t="str">
        <f t="shared" ref="AU2100:AU2134" si="1216">S2100</f>
        <v>RW</v>
      </c>
      <c r="AV2100" s="7">
        <f>SUM(Z$7:Z2100)/2</f>
        <v>1424</v>
      </c>
      <c r="AW2100" s="7">
        <f>SUM(AC$7:AC2100)/2</f>
        <v>1408</v>
      </c>
      <c r="BA2100" s="7">
        <v>1</v>
      </c>
      <c r="BB2100" s="7">
        <v>0</v>
      </c>
      <c r="BF2100" s="2" t="s">
        <v>1304</v>
      </c>
      <c r="BG2100" s="2" t="s">
        <v>1304</v>
      </c>
      <c r="BH2100" s="2" t="s">
        <v>1304</v>
      </c>
      <c r="BI2100" s="2" t="s">
        <v>1304</v>
      </c>
      <c r="BJ2100" s="2" t="s">
        <v>1304</v>
      </c>
      <c r="BK2100" s="2" t="s">
        <v>1304</v>
      </c>
      <c r="BL2100" s="2" t="s">
        <v>1304</v>
      </c>
      <c r="BM2100" s="2" t="s">
        <v>1304</v>
      </c>
      <c r="BN2100" s="2" t="s">
        <v>1304</v>
      </c>
      <c r="BO2100" s="2" t="s">
        <v>1304</v>
      </c>
    </row>
    <row r="2101" spans="2:67" ht="112.15" customHeight="1">
      <c r="B2101" s="36"/>
      <c r="C2101" s="13" t="s">
        <v>1999</v>
      </c>
      <c r="D2101" s="10" t="s">
        <v>1669</v>
      </c>
      <c r="E2101" s="10" t="s">
        <v>2339</v>
      </c>
      <c r="F2101" s="11" t="s">
        <v>2340</v>
      </c>
      <c r="G2101" s="11"/>
      <c r="H2101" s="11"/>
      <c r="I2101" s="11"/>
      <c r="J2101" s="11"/>
      <c r="K2101" s="11"/>
      <c r="L2101" s="11"/>
      <c r="M2101" s="11"/>
      <c r="N2101" s="10"/>
      <c r="O2101" s="10"/>
      <c r="P2101" s="10"/>
      <c r="Q2101" s="10" t="str">
        <f>IF(T2101&gt;2,"Block Write",IF(T2101=1,"Write Byte","Write Word"))</f>
        <v>Block Write</v>
      </c>
      <c r="R2101" s="10" t="str">
        <f>IF(T2101&gt;2,"Block Read",IF(T2101=1,"Read Byte","Read Word"))</f>
        <v>Block Read</v>
      </c>
      <c r="S2101" s="10" t="str">
        <f t="shared" si="591"/>
        <v>RW</v>
      </c>
      <c r="T2101" s="10">
        <v>17</v>
      </c>
      <c r="U2101" s="10" t="s">
        <v>49</v>
      </c>
      <c r="V2101" s="10" t="s">
        <v>50</v>
      </c>
      <c r="W2101" s="10" t="s">
        <v>50</v>
      </c>
      <c r="X2101" s="11" t="str">
        <f t="shared" si="1134"/>
        <v>N</v>
      </c>
      <c r="Y2101" s="11"/>
      <c r="Z2101" s="11">
        <f t="shared" si="1185"/>
        <v>0</v>
      </c>
      <c r="AA2101" s="11" t="str">
        <f t="shared" si="1211"/>
        <v>Y</v>
      </c>
      <c r="AB2101" s="11">
        <f>SUM(AB2110:AB2133)</f>
        <v>136</v>
      </c>
      <c r="AC2101" s="11">
        <f t="shared" si="1212"/>
        <v>136</v>
      </c>
      <c r="AD2101" s="10" t="str">
        <f>(AD2102 &amp; AD2103 &amp; AD2104 &amp; AD2105 &amp; AD2106 &amp; AD2107 &amp; AD2108 &amp; AD2109) &amp; (AD2110 &amp; AD2111 &amp; AD2112 &amp; AD2113 &amp; AD2114 &amp; AD2115 &amp; AD2116 &amp; AD2117) &amp; (AD2118 &amp; AD2119 &amp; AD2120 &amp; AD2121 &amp; AD2122 &amp; AD2123 &amp; AD2124 &amp; AD2125) &amp; (AD2126 &amp; AD2127 &amp; AD2128 &amp; AD2129 &amp; AD2130 &amp; AD2131 &amp; AD2132 &amp; AD2133)</f>
        <v>0011111100101111000000000001111000000000010011011110000000000011110000000000011110000000000011110000000000011110000000000100110000000000</v>
      </c>
      <c r="AE2101" s="10" t="str">
        <f>(AE2102 &amp; AE2103 &amp; AE2104 &amp; AE2105 &amp; AE2106 &amp; AE2107 &amp; AE2108 &amp; AE2109) &amp; (AE2110 &amp; AE2111 &amp; AE2112 &amp; AE2113 &amp; AE2114 &amp; AE2115 &amp; AE2116 &amp; AE2117) &amp; (AE2118 &amp; AE2119 &amp; AE2120 &amp; AE2121 &amp; AE2122 &amp; AE2123 &amp; AE2124 &amp; AE2125) &amp; (AE2126 &amp; AE2127 &amp; AE2128 &amp; AE2129 &amp; AE2130 &amp; AE2131 &amp; AE2132 &amp; AE2133)</f>
        <v>0011111100101111000000000001111000000000010011011110000000000011110000000000011110000000000011110000000000011110000000000100110000000000</v>
      </c>
      <c r="AF2101" s="11"/>
      <c r="AG2101" s="10"/>
      <c r="AH2101" s="10"/>
      <c r="AI2101" s="11">
        <f>AK2092+Y2101</f>
        <v>1424</v>
      </c>
      <c r="AJ2101" s="11"/>
      <c r="AK2101" s="11">
        <f t="shared" si="592"/>
        <v>1424</v>
      </c>
      <c r="AL2101" s="11"/>
      <c r="AM2101" s="11">
        <f>AO2092+AB2101</f>
        <v>1544</v>
      </c>
      <c r="AN2101" s="11"/>
      <c r="AO2101" s="11">
        <f t="shared" si="593"/>
        <v>1544</v>
      </c>
      <c r="AP2101" s="11"/>
      <c r="AQ2101" s="11">
        <f t="shared" si="581"/>
        <v>136</v>
      </c>
      <c r="AR2101" s="11">
        <f t="shared" si="1213"/>
        <v>136</v>
      </c>
      <c r="AS2101" s="11"/>
      <c r="AT2101" s="9" t="s">
        <v>20</v>
      </c>
      <c r="AU2101" t="str">
        <f t="shared" si="1216"/>
        <v>RW</v>
      </c>
      <c r="AV2101" s="7">
        <f>SUM(Z$7:Z2101)/2</f>
        <v>1424</v>
      </c>
      <c r="AW2101" s="7">
        <f>SUM(AC$7:AC2101)/2</f>
        <v>1476</v>
      </c>
      <c r="BF2101" s="2" t="s">
        <v>2341</v>
      </c>
      <c r="BG2101" s="2" t="s">
        <v>2341</v>
      </c>
      <c r="BH2101" s="2" t="s">
        <v>2341</v>
      </c>
      <c r="BI2101" s="2" t="s">
        <v>2341</v>
      </c>
      <c r="BJ2101" s="2" t="s">
        <v>2341</v>
      </c>
      <c r="BK2101" s="2" t="s">
        <v>2341</v>
      </c>
      <c r="BL2101" s="2" t="s">
        <v>2341</v>
      </c>
      <c r="BM2101" s="2" t="s">
        <v>2341</v>
      </c>
      <c r="BN2101" s="2" t="s">
        <v>2341</v>
      </c>
      <c r="BO2101" s="2" t="s">
        <v>2341</v>
      </c>
    </row>
    <row r="2102" spans="2:67" outlineLevel="1">
      <c r="B2102" s="36"/>
      <c r="C2102" s="13" t="s">
        <v>1999</v>
      </c>
      <c r="D2102" s="10" t="s">
        <v>1669</v>
      </c>
      <c r="E2102" s="10" t="s">
        <v>2339</v>
      </c>
      <c r="F2102" s="11" t="s">
        <v>2340</v>
      </c>
      <c r="G2102" s="11" t="str">
        <f t="shared" ref="G2102:G2133" si="1217">IF(BA2102&gt;1, F2102 &amp; "[" &amp; BB2102-1+BA2102&amp; ":" &amp; BB2102 &amp; "]",(IF(BA2102&gt;0,F2102 &amp; "[" &amp; BB2102 &amp; "]","")))</f>
        <v/>
      </c>
      <c r="H2102" s="11"/>
      <c r="I2102" s="11"/>
      <c r="J2102" s="11"/>
      <c r="K2102" s="11"/>
      <c r="L2102" s="11"/>
      <c r="M2102" s="11"/>
      <c r="N2102" s="10"/>
      <c r="O2102" s="10"/>
      <c r="P2102" s="10"/>
      <c r="Q2102" s="10"/>
      <c r="R2102" s="10"/>
      <c r="S2102" s="10" t="s">
        <v>53</v>
      </c>
      <c r="T2102" s="10"/>
      <c r="U2102" s="10" t="s">
        <v>49</v>
      </c>
      <c r="V2102" s="10" t="s">
        <v>50</v>
      </c>
      <c r="W2102" s="10" t="s">
        <v>50</v>
      </c>
      <c r="X2102" s="11" t="str">
        <f t="shared" si="1134"/>
        <v>N</v>
      </c>
      <c r="Y2102" s="11"/>
      <c r="Z2102" s="11">
        <f t="shared" si="1185"/>
        <v>0</v>
      </c>
      <c r="AA2102" s="11" t="str">
        <f t="shared" si="1211"/>
        <v>N</v>
      </c>
      <c r="AB2102" s="11"/>
      <c r="AC2102" s="11">
        <f t="shared" si="1212"/>
        <v>0</v>
      </c>
      <c r="AD2102" s="10" t="str">
        <f t="shared" ref="AD2102:AD2118" si="1218">REPT(0,BA2102)</f>
        <v/>
      </c>
      <c r="AE2102" s="10" t="str">
        <f t="shared" ref="AE2102:AE2118" si="1219">REPT(0,BA2102)</f>
        <v/>
      </c>
      <c r="AF2102" s="11"/>
      <c r="AG2102" s="10"/>
      <c r="AH2102" s="10"/>
      <c r="AI2102" s="11">
        <f t="shared" ref="AI2102:AI2132" si="1220">AI2103+Y2103</f>
        <v>1423</v>
      </c>
      <c r="AJ2102" s="11" t="str">
        <f t="shared" ref="AJ2102:AJ2133" si="1221">IF(Y2102&gt;1,"MTP[" &amp; AI2102-1+Y2102&amp; ":" &amp; AI2102 &amp; "]",(IF(Y2102&gt;0,"MTP[" &amp; AI2102 &amp; "]","")))</f>
        <v/>
      </c>
      <c r="AK2102" s="11">
        <f t="shared" ref="AK2102:AK2132" si="1222">AK2103+Y2103</f>
        <v>1423</v>
      </c>
      <c r="AL2102" s="11" t="str">
        <f t="shared" ref="AL2102:AL2133" si="1223">IF(AND(V2102="Y", Y2102&gt;1),"MTP[" &amp; AK2102-1+Y2102&amp; ":" &amp; AK2102 &amp; "]",(IF(AND(V2102="Y", Y2102&gt;0),"MTP[" &amp; AK2102 &amp; "]","")))</f>
        <v/>
      </c>
      <c r="AM2102" s="11">
        <f t="shared" ref="AM2102:AM2132" si="1224">AM2103+AB2103</f>
        <v>1544</v>
      </c>
      <c r="AN2102" s="11" t="str">
        <f t="shared" ref="AN2102:AN2154" si="1225">IF(AB2102&gt;1,"OTP[" &amp; AM2102-1+AB2102&amp; ":" &amp; AM2102 &amp; "]",(IF(AB2102&gt;0,"OTP[" &amp; AM2102 &amp; "]","")))</f>
        <v/>
      </c>
      <c r="AO2102" s="11">
        <f t="shared" ref="AO2102:AO2131" si="1226">IF(AND(X2102="Y",AD2102&gt;0),AO2103+AB2103,AO2103)</f>
        <v>1543</v>
      </c>
      <c r="AP2102" s="11" t="str">
        <f t="shared" ref="AP2102:AP2133" si="1227">IF(AND(V2102="Y", AB2102&gt;1),"OTP[" &amp; AO2102-1+AB2102&amp; ":" &amp; AO2102 &amp; "]",(IF(AND(V2102="Y", AB2102&gt;0),"OTP[" &amp; AO2102 &amp; "]","")))</f>
        <v/>
      </c>
      <c r="AQ2102" s="11"/>
      <c r="AR2102" s="11">
        <f t="shared" si="1213"/>
        <v>0</v>
      </c>
      <c r="AS2102" s="11"/>
      <c r="AT2102" s="9"/>
      <c r="AU2102" t="str">
        <f t="shared" si="1216"/>
        <v>RW</v>
      </c>
      <c r="AV2102" s="7">
        <f>SUM(Z$7:Z2102)/2</f>
        <v>1424</v>
      </c>
      <c r="AW2102" s="7">
        <f>SUM(AC$7:AC2102)/2</f>
        <v>1476</v>
      </c>
      <c r="BB2102" s="7">
        <f t="shared" si="1215"/>
        <v>136</v>
      </c>
      <c r="BF2102" s="2" t="s">
        <v>1299</v>
      </c>
      <c r="BG2102" s="2" t="s">
        <v>1299</v>
      </c>
      <c r="BH2102" s="2" t="s">
        <v>1299</v>
      </c>
      <c r="BI2102" s="2" t="s">
        <v>1299</v>
      </c>
      <c r="BJ2102" s="2" t="s">
        <v>1299</v>
      </c>
      <c r="BK2102" s="2" t="s">
        <v>1299</v>
      </c>
      <c r="BL2102" s="2" t="s">
        <v>1299</v>
      </c>
      <c r="BM2102" s="2" t="s">
        <v>1299</v>
      </c>
      <c r="BN2102" s="2" t="s">
        <v>1299</v>
      </c>
      <c r="BO2102" s="2" t="s">
        <v>1299</v>
      </c>
    </row>
    <row r="2103" spans="2:67" outlineLevel="1">
      <c r="B2103" s="36"/>
      <c r="C2103" s="13" t="s">
        <v>1999</v>
      </c>
      <c r="D2103" s="10" t="s">
        <v>1669</v>
      </c>
      <c r="E2103" s="10" t="s">
        <v>2339</v>
      </c>
      <c r="F2103" s="11" t="s">
        <v>2340</v>
      </c>
      <c r="G2103" s="11" t="str">
        <f t="shared" si="1217"/>
        <v/>
      </c>
      <c r="H2103" s="11"/>
      <c r="I2103" s="11"/>
      <c r="J2103" s="11"/>
      <c r="K2103" s="11"/>
      <c r="L2103" s="11"/>
      <c r="M2103" s="11"/>
      <c r="N2103" s="10"/>
      <c r="O2103" s="10"/>
      <c r="P2103" s="10"/>
      <c r="Q2103" s="10"/>
      <c r="R2103" s="10"/>
      <c r="S2103" s="10" t="s">
        <v>53</v>
      </c>
      <c r="T2103" s="10"/>
      <c r="U2103" s="10" t="s">
        <v>49</v>
      </c>
      <c r="V2103" s="10" t="s">
        <v>50</v>
      </c>
      <c r="W2103" s="10" t="s">
        <v>50</v>
      </c>
      <c r="X2103" s="11" t="str">
        <f t="shared" si="1134"/>
        <v>N</v>
      </c>
      <c r="Y2103" s="11"/>
      <c r="Z2103" s="11">
        <f t="shared" si="1185"/>
        <v>0</v>
      </c>
      <c r="AA2103" s="11" t="str">
        <f t="shared" si="1211"/>
        <v>N</v>
      </c>
      <c r="AB2103" s="11"/>
      <c r="AC2103" s="11">
        <f t="shared" si="1212"/>
        <v>0</v>
      </c>
      <c r="AD2103" s="10" t="str">
        <f t="shared" si="1218"/>
        <v/>
      </c>
      <c r="AE2103" s="10" t="str">
        <f t="shared" si="1219"/>
        <v/>
      </c>
      <c r="AF2103" s="11"/>
      <c r="AG2103" s="10"/>
      <c r="AH2103" s="10"/>
      <c r="AI2103" s="11">
        <f t="shared" si="1220"/>
        <v>1423</v>
      </c>
      <c r="AJ2103" s="11" t="str">
        <f t="shared" si="1221"/>
        <v/>
      </c>
      <c r="AK2103" s="11">
        <f t="shared" si="1222"/>
        <v>1423</v>
      </c>
      <c r="AL2103" s="11" t="str">
        <f t="shared" si="1223"/>
        <v/>
      </c>
      <c r="AM2103" s="11">
        <f t="shared" si="1224"/>
        <v>1544</v>
      </c>
      <c r="AN2103" s="11" t="str">
        <f t="shared" si="1225"/>
        <v/>
      </c>
      <c r="AO2103" s="11">
        <f t="shared" si="1226"/>
        <v>1543</v>
      </c>
      <c r="AP2103" s="11" t="str">
        <f t="shared" si="1227"/>
        <v/>
      </c>
      <c r="AQ2103" s="11"/>
      <c r="AR2103" s="11">
        <f t="shared" si="1213"/>
        <v>0</v>
      </c>
      <c r="AS2103" s="11"/>
      <c r="AT2103" s="9"/>
      <c r="AU2103" t="str">
        <f t="shared" si="1216"/>
        <v>RW</v>
      </c>
      <c r="AV2103" s="7">
        <f>SUM(Z$7:Z2103)/2</f>
        <v>1424</v>
      </c>
      <c r="AW2103" s="7">
        <f>SUM(AC$7:AC2103)/2</f>
        <v>1476</v>
      </c>
      <c r="BB2103" s="7">
        <f t="shared" si="1215"/>
        <v>136</v>
      </c>
      <c r="BF2103" s="2" t="s">
        <v>1299</v>
      </c>
      <c r="BG2103" s="2" t="s">
        <v>1299</v>
      </c>
      <c r="BH2103" s="2" t="s">
        <v>1299</v>
      </c>
      <c r="BI2103" s="2" t="s">
        <v>1299</v>
      </c>
      <c r="BJ2103" s="2" t="s">
        <v>1299</v>
      </c>
      <c r="BK2103" s="2" t="s">
        <v>1299</v>
      </c>
      <c r="BL2103" s="2" t="s">
        <v>1299</v>
      </c>
      <c r="BM2103" s="2" t="s">
        <v>1299</v>
      </c>
      <c r="BN2103" s="2" t="s">
        <v>1299</v>
      </c>
      <c r="BO2103" s="2" t="s">
        <v>1299</v>
      </c>
    </row>
    <row r="2104" spans="2:67" outlineLevel="1">
      <c r="B2104" s="36"/>
      <c r="C2104" s="13" t="s">
        <v>1999</v>
      </c>
      <c r="D2104" s="10" t="s">
        <v>1669</v>
      </c>
      <c r="E2104" s="10" t="s">
        <v>2339</v>
      </c>
      <c r="F2104" s="11" t="s">
        <v>2340</v>
      </c>
      <c r="G2104" s="11" t="str">
        <f t="shared" si="1217"/>
        <v/>
      </c>
      <c r="H2104" s="11"/>
      <c r="I2104" s="11"/>
      <c r="J2104" s="11"/>
      <c r="K2104" s="11"/>
      <c r="L2104" s="11"/>
      <c r="M2104" s="11"/>
      <c r="N2104" s="10"/>
      <c r="O2104" s="10"/>
      <c r="P2104" s="10"/>
      <c r="Q2104" s="10"/>
      <c r="R2104" s="10"/>
      <c r="S2104" s="10" t="s">
        <v>53</v>
      </c>
      <c r="T2104" s="10"/>
      <c r="U2104" s="10" t="s">
        <v>49</v>
      </c>
      <c r="V2104" s="10" t="s">
        <v>50</v>
      </c>
      <c r="W2104" s="10" t="s">
        <v>50</v>
      </c>
      <c r="X2104" s="11" t="str">
        <f t="shared" ref="X2104:X2171" si="1228">IF(Y2104&gt;0,"Y","N")</f>
        <v>N</v>
      </c>
      <c r="Y2104" s="11"/>
      <c r="Z2104" s="11">
        <f t="shared" si="1185"/>
        <v>0</v>
      </c>
      <c r="AA2104" s="11" t="str">
        <f t="shared" si="1211"/>
        <v>N</v>
      </c>
      <c r="AB2104" s="11"/>
      <c r="AC2104" s="11">
        <f t="shared" si="1212"/>
        <v>0</v>
      </c>
      <c r="AD2104" s="10" t="str">
        <f t="shared" si="1218"/>
        <v/>
      </c>
      <c r="AE2104" s="10" t="str">
        <f t="shared" si="1219"/>
        <v/>
      </c>
      <c r="AF2104" s="11"/>
      <c r="AG2104" s="10"/>
      <c r="AH2104" s="10"/>
      <c r="AI2104" s="11">
        <f t="shared" si="1220"/>
        <v>1423</v>
      </c>
      <c r="AJ2104" s="11" t="str">
        <f t="shared" si="1221"/>
        <v/>
      </c>
      <c r="AK2104" s="11">
        <f t="shared" si="1222"/>
        <v>1423</v>
      </c>
      <c r="AL2104" s="11" t="str">
        <f t="shared" si="1223"/>
        <v/>
      </c>
      <c r="AM2104" s="11">
        <f t="shared" si="1224"/>
        <v>1544</v>
      </c>
      <c r="AN2104" s="11" t="str">
        <f t="shared" si="1225"/>
        <v/>
      </c>
      <c r="AO2104" s="11">
        <f t="shared" si="1226"/>
        <v>1543</v>
      </c>
      <c r="AP2104" s="11" t="str">
        <f t="shared" si="1227"/>
        <v/>
      </c>
      <c r="AQ2104" s="11"/>
      <c r="AR2104" s="11">
        <f t="shared" si="1213"/>
        <v>0</v>
      </c>
      <c r="AS2104" s="11"/>
      <c r="AT2104" s="9"/>
      <c r="AU2104" t="str">
        <f t="shared" si="1216"/>
        <v>RW</v>
      </c>
      <c r="AV2104" s="7">
        <f>SUM(Z$7:Z2104)/2</f>
        <v>1424</v>
      </c>
      <c r="AW2104" s="7">
        <f>SUM(AC$7:AC2104)/2</f>
        <v>1476</v>
      </c>
      <c r="BB2104" s="7">
        <f t="shared" si="1215"/>
        <v>136</v>
      </c>
      <c r="BF2104" s="2" t="s">
        <v>1299</v>
      </c>
      <c r="BG2104" s="2" t="s">
        <v>1299</v>
      </c>
      <c r="BH2104" s="2" t="s">
        <v>1299</v>
      </c>
      <c r="BI2104" s="2" t="s">
        <v>1299</v>
      </c>
      <c r="BJ2104" s="2" t="s">
        <v>1299</v>
      </c>
      <c r="BK2104" s="2" t="s">
        <v>1299</v>
      </c>
      <c r="BL2104" s="2" t="s">
        <v>1299</v>
      </c>
      <c r="BM2104" s="2" t="s">
        <v>1299</v>
      </c>
      <c r="BN2104" s="2" t="s">
        <v>1299</v>
      </c>
      <c r="BO2104" s="2" t="s">
        <v>1299</v>
      </c>
    </row>
    <row r="2105" spans="2:67" outlineLevel="1">
      <c r="B2105" s="36"/>
      <c r="C2105" s="13" t="s">
        <v>1999</v>
      </c>
      <c r="D2105" s="10" t="s">
        <v>1669</v>
      </c>
      <c r="E2105" s="10" t="s">
        <v>2339</v>
      </c>
      <c r="F2105" s="11" t="s">
        <v>2340</v>
      </c>
      <c r="G2105" s="11" t="str">
        <f t="shared" si="1217"/>
        <v/>
      </c>
      <c r="H2105" s="11"/>
      <c r="I2105" s="11"/>
      <c r="J2105" s="11"/>
      <c r="K2105" s="11"/>
      <c r="L2105" s="11"/>
      <c r="M2105" s="11"/>
      <c r="N2105" s="10"/>
      <c r="O2105" s="10"/>
      <c r="P2105" s="10"/>
      <c r="Q2105" s="10"/>
      <c r="R2105" s="10"/>
      <c r="S2105" s="10" t="s">
        <v>53</v>
      </c>
      <c r="T2105" s="10"/>
      <c r="U2105" s="10" t="s">
        <v>49</v>
      </c>
      <c r="V2105" s="10" t="s">
        <v>50</v>
      </c>
      <c r="W2105" s="10" t="s">
        <v>50</v>
      </c>
      <c r="X2105" s="11" t="str">
        <f t="shared" si="1228"/>
        <v>N</v>
      </c>
      <c r="Y2105" s="11"/>
      <c r="Z2105" s="11">
        <f t="shared" si="1185"/>
        <v>0</v>
      </c>
      <c r="AA2105" s="11" t="str">
        <f t="shared" si="1211"/>
        <v>N</v>
      </c>
      <c r="AB2105" s="11"/>
      <c r="AC2105" s="11">
        <f t="shared" si="1212"/>
        <v>0</v>
      </c>
      <c r="AD2105" s="10" t="str">
        <f t="shared" si="1218"/>
        <v/>
      </c>
      <c r="AE2105" s="10" t="str">
        <f t="shared" si="1219"/>
        <v/>
      </c>
      <c r="AF2105" s="11"/>
      <c r="AG2105" s="10"/>
      <c r="AH2105" s="10"/>
      <c r="AI2105" s="11">
        <f t="shared" si="1220"/>
        <v>1423</v>
      </c>
      <c r="AJ2105" s="11" t="str">
        <f t="shared" si="1221"/>
        <v/>
      </c>
      <c r="AK2105" s="11">
        <f t="shared" si="1222"/>
        <v>1423</v>
      </c>
      <c r="AL2105" s="11" t="str">
        <f t="shared" si="1223"/>
        <v/>
      </c>
      <c r="AM2105" s="11">
        <f t="shared" si="1224"/>
        <v>1544</v>
      </c>
      <c r="AN2105" s="11" t="str">
        <f t="shared" si="1225"/>
        <v/>
      </c>
      <c r="AO2105" s="11">
        <f t="shared" si="1226"/>
        <v>1543</v>
      </c>
      <c r="AP2105" s="11" t="str">
        <f t="shared" si="1227"/>
        <v/>
      </c>
      <c r="AQ2105" s="11"/>
      <c r="AR2105" s="11">
        <f t="shared" si="1213"/>
        <v>0</v>
      </c>
      <c r="AS2105" s="11"/>
      <c r="AT2105" s="9"/>
      <c r="AU2105" t="str">
        <f t="shared" si="1216"/>
        <v>RW</v>
      </c>
      <c r="AV2105" s="7">
        <f>SUM(Z$7:Z2105)/2</f>
        <v>1424</v>
      </c>
      <c r="AW2105" s="7">
        <f>SUM(AC$7:AC2105)/2</f>
        <v>1476</v>
      </c>
      <c r="BB2105" s="7">
        <f t="shared" si="1215"/>
        <v>136</v>
      </c>
      <c r="BF2105" s="2" t="s">
        <v>1299</v>
      </c>
      <c r="BG2105" s="2" t="s">
        <v>1299</v>
      </c>
      <c r="BH2105" s="2" t="s">
        <v>1299</v>
      </c>
      <c r="BI2105" s="2" t="s">
        <v>1299</v>
      </c>
      <c r="BJ2105" s="2" t="s">
        <v>1299</v>
      </c>
      <c r="BK2105" s="2" t="s">
        <v>1299</v>
      </c>
      <c r="BL2105" s="2" t="s">
        <v>1299</v>
      </c>
      <c r="BM2105" s="2" t="s">
        <v>1299</v>
      </c>
      <c r="BN2105" s="2" t="s">
        <v>1299</v>
      </c>
      <c r="BO2105" s="2" t="s">
        <v>1299</v>
      </c>
    </row>
    <row r="2106" spans="2:67" outlineLevel="1">
      <c r="B2106" s="36"/>
      <c r="C2106" s="13" t="s">
        <v>1999</v>
      </c>
      <c r="D2106" s="10" t="s">
        <v>1669</v>
      </c>
      <c r="E2106" s="10" t="s">
        <v>2339</v>
      </c>
      <c r="F2106" s="11" t="s">
        <v>2340</v>
      </c>
      <c r="G2106" s="11" t="str">
        <f t="shared" si="1217"/>
        <v/>
      </c>
      <c r="H2106" s="11"/>
      <c r="I2106" s="11"/>
      <c r="J2106" s="11"/>
      <c r="K2106" s="11"/>
      <c r="L2106" s="11"/>
      <c r="M2106" s="11"/>
      <c r="N2106" s="10"/>
      <c r="O2106" s="10"/>
      <c r="P2106" s="10"/>
      <c r="Q2106" s="10"/>
      <c r="R2106" s="10"/>
      <c r="S2106" s="10" t="s">
        <v>53</v>
      </c>
      <c r="T2106" s="10"/>
      <c r="U2106" s="10" t="s">
        <v>49</v>
      </c>
      <c r="V2106" s="10" t="s">
        <v>50</v>
      </c>
      <c r="W2106" s="10" t="s">
        <v>50</v>
      </c>
      <c r="X2106" s="11" t="str">
        <f t="shared" si="1228"/>
        <v>N</v>
      </c>
      <c r="Y2106" s="11"/>
      <c r="Z2106" s="11">
        <f t="shared" si="1185"/>
        <v>0</v>
      </c>
      <c r="AA2106" s="11" t="str">
        <f t="shared" si="1211"/>
        <v>N</v>
      </c>
      <c r="AB2106" s="11"/>
      <c r="AC2106" s="11">
        <f t="shared" si="1212"/>
        <v>0</v>
      </c>
      <c r="AD2106" s="10" t="str">
        <f t="shared" si="1218"/>
        <v/>
      </c>
      <c r="AE2106" s="10" t="str">
        <f t="shared" si="1219"/>
        <v/>
      </c>
      <c r="AF2106" s="11"/>
      <c r="AG2106" s="10"/>
      <c r="AH2106" s="10"/>
      <c r="AI2106" s="11">
        <f t="shared" si="1220"/>
        <v>1423</v>
      </c>
      <c r="AJ2106" s="11" t="str">
        <f t="shared" si="1221"/>
        <v/>
      </c>
      <c r="AK2106" s="11">
        <f t="shared" si="1222"/>
        <v>1423</v>
      </c>
      <c r="AL2106" s="11" t="str">
        <f t="shared" si="1223"/>
        <v/>
      </c>
      <c r="AM2106" s="11">
        <f t="shared" si="1224"/>
        <v>1544</v>
      </c>
      <c r="AN2106" s="11" t="str">
        <f t="shared" si="1225"/>
        <v/>
      </c>
      <c r="AO2106" s="11">
        <f t="shared" si="1226"/>
        <v>1543</v>
      </c>
      <c r="AP2106" s="11" t="str">
        <f t="shared" si="1227"/>
        <v/>
      </c>
      <c r="AQ2106" s="11"/>
      <c r="AR2106" s="11">
        <f t="shared" si="1213"/>
        <v>0</v>
      </c>
      <c r="AS2106" s="11"/>
      <c r="AT2106" s="9"/>
      <c r="AU2106" t="str">
        <f t="shared" si="1216"/>
        <v>RW</v>
      </c>
      <c r="AV2106" s="7">
        <f>SUM(Z$7:Z2106)/2</f>
        <v>1424</v>
      </c>
      <c r="AW2106" s="7">
        <f>SUM(AC$7:AC2106)/2</f>
        <v>1476</v>
      </c>
      <c r="BB2106" s="7">
        <f t="shared" si="1215"/>
        <v>136</v>
      </c>
      <c r="BF2106" s="2" t="s">
        <v>1299</v>
      </c>
      <c r="BG2106" s="2" t="s">
        <v>1299</v>
      </c>
      <c r="BH2106" s="2" t="s">
        <v>1299</v>
      </c>
      <c r="BI2106" s="2" t="s">
        <v>1299</v>
      </c>
      <c r="BJ2106" s="2" t="s">
        <v>1299</v>
      </c>
      <c r="BK2106" s="2" t="s">
        <v>1299</v>
      </c>
      <c r="BL2106" s="2" t="s">
        <v>1299</v>
      </c>
      <c r="BM2106" s="2" t="s">
        <v>1299</v>
      </c>
      <c r="BN2106" s="2" t="s">
        <v>1299</v>
      </c>
      <c r="BO2106" s="2" t="s">
        <v>1299</v>
      </c>
    </row>
    <row r="2107" spans="2:67" outlineLevel="1">
      <c r="B2107" s="36"/>
      <c r="C2107" s="13" t="s">
        <v>1999</v>
      </c>
      <c r="D2107" s="10" t="s">
        <v>1669</v>
      </c>
      <c r="E2107" s="10" t="s">
        <v>2339</v>
      </c>
      <c r="F2107" s="11" t="s">
        <v>2340</v>
      </c>
      <c r="G2107" s="11" t="str">
        <f t="shared" si="1217"/>
        <v/>
      </c>
      <c r="H2107" s="11"/>
      <c r="I2107" s="11"/>
      <c r="J2107" s="11"/>
      <c r="K2107" s="11"/>
      <c r="L2107" s="11"/>
      <c r="M2107" s="11"/>
      <c r="N2107" s="10"/>
      <c r="O2107" s="10"/>
      <c r="P2107" s="10"/>
      <c r="Q2107" s="10"/>
      <c r="R2107" s="10"/>
      <c r="S2107" s="10" t="s">
        <v>53</v>
      </c>
      <c r="T2107" s="10"/>
      <c r="U2107" s="10" t="s">
        <v>49</v>
      </c>
      <c r="V2107" s="10" t="s">
        <v>50</v>
      </c>
      <c r="W2107" s="10" t="s">
        <v>50</v>
      </c>
      <c r="X2107" s="11" t="str">
        <f t="shared" si="1228"/>
        <v>N</v>
      </c>
      <c r="Y2107" s="11"/>
      <c r="Z2107" s="11">
        <f t="shared" si="1185"/>
        <v>0</v>
      </c>
      <c r="AA2107" s="11" t="str">
        <f t="shared" si="1211"/>
        <v>N</v>
      </c>
      <c r="AB2107" s="11"/>
      <c r="AC2107" s="11">
        <f t="shared" si="1212"/>
        <v>0</v>
      </c>
      <c r="AD2107" s="10" t="str">
        <f t="shared" si="1218"/>
        <v/>
      </c>
      <c r="AE2107" s="10" t="str">
        <f t="shared" si="1219"/>
        <v/>
      </c>
      <c r="AF2107" s="11"/>
      <c r="AG2107" s="10"/>
      <c r="AH2107" s="10"/>
      <c r="AI2107" s="11">
        <f t="shared" si="1220"/>
        <v>1423</v>
      </c>
      <c r="AJ2107" s="11" t="str">
        <f t="shared" si="1221"/>
        <v/>
      </c>
      <c r="AK2107" s="11">
        <f t="shared" si="1222"/>
        <v>1423</v>
      </c>
      <c r="AL2107" s="11" t="str">
        <f t="shared" si="1223"/>
        <v/>
      </c>
      <c r="AM2107" s="11">
        <f t="shared" si="1224"/>
        <v>1544</v>
      </c>
      <c r="AN2107" s="11" t="str">
        <f t="shared" si="1225"/>
        <v/>
      </c>
      <c r="AO2107" s="11">
        <f t="shared" si="1226"/>
        <v>1543</v>
      </c>
      <c r="AP2107" s="11" t="str">
        <f t="shared" si="1227"/>
        <v/>
      </c>
      <c r="AQ2107" s="11"/>
      <c r="AR2107" s="11">
        <f t="shared" si="1213"/>
        <v>0</v>
      </c>
      <c r="AS2107" s="11"/>
      <c r="AT2107" s="9"/>
      <c r="AU2107" t="str">
        <f t="shared" si="1216"/>
        <v>RW</v>
      </c>
      <c r="AV2107" s="7">
        <f>SUM(Z$7:Z2107)/2</f>
        <v>1424</v>
      </c>
      <c r="AW2107" s="7">
        <f>SUM(AC$7:AC2107)/2</f>
        <v>1476</v>
      </c>
      <c r="BB2107" s="7">
        <f t="shared" si="1215"/>
        <v>136</v>
      </c>
      <c r="BF2107" s="2" t="s">
        <v>1299</v>
      </c>
      <c r="BG2107" s="2" t="s">
        <v>1299</v>
      </c>
      <c r="BH2107" s="2" t="s">
        <v>1299</v>
      </c>
      <c r="BI2107" s="2" t="s">
        <v>1299</v>
      </c>
      <c r="BJ2107" s="2" t="s">
        <v>1299</v>
      </c>
      <c r="BK2107" s="2" t="s">
        <v>1299</v>
      </c>
      <c r="BL2107" s="2" t="s">
        <v>1299</v>
      </c>
      <c r="BM2107" s="2" t="s">
        <v>1299</v>
      </c>
      <c r="BN2107" s="2" t="s">
        <v>1299</v>
      </c>
      <c r="BO2107" s="2" t="s">
        <v>1299</v>
      </c>
    </row>
    <row r="2108" spans="2:67" outlineLevel="1">
      <c r="B2108" s="36"/>
      <c r="C2108" s="13" t="s">
        <v>1999</v>
      </c>
      <c r="D2108" s="10" t="s">
        <v>1669</v>
      </c>
      <c r="E2108" s="10" t="s">
        <v>2339</v>
      </c>
      <c r="F2108" s="11" t="s">
        <v>2340</v>
      </c>
      <c r="G2108" s="11" t="str">
        <f t="shared" si="1217"/>
        <v/>
      </c>
      <c r="H2108" s="11"/>
      <c r="I2108" s="11"/>
      <c r="J2108" s="11"/>
      <c r="K2108" s="11"/>
      <c r="L2108" s="11"/>
      <c r="M2108" s="11"/>
      <c r="N2108" s="10"/>
      <c r="O2108" s="10"/>
      <c r="P2108" s="10"/>
      <c r="Q2108" s="10"/>
      <c r="R2108" s="10"/>
      <c r="S2108" s="10" t="s">
        <v>53</v>
      </c>
      <c r="T2108" s="10"/>
      <c r="U2108" s="10" t="s">
        <v>49</v>
      </c>
      <c r="V2108" s="10" t="s">
        <v>50</v>
      </c>
      <c r="W2108" s="10" t="s">
        <v>50</v>
      </c>
      <c r="X2108" s="11" t="str">
        <f t="shared" si="1228"/>
        <v>N</v>
      </c>
      <c r="Y2108" s="11"/>
      <c r="Z2108" s="11">
        <f t="shared" si="1185"/>
        <v>0</v>
      </c>
      <c r="AA2108" s="11" t="str">
        <f t="shared" si="1211"/>
        <v>N</v>
      </c>
      <c r="AB2108" s="11"/>
      <c r="AC2108" s="11">
        <f t="shared" si="1212"/>
        <v>0</v>
      </c>
      <c r="AD2108" s="10" t="str">
        <f t="shared" si="1218"/>
        <v/>
      </c>
      <c r="AE2108" s="10" t="str">
        <f t="shared" si="1219"/>
        <v/>
      </c>
      <c r="AF2108" s="11"/>
      <c r="AG2108" s="10"/>
      <c r="AH2108" s="10"/>
      <c r="AI2108" s="11">
        <f t="shared" si="1220"/>
        <v>1423</v>
      </c>
      <c r="AJ2108" s="11" t="str">
        <f t="shared" si="1221"/>
        <v/>
      </c>
      <c r="AK2108" s="11">
        <f t="shared" si="1222"/>
        <v>1423</v>
      </c>
      <c r="AL2108" s="11" t="str">
        <f t="shared" si="1223"/>
        <v/>
      </c>
      <c r="AM2108" s="11">
        <f t="shared" si="1224"/>
        <v>1544</v>
      </c>
      <c r="AN2108" s="11" t="str">
        <f t="shared" si="1225"/>
        <v/>
      </c>
      <c r="AO2108" s="11">
        <f t="shared" si="1226"/>
        <v>1543</v>
      </c>
      <c r="AP2108" s="11" t="str">
        <f t="shared" si="1227"/>
        <v/>
      </c>
      <c r="AQ2108" s="11"/>
      <c r="AR2108" s="11">
        <f t="shared" si="1213"/>
        <v>0</v>
      </c>
      <c r="AS2108" s="11"/>
      <c r="AT2108" s="9"/>
      <c r="AU2108" t="str">
        <f t="shared" si="1216"/>
        <v>RW</v>
      </c>
      <c r="AV2108" s="7">
        <f>SUM(Z$7:Z2108)/2</f>
        <v>1424</v>
      </c>
      <c r="AW2108" s="7">
        <f>SUM(AC$7:AC2108)/2</f>
        <v>1476</v>
      </c>
      <c r="BB2108" s="7">
        <f t="shared" si="1215"/>
        <v>136</v>
      </c>
      <c r="BF2108" s="2" t="s">
        <v>1299</v>
      </c>
      <c r="BG2108" s="2" t="s">
        <v>1299</v>
      </c>
      <c r="BH2108" s="2" t="s">
        <v>1299</v>
      </c>
      <c r="BI2108" s="2" t="s">
        <v>1299</v>
      </c>
      <c r="BJ2108" s="2" t="s">
        <v>1299</v>
      </c>
      <c r="BK2108" s="2" t="s">
        <v>1299</v>
      </c>
      <c r="BL2108" s="2" t="s">
        <v>1299</v>
      </c>
      <c r="BM2108" s="2" t="s">
        <v>1299</v>
      </c>
      <c r="BN2108" s="2" t="s">
        <v>1299</v>
      </c>
      <c r="BO2108" s="2" t="s">
        <v>1299</v>
      </c>
    </row>
    <row r="2109" spans="2:67" outlineLevel="1">
      <c r="B2109" s="36"/>
      <c r="C2109" s="13" t="s">
        <v>1999</v>
      </c>
      <c r="D2109" s="10" t="s">
        <v>1669</v>
      </c>
      <c r="E2109" s="10" t="s">
        <v>2339</v>
      </c>
      <c r="F2109" s="11" t="s">
        <v>2340</v>
      </c>
      <c r="G2109" s="11" t="str">
        <f t="shared" si="1217"/>
        <v/>
      </c>
      <c r="H2109" s="11"/>
      <c r="I2109" s="11"/>
      <c r="J2109" s="11"/>
      <c r="K2109" s="11"/>
      <c r="L2109" s="11"/>
      <c r="M2109" s="11"/>
      <c r="N2109" s="10"/>
      <c r="O2109" s="10"/>
      <c r="P2109" s="10"/>
      <c r="Q2109" s="10"/>
      <c r="R2109" s="10"/>
      <c r="S2109" s="10" t="s">
        <v>53</v>
      </c>
      <c r="T2109" s="10"/>
      <c r="U2109" s="10" t="s">
        <v>49</v>
      </c>
      <c r="V2109" s="10" t="s">
        <v>50</v>
      </c>
      <c r="W2109" s="10" t="s">
        <v>50</v>
      </c>
      <c r="X2109" s="11" t="str">
        <f t="shared" si="1228"/>
        <v>N</v>
      </c>
      <c r="Y2109" s="11"/>
      <c r="Z2109" s="11">
        <f t="shared" si="1185"/>
        <v>0</v>
      </c>
      <c r="AA2109" s="11" t="str">
        <f t="shared" si="1211"/>
        <v>N</v>
      </c>
      <c r="AB2109" s="11"/>
      <c r="AC2109" s="11">
        <f t="shared" si="1212"/>
        <v>0</v>
      </c>
      <c r="AD2109" s="10" t="str">
        <f t="shared" si="1218"/>
        <v/>
      </c>
      <c r="AE2109" s="10" t="str">
        <f t="shared" si="1219"/>
        <v/>
      </c>
      <c r="AF2109" s="11"/>
      <c r="AG2109" s="10"/>
      <c r="AH2109" s="10"/>
      <c r="AI2109" s="11">
        <f t="shared" si="1220"/>
        <v>1423</v>
      </c>
      <c r="AJ2109" s="11" t="str">
        <f t="shared" si="1221"/>
        <v/>
      </c>
      <c r="AK2109" s="11">
        <f t="shared" si="1222"/>
        <v>1423</v>
      </c>
      <c r="AL2109" s="11" t="str">
        <f t="shared" si="1223"/>
        <v/>
      </c>
      <c r="AM2109" s="11">
        <f t="shared" si="1224"/>
        <v>1544</v>
      </c>
      <c r="AN2109" s="11" t="str">
        <f t="shared" si="1225"/>
        <v/>
      </c>
      <c r="AO2109" s="11">
        <f t="shared" si="1226"/>
        <v>1543</v>
      </c>
      <c r="AP2109" s="11" t="str">
        <f t="shared" si="1227"/>
        <v/>
      </c>
      <c r="AQ2109" s="11"/>
      <c r="AR2109" s="11">
        <f t="shared" si="1213"/>
        <v>0</v>
      </c>
      <c r="AS2109" s="11"/>
      <c r="AT2109" s="9"/>
      <c r="AU2109" t="str">
        <f t="shared" si="1216"/>
        <v>RW</v>
      </c>
      <c r="AV2109" s="7">
        <f>SUM(Z$7:Z2109)/2</f>
        <v>1424</v>
      </c>
      <c r="AW2109" s="7">
        <f>SUM(AC$7:AC2109)/2</f>
        <v>1476</v>
      </c>
      <c r="BB2109" s="7">
        <f t="shared" si="1215"/>
        <v>136</v>
      </c>
      <c r="BF2109" s="2" t="s">
        <v>1299</v>
      </c>
      <c r="BG2109" s="2" t="s">
        <v>1299</v>
      </c>
      <c r="BH2109" s="2" t="s">
        <v>1299</v>
      </c>
      <c r="BI2109" s="2" t="s">
        <v>1299</v>
      </c>
      <c r="BJ2109" s="2" t="s">
        <v>1299</v>
      </c>
      <c r="BK2109" s="2" t="s">
        <v>1299</v>
      </c>
      <c r="BL2109" s="2" t="s">
        <v>1299</v>
      </c>
      <c r="BM2109" s="2" t="s">
        <v>1299</v>
      </c>
      <c r="BN2109" s="2" t="s">
        <v>1299</v>
      </c>
      <c r="BO2109" s="2" t="s">
        <v>1299</v>
      </c>
    </row>
    <row r="2110" spans="2:67" outlineLevel="1">
      <c r="B2110" s="36"/>
      <c r="C2110" s="13" t="s">
        <v>1999</v>
      </c>
      <c r="D2110" s="10" t="s">
        <v>1669</v>
      </c>
      <c r="E2110" s="10" t="s">
        <v>2339</v>
      </c>
      <c r="F2110" s="11" t="s">
        <v>2340</v>
      </c>
      <c r="G2110" s="11" t="str">
        <f t="shared" si="1217"/>
        <v/>
      </c>
      <c r="H2110" s="11"/>
      <c r="I2110" s="11"/>
      <c r="J2110" s="11"/>
      <c r="K2110" s="11"/>
      <c r="L2110" s="11"/>
      <c r="M2110" s="11"/>
      <c r="N2110" s="10"/>
      <c r="O2110" s="10"/>
      <c r="P2110" s="10"/>
      <c r="Q2110" s="10"/>
      <c r="R2110" s="10"/>
      <c r="S2110" s="10" t="s">
        <v>53</v>
      </c>
      <c r="T2110" s="10"/>
      <c r="U2110" s="10" t="s">
        <v>49</v>
      </c>
      <c r="V2110" s="10" t="s">
        <v>50</v>
      </c>
      <c r="W2110" s="10" t="s">
        <v>50</v>
      </c>
      <c r="X2110" s="11" t="str">
        <f t="shared" si="1228"/>
        <v>N</v>
      </c>
      <c r="Y2110" s="11"/>
      <c r="Z2110" s="11">
        <f t="shared" si="1185"/>
        <v>0</v>
      </c>
      <c r="AA2110" s="11" t="str">
        <f t="shared" si="1211"/>
        <v>N</v>
      </c>
      <c r="AB2110" s="11"/>
      <c r="AC2110" s="11">
        <f t="shared" si="1212"/>
        <v>0</v>
      </c>
      <c r="AD2110" s="10" t="str">
        <f t="shared" si="1218"/>
        <v/>
      </c>
      <c r="AE2110" s="10" t="str">
        <f t="shared" si="1219"/>
        <v/>
      </c>
      <c r="AF2110" s="11"/>
      <c r="AG2110" s="10"/>
      <c r="AH2110" s="10"/>
      <c r="AI2110" s="11">
        <f t="shared" si="1220"/>
        <v>1423</v>
      </c>
      <c r="AJ2110" s="11" t="str">
        <f t="shared" si="1221"/>
        <v/>
      </c>
      <c r="AK2110" s="11">
        <f t="shared" si="1222"/>
        <v>1423</v>
      </c>
      <c r="AL2110" s="11" t="str">
        <f t="shared" si="1223"/>
        <v/>
      </c>
      <c r="AM2110" s="11">
        <f t="shared" si="1224"/>
        <v>1544</v>
      </c>
      <c r="AN2110" s="11" t="str">
        <f t="shared" si="1225"/>
        <v/>
      </c>
      <c r="AO2110" s="11">
        <f t="shared" si="1226"/>
        <v>1543</v>
      </c>
      <c r="AP2110" s="11" t="str">
        <f t="shared" si="1227"/>
        <v/>
      </c>
      <c r="AQ2110" s="11"/>
      <c r="AR2110" s="11">
        <f t="shared" si="1213"/>
        <v>0</v>
      </c>
      <c r="AS2110" s="11"/>
      <c r="AT2110" s="9"/>
      <c r="AU2110" t="str">
        <f t="shared" si="1216"/>
        <v>RW</v>
      </c>
      <c r="AV2110" s="7">
        <f>SUM(Z$7:Z2110)/2</f>
        <v>1424</v>
      </c>
      <c r="AW2110" s="7">
        <f>SUM(AC$7:AC2110)/2</f>
        <v>1476</v>
      </c>
      <c r="BB2110" s="7">
        <f t="shared" si="1215"/>
        <v>136</v>
      </c>
      <c r="BF2110" s="2" t="s">
        <v>1299</v>
      </c>
      <c r="BG2110" s="2" t="s">
        <v>1299</v>
      </c>
      <c r="BH2110" s="2" t="s">
        <v>1299</v>
      </c>
      <c r="BI2110" s="2" t="s">
        <v>1299</v>
      </c>
      <c r="BJ2110" s="2" t="s">
        <v>1299</v>
      </c>
      <c r="BK2110" s="2" t="s">
        <v>1299</v>
      </c>
      <c r="BL2110" s="2" t="s">
        <v>1299</v>
      </c>
      <c r="BM2110" s="2" t="s">
        <v>1299</v>
      </c>
      <c r="BN2110" s="2" t="s">
        <v>1299</v>
      </c>
      <c r="BO2110" s="2" t="s">
        <v>1299</v>
      </c>
    </row>
    <row r="2111" spans="2:67" outlineLevel="1">
      <c r="B2111" s="36"/>
      <c r="C2111" s="13" t="s">
        <v>1999</v>
      </c>
      <c r="D2111" s="10" t="s">
        <v>1669</v>
      </c>
      <c r="E2111" s="10" t="s">
        <v>2339</v>
      </c>
      <c r="F2111" s="11" t="s">
        <v>2340</v>
      </c>
      <c r="G2111" s="11" t="str">
        <f t="shared" si="1217"/>
        <v/>
      </c>
      <c r="H2111" s="11"/>
      <c r="I2111" s="11"/>
      <c r="J2111" s="11"/>
      <c r="K2111" s="11"/>
      <c r="L2111" s="11"/>
      <c r="M2111" s="11"/>
      <c r="N2111" s="10"/>
      <c r="O2111" s="10"/>
      <c r="P2111" s="10"/>
      <c r="Q2111" s="10"/>
      <c r="R2111" s="10"/>
      <c r="S2111" s="10" t="s">
        <v>53</v>
      </c>
      <c r="T2111" s="10"/>
      <c r="U2111" s="10" t="s">
        <v>49</v>
      </c>
      <c r="V2111" s="10" t="s">
        <v>50</v>
      </c>
      <c r="W2111" s="10" t="s">
        <v>50</v>
      </c>
      <c r="X2111" s="11" t="str">
        <f t="shared" si="1228"/>
        <v>N</v>
      </c>
      <c r="Y2111" s="11"/>
      <c r="Z2111" s="11">
        <f t="shared" si="1185"/>
        <v>0</v>
      </c>
      <c r="AA2111" s="11" t="str">
        <f t="shared" si="1211"/>
        <v>N</v>
      </c>
      <c r="AB2111" s="11"/>
      <c r="AC2111" s="11">
        <f t="shared" si="1212"/>
        <v>0</v>
      </c>
      <c r="AD2111" s="10" t="str">
        <f t="shared" si="1218"/>
        <v/>
      </c>
      <c r="AE2111" s="10" t="str">
        <f t="shared" si="1219"/>
        <v/>
      </c>
      <c r="AF2111" s="11"/>
      <c r="AG2111" s="10"/>
      <c r="AH2111" s="10"/>
      <c r="AI2111" s="11">
        <f t="shared" si="1220"/>
        <v>1423</v>
      </c>
      <c r="AJ2111" s="11" t="str">
        <f t="shared" si="1221"/>
        <v/>
      </c>
      <c r="AK2111" s="11">
        <f t="shared" si="1222"/>
        <v>1423</v>
      </c>
      <c r="AL2111" s="11" t="str">
        <f t="shared" si="1223"/>
        <v/>
      </c>
      <c r="AM2111" s="11">
        <f t="shared" si="1224"/>
        <v>1544</v>
      </c>
      <c r="AN2111" s="11" t="str">
        <f t="shared" si="1225"/>
        <v/>
      </c>
      <c r="AO2111" s="11">
        <f t="shared" si="1226"/>
        <v>1543</v>
      </c>
      <c r="AP2111" s="11" t="str">
        <f t="shared" si="1227"/>
        <v/>
      </c>
      <c r="AQ2111" s="11"/>
      <c r="AR2111" s="11">
        <f t="shared" si="1213"/>
        <v>0</v>
      </c>
      <c r="AS2111" s="11"/>
      <c r="AT2111" s="9"/>
      <c r="AU2111" t="str">
        <f t="shared" si="1216"/>
        <v>RW</v>
      </c>
      <c r="AV2111" s="7">
        <f>SUM(Z$7:Z2111)/2</f>
        <v>1424</v>
      </c>
      <c r="AW2111" s="7">
        <f>SUM(AC$7:AC2111)/2</f>
        <v>1476</v>
      </c>
      <c r="BB2111" s="7">
        <f t="shared" si="1215"/>
        <v>136</v>
      </c>
      <c r="BF2111" s="2" t="s">
        <v>1299</v>
      </c>
      <c r="BG2111" s="2" t="s">
        <v>1299</v>
      </c>
      <c r="BH2111" s="2" t="s">
        <v>1299</v>
      </c>
      <c r="BI2111" s="2" t="s">
        <v>1299</v>
      </c>
      <c r="BJ2111" s="2" t="s">
        <v>1299</v>
      </c>
      <c r="BK2111" s="2" t="s">
        <v>1299</v>
      </c>
      <c r="BL2111" s="2" t="s">
        <v>1299</v>
      </c>
      <c r="BM2111" s="2" t="s">
        <v>1299</v>
      </c>
      <c r="BN2111" s="2" t="s">
        <v>1299</v>
      </c>
      <c r="BO2111" s="2" t="s">
        <v>1299</v>
      </c>
    </row>
    <row r="2112" spans="2:67" outlineLevel="1">
      <c r="B2112" s="36"/>
      <c r="C2112" s="13" t="s">
        <v>1999</v>
      </c>
      <c r="D2112" s="10" t="s">
        <v>1669</v>
      </c>
      <c r="E2112" s="10" t="s">
        <v>2339</v>
      </c>
      <c r="F2112" s="11" t="s">
        <v>2340</v>
      </c>
      <c r="G2112" s="11" t="str">
        <f t="shared" si="1217"/>
        <v/>
      </c>
      <c r="H2112" s="11"/>
      <c r="I2112" s="11"/>
      <c r="J2112" s="11"/>
      <c r="K2112" s="11"/>
      <c r="L2112" s="11"/>
      <c r="M2112" s="11"/>
      <c r="N2112" s="10"/>
      <c r="O2112" s="10"/>
      <c r="P2112" s="10"/>
      <c r="Q2112" s="10"/>
      <c r="R2112" s="10"/>
      <c r="S2112" s="10" t="s">
        <v>53</v>
      </c>
      <c r="T2112" s="10"/>
      <c r="U2112" s="10" t="s">
        <v>49</v>
      </c>
      <c r="V2112" s="10" t="s">
        <v>50</v>
      </c>
      <c r="W2112" s="10" t="s">
        <v>50</v>
      </c>
      <c r="X2112" s="11" t="str">
        <f t="shared" si="1228"/>
        <v>N</v>
      </c>
      <c r="Y2112" s="11"/>
      <c r="Z2112" s="11">
        <f t="shared" si="1185"/>
        <v>0</v>
      </c>
      <c r="AA2112" s="11" t="str">
        <f t="shared" si="1211"/>
        <v>N</v>
      </c>
      <c r="AB2112" s="11"/>
      <c r="AC2112" s="11">
        <f t="shared" si="1212"/>
        <v>0</v>
      </c>
      <c r="AD2112" s="10" t="str">
        <f t="shared" si="1218"/>
        <v/>
      </c>
      <c r="AE2112" s="10" t="str">
        <f t="shared" si="1219"/>
        <v/>
      </c>
      <c r="AF2112" s="11"/>
      <c r="AG2112" s="10"/>
      <c r="AH2112" s="10"/>
      <c r="AI2112" s="11">
        <f t="shared" si="1220"/>
        <v>1423</v>
      </c>
      <c r="AJ2112" s="11" t="str">
        <f t="shared" si="1221"/>
        <v/>
      </c>
      <c r="AK2112" s="11">
        <f t="shared" si="1222"/>
        <v>1423</v>
      </c>
      <c r="AL2112" s="11" t="str">
        <f t="shared" si="1223"/>
        <v/>
      </c>
      <c r="AM2112" s="11">
        <f t="shared" si="1224"/>
        <v>1544</v>
      </c>
      <c r="AN2112" s="11" t="str">
        <f t="shared" si="1225"/>
        <v/>
      </c>
      <c r="AO2112" s="11">
        <f t="shared" si="1226"/>
        <v>1543</v>
      </c>
      <c r="AP2112" s="11" t="str">
        <f t="shared" si="1227"/>
        <v/>
      </c>
      <c r="AQ2112" s="11"/>
      <c r="AR2112" s="11">
        <f t="shared" si="1213"/>
        <v>0</v>
      </c>
      <c r="AS2112" s="11"/>
      <c r="AT2112" s="9"/>
      <c r="AU2112" t="str">
        <f t="shared" si="1216"/>
        <v>RW</v>
      </c>
      <c r="AV2112" s="7">
        <f>SUM(Z$7:Z2112)/2</f>
        <v>1424</v>
      </c>
      <c r="AW2112" s="7">
        <f>SUM(AC$7:AC2112)/2</f>
        <v>1476</v>
      </c>
      <c r="BB2112" s="7">
        <f t="shared" si="1215"/>
        <v>136</v>
      </c>
      <c r="BF2112" s="2" t="s">
        <v>1299</v>
      </c>
      <c r="BG2112" s="2" t="s">
        <v>1299</v>
      </c>
      <c r="BH2112" s="2" t="s">
        <v>1299</v>
      </c>
      <c r="BI2112" s="2" t="s">
        <v>1299</v>
      </c>
      <c r="BJ2112" s="2" t="s">
        <v>1299</v>
      </c>
      <c r="BK2112" s="2" t="s">
        <v>1299</v>
      </c>
      <c r="BL2112" s="2" t="s">
        <v>1299</v>
      </c>
      <c r="BM2112" s="2" t="s">
        <v>1299</v>
      </c>
      <c r="BN2112" s="2" t="s">
        <v>1299</v>
      </c>
      <c r="BO2112" s="2" t="s">
        <v>1299</v>
      </c>
    </row>
    <row r="2113" spans="2:67" outlineLevel="1">
      <c r="B2113" s="36"/>
      <c r="C2113" s="13" t="s">
        <v>1999</v>
      </c>
      <c r="D2113" s="10" t="s">
        <v>1669</v>
      </c>
      <c r="E2113" s="10" t="s">
        <v>2339</v>
      </c>
      <c r="F2113" s="11" t="s">
        <v>2340</v>
      </c>
      <c r="G2113" s="11" t="str">
        <f t="shared" si="1217"/>
        <v/>
      </c>
      <c r="H2113" s="11"/>
      <c r="I2113" s="11"/>
      <c r="J2113" s="11"/>
      <c r="K2113" s="11"/>
      <c r="L2113" s="11"/>
      <c r="M2113" s="11"/>
      <c r="N2113" s="10"/>
      <c r="O2113" s="10"/>
      <c r="P2113" s="10"/>
      <c r="Q2113" s="10"/>
      <c r="R2113" s="10"/>
      <c r="S2113" s="10" t="s">
        <v>53</v>
      </c>
      <c r="T2113" s="10"/>
      <c r="U2113" s="10" t="s">
        <v>49</v>
      </c>
      <c r="V2113" s="10" t="s">
        <v>50</v>
      </c>
      <c r="W2113" s="10" t="s">
        <v>50</v>
      </c>
      <c r="X2113" s="11" t="str">
        <f t="shared" si="1228"/>
        <v>N</v>
      </c>
      <c r="Y2113" s="11"/>
      <c r="Z2113" s="11">
        <f t="shared" si="1185"/>
        <v>0</v>
      </c>
      <c r="AA2113" s="11" t="str">
        <f t="shared" si="1211"/>
        <v>N</v>
      </c>
      <c r="AB2113" s="11"/>
      <c r="AC2113" s="11">
        <f t="shared" si="1212"/>
        <v>0</v>
      </c>
      <c r="AD2113" s="10" t="str">
        <f t="shared" si="1218"/>
        <v/>
      </c>
      <c r="AE2113" s="10" t="str">
        <f t="shared" si="1219"/>
        <v/>
      </c>
      <c r="AF2113" s="11"/>
      <c r="AG2113" s="10"/>
      <c r="AH2113" s="10"/>
      <c r="AI2113" s="11">
        <f t="shared" si="1220"/>
        <v>1423</v>
      </c>
      <c r="AJ2113" s="11" t="str">
        <f t="shared" si="1221"/>
        <v/>
      </c>
      <c r="AK2113" s="11">
        <f t="shared" si="1222"/>
        <v>1423</v>
      </c>
      <c r="AL2113" s="11" t="str">
        <f t="shared" si="1223"/>
        <v/>
      </c>
      <c r="AM2113" s="11">
        <f t="shared" si="1224"/>
        <v>1544</v>
      </c>
      <c r="AN2113" s="11" t="str">
        <f t="shared" si="1225"/>
        <v/>
      </c>
      <c r="AO2113" s="11">
        <f t="shared" si="1226"/>
        <v>1543</v>
      </c>
      <c r="AP2113" s="11" t="str">
        <f t="shared" si="1227"/>
        <v/>
      </c>
      <c r="AQ2113" s="11"/>
      <c r="AR2113" s="11">
        <f t="shared" si="1213"/>
        <v>0</v>
      </c>
      <c r="AS2113" s="11"/>
      <c r="AT2113" s="9"/>
      <c r="AU2113" t="str">
        <f t="shared" si="1216"/>
        <v>RW</v>
      </c>
      <c r="AV2113" s="7">
        <f>SUM(Z$7:Z2113)/2</f>
        <v>1424</v>
      </c>
      <c r="AW2113" s="7">
        <f>SUM(AC$7:AC2113)/2</f>
        <v>1476</v>
      </c>
      <c r="BB2113" s="7">
        <f t="shared" si="1215"/>
        <v>136</v>
      </c>
      <c r="BF2113" s="2" t="s">
        <v>1299</v>
      </c>
      <c r="BG2113" s="2" t="s">
        <v>1299</v>
      </c>
      <c r="BH2113" s="2" t="s">
        <v>1299</v>
      </c>
      <c r="BI2113" s="2" t="s">
        <v>1299</v>
      </c>
      <c r="BJ2113" s="2" t="s">
        <v>1299</v>
      </c>
      <c r="BK2113" s="2" t="s">
        <v>1299</v>
      </c>
      <c r="BL2113" s="2" t="s">
        <v>1299</v>
      </c>
      <c r="BM2113" s="2" t="s">
        <v>1299</v>
      </c>
      <c r="BN2113" s="2" t="s">
        <v>1299</v>
      </c>
      <c r="BO2113" s="2" t="s">
        <v>1299</v>
      </c>
    </row>
    <row r="2114" spans="2:67" outlineLevel="1">
      <c r="B2114" s="36"/>
      <c r="C2114" s="13" t="s">
        <v>1999</v>
      </c>
      <c r="D2114" s="10" t="s">
        <v>1669</v>
      </c>
      <c r="E2114" s="10" t="s">
        <v>2339</v>
      </c>
      <c r="F2114" s="11" t="s">
        <v>2340</v>
      </c>
      <c r="G2114" s="11" t="str">
        <f t="shared" si="1217"/>
        <v/>
      </c>
      <c r="H2114" s="11"/>
      <c r="I2114" s="11"/>
      <c r="J2114" s="11"/>
      <c r="K2114" s="11"/>
      <c r="L2114" s="11"/>
      <c r="M2114" s="11"/>
      <c r="N2114" s="10"/>
      <c r="O2114" s="10"/>
      <c r="P2114" s="10"/>
      <c r="Q2114" s="10"/>
      <c r="R2114" s="10"/>
      <c r="S2114" s="10" t="s">
        <v>53</v>
      </c>
      <c r="T2114" s="10"/>
      <c r="U2114" s="10" t="s">
        <v>49</v>
      </c>
      <c r="V2114" s="10" t="s">
        <v>50</v>
      </c>
      <c r="W2114" s="10" t="s">
        <v>50</v>
      </c>
      <c r="X2114" s="11" t="str">
        <f t="shared" si="1228"/>
        <v>N</v>
      </c>
      <c r="Y2114" s="11"/>
      <c r="Z2114" s="11">
        <f t="shared" si="1185"/>
        <v>0</v>
      </c>
      <c r="AA2114" s="11" t="str">
        <f t="shared" si="1211"/>
        <v>N</v>
      </c>
      <c r="AB2114" s="11"/>
      <c r="AC2114" s="11">
        <f t="shared" si="1212"/>
        <v>0</v>
      </c>
      <c r="AD2114" s="10" t="str">
        <f t="shared" si="1218"/>
        <v/>
      </c>
      <c r="AE2114" s="10" t="str">
        <f t="shared" si="1219"/>
        <v/>
      </c>
      <c r="AF2114" s="11"/>
      <c r="AG2114" s="10"/>
      <c r="AH2114" s="10"/>
      <c r="AI2114" s="11">
        <f t="shared" si="1220"/>
        <v>1423</v>
      </c>
      <c r="AJ2114" s="11" t="str">
        <f t="shared" si="1221"/>
        <v/>
      </c>
      <c r="AK2114" s="11">
        <f t="shared" si="1222"/>
        <v>1423</v>
      </c>
      <c r="AL2114" s="11" t="str">
        <f t="shared" si="1223"/>
        <v/>
      </c>
      <c r="AM2114" s="11">
        <f t="shared" si="1224"/>
        <v>1544</v>
      </c>
      <c r="AN2114" s="11" t="str">
        <f t="shared" si="1225"/>
        <v/>
      </c>
      <c r="AO2114" s="11">
        <f t="shared" si="1226"/>
        <v>1543</v>
      </c>
      <c r="AP2114" s="11" t="str">
        <f t="shared" si="1227"/>
        <v/>
      </c>
      <c r="AQ2114" s="11"/>
      <c r="AR2114" s="11">
        <f t="shared" si="1213"/>
        <v>0</v>
      </c>
      <c r="AS2114" s="11"/>
      <c r="AT2114" s="9"/>
      <c r="AU2114" t="str">
        <f t="shared" si="1216"/>
        <v>RW</v>
      </c>
      <c r="AV2114" s="7">
        <f>SUM(Z$7:Z2114)/2</f>
        <v>1424</v>
      </c>
      <c r="AW2114" s="7">
        <f>SUM(AC$7:AC2114)/2</f>
        <v>1476</v>
      </c>
      <c r="BB2114" s="7">
        <f t="shared" si="1215"/>
        <v>136</v>
      </c>
      <c r="BF2114" s="2" t="s">
        <v>1299</v>
      </c>
      <c r="BG2114" s="2" t="s">
        <v>1299</v>
      </c>
      <c r="BH2114" s="2" t="s">
        <v>1299</v>
      </c>
      <c r="BI2114" s="2" t="s">
        <v>1299</v>
      </c>
      <c r="BJ2114" s="2" t="s">
        <v>1299</v>
      </c>
      <c r="BK2114" s="2" t="s">
        <v>1299</v>
      </c>
      <c r="BL2114" s="2" t="s">
        <v>1299</v>
      </c>
      <c r="BM2114" s="2" t="s">
        <v>1299</v>
      </c>
      <c r="BN2114" s="2" t="s">
        <v>1299</v>
      </c>
      <c r="BO2114" s="2" t="s">
        <v>1299</v>
      </c>
    </row>
    <row r="2115" spans="2:67" outlineLevel="1">
      <c r="B2115" s="36"/>
      <c r="C2115" s="13" t="s">
        <v>1999</v>
      </c>
      <c r="D2115" s="10" t="s">
        <v>1669</v>
      </c>
      <c r="E2115" s="10" t="s">
        <v>2339</v>
      </c>
      <c r="F2115" s="11" t="s">
        <v>2340</v>
      </c>
      <c r="G2115" s="11" t="str">
        <f t="shared" si="1217"/>
        <v/>
      </c>
      <c r="H2115" s="11"/>
      <c r="I2115" s="11"/>
      <c r="J2115" s="11"/>
      <c r="K2115" s="11"/>
      <c r="L2115" s="11"/>
      <c r="M2115" s="11"/>
      <c r="N2115" s="10"/>
      <c r="O2115" s="10"/>
      <c r="P2115" s="10"/>
      <c r="Q2115" s="10"/>
      <c r="R2115" s="10"/>
      <c r="S2115" s="10" t="s">
        <v>53</v>
      </c>
      <c r="T2115" s="10"/>
      <c r="U2115" s="10" t="s">
        <v>49</v>
      </c>
      <c r="V2115" s="10" t="s">
        <v>50</v>
      </c>
      <c r="W2115" s="10" t="s">
        <v>50</v>
      </c>
      <c r="X2115" s="11" t="str">
        <f t="shared" si="1228"/>
        <v>N</v>
      </c>
      <c r="Y2115" s="11"/>
      <c r="Z2115" s="11">
        <f t="shared" si="1185"/>
        <v>0</v>
      </c>
      <c r="AA2115" s="11" t="str">
        <f t="shared" si="1211"/>
        <v>N</v>
      </c>
      <c r="AB2115" s="11"/>
      <c r="AC2115" s="11">
        <f t="shared" si="1212"/>
        <v>0</v>
      </c>
      <c r="AD2115" s="10" t="str">
        <f t="shared" si="1218"/>
        <v/>
      </c>
      <c r="AE2115" s="10" t="str">
        <f t="shared" si="1219"/>
        <v/>
      </c>
      <c r="AF2115" s="11"/>
      <c r="AG2115" s="10"/>
      <c r="AH2115" s="10"/>
      <c r="AI2115" s="11">
        <f t="shared" si="1220"/>
        <v>1423</v>
      </c>
      <c r="AJ2115" s="11" t="str">
        <f t="shared" si="1221"/>
        <v/>
      </c>
      <c r="AK2115" s="11">
        <f t="shared" si="1222"/>
        <v>1423</v>
      </c>
      <c r="AL2115" s="11" t="str">
        <f t="shared" si="1223"/>
        <v/>
      </c>
      <c r="AM2115" s="11">
        <f t="shared" si="1224"/>
        <v>1544</v>
      </c>
      <c r="AN2115" s="11" t="str">
        <f t="shared" si="1225"/>
        <v/>
      </c>
      <c r="AO2115" s="11">
        <f t="shared" si="1226"/>
        <v>1543</v>
      </c>
      <c r="AP2115" s="11" t="str">
        <f t="shared" si="1227"/>
        <v/>
      </c>
      <c r="AQ2115" s="11"/>
      <c r="AR2115" s="11">
        <f t="shared" si="1213"/>
        <v>0</v>
      </c>
      <c r="AS2115" s="11"/>
      <c r="AT2115" s="9"/>
      <c r="AU2115" t="str">
        <f t="shared" si="1216"/>
        <v>RW</v>
      </c>
      <c r="AV2115" s="7">
        <f>SUM(Z$7:Z2115)/2</f>
        <v>1424</v>
      </c>
      <c r="AW2115" s="7">
        <f>SUM(AC$7:AC2115)/2</f>
        <v>1476</v>
      </c>
      <c r="BB2115" s="7">
        <f t="shared" si="1215"/>
        <v>136</v>
      </c>
      <c r="BF2115" s="2" t="s">
        <v>1299</v>
      </c>
      <c r="BG2115" s="2" t="s">
        <v>1299</v>
      </c>
      <c r="BH2115" s="2" t="s">
        <v>1299</v>
      </c>
      <c r="BI2115" s="2" t="s">
        <v>1299</v>
      </c>
      <c r="BJ2115" s="2" t="s">
        <v>1299</v>
      </c>
      <c r="BK2115" s="2" t="s">
        <v>1299</v>
      </c>
      <c r="BL2115" s="2" t="s">
        <v>1299</v>
      </c>
      <c r="BM2115" s="2" t="s">
        <v>1299</v>
      </c>
      <c r="BN2115" s="2" t="s">
        <v>1299</v>
      </c>
      <c r="BO2115" s="2" t="s">
        <v>1299</v>
      </c>
    </row>
    <row r="2116" spans="2:67" outlineLevel="1">
      <c r="B2116" s="36"/>
      <c r="C2116" s="13" t="s">
        <v>1999</v>
      </c>
      <c r="D2116" s="10" t="s">
        <v>1669</v>
      </c>
      <c r="E2116" s="10" t="s">
        <v>2339</v>
      </c>
      <c r="F2116" s="11" t="s">
        <v>2340</v>
      </c>
      <c r="G2116" s="11" t="str">
        <f t="shared" si="1217"/>
        <v/>
      </c>
      <c r="H2116" s="11"/>
      <c r="I2116" s="11"/>
      <c r="J2116" s="11"/>
      <c r="K2116" s="11"/>
      <c r="L2116" s="11"/>
      <c r="M2116" s="11"/>
      <c r="N2116" s="10"/>
      <c r="O2116" s="10"/>
      <c r="P2116" s="10"/>
      <c r="Q2116" s="10"/>
      <c r="R2116" s="10"/>
      <c r="S2116" s="10" t="s">
        <v>53</v>
      </c>
      <c r="T2116" s="10"/>
      <c r="U2116" s="10" t="s">
        <v>49</v>
      </c>
      <c r="V2116" s="10" t="s">
        <v>50</v>
      </c>
      <c r="W2116" s="10" t="s">
        <v>50</v>
      </c>
      <c r="X2116" s="11" t="str">
        <f t="shared" si="1228"/>
        <v>N</v>
      </c>
      <c r="Y2116" s="11"/>
      <c r="Z2116" s="11">
        <f t="shared" si="1185"/>
        <v>0</v>
      </c>
      <c r="AA2116" s="11" t="str">
        <f t="shared" si="1211"/>
        <v>N</v>
      </c>
      <c r="AB2116" s="11"/>
      <c r="AC2116" s="11">
        <f t="shared" si="1212"/>
        <v>0</v>
      </c>
      <c r="AD2116" s="10" t="str">
        <f t="shared" si="1218"/>
        <v/>
      </c>
      <c r="AE2116" s="10" t="str">
        <f t="shared" si="1219"/>
        <v/>
      </c>
      <c r="AF2116" s="11"/>
      <c r="AG2116" s="10"/>
      <c r="AH2116" s="10"/>
      <c r="AI2116" s="11">
        <f t="shared" si="1220"/>
        <v>1423</v>
      </c>
      <c r="AJ2116" s="11" t="str">
        <f t="shared" si="1221"/>
        <v/>
      </c>
      <c r="AK2116" s="11">
        <f t="shared" si="1222"/>
        <v>1423</v>
      </c>
      <c r="AL2116" s="11" t="str">
        <f t="shared" si="1223"/>
        <v/>
      </c>
      <c r="AM2116" s="11">
        <f t="shared" si="1224"/>
        <v>1544</v>
      </c>
      <c r="AN2116" s="11" t="str">
        <f t="shared" si="1225"/>
        <v/>
      </c>
      <c r="AO2116" s="11">
        <f t="shared" si="1226"/>
        <v>1543</v>
      </c>
      <c r="AP2116" s="11" t="str">
        <f t="shared" si="1227"/>
        <v/>
      </c>
      <c r="AQ2116" s="11"/>
      <c r="AR2116" s="11">
        <f t="shared" si="1213"/>
        <v>0</v>
      </c>
      <c r="AS2116" s="11"/>
      <c r="AT2116" s="9"/>
      <c r="AU2116" t="str">
        <f t="shared" si="1216"/>
        <v>RW</v>
      </c>
      <c r="AV2116" s="7">
        <f>SUM(Z$7:Z2116)/2</f>
        <v>1424</v>
      </c>
      <c r="AW2116" s="7">
        <f>SUM(AC$7:AC2116)/2</f>
        <v>1476</v>
      </c>
      <c r="BB2116" s="7">
        <f t="shared" si="1215"/>
        <v>136</v>
      </c>
      <c r="BF2116" s="2" t="s">
        <v>1299</v>
      </c>
      <c r="BG2116" s="2" t="s">
        <v>1299</v>
      </c>
      <c r="BH2116" s="2" t="s">
        <v>1299</v>
      </c>
      <c r="BI2116" s="2" t="s">
        <v>1299</v>
      </c>
      <c r="BJ2116" s="2" t="s">
        <v>1299</v>
      </c>
      <c r="BK2116" s="2" t="s">
        <v>1299</v>
      </c>
      <c r="BL2116" s="2" t="s">
        <v>1299</v>
      </c>
      <c r="BM2116" s="2" t="s">
        <v>1299</v>
      </c>
      <c r="BN2116" s="2" t="s">
        <v>1299</v>
      </c>
      <c r="BO2116" s="2" t="s">
        <v>1299</v>
      </c>
    </row>
    <row r="2117" spans="2:67" outlineLevel="1">
      <c r="B2117" s="36"/>
      <c r="C2117" s="13" t="s">
        <v>1999</v>
      </c>
      <c r="D2117" s="10" t="s">
        <v>1669</v>
      </c>
      <c r="E2117" s="10" t="s">
        <v>2339</v>
      </c>
      <c r="F2117" s="11" t="s">
        <v>2340</v>
      </c>
      <c r="G2117" s="11" t="str">
        <f t="shared" si="1217"/>
        <v/>
      </c>
      <c r="H2117" s="11"/>
      <c r="I2117" s="11"/>
      <c r="J2117" s="11"/>
      <c r="K2117" s="11"/>
      <c r="L2117" s="11"/>
      <c r="M2117" s="11"/>
      <c r="N2117" s="10"/>
      <c r="O2117" s="10"/>
      <c r="P2117" s="10"/>
      <c r="Q2117" s="10"/>
      <c r="R2117" s="10"/>
      <c r="S2117" s="10" t="s">
        <v>53</v>
      </c>
      <c r="T2117" s="10"/>
      <c r="U2117" s="10" t="s">
        <v>49</v>
      </c>
      <c r="V2117" s="10" t="s">
        <v>50</v>
      </c>
      <c r="W2117" s="10" t="s">
        <v>50</v>
      </c>
      <c r="X2117" s="11" t="str">
        <f t="shared" si="1228"/>
        <v>N</v>
      </c>
      <c r="Y2117" s="11"/>
      <c r="Z2117" s="11">
        <f t="shared" si="1185"/>
        <v>0</v>
      </c>
      <c r="AA2117" s="11" t="str">
        <f t="shared" si="1211"/>
        <v>N</v>
      </c>
      <c r="AB2117" s="11"/>
      <c r="AC2117" s="11">
        <f t="shared" si="1212"/>
        <v>0</v>
      </c>
      <c r="AD2117" s="10" t="str">
        <f t="shared" si="1218"/>
        <v/>
      </c>
      <c r="AE2117" s="10" t="str">
        <f t="shared" si="1219"/>
        <v/>
      </c>
      <c r="AF2117" s="11"/>
      <c r="AG2117" s="10"/>
      <c r="AH2117" s="10"/>
      <c r="AI2117" s="11">
        <f t="shared" si="1220"/>
        <v>1423</v>
      </c>
      <c r="AJ2117" s="11" t="str">
        <f t="shared" si="1221"/>
        <v/>
      </c>
      <c r="AK2117" s="11">
        <f t="shared" si="1222"/>
        <v>1423</v>
      </c>
      <c r="AL2117" s="11" t="str">
        <f t="shared" si="1223"/>
        <v/>
      </c>
      <c r="AM2117" s="11">
        <f t="shared" si="1224"/>
        <v>1544</v>
      </c>
      <c r="AN2117" s="11" t="str">
        <f t="shared" si="1225"/>
        <v/>
      </c>
      <c r="AO2117" s="11">
        <f t="shared" si="1226"/>
        <v>1543</v>
      </c>
      <c r="AP2117" s="11" t="str">
        <f t="shared" si="1227"/>
        <v/>
      </c>
      <c r="AQ2117" s="11"/>
      <c r="AR2117" s="11">
        <f t="shared" si="1213"/>
        <v>0</v>
      </c>
      <c r="AS2117" s="11"/>
      <c r="AT2117" s="9"/>
      <c r="AU2117" t="str">
        <f t="shared" si="1216"/>
        <v>RW</v>
      </c>
      <c r="AV2117" s="7">
        <f>SUM(Z$7:Z2117)/2</f>
        <v>1424</v>
      </c>
      <c r="AW2117" s="7">
        <f>SUM(AC$7:AC2117)/2</f>
        <v>1476</v>
      </c>
      <c r="BB2117" s="7">
        <f t="shared" si="1215"/>
        <v>136</v>
      </c>
      <c r="BF2117" s="2" t="s">
        <v>1299</v>
      </c>
      <c r="BG2117" s="2" t="s">
        <v>1299</v>
      </c>
      <c r="BH2117" s="2" t="s">
        <v>1299</v>
      </c>
      <c r="BI2117" s="2" t="s">
        <v>1299</v>
      </c>
      <c r="BJ2117" s="2" t="s">
        <v>1299</v>
      </c>
      <c r="BK2117" s="2" t="s">
        <v>1299</v>
      </c>
      <c r="BL2117" s="2" t="s">
        <v>1299</v>
      </c>
      <c r="BM2117" s="2" t="s">
        <v>1299</v>
      </c>
      <c r="BN2117" s="2" t="s">
        <v>1299</v>
      </c>
      <c r="BO2117" s="2" t="s">
        <v>1299</v>
      </c>
    </row>
    <row r="2118" spans="2:67" outlineLevel="1">
      <c r="B2118" s="36"/>
      <c r="C2118" s="13" t="s">
        <v>1999</v>
      </c>
      <c r="D2118" s="10" t="s">
        <v>1669</v>
      </c>
      <c r="E2118" s="10" t="s">
        <v>2339</v>
      </c>
      <c r="F2118" s="11" t="s">
        <v>2340</v>
      </c>
      <c r="G2118" s="11" t="str">
        <f t="shared" si="1217"/>
        <v>MFR_SPECIFIC_F1[135:134]</v>
      </c>
      <c r="H2118" s="11"/>
      <c r="I2118" s="11"/>
      <c r="J2118" s="11"/>
      <c r="K2118" s="11"/>
      <c r="L2118" s="11"/>
      <c r="M2118" s="11"/>
      <c r="N2118" s="10"/>
      <c r="O2118" s="10"/>
      <c r="P2118" s="10"/>
      <c r="Q2118" s="10"/>
      <c r="R2118" s="10"/>
      <c r="S2118" s="10" t="s">
        <v>53</v>
      </c>
      <c r="T2118" s="10"/>
      <c r="U2118" s="10" t="s">
        <v>49</v>
      </c>
      <c r="V2118" s="10" t="s">
        <v>50</v>
      </c>
      <c r="W2118" s="10" t="s">
        <v>50</v>
      </c>
      <c r="X2118" s="11" t="str">
        <f t="shared" si="1228"/>
        <v>N</v>
      </c>
      <c r="Y2118" s="11"/>
      <c r="Z2118" s="11">
        <f t="shared" si="1185"/>
        <v>0</v>
      </c>
      <c r="AA2118" s="11" t="str">
        <f t="shared" si="1211"/>
        <v>Y</v>
      </c>
      <c r="AB2118" s="11">
        <v>2</v>
      </c>
      <c r="AC2118" s="11">
        <f t="shared" si="1212"/>
        <v>2</v>
      </c>
      <c r="AD2118" s="10" t="str">
        <f t="shared" si="1218"/>
        <v>00</v>
      </c>
      <c r="AE2118" s="10" t="str">
        <f t="shared" si="1219"/>
        <v>00</v>
      </c>
      <c r="AF2118" s="11"/>
      <c r="AG2118" s="10"/>
      <c r="AH2118" s="10"/>
      <c r="AI2118" s="11">
        <f t="shared" si="1220"/>
        <v>1423</v>
      </c>
      <c r="AJ2118" s="11" t="str">
        <f t="shared" si="1221"/>
        <v/>
      </c>
      <c r="AK2118" s="11">
        <f t="shared" si="1222"/>
        <v>1423</v>
      </c>
      <c r="AL2118" s="11" t="str">
        <f t="shared" si="1223"/>
        <v/>
      </c>
      <c r="AM2118" s="11">
        <f t="shared" si="1224"/>
        <v>1542</v>
      </c>
      <c r="AN2118" s="11" t="str">
        <f t="shared" si="1225"/>
        <v>OTP[1543:1542]</v>
      </c>
      <c r="AO2118" s="11">
        <f t="shared" si="1226"/>
        <v>1543</v>
      </c>
      <c r="AP2118" s="11" t="str">
        <f t="shared" si="1227"/>
        <v/>
      </c>
      <c r="AQ2118" s="11"/>
      <c r="AR2118" s="11">
        <f t="shared" si="1213"/>
        <v>0</v>
      </c>
      <c r="AS2118" s="11"/>
      <c r="AT2118" s="9"/>
      <c r="AU2118" t="str">
        <f t="shared" si="1216"/>
        <v>RW</v>
      </c>
      <c r="AV2118" s="7">
        <f>SUM(Z$7:Z2118)/2</f>
        <v>1424</v>
      </c>
      <c r="AW2118" s="7">
        <f>SUM(AC$7:AC2118)/2</f>
        <v>1477</v>
      </c>
      <c r="BA2118" s="7">
        <v>2</v>
      </c>
      <c r="BB2118" s="7">
        <f t="shared" si="1215"/>
        <v>134</v>
      </c>
      <c r="BF2118" s="2" t="s">
        <v>51</v>
      </c>
      <c r="BG2118" s="2" t="s">
        <v>51</v>
      </c>
      <c r="BH2118" s="2" t="s">
        <v>51</v>
      </c>
      <c r="BI2118" s="2" t="s">
        <v>51</v>
      </c>
      <c r="BJ2118" s="2" t="s">
        <v>51</v>
      </c>
      <c r="BK2118" s="2" t="s">
        <v>51</v>
      </c>
      <c r="BL2118" s="2" t="s">
        <v>51</v>
      </c>
      <c r="BM2118" s="2" t="s">
        <v>51</v>
      </c>
      <c r="BN2118" s="2" t="s">
        <v>51</v>
      </c>
      <c r="BO2118" s="2" t="s">
        <v>51</v>
      </c>
    </row>
    <row r="2119" spans="2:67" ht="28.9" outlineLevel="1">
      <c r="B2119" s="36"/>
      <c r="C2119" s="13" t="s">
        <v>1999</v>
      </c>
      <c r="D2119" s="10" t="s">
        <v>1669</v>
      </c>
      <c r="E2119" s="10" t="s">
        <v>2339</v>
      </c>
      <c r="F2119" s="11" t="s">
        <v>2340</v>
      </c>
      <c r="G2119" s="11" t="str">
        <f t="shared" si="1217"/>
        <v>MFR_SPECIFIC_F1[133]</v>
      </c>
      <c r="H2119" s="2" t="s">
        <v>2342</v>
      </c>
      <c r="I2119" s="2"/>
      <c r="J2119" s="2"/>
      <c r="K2119" s="2"/>
      <c r="L2119" s="2"/>
      <c r="M2119" s="2"/>
      <c r="N2119" s="10" t="s">
        <v>2343</v>
      </c>
      <c r="O2119" s="10"/>
      <c r="P2119" s="10"/>
      <c r="Q2119" s="10"/>
      <c r="R2119" s="10"/>
      <c r="S2119" s="10" t="s">
        <v>53</v>
      </c>
      <c r="T2119" s="10"/>
      <c r="U2119" s="10" t="s">
        <v>49</v>
      </c>
      <c r="V2119" s="10" t="s">
        <v>50</v>
      </c>
      <c r="W2119" s="10" t="s">
        <v>50</v>
      </c>
      <c r="X2119" s="11" t="str">
        <f t="shared" si="1228"/>
        <v>N</v>
      </c>
      <c r="Y2119" s="11"/>
      <c r="Z2119" s="11">
        <f t="shared" si="1185"/>
        <v>0</v>
      </c>
      <c r="AA2119" s="11" t="str">
        <f t="shared" si="1211"/>
        <v>Y</v>
      </c>
      <c r="AB2119" s="11">
        <v>1</v>
      </c>
      <c r="AC2119" s="11">
        <f t="shared" si="1212"/>
        <v>1</v>
      </c>
      <c r="AD2119" s="10">
        <v>1</v>
      </c>
      <c r="AE2119" s="10">
        <v>1</v>
      </c>
      <c r="AF2119" s="11"/>
      <c r="AG2119" s="10"/>
      <c r="AH2119" s="10"/>
      <c r="AI2119" s="11">
        <f t="shared" si="1220"/>
        <v>1423</v>
      </c>
      <c r="AJ2119" s="11" t="str">
        <f t="shared" si="1221"/>
        <v/>
      </c>
      <c r="AK2119" s="11">
        <f t="shared" si="1222"/>
        <v>1423</v>
      </c>
      <c r="AL2119" s="11" t="str">
        <f t="shared" si="1223"/>
        <v/>
      </c>
      <c r="AM2119" s="11">
        <f t="shared" si="1224"/>
        <v>1541</v>
      </c>
      <c r="AN2119" s="11" t="str">
        <f t="shared" si="1225"/>
        <v>OTP[1541]</v>
      </c>
      <c r="AO2119" s="11">
        <f t="shared" si="1226"/>
        <v>1543</v>
      </c>
      <c r="AP2119" s="11" t="str">
        <f t="shared" si="1227"/>
        <v/>
      </c>
      <c r="AQ2119" s="11"/>
      <c r="AR2119" s="11">
        <f t="shared" si="1213"/>
        <v>0</v>
      </c>
      <c r="AS2119" s="11"/>
      <c r="AT2119" s="9"/>
      <c r="AU2119" t="str">
        <f t="shared" si="1216"/>
        <v>RW</v>
      </c>
      <c r="AV2119" s="7">
        <f>SUM(Z$7:Z2119)/2</f>
        <v>1424</v>
      </c>
      <c r="AW2119" s="7">
        <f>SUM(AC$7:AC2119)/2</f>
        <v>1477.5</v>
      </c>
      <c r="BA2119" s="7">
        <v>1</v>
      </c>
      <c r="BB2119" s="7">
        <f t="shared" si="1215"/>
        <v>133</v>
      </c>
      <c r="BF2119" s="50">
        <v>0</v>
      </c>
      <c r="BG2119" s="50">
        <v>0</v>
      </c>
      <c r="BH2119" s="50">
        <v>0</v>
      </c>
      <c r="BI2119" s="50">
        <v>0</v>
      </c>
      <c r="BJ2119" s="2">
        <v>1</v>
      </c>
      <c r="BK2119" s="2">
        <v>1</v>
      </c>
      <c r="BL2119" s="50">
        <v>0</v>
      </c>
      <c r="BM2119" s="50">
        <v>0</v>
      </c>
      <c r="BN2119" s="2">
        <v>1</v>
      </c>
      <c r="BO2119" s="2">
        <v>1</v>
      </c>
    </row>
    <row r="2120" spans="2:67" outlineLevel="1">
      <c r="B2120" s="34"/>
      <c r="C2120" s="13" t="s">
        <v>1999</v>
      </c>
      <c r="D2120" s="10" t="s">
        <v>1669</v>
      </c>
      <c r="E2120" s="10" t="s">
        <v>2339</v>
      </c>
      <c r="F2120" s="11" t="s">
        <v>2340</v>
      </c>
      <c r="G2120" s="11" t="str">
        <f t="shared" si="1217"/>
        <v>MFR_SPECIFIC_F1[132:131]</v>
      </c>
      <c r="H2120" s="11"/>
      <c r="I2120" s="11"/>
      <c r="J2120" s="11"/>
      <c r="K2120" s="11"/>
      <c r="L2120" s="11"/>
      <c r="M2120" s="11"/>
      <c r="N2120" s="10"/>
      <c r="O2120" s="10"/>
      <c r="P2120" s="10"/>
      <c r="Q2120" s="10"/>
      <c r="R2120" s="10"/>
      <c r="S2120" s="10" t="s">
        <v>53</v>
      </c>
      <c r="T2120" s="10"/>
      <c r="U2120" s="10" t="s">
        <v>49</v>
      </c>
      <c r="V2120" s="10" t="s">
        <v>50</v>
      </c>
      <c r="W2120" s="10" t="s">
        <v>50</v>
      </c>
      <c r="X2120" s="11" t="str">
        <f t="shared" si="1228"/>
        <v>N</v>
      </c>
      <c r="Y2120" s="11"/>
      <c r="Z2120" s="11">
        <f t="shared" si="1185"/>
        <v>0</v>
      </c>
      <c r="AA2120" s="11" t="str">
        <f t="shared" si="1211"/>
        <v>Y</v>
      </c>
      <c r="AB2120" s="11">
        <v>2</v>
      </c>
      <c r="AC2120" s="11">
        <f t="shared" si="1212"/>
        <v>2</v>
      </c>
      <c r="AD2120" s="10">
        <v>11</v>
      </c>
      <c r="AE2120" s="10">
        <v>11</v>
      </c>
      <c r="AF2120" s="11"/>
      <c r="AG2120" s="10"/>
      <c r="AH2120" s="10"/>
      <c r="AI2120" s="11">
        <f t="shared" si="1220"/>
        <v>1423</v>
      </c>
      <c r="AJ2120" s="11" t="str">
        <f t="shared" si="1221"/>
        <v/>
      </c>
      <c r="AK2120" s="11">
        <f t="shared" si="1222"/>
        <v>1423</v>
      </c>
      <c r="AL2120" s="11" t="str">
        <f t="shared" si="1223"/>
        <v/>
      </c>
      <c r="AM2120" s="11">
        <f t="shared" si="1224"/>
        <v>1539</v>
      </c>
      <c r="AN2120" s="11" t="str">
        <f t="shared" si="1225"/>
        <v>OTP[1540:1539]</v>
      </c>
      <c r="AO2120" s="11">
        <f t="shared" si="1226"/>
        <v>1543</v>
      </c>
      <c r="AP2120" s="11" t="str">
        <f t="shared" si="1227"/>
        <v/>
      </c>
      <c r="AQ2120" s="11"/>
      <c r="AR2120" s="11">
        <f t="shared" si="1213"/>
        <v>0</v>
      </c>
      <c r="AS2120" s="11"/>
      <c r="AT2120" s="9"/>
      <c r="AU2120" t="str">
        <f t="shared" si="1216"/>
        <v>RW</v>
      </c>
      <c r="AV2120" s="7">
        <f>SUM(Z$7:Z2120)/2</f>
        <v>1424</v>
      </c>
      <c r="AW2120" s="7">
        <f>SUM(AC$7:AC2120)/2</f>
        <v>1478.5</v>
      </c>
      <c r="BA2120" s="7">
        <v>2</v>
      </c>
      <c r="BB2120" s="7">
        <f t="shared" si="1215"/>
        <v>131</v>
      </c>
      <c r="BF2120" s="2">
        <v>11</v>
      </c>
      <c r="BG2120" s="2">
        <v>11</v>
      </c>
      <c r="BH2120" s="2">
        <v>11</v>
      </c>
      <c r="BI2120" s="2">
        <v>11</v>
      </c>
      <c r="BJ2120" s="2">
        <v>11</v>
      </c>
      <c r="BK2120" s="2">
        <v>11</v>
      </c>
      <c r="BL2120" s="2">
        <v>11</v>
      </c>
      <c r="BM2120" s="2">
        <v>11</v>
      </c>
      <c r="BN2120" s="2">
        <v>11</v>
      </c>
      <c r="BO2120" s="2">
        <v>11</v>
      </c>
    </row>
    <row r="2121" spans="2:67" outlineLevel="1">
      <c r="B2121" s="36"/>
      <c r="C2121" s="13" t="s">
        <v>1999</v>
      </c>
      <c r="D2121" s="10" t="s">
        <v>1669</v>
      </c>
      <c r="E2121" s="10" t="s">
        <v>2339</v>
      </c>
      <c r="F2121" s="11" t="s">
        <v>2340</v>
      </c>
      <c r="G2121" s="11" t="str">
        <f t="shared" si="1217"/>
        <v>MFR_SPECIFIC_F1[130:129]</v>
      </c>
      <c r="H2121" s="11"/>
      <c r="I2121" s="11"/>
      <c r="J2121" s="11"/>
      <c r="K2121" s="11"/>
      <c r="L2121" s="11"/>
      <c r="M2121" s="11"/>
      <c r="N2121" s="10"/>
      <c r="O2121" s="10"/>
      <c r="P2121" s="10"/>
      <c r="Q2121" s="10"/>
      <c r="R2121" s="10"/>
      <c r="S2121" s="10" t="s">
        <v>53</v>
      </c>
      <c r="T2121" s="10"/>
      <c r="U2121" s="10" t="s">
        <v>49</v>
      </c>
      <c r="V2121" s="10" t="s">
        <v>50</v>
      </c>
      <c r="W2121" s="10" t="s">
        <v>50</v>
      </c>
      <c r="X2121" s="11" t="str">
        <f t="shared" si="1228"/>
        <v>N</v>
      </c>
      <c r="Y2121" s="11"/>
      <c r="Z2121" s="11">
        <f t="shared" si="1185"/>
        <v>0</v>
      </c>
      <c r="AA2121" s="11" t="str">
        <f t="shared" si="1211"/>
        <v>Y</v>
      </c>
      <c r="AB2121" s="11">
        <v>2</v>
      </c>
      <c r="AC2121" s="11">
        <f t="shared" si="1212"/>
        <v>2</v>
      </c>
      <c r="AD2121" s="10">
        <v>11</v>
      </c>
      <c r="AE2121" s="10">
        <v>11</v>
      </c>
      <c r="AF2121" s="11"/>
      <c r="AG2121" s="10"/>
      <c r="AH2121" s="10"/>
      <c r="AI2121" s="11">
        <f t="shared" si="1220"/>
        <v>1423</v>
      </c>
      <c r="AJ2121" s="11" t="str">
        <f t="shared" si="1221"/>
        <v/>
      </c>
      <c r="AK2121" s="11">
        <f t="shared" si="1222"/>
        <v>1423</v>
      </c>
      <c r="AL2121" s="11" t="str">
        <f t="shared" si="1223"/>
        <v/>
      </c>
      <c r="AM2121" s="11">
        <f t="shared" si="1224"/>
        <v>1537</v>
      </c>
      <c r="AN2121" s="11" t="str">
        <f t="shared" si="1225"/>
        <v>OTP[1538:1537]</v>
      </c>
      <c r="AO2121" s="11">
        <f t="shared" si="1226"/>
        <v>1543</v>
      </c>
      <c r="AP2121" s="11" t="str">
        <f t="shared" si="1227"/>
        <v/>
      </c>
      <c r="AQ2121" s="11"/>
      <c r="AR2121" s="11">
        <f t="shared" si="1213"/>
        <v>0</v>
      </c>
      <c r="AS2121" s="11"/>
      <c r="AT2121" s="9"/>
      <c r="AU2121" t="str">
        <f t="shared" si="1216"/>
        <v>RW</v>
      </c>
      <c r="AV2121" s="7">
        <f>SUM(Z$7:Z2121)/2</f>
        <v>1424</v>
      </c>
      <c r="AW2121" s="7">
        <f>SUM(AC$7:AC2121)/2</f>
        <v>1479.5</v>
      </c>
      <c r="BA2121" s="7">
        <v>2</v>
      </c>
      <c r="BB2121" s="7">
        <f t="shared" si="1215"/>
        <v>129</v>
      </c>
      <c r="BF2121" s="2">
        <v>11</v>
      </c>
      <c r="BG2121" s="2">
        <v>11</v>
      </c>
      <c r="BH2121" s="2">
        <v>11</v>
      </c>
      <c r="BI2121" s="2">
        <v>11</v>
      </c>
      <c r="BJ2121" s="2">
        <v>11</v>
      </c>
      <c r="BK2121" s="2">
        <v>11</v>
      </c>
      <c r="BL2121" s="2">
        <v>11</v>
      </c>
      <c r="BM2121" s="2">
        <v>11</v>
      </c>
      <c r="BN2121" s="2">
        <v>11</v>
      </c>
      <c r="BO2121" s="2">
        <v>11</v>
      </c>
    </row>
    <row r="2122" spans="2:67" ht="28.9" outlineLevel="1">
      <c r="B2122" s="36"/>
      <c r="C2122" s="13" t="s">
        <v>1999</v>
      </c>
      <c r="D2122" s="10" t="s">
        <v>1669</v>
      </c>
      <c r="E2122" s="10" t="s">
        <v>2339</v>
      </c>
      <c r="F2122" s="11" t="s">
        <v>2340</v>
      </c>
      <c r="G2122" s="11" t="str">
        <f t="shared" si="1217"/>
        <v>MFR_SPECIFIC_F1[128]</v>
      </c>
      <c r="H2122" s="11" t="s">
        <v>2344</v>
      </c>
      <c r="I2122" s="11"/>
      <c r="J2122" s="11"/>
      <c r="K2122" s="11"/>
      <c r="L2122" s="11"/>
      <c r="M2122" s="11"/>
      <c r="N2122" s="16" t="s">
        <v>2345</v>
      </c>
      <c r="O2122" s="10"/>
      <c r="P2122" s="10"/>
      <c r="Q2122" s="10"/>
      <c r="R2122" s="10"/>
      <c r="S2122" s="10" t="s">
        <v>53</v>
      </c>
      <c r="T2122" s="10"/>
      <c r="U2122" s="10" t="s">
        <v>49</v>
      </c>
      <c r="V2122" s="10" t="s">
        <v>50</v>
      </c>
      <c r="W2122" s="10" t="s">
        <v>50</v>
      </c>
      <c r="X2122" s="11" t="str">
        <f t="shared" si="1228"/>
        <v>N</v>
      </c>
      <c r="Y2122" s="11"/>
      <c r="Z2122" s="11">
        <f t="shared" si="1185"/>
        <v>0</v>
      </c>
      <c r="AA2122" s="11" t="str">
        <f t="shared" si="1211"/>
        <v>Y</v>
      </c>
      <c r="AB2122" s="11">
        <v>1</v>
      </c>
      <c r="AC2122" s="11">
        <f t="shared" si="1212"/>
        <v>1</v>
      </c>
      <c r="AD2122" s="10">
        <v>1</v>
      </c>
      <c r="AE2122" s="10">
        <v>1</v>
      </c>
      <c r="AF2122" s="11"/>
      <c r="AG2122" s="10"/>
      <c r="AH2122" s="10"/>
      <c r="AI2122" s="11">
        <f t="shared" si="1220"/>
        <v>1423</v>
      </c>
      <c r="AJ2122" s="11" t="str">
        <f t="shared" si="1221"/>
        <v/>
      </c>
      <c r="AK2122" s="11">
        <f t="shared" si="1222"/>
        <v>1423</v>
      </c>
      <c r="AL2122" s="11" t="str">
        <f t="shared" si="1223"/>
        <v/>
      </c>
      <c r="AM2122" s="11">
        <f t="shared" si="1224"/>
        <v>1536</v>
      </c>
      <c r="AN2122" s="11" t="str">
        <f t="shared" si="1225"/>
        <v>OTP[1536]</v>
      </c>
      <c r="AO2122" s="11">
        <f t="shared" si="1226"/>
        <v>1543</v>
      </c>
      <c r="AP2122" s="11" t="str">
        <f t="shared" si="1227"/>
        <v/>
      </c>
      <c r="AQ2122" s="11"/>
      <c r="AR2122" s="11">
        <f t="shared" si="1213"/>
        <v>0</v>
      </c>
      <c r="AS2122" s="11"/>
      <c r="AT2122" s="9"/>
      <c r="AU2122" t="str">
        <f t="shared" si="1216"/>
        <v>RW</v>
      </c>
      <c r="AV2122" s="7">
        <f>SUM(Z$7:Z2122)/2</f>
        <v>1424</v>
      </c>
      <c r="AW2122" s="7">
        <f>SUM(AC$7:AC2122)/2</f>
        <v>1480</v>
      </c>
      <c r="BA2122" s="7">
        <v>1</v>
      </c>
      <c r="BB2122" s="7">
        <f t="shared" si="1215"/>
        <v>128</v>
      </c>
      <c r="BF2122" s="2">
        <v>1</v>
      </c>
      <c r="BG2122" s="2">
        <v>1</v>
      </c>
      <c r="BH2122" s="2">
        <v>1</v>
      </c>
      <c r="BI2122" s="2">
        <v>1</v>
      </c>
      <c r="BJ2122" s="2">
        <v>1</v>
      </c>
      <c r="BK2122" s="2">
        <v>1</v>
      </c>
      <c r="BL2122" s="2">
        <v>1</v>
      </c>
      <c r="BM2122" s="2">
        <v>1</v>
      </c>
      <c r="BN2122" s="2">
        <v>1</v>
      </c>
      <c r="BO2122" s="2">
        <v>1</v>
      </c>
    </row>
    <row r="2123" spans="2:67" ht="129.6" outlineLevel="1">
      <c r="B2123" s="36"/>
      <c r="C2123" s="13" t="s">
        <v>1999</v>
      </c>
      <c r="D2123" s="10" t="s">
        <v>1669</v>
      </c>
      <c r="E2123" s="10" t="s">
        <v>2339</v>
      </c>
      <c r="F2123" s="11" t="s">
        <v>2340</v>
      </c>
      <c r="G2123" s="11" t="str">
        <f t="shared" si="1217"/>
        <v>MFR_SPECIFIC_F1[127:125]</v>
      </c>
      <c r="H2123" s="11" t="s">
        <v>2346</v>
      </c>
      <c r="I2123" s="5"/>
      <c r="J2123" s="5"/>
      <c r="K2123" s="5"/>
      <c r="L2123" s="5"/>
      <c r="M2123" s="5"/>
      <c r="N2123" s="18" t="s">
        <v>2347</v>
      </c>
      <c r="O2123" s="10"/>
      <c r="P2123" s="10"/>
      <c r="Q2123" s="10"/>
      <c r="R2123" s="10"/>
      <c r="S2123" s="10" t="s">
        <v>53</v>
      </c>
      <c r="T2123" s="10"/>
      <c r="U2123" s="10" t="s">
        <v>49</v>
      </c>
      <c r="V2123" s="10" t="s">
        <v>50</v>
      </c>
      <c r="W2123" s="10" t="s">
        <v>50</v>
      </c>
      <c r="X2123" s="11" t="str">
        <f t="shared" si="1228"/>
        <v>N</v>
      </c>
      <c r="Y2123" s="11"/>
      <c r="Z2123" s="11">
        <f t="shared" si="1185"/>
        <v>0</v>
      </c>
      <c r="AA2123" s="11" t="str">
        <f t="shared" si="1211"/>
        <v>Y</v>
      </c>
      <c r="AB2123" s="11">
        <v>3</v>
      </c>
      <c r="AC2123" s="11">
        <f t="shared" si="1212"/>
        <v>3</v>
      </c>
      <c r="AD2123" s="20" t="s">
        <v>1345</v>
      </c>
      <c r="AE2123" s="20" t="s">
        <v>1345</v>
      </c>
      <c r="AF2123" s="11"/>
      <c r="AG2123" s="10"/>
      <c r="AH2123" s="10"/>
      <c r="AI2123" s="11">
        <f t="shared" si="1220"/>
        <v>1423</v>
      </c>
      <c r="AJ2123" s="11" t="str">
        <f t="shared" si="1221"/>
        <v/>
      </c>
      <c r="AK2123" s="11">
        <f t="shared" si="1222"/>
        <v>1423</v>
      </c>
      <c r="AL2123" s="11" t="str">
        <f t="shared" si="1223"/>
        <v/>
      </c>
      <c r="AM2123" s="11">
        <f t="shared" si="1224"/>
        <v>1533</v>
      </c>
      <c r="AN2123" s="11" t="str">
        <f t="shared" si="1225"/>
        <v>OTP[1535:1533]</v>
      </c>
      <c r="AO2123" s="11">
        <f t="shared" si="1226"/>
        <v>1543</v>
      </c>
      <c r="AP2123" s="11" t="str">
        <f t="shared" si="1227"/>
        <v/>
      </c>
      <c r="AQ2123" s="11"/>
      <c r="AR2123" s="11">
        <f t="shared" si="1213"/>
        <v>0</v>
      </c>
      <c r="AS2123" s="11"/>
      <c r="AT2123" s="9"/>
      <c r="AU2123" t="str">
        <f t="shared" si="1216"/>
        <v>RW</v>
      </c>
      <c r="AV2123" s="7">
        <f>SUM(Z$7:Z2123)/2</f>
        <v>1424</v>
      </c>
      <c r="AW2123" s="7">
        <f>SUM(AC$7:AC2123)/2</f>
        <v>1481.5</v>
      </c>
      <c r="BA2123" s="7">
        <v>3</v>
      </c>
      <c r="BB2123" s="7">
        <f t="shared" si="1215"/>
        <v>125</v>
      </c>
      <c r="BF2123" s="2" t="s">
        <v>1345</v>
      </c>
      <c r="BG2123" s="2" t="s">
        <v>1345</v>
      </c>
      <c r="BH2123" s="2" t="s">
        <v>1345</v>
      </c>
      <c r="BI2123" s="2" t="s">
        <v>1345</v>
      </c>
      <c r="BJ2123" s="2">
        <v>100</v>
      </c>
      <c r="BK2123" s="2">
        <v>100</v>
      </c>
      <c r="BL2123" s="2">
        <v>101</v>
      </c>
      <c r="BM2123" s="2">
        <v>101</v>
      </c>
      <c r="BN2123" s="2">
        <v>111</v>
      </c>
      <c r="BO2123" s="2">
        <v>111</v>
      </c>
    </row>
    <row r="2124" spans="2:67" ht="28.9" outlineLevel="1">
      <c r="B2124" s="36"/>
      <c r="C2124" s="13" t="s">
        <v>1999</v>
      </c>
      <c r="D2124" s="10" t="s">
        <v>1669</v>
      </c>
      <c r="E2124" s="10" t="s">
        <v>2339</v>
      </c>
      <c r="F2124" s="11" t="s">
        <v>2340</v>
      </c>
      <c r="G2124" s="11" t="str">
        <f t="shared" si="1217"/>
        <v>MFR_SPECIFIC_F1[124:110]</v>
      </c>
      <c r="H2124" s="11" t="s">
        <v>2348</v>
      </c>
      <c r="I2124" s="5"/>
      <c r="J2124" s="5"/>
      <c r="K2124" s="5"/>
      <c r="L2124" s="5"/>
      <c r="M2124" s="5"/>
      <c r="N2124" s="18" t="s">
        <v>2349</v>
      </c>
      <c r="O2124" s="10"/>
      <c r="P2124" s="10"/>
      <c r="Q2124" s="10"/>
      <c r="R2124" s="10"/>
      <c r="S2124" s="10" t="s">
        <v>53</v>
      </c>
      <c r="T2124" s="10"/>
      <c r="U2124" s="10" t="s">
        <v>49</v>
      </c>
      <c r="V2124" s="10" t="s">
        <v>50</v>
      </c>
      <c r="W2124" s="10" t="s">
        <v>50</v>
      </c>
      <c r="X2124" s="11" t="str">
        <f t="shared" si="1228"/>
        <v>N</v>
      </c>
      <c r="Y2124" s="11"/>
      <c r="Z2124" s="11">
        <f t="shared" si="1185"/>
        <v>0</v>
      </c>
      <c r="AA2124" s="11" t="str">
        <f t="shared" si="1211"/>
        <v>Y</v>
      </c>
      <c r="AB2124" s="11">
        <v>15</v>
      </c>
      <c r="AC2124" s="11">
        <f t="shared" si="1212"/>
        <v>15</v>
      </c>
      <c r="AD2124" s="20" t="s">
        <v>2350</v>
      </c>
      <c r="AE2124" s="20" t="s">
        <v>2350</v>
      </c>
      <c r="AF2124" s="11"/>
      <c r="AG2124" s="10"/>
      <c r="AH2124" s="10"/>
      <c r="AI2124" s="11">
        <f t="shared" si="1220"/>
        <v>1423</v>
      </c>
      <c r="AJ2124" s="11" t="str">
        <f t="shared" si="1221"/>
        <v/>
      </c>
      <c r="AK2124" s="11">
        <f t="shared" si="1222"/>
        <v>1423</v>
      </c>
      <c r="AL2124" s="11" t="str">
        <f t="shared" si="1223"/>
        <v/>
      </c>
      <c r="AM2124" s="11">
        <f t="shared" si="1224"/>
        <v>1518</v>
      </c>
      <c r="AN2124" s="11" t="str">
        <f t="shared" si="1225"/>
        <v>OTP[1532:1518]</v>
      </c>
      <c r="AO2124" s="11">
        <f t="shared" si="1226"/>
        <v>1543</v>
      </c>
      <c r="AP2124" s="11" t="str">
        <f t="shared" si="1227"/>
        <v/>
      </c>
      <c r="AQ2124" s="11"/>
      <c r="AR2124" s="11">
        <f t="shared" si="1213"/>
        <v>0</v>
      </c>
      <c r="AS2124" s="11"/>
      <c r="AT2124" s="9"/>
      <c r="AU2124" t="str">
        <f t="shared" si="1216"/>
        <v>RW</v>
      </c>
      <c r="AV2124" s="7">
        <f>SUM(Z$7:Z2124)/2</f>
        <v>1424</v>
      </c>
      <c r="AW2124" s="7">
        <f>SUM(AC$7:AC2124)/2</f>
        <v>1489</v>
      </c>
      <c r="BA2124" s="7">
        <v>15</v>
      </c>
      <c r="BB2124" s="7">
        <f t="shared" si="1215"/>
        <v>110</v>
      </c>
      <c r="BF2124" s="2" t="s">
        <v>2350</v>
      </c>
      <c r="BG2124" s="2" t="s">
        <v>2350</v>
      </c>
      <c r="BH2124" s="2" t="s">
        <v>2350</v>
      </c>
      <c r="BI2124" s="2" t="s">
        <v>2350</v>
      </c>
      <c r="BJ2124" s="2" t="s">
        <v>2350</v>
      </c>
      <c r="BK2124" s="2" t="s">
        <v>2350</v>
      </c>
      <c r="BL2124" s="2" t="s">
        <v>2350</v>
      </c>
      <c r="BM2124" s="2" t="s">
        <v>2350</v>
      </c>
      <c r="BN2124" s="2" t="s">
        <v>2350</v>
      </c>
      <c r="BO2124" s="2" t="s">
        <v>2350</v>
      </c>
    </row>
    <row r="2125" spans="2:67" ht="28.9" outlineLevel="1">
      <c r="B2125" s="36"/>
      <c r="C2125" s="13" t="s">
        <v>1999</v>
      </c>
      <c r="D2125" s="10" t="s">
        <v>1669</v>
      </c>
      <c r="E2125" s="10" t="s">
        <v>2339</v>
      </c>
      <c r="F2125" s="11" t="s">
        <v>2340</v>
      </c>
      <c r="G2125" s="11" t="str">
        <f t="shared" si="1217"/>
        <v>MFR_SPECIFIC_F1[109:95]</v>
      </c>
      <c r="H2125" s="11" t="s">
        <v>2351</v>
      </c>
      <c r="I2125" s="5"/>
      <c r="J2125" s="5"/>
      <c r="K2125" s="5"/>
      <c r="L2125" s="5"/>
      <c r="M2125" s="5"/>
      <c r="N2125" s="18" t="s">
        <v>2352</v>
      </c>
      <c r="O2125" s="10"/>
      <c r="P2125" s="10"/>
      <c r="Q2125" s="10"/>
      <c r="R2125" s="10"/>
      <c r="S2125" s="10" t="s">
        <v>53</v>
      </c>
      <c r="T2125" s="10"/>
      <c r="U2125" s="10" t="s">
        <v>49</v>
      </c>
      <c r="V2125" s="10" t="s">
        <v>50</v>
      </c>
      <c r="W2125" s="10" t="s">
        <v>50</v>
      </c>
      <c r="X2125" s="11" t="str">
        <f t="shared" si="1228"/>
        <v>N</v>
      </c>
      <c r="Y2125" s="11"/>
      <c r="Z2125" s="11">
        <f t="shared" si="1185"/>
        <v>0</v>
      </c>
      <c r="AA2125" s="11" t="str">
        <f t="shared" si="1211"/>
        <v>Y</v>
      </c>
      <c r="AB2125" s="11">
        <v>15</v>
      </c>
      <c r="AC2125" s="11">
        <f t="shared" si="1212"/>
        <v>15</v>
      </c>
      <c r="AD2125" s="20" t="s">
        <v>2350</v>
      </c>
      <c r="AE2125" s="20" t="s">
        <v>2350</v>
      </c>
      <c r="AF2125" s="11"/>
      <c r="AG2125" s="10"/>
      <c r="AH2125" s="10"/>
      <c r="AI2125" s="11">
        <f t="shared" si="1220"/>
        <v>1423</v>
      </c>
      <c r="AJ2125" s="11" t="str">
        <f t="shared" si="1221"/>
        <v/>
      </c>
      <c r="AK2125" s="11">
        <f t="shared" si="1222"/>
        <v>1423</v>
      </c>
      <c r="AL2125" s="11" t="str">
        <f t="shared" si="1223"/>
        <v/>
      </c>
      <c r="AM2125" s="11">
        <f t="shared" si="1224"/>
        <v>1503</v>
      </c>
      <c r="AN2125" s="11" t="str">
        <f t="shared" si="1225"/>
        <v>OTP[1517:1503]</v>
      </c>
      <c r="AO2125" s="11">
        <f t="shared" si="1226"/>
        <v>1543</v>
      </c>
      <c r="AP2125" s="11" t="str">
        <f t="shared" si="1227"/>
        <v/>
      </c>
      <c r="AQ2125" s="11"/>
      <c r="AR2125" s="11">
        <f t="shared" si="1213"/>
        <v>0</v>
      </c>
      <c r="AS2125" s="11"/>
      <c r="AT2125" s="9"/>
      <c r="AU2125" t="str">
        <f t="shared" si="1216"/>
        <v>RW</v>
      </c>
      <c r="AV2125" s="7">
        <f>SUM(Z$7:Z2125)/2</f>
        <v>1424</v>
      </c>
      <c r="AW2125" s="7">
        <f>SUM(AC$7:AC2125)/2</f>
        <v>1496.5</v>
      </c>
      <c r="BA2125" s="7">
        <v>15</v>
      </c>
      <c r="BB2125" s="7">
        <f t="shared" si="1215"/>
        <v>95</v>
      </c>
      <c r="BF2125" s="2" t="s">
        <v>2350</v>
      </c>
      <c r="BG2125" s="2" t="s">
        <v>2350</v>
      </c>
      <c r="BH2125" s="2" t="s">
        <v>2350</v>
      </c>
      <c r="BI2125" s="2" t="s">
        <v>2350</v>
      </c>
      <c r="BJ2125" s="2" t="s">
        <v>2350</v>
      </c>
      <c r="BK2125" s="2" t="s">
        <v>2350</v>
      </c>
      <c r="BL2125" s="2" t="s">
        <v>2350</v>
      </c>
      <c r="BM2125" s="2" t="s">
        <v>2350</v>
      </c>
      <c r="BN2125" s="2" t="s">
        <v>2350</v>
      </c>
      <c r="BO2125" s="2" t="s">
        <v>2350</v>
      </c>
    </row>
    <row r="2126" spans="2:67" ht="72" outlineLevel="1">
      <c r="B2126" s="36"/>
      <c r="C2126" s="13" t="s">
        <v>1999</v>
      </c>
      <c r="D2126" s="10" t="s">
        <v>1669</v>
      </c>
      <c r="E2126" s="10" t="s">
        <v>2339</v>
      </c>
      <c r="F2126" s="11" t="s">
        <v>2340</v>
      </c>
      <c r="G2126" s="11" t="str">
        <f t="shared" si="1217"/>
        <v>MFR_SPECIFIC_F1[94:93]</v>
      </c>
      <c r="H2126" s="11" t="s">
        <v>2353</v>
      </c>
      <c r="I2126" s="5"/>
      <c r="J2126" s="5"/>
      <c r="K2126" s="5"/>
      <c r="L2126" s="5"/>
      <c r="M2126" s="5"/>
      <c r="N2126" s="61" t="s">
        <v>2354</v>
      </c>
      <c r="O2126" s="10"/>
      <c r="P2126" s="10"/>
      <c r="Q2126" s="10"/>
      <c r="R2126" s="10"/>
      <c r="S2126" s="10" t="s">
        <v>53</v>
      </c>
      <c r="T2126" s="10"/>
      <c r="U2126" s="10" t="s">
        <v>49</v>
      </c>
      <c r="V2126" s="10" t="s">
        <v>50</v>
      </c>
      <c r="W2126" s="10" t="s">
        <v>50</v>
      </c>
      <c r="X2126" s="11" t="str">
        <f t="shared" si="1228"/>
        <v>N</v>
      </c>
      <c r="Y2126" s="11"/>
      <c r="Z2126" s="11">
        <f t="shared" si="1185"/>
        <v>0</v>
      </c>
      <c r="AA2126" s="11" t="str">
        <f t="shared" si="1211"/>
        <v>Y</v>
      </c>
      <c r="AB2126" s="11">
        <v>2</v>
      </c>
      <c r="AC2126" s="11">
        <f t="shared" si="1212"/>
        <v>2</v>
      </c>
      <c r="AD2126" s="20" t="s">
        <v>2061</v>
      </c>
      <c r="AE2126" s="20" t="s">
        <v>2061</v>
      </c>
      <c r="AF2126" s="11"/>
      <c r="AG2126" s="10"/>
      <c r="AH2126" s="10"/>
      <c r="AI2126" s="11">
        <f t="shared" si="1220"/>
        <v>1423</v>
      </c>
      <c r="AJ2126" s="11" t="str">
        <f t="shared" si="1221"/>
        <v/>
      </c>
      <c r="AK2126" s="11">
        <f t="shared" si="1222"/>
        <v>1423</v>
      </c>
      <c r="AL2126" s="11" t="str">
        <f t="shared" si="1223"/>
        <v/>
      </c>
      <c r="AM2126" s="11">
        <f t="shared" si="1224"/>
        <v>1501</v>
      </c>
      <c r="AN2126" s="11" t="str">
        <f t="shared" si="1225"/>
        <v>OTP[1502:1501]</v>
      </c>
      <c r="AO2126" s="11">
        <f t="shared" si="1226"/>
        <v>1543</v>
      </c>
      <c r="AP2126" s="11" t="str">
        <f t="shared" si="1227"/>
        <v/>
      </c>
      <c r="AQ2126" s="11"/>
      <c r="AR2126" s="11">
        <f t="shared" si="1213"/>
        <v>0</v>
      </c>
      <c r="AS2126" s="11"/>
      <c r="AT2126" s="9"/>
      <c r="AU2126" t="str">
        <f t="shared" si="1216"/>
        <v>RW</v>
      </c>
      <c r="AV2126" s="7">
        <f>SUM(Z$7:Z2126)/2</f>
        <v>1424</v>
      </c>
      <c r="AW2126" s="7">
        <f>SUM(AC$7:AC2126)/2</f>
        <v>1497.5</v>
      </c>
      <c r="BA2126" s="7">
        <v>2</v>
      </c>
      <c r="BB2126" s="7">
        <f t="shared" si="1215"/>
        <v>93</v>
      </c>
      <c r="BF2126" s="2" t="s">
        <v>2061</v>
      </c>
      <c r="BG2126" s="2" t="s">
        <v>2061</v>
      </c>
      <c r="BH2126" s="2" t="s">
        <v>2061</v>
      </c>
      <c r="BI2126" s="2" t="s">
        <v>2061</v>
      </c>
      <c r="BJ2126" s="2" t="s">
        <v>2061</v>
      </c>
      <c r="BK2126" s="2" t="s">
        <v>2061</v>
      </c>
      <c r="BL2126" s="2" t="s">
        <v>2061</v>
      </c>
      <c r="BM2126" s="2" t="s">
        <v>2061</v>
      </c>
      <c r="BN2126" s="2" t="s">
        <v>2061</v>
      </c>
      <c r="BO2126" s="2" t="s">
        <v>2061</v>
      </c>
    </row>
    <row r="2127" spans="2:67" ht="129.6" outlineLevel="1">
      <c r="B2127" s="31" t="s">
        <v>2355</v>
      </c>
      <c r="C2127" s="13" t="s">
        <v>1999</v>
      </c>
      <c r="D2127" s="10" t="s">
        <v>1669</v>
      </c>
      <c r="E2127" s="10" t="s">
        <v>2339</v>
      </c>
      <c r="F2127" s="11" t="s">
        <v>2340</v>
      </c>
      <c r="G2127" s="11" t="str">
        <f t="shared" si="1217"/>
        <v>MFR_SPECIFIC_F1[92:90]</v>
      </c>
      <c r="H2127" s="11" t="s">
        <v>2356</v>
      </c>
      <c r="I2127" s="5"/>
      <c r="J2127" s="5"/>
      <c r="K2127" s="5"/>
      <c r="L2127" s="5"/>
      <c r="M2127" s="5"/>
      <c r="N2127" s="18" t="s">
        <v>2357</v>
      </c>
      <c r="O2127" s="10"/>
      <c r="P2127" s="10"/>
      <c r="Q2127" s="10"/>
      <c r="R2127" s="10"/>
      <c r="S2127" s="10" t="s">
        <v>53</v>
      </c>
      <c r="T2127" s="10"/>
      <c r="U2127" s="10" t="s">
        <v>49</v>
      </c>
      <c r="V2127" s="10" t="s">
        <v>50</v>
      </c>
      <c r="W2127" s="10" t="s">
        <v>50</v>
      </c>
      <c r="X2127" s="11" t="str">
        <f t="shared" si="1228"/>
        <v>N</v>
      </c>
      <c r="Y2127" s="11"/>
      <c r="Z2127" s="11">
        <f t="shared" si="1185"/>
        <v>0</v>
      </c>
      <c r="AA2127" s="11" t="str">
        <f t="shared" si="1211"/>
        <v>Y</v>
      </c>
      <c r="AB2127" s="11">
        <v>3</v>
      </c>
      <c r="AC2127" s="11">
        <f t="shared" si="1212"/>
        <v>3</v>
      </c>
      <c r="AD2127" s="20" t="s">
        <v>1358</v>
      </c>
      <c r="AE2127" s="20" t="s">
        <v>1358</v>
      </c>
      <c r="AF2127" s="11"/>
      <c r="AG2127" s="10"/>
      <c r="AH2127" s="10"/>
      <c r="AI2127" s="11">
        <f t="shared" si="1220"/>
        <v>1423</v>
      </c>
      <c r="AJ2127" s="11" t="str">
        <f t="shared" si="1221"/>
        <v/>
      </c>
      <c r="AK2127" s="11">
        <f t="shared" si="1222"/>
        <v>1423</v>
      </c>
      <c r="AL2127" s="11" t="str">
        <f t="shared" si="1223"/>
        <v/>
      </c>
      <c r="AM2127" s="11">
        <f t="shared" si="1224"/>
        <v>1498</v>
      </c>
      <c r="AN2127" s="11" t="str">
        <f t="shared" si="1225"/>
        <v>OTP[1500:1498]</v>
      </c>
      <c r="AO2127" s="11">
        <f t="shared" si="1226"/>
        <v>1543</v>
      </c>
      <c r="AP2127" s="11" t="str">
        <f t="shared" si="1227"/>
        <v/>
      </c>
      <c r="AQ2127" s="11"/>
      <c r="AR2127" s="11">
        <f t="shared" si="1213"/>
        <v>0</v>
      </c>
      <c r="AS2127" s="11"/>
      <c r="AT2127" s="9"/>
      <c r="AU2127" t="str">
        <f t="shared" si="1216"/>
        <v>RW</v>
      </c>
      <c r="AV2127" s="7">
        <f>SUM(Z$7:Z2127)/2</f>
        <v>1424</v>
      </c>
      <c r="AW2127" s="7">
        <f>SUM(AC$7:AC2127)/2</f>
        <v>1499</v>
      </c>
      <c r="BA2127" s="7">
        <v>3</v>
      </c>
      <c r="BB2127" s="7">
        <f t="shared" si="1215"/>
        <v>90</v>
      </c>
      <c r="BF2127" s="2" t="s">
        <v>1358</v>
      </c>
      <c r="BG2127" s="2" t="s">
        <v>1358</v>
      </c>
      <c r="BH2127" s="2" t="s">
        <v>1358</v>
      </c>
      <c r="BI2127" s="2" t="s">
        <v>1358</v>
      </c>
      <c r="BJ2127" s="2" t="s">
        <v>1358</v>
      </c>
      <c r="BK2127" s="2" t="s">
        <v>1358</v>
      </c>
      <c r="BL2127" s="2" t="s">
        <v>1358</v>
      </c>
      <c r="BM2127" s="2" t="s">
        <v>1358</v>
      </c>
      <c r="BN2127" s="2" t="s">
        <v>1358</v>
      </c>
      <c r="BO2127" s="2" t="s">
        <v>1358</v>
      </c>
    </row>
    <row r="2128" spans="2:67" ht="28.9" outlineLevel="1">
      <c r="B2128" s="36"/>
      <c r="C2128" s="13" t="s">
        <v>1999</v>
      </c>
      <c r="D2128" s="10" t="s">
        <v>1669</v>
      </c>
      <c r="E2128" s="10" t="s">
        <v>2339</v>
      </c>
      <c r="F2128" s="11" t="s">
        <v>2340</v>
      </c>
      <c r="G2128" s="11" t="str">
        <f t="shared" si="1217"/>
        <v>MFR_SPECIFIC_F1[89:75]</v>
      </c>
      <c r="H2128" s="11" t="s">
        <v>2358</v>
      </c>
      <c r="I2128" s="11"/>
      <c r="J2128" s="11"/>
      <c r="K2128" s="11"/>
      <c r="L2128" s="11"/>
      <c r="M2128" s="11"/>
      <c r="N2128" s="11" t="s">
        <v>2359</v>
      </c>
      <c r="O2128" s="10"/>
      <c r="P2128" s="10"/>
      <c r="Q2128" s="10"/>
      <c r="R2128" s="10"/>
      <c r="S2128" s="10" t="s">
        <v>53</v>
      </c>
      <c r="T2128" s="10"/>
      <c r="U2128" s="10" t="s">
        <v>49</v>
      </c>
      <c r="V2128" s="10" t="s">
        <v>50</v>
      </c>
      <c r="W2128" s="10" t="s">
        <v>50</v>
      </c>
      <c r="X2128" s="11" t="str">
        <f t="shared" si="1228"/>
        <v>N</v>
      </c>
      <c r="Y2128" s="11"/>
      <c r="Z2128" s="11">
        <f t="shared" si="1185"/>
        <v>0</v>
      </c>
      <c r="AA2128" s="11" t="str">
        <f t="shared" si="1211"/>
        <v>Y</v>
      </c>
      <c r="AB2128" s="11">
        <v>15</v>
      </c>
      <c r="AC2128" s="11">
        <f t="shared" si="1212"/>
        <v>15</v>
      </c>
      <c r="AD2128" s="20" t="s">
        <v>2350</v>
      </c>
      <c r="AE2128" s="20" t="s">
        <v>2350</v>
      </c>
      <c r="AF2128" s="11"/>
      <c r="AG2128" s="10"/>
      <c r="AH2128" s="10"/>
      <c r="AI2128" s="11">
        <f t="shared" si="1220"/>
        <v>1423</v>
      </c>
      <c r="AJ2128" s="11" t="str">
        <f t="shared" si="1221"/>
        <v/>
      </c>
      <c r="AK2128" s="11">
        <f t="shared" si="1222"/>
        <v>1423</v>
      </c>
      <c r="AL2128" s="11" t="str">
        <f t="shared" si="1223"/>
        <v/>
      </c>
      <c r="AM2128" s="11">
        <f t="shared" si="1224"/>
        <v>1483</v>
      </c>
      <c r="AN2128" s="11" t="str">
        <f t="shared" si="1225"/>
        <v>OTP[1497:1483]</v>
      </c>
      <c r="AO2128" s="11">
        <f t="shared" si="1226"/>
        <v>1543</v>
      </c>
      <c r="AP2128" s="11" t="str">
        <f t="shared" si="1227"/>
        <v/>
      </c>
      <c r="AQ2128" s="11"/>
      <c r="AR2128" s="11">
        <f t="shared" si="1213"/>
        <v>0</v>
      </c>
      <c r="AS2128" s="11"/>
      <c r="AT2128" s="9"/>
      <c r="AU2128" t="str">
        <f t="shared" si="1216"/>
        <v>RW</v>
      </c>
      <c r="AV2128" s="7">
        <f>SUM(Z$7:Z2128)/2</f>
        <v>1424</v>
      </c>
      <c r="AW2128" s="7">
        <f>SUM(AC$7:AC2128)/2</f>
        <v>1506.5</v>
      </c>
      <c r="BA2128" s="7">
        <v>15</v>
      </c>
      <c r="BB2128" s="7">
        <f t="shared" si="1215"/>
        <v>75</v>
      </c>
      <c r="BF2128" s="2" t="s">
        <v>2350</v>
      </c>
      <c r="BG2128" s="2" t="s">
        <v>2350</v>
      </c>
      <c r="BH2128" s="2" t="s">
        <v>2350</v>
      </c>
      <c r="BI2128" s="2" t="s">
        <v>2350</v>
      </c>
      <c r="BJ2128" s="2" t="s">
        <v>2350</v>
      </c>
      <c r="BK2128" s="2" t="s">
        <v>2350</v>
      </c>
      <c r="BL2128" s="2" t="s">
        <v>2350</v>
      </c>
      <c r="BM2128" s="2" t="s">
        <v>2350</v>
      </c>
      <c r="BN2128" s="2" t="s">
        <v>2350</v>
      </c>
      <c r="BO2128" s="2" t="s">
        <v>2350</v>
      </c>
    </row>
    <row r="2129" spans="2:67" ht="28.9" outlineLevel="1">
      <c r="B2129" s="36"/>
      <c r="C2129" s="13" t="s">
        <v>1999</v>
      </c>
      <c r="D2129" s="10" t="s">
        <v>1669</v>
      </c>
      <c r="E2129" s="10" t="s">
        <v>2339</v>
      </c>
      <c r="F2129" s="11" t="s">
        <v>2340</v>
      </c>
      <c r="G2129" s="11" t="str">
        <f t="shared" si="1217"/>
        <v>MFR_SPECIFIC_F1[74:60]</v>
      </c>
      <c r="H2129" s="11" t="s">
        <v>2360</v>
      </c>
      <c r="I2129" s="11"/>
      <c r="J2129" s="11"/>
      <c r="K2129" s="11"/>
      <c r="L2129" s="11"/>
      <c r="M2129" s="11"/>
      <c r="N2129" s="11" t="s">
        <v>2361</v>
      </c>
      <c r="O2129" s="10"/>
      <c r="P2129" s="10"/>
      <c r="Q2129" s="10"/>
      <c r="R2129" s="10"/>
      <c r="S2129" s="10" t="s">
        <v>53</v>
      </c>
      <c r="T2129" s="10"/>
      <c r="U2129" s="10" t="s">
        <v>49</v>
      </c>
      <c r="V2129" s="10" t="s">
        <v>50</v>
      </c>
      <c r="W2129" s="10" t="s">
        <v>50</v>
      </c>
      <c r="X2129" s="11" t="str">
        <f t="shared" si="1228"/>
        <v>N</v>
      </c>
      <c r="Y2129" s="11"/>
      <c r="Z2129" s="11">
        <f t="shared" si="1185"/>
        <v>0</v>
      </c>
      <c r="AA2129" s="11" t="str">
        <f t="shared" si="1211"/>
        <v>Y</v>
      </c>
      <c r="AB2129" s="11">
        <v>15</v>
      </c>
      <c r="AC2129" s="11">
        <f t="shared" si="1212"/>
        <v>15</v>
      </c>
      <c r="AD2129" s="20" t="s">
        <v>2350</v>
      </c>
      <c r="AE2129" s="20" t="s">
        <v>2350</v>
      </c>
      <c r="AF2129" s="11"/>
      <c r="AG2129" s="10"/>
      <c r="AH2129" s="10"/>
      <c r="AI2129" s="11">
        <f t="shared" si="1220"/>
        <v>1423</v>
      </c>
      <c r="AJ2129" s="11" t="str">
        <f t="shared" si="1221"/>
        <v/>
      </c>
      <c r="AK2129" s="11">
        <f t="shared" si="1222"/>
        <v>1423</v>
      </c>
      <c r="AL2129" s="11" t="str">
        <f t="shared" si="1223"/>
        <v/>
      </c>
      <c r="AM2129" s="11">
        <f t="shared" si="1224"/>
        <v>1468</v>
      </c>
      <c r="AN2129" s="11" t="str">
        <f t="shared" si="1225"/>
        <v>OTP[1482:1468]</v>
      </c>
      <c r="AO2129" s="11">
        <f t="shared" si="1226"/>
        <v>1543</v>
      </c>
      <c r="AP2129" s="11" t="str">
        <f t="shared" si="1227"/>
        <v/>
      </c>
      <c r="AQ2129" s="11"/>
      <c r="AR2129" s="11">
        <f t="shared" si="1213"/>
        <v>0</v>
      </c>
      <c r="AS2129" s="11"/>
      <c r="AT2129" s="9"/>
      <c r="AU2129" t="str">
        <f t="shared" si="1216"/>
        <v>RW</v>
      </c>
      <c r="AV2129" s="7">
        <f>SUM(Z$7:Z2129)/2</f>
        <v>1424</v>
      </c>
      <c r="AW2129" s="7">
        <f>SUM(AC$7:AC2129)/2</f>
        <v>1514</v>
      </c>
      <c r="BA2129" s="7">
        <v>15</v>
      </c>
      <c r="BB2129" s="7">
        <f t="shared" si="1215"/>
        <v>60</v>
      </c>
      <c r="BF2129" s="2" t="s">
        <v>2350</v>
      </c>
      <c r="BG2129" s="2" t="s">
        <v>2350</v>
      </c>
      <c r="BH2129" s="2" t="s">
        <v>2350</v>
      </c>
      <c r="BI2129" s="2" t="s">
        <v>2350</v>
      </c>
      <c r="BJ2129" s="2" t="s">
        <v>2350</v>
      </c>
      <c r="BK2129" s="2" t="s">
        <v>2350</v>
      </c>
      <c r="BL2129" s="2" t="s">
        <v>2350</v>
      </c>
      <c r="BM2129" s="2" t="s">
        <v>2350</v>
      </c>
      <c r="BN2129" s="2" t="s">
        <v>2350</v>
      </c>
      <c r="BO2129" s="2" t="s">
        <v>2350</v>
      </c>
    </row>
    <row r="2130" spans="2:67" ht="28.9" outlineLevel="1">
      <c r="B2130" s="36"/>
      <c r="C2130" s="13" t="s">
        <v>1999</v>
      </c>
      <c r="D2130" s="10" t="s">
        <v>1669</v>
      </c>
      <c r="E2130" s="10" t="s">
        <v>2339</v>
      </c>
      <c r="F2130" s="11" t="s">
        <v>2340</v>
      </c>
      <c r="G2130" s="11" t="str">
        <f t="shared" si="1217"/>
        <v>MFR_SPECIFIC_F1[59:45]</v>
      </c>
      <c r="H2130" s="11" t="s">
        <v>2362</v>
      </c>
      <c r="I2130" s="11"/>
      <c r="J2130" s="11"/>
      <c r="K2130" s="11"/>
      <c r="L2130" s="11"/>
      <c r="M2130" s="11"/>
      <c r="N2130" s="11" t="s">
        <v>2363</v>
      </c>
      <c r="O2130" s="10"/>
      <c r="P2130" s="10"/>
      <c r="Q2130" s="10"/>
      <c r="R2130" s="10"/>
      <c r="S2130" s="10" t="s">
        <v>53</v>
      </c>
      <c r="T2130" s="10"/>
      <c r="U2130" s="10" t="s">
        <v>49</v>
      </c>
      <c r="V2130" s="10" t="s">
        <v>50</v>
      </c>
      <c r="W2130" s="10" t="s">
        <v>50</v>
      </c>
      <c r="X2130" s="11" t="str">
        <f t="shared" si="1228"/>
        <v>N</v>
      </c>
      <c r="Y2130" s="11"/>
      <c r="Z2130" s="11">
        <f t="shared" si="1185"/>
        <v>0</v>
      </c>
      <c r="AA2130" s="11" t="str">
        <f t="shared" si="1211"/>
        <v>Y</v>
      </c>
      <c r="AB2130" s="11">
        <v>15</v>
      </c>
      <c r="AC2130" s="11">
        <f t="shared" si="1212"/>
        <v>15</v>
      </c>
      <c r="AD2130" s="20" t="s">
        <v>2350</v>
      </c>
      <c r="AE2130" s="20" t="s">
        <v>2350</v>
      </c>
      <c r="AF2130" s="11"/>
      <c r="AG2130" s="10"/>
      <c r="AH2130" s="10"/>
      <c r="AI2130" s="11">
        <f t="shared" si="1220"/>
        <v>1423</v>
      </c>
      <c r="AJ2130" s="11" t="str">
        <f t="shared" si="1221"/>
        <v/>
      </c>
      <c r="AK2130" s="11">
        <f t="shared" si="1222"/>
        <v>1423</v>
      </c>
      <c r="AL2130" s="11" t="str">
        <f t="shared" si="1223"/>
        <v/>
      </c>
      <c r="AM2130" s="11">
        <f t="shared" si="1224"/>
        <v>1453</v>
      </c>
      <c r="AN2130" s="11" t="str">
        <f t="shared" si="1225"/>
        <v>OTP[1467:1453]</v>
      </c>
      <c r="AO2130" s="11">
        <f t="shared" si="1226"/>
        <v>1543</v>
      </c>
      <c r="AP2130" s="11" t="str">
        <f t="shared" si="1227"/>
        <v/>
      </c>
      <c r="AQ2130" s="11"/>
      <c r="AR2130" s="11">
        <f t="shared" si="1213"/>
        <v>0</v>
      </c>
      <c r="AS2130" s="11"/>
      <c r="AT2130" s="9"/>
      <c r="AU2130" t="str">
        <f t="shared" si="1216"/>
        <v>RW</v>
      </c>
      <c r="AV2130" s="7">
        <f>SUM(Z$7:Z2130)/2</f>
        <v>1424</v>
      </c>
      <c r="AW2130" s="7">
        <f>SUM(AC$7:AC2130)/2</f>
        <v>1521.5</v>
      </c>
      <c r="BA2130" s="7">
        <v>15</v>
      </c>
      <c r="BB2130" s="7">
        <f t="shared" si="1215"/>
        <v>45</v>
      </c>
      <c r="BF2130" s="2" t="s">
        <v>2350</v>
      </c>
      <c r="BG2130" s="2" t="s">
        <v>2350</v>
      </c>
      <c r="BH2130" s="2" t="s">
        <v>2350</v>
      </c>
      <c r="BI2130" s="2" t="s">
        <v>2350</v>
      </c>
      <c r="BJ2130" s="2" t="s">
        <v>2350</v>
      </c>
      <c r="BK2130" s="2" t="s">
        <v>2350</v>
      </c>
      <c r="BL2130" s="2" t="s">
        <v>2350</v>
      </c>
      <c r="BM2130" s="2" t="s">
        <v>2350</v>
      </c>
      <c r="BN2130" s="2" t="s">
        <v>2350</v>
      </c>
      <c r="BO2130" s="2" t="s">
        <v>2350</v>
      </c>
    </row>
    <row r="2131" spans="2:67" ht="28.9" outlineLevel="1">
      <c r="B2131" s="36"/>
      <c r="C2131" s="13" t="s">
        <v>1999</v>
      </c>
      <c r="D2131" s="10" t="s">
        <v>1669</v>
      </c>
      <c r="E2131" s="10" t="s">
        <v>2339</v>
      </c>
      <c r="F2131" s="11" t="s">
        <v>2340</v>
      </c>
      <c r="G2131" s="11" t="str">
        <f t="shared" si="1217"/>
        <v>MFR_SPECIFIC_F1[44:30]</v>
      </c>
      <c r="H2131" s="11" t="s">
        <v>2364</v>
      </c>
      <c r="I2131" s="11"/>
      <c r="J2131" s="11"/>
      <c r="K2131" s="11"/>
      <c r="L2131" s="11"/>
      <c r="M2131" s="11"/>
      <c r="N2131" s="11" t="s">
        <v>2365</v>
      </c>
      <c r="O2131" s="10"/>
      <c r="P2131" s="10"/>
      <c r="Q2131" s="10"/>
      <c r="R2131" s="10"/>
      <c r="S2131" s="10" t="s">
        <v>53</v>
      </c>
      <c r="T2131" s="10"/>
      <c r="U2131" s="10" t="s">
        <v>49</v>
      </c>
      <c r="V2131" s="10" t="s">
        <v>50</v>
      </c>
      <c r="W2131" s="10" t="s">
        <v>50</v>
      </c>
      <c r="X2131" s="11" t="str">
        <f t="shared" si="1228"/>
        <v>N</v>
      </c>
      <c r="Y2131" s="11"/>
      <c r="Z2131" s="11">
        <f t="shared" si="1185"/>
        <v>0</v>
      </c>
      <c r="AA2131" s="11" t="str">
        <f t="shared" si="1211"/>
        <v>Y</v>
      </c>
      <c r="AB2131" s="11">
        <v>15</v>
      </c>
      <c r="AC2131" s="11">
        <f t="shared" si="1212"/>
        <v>15</v>
      </c>
      <c r="AD2131" s="20" t="s">
        <v>2350</v>
      </c>
      <c r="AE2131" s="20" t="s">
        <v>2350</v>
      </c>
      <c r="AF2131" s="11"/>
      <c r="AG2131" s="10"/>
      <c r="AH2131" s="10"/>
      <c r="AI2131" s="11">
        <f t="shared" si="1220"/>
        <v>1423</v>
      </c>
      <c r="AJ2131" s="11" t="str">
        <f t="shared" si="1221"/>
        <v/>
      </c>
      <c r="AK2131" s="11">
        <f t="shared" si="1222"/>
        <v>1423</v>
      </c>
      <c r="AL2131" s="11" t="str">
        <f t="shared" si="1223"/>
        <v/>
      </c>
      <c r="AM2131" s="11">
        <f t="shared" si="1224"/>
        <v>1438</v>
      </c>
      <c r="AN2131" s="11" t="str">
        <f t="shared" si="1225"/>
        <v>OTP[1452:1438]</v>
      </c>
      <c r="AO2131" s="11">
        <f t="shared" si="1226"/>
        <v>1543</v>
      </c>
      <c r="AP2131" s="11" t="str">
        <f t="shared" si="1227"/>
        <v/>
      </c>
      <c r="AQ2131" s="11"/>
      <c r="AR2131" s="11">
        <f t="shared" si="1213"/>
        <v>0</v>
      </c>
      <c r="AS2131" s="11"/>
      <c r="AT2131" s="9"/>
      <c r="AU2131" t="str">
        <f t="shared" si="1216"/>
        <v>RW</v>
      </c>
      <c r="AV2131" s="7">
        <f>SUM(Z$7:Z2131)/2</f>
        <v>1424</v>
      </c>
      <c r="AW2131" s="7">
        <f>SUM(AC$7:AC2131)/2</f>
        <v>1529</v>
      </c>
      <c r="BA2131" s="7">
        <v>15</v>
      </c>
      <c r="BB2131" s="7">
        <f t="shared" si="1215"/>
        <v>30</v>
      </c>
      <c r="BF2131" s="2" t="s">
        <v>2350</v>
      </c>
      <c r="BG2131" s="2" t="s">
        <v>2350</v>
      </c>
      <c r="BH2131" s="2" t="s">
        <v>2350</v>
      </c>
      <c r="BI2131" s="2" t="s">
        <v>2350</v>
      </c>
      <c r="BJ2131" s="2" t="s">
        <v>2350</v>
      </c>
      <c r="BK2131" s="2" t="s">
        <v>2350</v>
      </c>
      <c r="BL2131" s="2" t="s">
        <v>2350</v>
      </c>
      <c r="BM2131" s="2" t="s">
        <v>2350</v>
      </c>
      <c r="BN2131" s="2" t="s">
        <v>2350</v>
      </c>
      <c r="BO2131" s="2" t="s">
        <v>2350</v>
      </c>
    </row>
    <row r="2132" spans="2:67" ht="28.9" outlineLevel="1">
      <c r="B2132" s="36"/>
      <c r="C2132" s="13" t="s">
        <v>1999</v>
      </c>
      <c r="D2132" s="10" t="s">
        <v>1669</v>
      </c>
      <c r="E2132" s="10" t="s">
        <v>2339</v>
      </c>
      <c r="F2132" s="11" t="s">
        <v>2340</v>
      </c>
      <c r="G2132" s="11" t="str">
        <f t="shared" si="1217"/>
        <v>MFR_SPECIFIC_F1[29:15]</v>
      </c>
      <c r="H2132" s="11" t="s">
        <v>2366</v>
      </c>
      <c r="I2132" s="11"/>
      <c r="J2132" s="11"/>
      <c r="K2132" s="11"/>
      <c r="L2132" s="11"/>
      <c r="M2132" s="11"/>
      <c r="N2132" s="11" t="s">
        <v>2367</v>
      </c>
      <c r="O2132" s="10"/>
      <c r="P2132" s="10"/>
      <c r="Q2132" s="10"/>
      <c r="R2132" s="10"/>
      <c r="S2132" s="10" t="s">
        <v>53</v>
      </c>
      <c r="T2132" s="10"/>
      <c r="U2132" s="10" t="s">
        <v>49</v>
      </c>
      <c r="V2132" s="10" t="s">
        <v>50</v>
      </c>
      <c r="W2132" s="10" t="s">
        <v>50</v>
      </c>
      <c r="X2132" s="11" t="str">
        <f t="shared" si="1228"/>
        <v>N</v>
      </c>
      <c r="Y2132" s="11"/>
      <c r="Z2132" s="11">
        <f t="shared" si="1185"/>
        <v>0</v>
      </c>
      <c r="AA2132" s="11" t="str">
        <f t="shared" si="1211"/>
        <v>Y</v>
      </c>
      <c r="AB2132" s="11">
        <v>15</v>
      </c>
      <c r="AC2132" s="11">
        <f t="shared" si="1212"/>
        <v>15</v>
      </c>
      <c r="AD2132" s="20" t="s">
        <v>2350</v>
      </c>
      <c r="AE2132" s="20" t="s">
        <v>2350</v>
      </c>
      <c r="AF2132" s="11"/>
      <c r="AG2132" s="10"/>
      <c r="AH2132" s="10"/>
      <c r="AI2132" s="11">
        <f t="shared" si="1220"/>
        <v>1423</v>
      </c>
      <c r="AJ2132" s="11" t="str">
        <f t="shared" si="1221"/>
        <v/>
      </c>
      <c r="AK2132" s="11">
        <f t="shared" si="1222"/>
        <v>1423</v>
      </c>
      <c r="AL2132" s="11" t="str">
        <f t="shared" si="1223"/>
        <v/>
      </c>
      <c r="AM2132" s="11">
        <f t="shared" si="1224"/>
        <v>1423</v>
      </c>
      <c r="AN2132" s="11" t="str">
        <f t="shared" si="1225"/>
        <v>OTP[1437:1423]</v>
      </c>
      <c r="AO2132" s="11">
        <f>IF(AND(X2132="Y",AD2132&gt;0),AO2133+AB2133,AO2133)</f>
        <v>1543</v>
      </c>
      <c r="AP2132" s="11" t="str">
        <f t="shared" si="1227"/>
        <v/>
      </c>
      <c r="AQ2132" s="11"/>
      <c r="AR2132" s="11">
        <f t="shared" si="1213"/>
        <v>0</v>
      </c>
      <c r="AS2132" s="11"/>
      <c r="AT2132" s="9"/>
      <c r="AU2132" t="str">
        <f t="shared" si="1216"/>
        <v>RW</v>
      </c>
      <c r="AV2132" s="7">
        <f>SUM(Z$7:Z2132)/2</f>
        <v>1424</v>
      </c>
      <c r="AW2132" s="7">
        <f>SUM(AC$7:AC2132)/2</f>
        <v>1536.5</v>
      </c>
      <c r="BA2132" s="7">
        <v>15</v>
      </c>
      <c r="BB2132" s="7">
        <f t="shared" si="1215"/>
        <v>15</v>
      </c>
      <c r="BF2132" s="2" t="s">
        <v>2350</v>
      </c>
      <c r="BG2132" s="2" t="s">
        <v>2350</v>
      </c>
      <c r="BH2132" s="2" t="s">
        <v>2350</v>
      </c>
      <c r="BI2132" s="2" t="s">
        <v>2350</v>
      </c>
      <c r="BJ2132" s="2" t="s">
        <v>2350</v>
      </c>
      <c r="BK2132" s="2" t="s">
        <v>2350</v>
      </c>
      <c r="BL2132" s="2" t="s">
        <v>2350</v>
      </c>
      <c r="BM2132" s="2" t="s">
        <v>2350</v>
      </c>
      <c r="BN2132" s="2" t="s">
        <v>2350</v>
      </c>
      <c r="BO2132" s="2" t="s">
        <v>2350</v>
      </c>
    </row>
    <row r="2133" spans="2:67" ht="28.9" outlineLevel="1">
      <c r="B2133" s="36"/>
      <c r="C2133" s="13" t="s">
        <v>1999</v>
      </c>
      <c r="D2133" s="10" t="s">
        <v>1669</v>
      </c>
      <c r="E2133" s="10" t="s">
        <v>2339</v>
      </c>
      <c r="F2133" s="11" t="s">
        <v>2340</v>
      </c>
      <c r="G2133" s="11" t="str">
        <f t="shared" si="1217"/>
        <v>MFR_SPECIFIC_F1[14:0]</v>
      </c>
      <c r="H2133" s="11" t="s">
        <v>2368</v>
      </c>
      <c r="I2133" s="11"/>
      <c r="J2133" s="11"/>
      <c r="K2133" s="11"/>
      <c r="L2133" s="11"/>
      <c r="M2133" s="11"/>
      <c r="N2133" s="11" t="s">
        <v>2369</v>
      </c>
      <c r="O2133" s="10"/>
      <c r="P2133" s="10"/>
      <c r="Q2133" s="10"/>
      <c r="R2133" s="10"/>
      <c r="S2133" s="10" t="s">
        <v>53</v>
      </c>
      <c r="T2133" s="10"/>
      <c r="U2133" s="10" t="s">
        <v>49</v>
      </c>
      <c r="V2133" s="10" t="s">
        <v>50</v>
      </c>
      <c r="W2133" s="10" t="s">
        <v>50</v>
      </c>
      <c r="X2133" s="11" t="str">
        <f t="shared" si="1228"/>
        <v>N</v>
      </c>
      <c r="Y2133" s="11"/>
      <c r="Z2133" s="11">
        <f t="shared" si="1185"/>
        <v>0</v>
      </c>
      <c r="AA2133" s="11" t="str">
        <f t="shared" si="1211"/>
        <v>Y</v>
      </c>
      <c r="AB2133" s="11">
        <v>15</v>
      </c>
      <c r="AC2133" s="11">
        <f t="shared" si="1212"/>
        <v>15</v>
      </c>
      <c r="AD2133" s="20" t="s">
        <v>2370</v>
      </c>
      <c r="AE2133" s="20" t="s">
        <v>2370</v>
      </c>
      <c r="AF2133" s="11"/>
      <c r="AG2133" s="10"/>
      <c r="AH2133" s="10"/>
      <c r="AI2133" s="11">
        <f>IF(Y2133&gt;0,AK2092,AK2092- 1)</f>
        <v>1423</v>
      </c>
      <c r="AJ2133" s="11" t="str">
        <f t="shared" si="1221"/>
        <v/>
      </c>
      <c r="AK2133" s="11">
        <f>IF(AND(V2133="Y", Y2133&gt;0),AI2101,AI2101- 1)</f>
        <v>1423</v>
      </c>
      <c r="AL2133" s="11" t="str">
        <f t="shared" si="1223"/>
        <v/>
      </c>
      <c r="AM2133" s="11">
        <f>IF(AB2133&gt;0,AO2092,AO2092- 1)</f>
        <v>1408</v>
      </c>
      <c r="AN2133" s="11" t="str">
        <f t="shared" si="1225"/>
        <v>OTP[1422:1408]</v>
      </c>
      <c r="AO2133" s="11">
        <f>IF(AND(V2133="Y", AB2133&gt;0),AM2101,AM2101- 1)</f>
        <v>1543</v>
      </c>
      <c r="AP2133" s="11" t="str">
        <f t="shared" si="1227"/>
        <v/>
      </c>
      <c r="AQ2133" s="11"/>
      <c r="AR2133" s="11">
        <f t="shared" si="1213"/>
        <v>0</v>
      </c>
      <c r="AS2133" s="11"/>
      <c r="AT2133" s="9"/>
      <c r="AU2133" t="str">
        <f t="shared" si="1216"/>
        <v>RW</v>
      </c>
      <c r="AV2133" s="7">
        <f>SUM(Z$7:Z2133)/2</f>
        <v>1424</v>
      </c>
      <c r="AW2133" s="7">
        <f>SUM(AC$7:AC2133)/2</f>
        <v>1544</v>
      </c>
      <c r="BA2133" s="7">
        <v>15</v>
      </c>
      <c r="BB2133" s="7">
        <v>0</v>
      </c>
      <c r="BF2133" s="2" t="s">
        <v>2370</v>
      </c>
      <c r="BG2133" s="2" t="s">
        <v>2370</v>
      </c>
      <c r="BH2133" s="2" t="s">
        <v>2370</v>
      </c>
      <c r="BI2133" s="2" t="s">
        <v>2370</v>
      </c>
      <c r="BJ2133" s="2" t="s">
        <v>2370</v>
      </c>
      <c r="BK2133" s="2" t="s">
        <v>2370</v>
      </c>
      <c r="BL2133" s="2" t="s">
        <v>2370</v>
      </c>
      <c r="BM2133" s="2" t="s">
        <v>2370</v>
      </c>
      <c r="BN2133" s="2" t="s">
        <v>2370</v>
      </c>
      <c r="BO2133" s="2" t="s">
        <v>2370</v>
      </c>
    </row>
    <row r="2134" spans="2:67" ht="40.15" customHeight="1">
      <c r="B2134" s="36"/>
      <c r="C2134" s="13" t="s">
        <v>1999</v>
      </c>
      <c r="D2134" s="10" t="s">
        <v>1695</v>
      </c>
      <c r="E2134" s="10" t="s">
        <v>2371</v>
      </c>
      <c r="F2134" s="11" t="s">
        <v>2372</v>
      </c>
      <c r="G2134" s="11" t="str">
        <f t="shared" ref="G2134:G2142" si="1229">IF(BA2134&gt;1, F2134 &amp; "[" &amp; BB2134-1+BA2134&amp; ":" &amp; BB2134 &amp; "]",(IF(BA2134&gt;0,F2134 &amp; "[" &amp; BB2134 &amp; "]","")))</f>
        <v/>
      </c>
      <c r="O2134" s="10"/>
      <c r="P2134" s="10"/>
      <c r="Q2134" s="10" t="str">
        <f>IF(T2134&gt;2,"Block Write",IF(T2134=1,"Write Byte","Write Word"))</f>
        <v>Block Write</v>
      </c>
      <c r="R2134" s="10" t="str">
        <f>IF(T2134&gt;2,"Block Read",IF(T2134=1,"Read Byte","Read Word"))</f>
        <v>Block Read</v>
      </c>
      <c r="S2134" s="10" t="str">
        <f t="shared" si="591"/>
        <v>RW</v>
      </c>
      <c r="T2134" s="10">
        <v>39</v>
      </c>
      <c r="U2134" s="10" t="s">
        <v>49</v>
      </c>
      <c r="V2134" s="10" t="s">
        <v>50</v>
      </c>
      <c r="W2134" s="10" t="s">
        <v>50</v>
      </c>
      <c r="X2134" s="11" t="str">
        <f t="shared" si="1228"/>
        <v>Y</v>
      </c>
      <c r="Y2134" s="11">
        <f>SUM(Y2135:Y2170)</f>
        <v>312</v>
      </c>
      <c r="Z2134" s="11">
        <f>SUM(Z2135:Z2170)</f>
        <v>312</v>
      </c>
      <c r="AA2134" s="11" t="str">
        <f t="shared" si="1211"/>
        <v>N</v>
      </c>
      <c r="AB2134" s="11"/>
      <c r="AC2134" s="11">
        <f t="shared" si="1212"/>
        <v>0</v>
      </c>
      <c r="AD2134" s="10" t="str">
        <f>(AD2135&amp;AD2136 &amp; AD2137 &amp; AD2138 &amp; AD2139 &amp; AD2140 &amp;AD2141&amp;AD2142&amp;AD2143&amp;AD2144&amp;AD2145&amp;AD2146 &amp; AD2147 &amp; AD2148 &amp; AD2149 &amp; AD2150 &amp; AD2151 &amp; AD2152 &amp; AD2153 &amp; AD2154) &amp; (AD2155 &amp; AD2156 &amp; AD2157 &amp; AD2158 &amp; AD2159 &amp; AD2160 &amp; AD2161 &amp; AD2162) &amp; (AD2163 &amp; AD2164 &amp; AD2165 &amp; AD2166 &amp; AD2167 &amp; AD2168 &amp; AD2169 &amp; AD2170)</f>
        <v>000000010110100100000010110100100000010110100100000010101111101000010101111101000010011100100000010110100100000000111100100001000000000000110111101000000001000000001000000001000000001000000001000000001000000001000000000000000000000000000000000000000000000000000000000000000000000000000011110110000000001111000010</v>
      </c>
      <c r="AE2134" s="10" t="str">
        <f>(AE2135&amp;AE2136 &amp; AE2137 &amp; AE2138 &amp; AE2139 &amp; AE2140 &amp;AE2141&amp;AE2142&amp;AE2143&amp;AE2144&amp;AE2145&amp;AE2146 &amp; AE2147 &amp; AE2148 &amp; AE2149 &amp; AE2150 &amp; AE2151 &amp; AE2152 &amp; AE2153 &amp; AE2154) &amp; (AE2155 &amp; AE2156 &amp; AE2157 &amp; AE2158 &amp; AE2159 &amp; AE2160 &amp; AE2161 &amp; AE2162) &amp; (AE2163 &amp; AE2164 &amp; AE2165 &amp; AE2166 &amp; AE2167 &amp; AE2168 &amp; AE2169 &amp; AE2170)</f>
        <v>000000010110100100000010110100100000010110100100000010101111101000010101111101000010011100100000010110100100000000111100100001000000000000110111101000000001000000001000000001000000001000000001000000001000000001000000000000000000000000000000000000000000000000000000000000000000000000000011110110000000001111000010</v>
      </c>
      <c r="AF2134" s="11"/>
      <c r="AG2134" s="10"/>
      <c r="AH2134" s="10"/>
      <c r="AI2134" s="11">
        <f t="shared" ref="AI2134:AI2135" si="1230">AI2135+Y2135</f>
        <v>1736</v>
      </c>
      <c r="AJ2134" s="11"/>
      <c r="AK2134" s="11">
        <f t="shared" si="592"/>
        <v>1736</v>
      </c>
      <c r="AL2134" s="11"/>
      <c r="AM2134" s="11">
        <f>AM2141+AB2141</f>
        <v>1543</v>
      </c>
      <c r="AN2134" s="11" t="str">
        <f t="shared" si="1225"/>
        <v/>
      </c>
      <c r="AO2134" s="11">
        <f>AO2141+AB2141</f>
        <v>1544</v>
      </c>
      <c r="AP2134" s="11"/>
      <c r="AQ2134" s="11">
        <f t="shared" si="581"/>
        <v>312</v>
      </c>
      <c r="AR2134" s="11">
        <f t="shared" si="1213"/>
        <v>312</v>
      </c>
      <c r="AS2134" s="11"/>
      <c r="AT2134" s="9" t="s">
        <v>18</v>
      </c>
      <c r="AU2134" t="str">
        <f t="shared" si="1216"/>
        <v>RW</v>
      </c>
      <c r="AV2134" s="7">
        <f>SUM(Z$7:Z2134)/2</f>
        <v>1580</v>
      </c>
      <c r="AW2134" s="7">
        <f>SUM(AC$7:AC2134)/2</f>
        <v>1544</v>
      </c>
      <c r="BB2134" s="7">
        <f t="shared" ref="BB2134:BB2143" si="1231">BB2135+BA2135</f>
        <v>312</v>
      </c>
      <c r="BF2134" s="2" t="s">
        <v>2373</v>
      </c>
      <c r="BG2134" s="2" t="s">
        <v>2373</v>
      </c>
      <c r="BH2134" s="2" t="s">
        <v>2373</v>
      </c>
      <c r="BI2134" s="2" t="s">
        <v>2373</v>
      </c>
      <c r="BJ2134" s="2" t="s">
        <v>2373</v>
      </c>
      <c r="BK2134" s="2" t="s">
        <v>2373</v>
      </c>
      <c r="BL2134" s="2" t="s">
        <v>2373</v>
      </c>
      <c r="BM2134" s="2" t="s">
        <v>2373</v>
      </c>
      <c r="BN2134" s="2" t="s">
        <v>2373</v>
      </c>
      <c r="BO2134" s="2" t="s">
        <v>2373</v>
      </c>
    </row>
    <row r="2135" spans="2:67" ht="40.15" customHeight="1" outlineLevel="1">
      <c r="B2135" s="36"/>
      <c r="C2135" s="13" t="s">
        <v>1999</v>
      </c>
      <c r="D2135" s="10" t="s">
        <v>1695</v>
      </c>
      <c r="E2135" s="10" t="s">
        <v>2371</v>
      </c>
      <c r="F2135" s="11" t="s">
        <v>2372</v>
      </c>
      <c r="G2135" s="11" t="str">
        <f t="shared" ref="G2135:G2140" si="1232">IF(BA2135&gt;1, F2135 &amp; "[" &amp; BB2135-1+BA2135&amp; ":" &amp; BB2135 &amp; "]",(IF(BA2135&gt;0,F2135 &amp; "[" &amp; BB2135 &amp; "]","")))</f>
        <v/>
      </c>
      <c r="H2135" s="11"/>
      <c r="I2135" s="5"/>
      <c r="J2135" s="5"/>
      <c r="K2135" s="5"/>
      <c r="L2135" s="5"/>
      <c r="M2135" s="5"/>
      <c r="N2135" s="18"/>
      <c r="O2135" s="10"/>
      <c r="P2135" s="10"/>
      <c r="Q2135" s="10"/>
      <c r="R2135" s="10"/>
      <c r="S2135" s="10" t="s">
        <v>53</v>
      </c>
      <c r="T2135" s="10"/>
      <c r="U2135" s="10" t="s">
        <v>49</v>
      </c>
      <c r="V2135" s="10" t="s">
        <v>50</v>
      </c>
      <c r="W2135" s="10" t="s">
        <v>50</v>
      </c>
      <c r="X2135" s="11"/>
      <c r="Y2135" s="11"/>
      <c r="Z2135" s="11">
        <f t="shared" ref="Z2135:Z2140" si="1233">IF(V2135="N",Y2135,Y2135*$T$1)</f>
        <v>0</v>
      </c>
      <c r="AA2135" s="11"/>
      <c r="AB2135" s="11"/>
      <c r="AC2135" s="11">
        <f t="shared" ref="AC2135:AC2142" si="1234">IF(V2135="N",AB2135,AB2135*$T$1)</f>
        <v>0</v>
      </c>
      <c r="AD2135" s="10" t="str">
        <f t="shared" ref="AD2135" si="1235">REPT(0,BA2135)</f>
        <v/>
      </c>
      <c r="AE2135" s="10" t="str">
        <f t="shared" ref="AE2135" si="1236">REPT(0,BA2135)</f>
        <v/>
      </c>
      <c r="AF2135" s="11"/>
      <c r="AG2135" s="10"/>
      <c r="AH2135" s="10"/>
      <c r="AI2135" s="11">
        <f t="shared" si="1230"/>
        <v>1736</v>
      </c>
      <c r="AJ2135" s="11" t="str">
        <f t="shared" ref="AJ2135:AJ2142" si="1237">IF(Y2135&gt;1,"MTP[" &amp; AI2135-1+Y2135&amp; ":" &amp; AI2135 &amp; "]",(IF(Y2135&gt;0,"MTP[" &amp; AI2135 &amp; "]","")))</f>
        <v/>
      </c>
      <c r="AK2135" s="11">
        <f>AK2142+Y2142</f>
        <v>1964</v>
      </c>
      <c r="AL2135" s="11"/>
      <c r="AM2135" s="11">
        <f>AM2142+AB2142</f>
        <v>1543</v>
      </c>
      <c r="AN2135" s="11"/>
      <c r="AO2135" s="11">
        <f t="shared" ref="AO2135" si="1238">AO2137+AB2137</f>
        <v>1544</v>
      </c>
      <c r="AP2135" s="11"/>
      <c r="AQ2135" s="11"/>
      <c r="AR2135" s="11">
        <f t="shared" si="1213"/>
        <v>0</v>
      </c>
      <c r="AS2135" s="11"/>
      <c r="AT2135" s="9"/>
      <c r="AU2135" t="str">
        <f t="shared" ref="AU2135:AU2204" si="1239">S2135</f>
        <v>RW</v>
      </c>
      <c r="AV2135" s="7">
        <f>SUM(Z$7:Z2135)/2</f>
        <v>1580</v>
      </c>
      <c r="AW2135" s="7">
        <f>SUM(AC$7:AC2135)/2</f>
        <v>1544</v>
      </c>
      <c r="BB2135" s="7">
        <f t="shared" si="1231"/>
        <v>312</v>
      </c>
    </row>
    <row r="2136" spans="2:67" ht="40.15" customHeight="1" outlineLevel="1">
      <c r="B2136" s="36"/>
      <c r="C2136" s="13" t="s">
        <v>1999</v>
      </c>
      <c r="D2136" s="10" t="s">
        <v>1695</v>
      </c>
      <c r="E2136" s="10" t="s">
        <v>2371</v>
      </c>
      <c r="F2136" s="11" t="s">
        <v>2372</v>
      </c>
      <c r="G2136" s="11" t="str">
        <f t="shared" si="1232"/>
        <v>MFR_SPECIFIC_F2[311:309]</v>
      </c>
      <c r="H2136" s="11"/>
      <c r="I2136" s="5"/>
      <c r="J2136" s="5"/>
      <c r="K2136" s="5"/>
      <c r="L2136" s="5"/>
      <c r="M2136" s="5"/>
      <c r="N2136" s="18"/>
      <c r="O2136" s="10"/>
      <c r="P2136" s="10"/>
      <c r="Q2136" s="10"/>
      <c r="R2136" s="10"/>
      <c r="S2136" s="10" t="s">
        <v>53</v>
      </c>
      <c r="T2136" s="10"/>
      <c r="U2136" s="10" t="s">
        <v>49</v>
      </c>
      <c r="V2136" s="10" t="s">
        <v>50</v>
      </c>
      <c r="W2136" s="10"/>
      <c r="X2136" s="11" t="str">
        <f t="shared" ref="X2136:X2141" si="1240">IF(Y2136&gt;0,"Y","N")</f>
        <v>Y</v>
      </c>
      <c r="Y2136" s="11">
        <v>3</v>
      </c>
      <c r="Z2136" s="11">
        <f t="shared" si="1233"/>
        <v>3</v>
      </c>
      <c r="AA2136" s="11"/>
      <c r="AB2136" s="11"/>
      <c r="AC2136" s="11">
        <f t="shared" ref="AC2136:AC2137" si="1241">IF(V2136="N",AB2136,AB2136*$T$1)</f>
        <v>0</v>
      </c>
      <c r="AD2136" s="10" t="str">
        <f>REPT(0,BA2136)</f>
        <v>000</v>
      </c>
      <c r="AE2136" s="10" t="str">
        <f>REPT(0,BA2136)</f>
        <v>000</v>
      </c>
      <c r="AF2136" s="11"/>
      <c r="AG2136" s="10"/>
      <c r="AH2136" s="10"/>
      <c r="AI2136" s="11">
        <f t="shared" ref="AI2136:AI2167" si="1242">AI2137+Y2137</f>
        <v>1733</v>
      </c>
      <c r="AJ2136" s="11" t="str">
        <f t="shared" ref="AJ2136:AJ2137" si="1243">IF(Y2136&gt;1,"MTP[" &amp; AI2136-1+Y2136&amp; ":" &amp; AI2136 &amp; "]",(IF(Y2136&gt;0,"MTP[" &amp; AI2136 &amp; "]","")))</f>
        <v>MTP[1735:1733]</v>
      </c>
      <c r="AK2136" s="11">
        <f t="shared" ref="AK2136:AK2141" si="1244">AK2138+Y2138</f>
        <v>1981</v>
      </c>
      <c r="AL2136" s="11"/>
      <c r="AM2136" s="11">
        <f t="shared" ref="AM2136:AM2141" si="1245">AM2138+AB2138</f>
        <v>1543</v>
      </c>
      <c r="AN2136" s="11"/>
      <c r="AO2136" s="11">
        <f t="shared" ref="AO2136:AO2141" si="1246">AO2138+AB2138</f>
        <v>1544</v>
      </c>
      <c r="AP2136" s="11"/>
      <c r="AQ2136" s="11"/>
      <c r="AR2136" s="11"/>
      <c r="AS2136" s="11"/>
      <c r="AT2136" s="9"/>
      <c r="AU2136" t="str">
        <f t="shared" si="1239"/>
        <v>RW</v>
      </c>
      <c r="AV2136" s="7">
        <f>SUM(Z$7:Z2136)/2</f>
        <v>1581.5</v>
      </c>
      <c r="AW2136" s="7">
        <f>SUM(AC$7:AC2136)/2</f>
        <v>1544</v>
      </c>
      <c r="BA2136" s="7">
        <v>3</v>
      </c>
      <c r="BB2136" s="7">
        <f>BB2137+BA2137</f>
        <v>309</v>
      </c>
      <c r="BF2136" s="2" t="s">
        <v>135</v>
      </c>
      <c r="BG2136" s="2" t="s">
        <v>135</v>
      </c>
      <c r="BH2136" s="2" t="s">
        <v>135</v>
      </c>
      <c r="BI2136" s="2" t="s">
        <v>135</v>
      </c>
      <c r="BJ2136" s="2" t="s">
        <v>135</v>
      </c>
      <c r="BK2136" s="2" t="s">
        <v>135</v>
      </c>
      <c r="BL2136" s="2" t="s">
        <v>135</v>
      </c>
      <c r="BM2136" s="2" t="s">
        <v>135</v>
      </c>
      <c r="BN2136" s="2" t="s">
        <v>135</v>
      </c>
      <c r="BO2136" s="2" t="s">
        <v>135</v>
      </c>
    </row>
    <row r="2137" spans="2:67" ht="40.15" customHeight="1" outlineLevel="1">
      <c r="B2137" s="36"/>
      <c r="C2137" s="13" t="s">
        <v>1999</v>
      </c>
      <c r="D2137" s="10" t="s">
        <v>1695</v>
      </c>
      <c r="E2137" s="10" t="s">
        <v>2371</v>
      </c>
      <c r="F2137" s="11" t="s">
        <v>2372</v>
      </c>
      <c r="G2137" s="11" t="str">
        <f t="shared" si="1232"/>
        <v>MFR_SPECIFIC_F2[308:307]</v>
      </c>
      <c r="H2137" s="11" t="s">
        <v>2374</v>
      </c>
      <c r="I2137" s="11"/>
      <c r="J2137" s="11"/>
      <c r="K2137" s="11"/>
      <c r="L2137" s="11"/>
      <c r="M2137" s="11"/>
      <c r="N2137" s="10" t="s">
        <v>2375</v>
      </c>
      <c r="O2137" s="10"/>
      <c r="P2137" s="10"/>
      <c r="Q2137" s="10"/>
      <c r="R2137" s="10"/>
      <c r="S2137" s="10" t="s">
        <v>53</v>
      </c>
      <c r="T2137" s="10"/>
      <c r="U2137" s="10" t="s">
        <v>49</v>
      </c>
      <c r="V2137" s="10" t="s">
        <v>50</v>
      </c>
      <c r="W2137" s="10"/>
      <c r="X2137" s="11" t="str">
        <f t="shared" si="1240"/>
        <v>Y</v>
      </c>
      <c r="Y2137" s="11">
        <v>2</v>
      </c>
      <c r="Z2137" s="11">
        <f t="shared" si="1233"/>
        <v>2</v>
      </c>
      <c r="AA2137" s="11"/>
      <c r="AB2137" s="11"/>
      <c r="AC2137" s="11">
        <f t="shared" si="1241"/>
        <v>0</v>
      </c>
      <c r="AD2137" s="10" t="str">
        <f>REPT(0,BA2137)</f>
        <v>00</v>
      </c>
      <c r="AE2137" s="10" t="str">
        <f>REPT(0,BA2137)</f>
        <v>00</v>
      </c>
      <c r="AF2137" s="11"/>
      <c r="AG2137" s="10"/>
      <c r="AH2137" s="10"/>
      <c r="AI2137" s="11">
        <f t="shared" si="1242"/>
        <v>1731</v>
      </c>
      <c r="AJ2137" s="11" t="str">
        <f t="shared" si="1243"/>
        <v>MTP[1732:1731]</v>
      </c>
      <c r="AK2137" s="11">
        <f t="shared" si="1244"/>
        <v>1983</v>
      </c>
      <c r="AL2137" s="11"/>
      <c r="AM2137" s="11">
        <f t="shared" si="1245"/>
        <v>1543</v>
      </c>
      <c r="AN2137" s="11"/>
      <c r="AO2137" s="11">
        <f t="shared" si="1246"/>
        <v>1544</v>
      </c>
      <c r="AP2137" s="11"/>
      <c r="AQ2137" s="11"/>
      <c r="AR2137" s="11"/>
      <c r="AS2137" s="11"/>
      <c r="AT2137" s="9"/>
      <c r="AU2137" t="str">
        <f t="shared" si="1239"/>
        <v>RW</v>
      </c>
      <c r="AV2137" s="7">
        <f>SUM(Z$7:Z2137)/2</f>
        <v>1582.5</v>
      </c>
      <c r="AW2137" s="7">
        <f>SUM(AC$7:AC2137)/2</f>
        <v>1544</v>
      </c>
      <c r="BA2137" s="7">
        <v>2</v>
      </c>
      <c r="BB2137" s="7">
        <f>BB2138+BA2138</f>
        <v>307</v>
      </c>
      <c r="BF2137" s="2">
        <v>11</v>
      </c>
      <c r="BG2137" s="2">
        <v>11</v>
      </c>
      <c r="BH2137" s="2">
        <v>11</v>
      </c>
      <c r="BI2137" s="2">
        <v>11</v>
      </c>
      <c r="BJ2137" s="2">
        <v>11</v>
      </c>
      <c r="BK2137" s="2">
        <v>11</v>
      </c>
      <c r="BL2137" s="2">
        <v>11</v>
      </c>
      <c r="BM2137" s="2">
        <v>11</v>
      </c>
      <c r="BN2137" s="2">
        <v>11</v>
      </c>
      <c r="BO2137" s="2">
        <v>11</v>
      </c>
    </row>
    <row r="2138" spans="2:67" ht="40.15" customHeight="1" outlineLevel="1">
      <c r="B2138" s="36"/>
      <c r="C2138" s="13" t="s">
        <v>1999</v>
      </c>
      <c r="D2138" s="10" t="s">
        <v>1695</v>
      </c>
      <c r="E2138" s="10" t="s">
        <v>2371</v>
      </c>
      <c r="F2138" s="11" t="s">
        <v>2372</v>
      </c>
      <c r="G2138" s="11" t="str">
        <f t="shared" si="1232"/>
        <v>MFR_SPECIFIC_F2[306:305]</v>
      </c>
      <c r="H2138" s="11" t="s">
        <v>2376</v>
      </c>
      <c r="I2138" s="11"/>
      <c r="J2138" s="11"/>
      <c r="K2138" s="11"/>
      <c r="L2138" s="11"/>
      <c r="M2138" s="11"/>
      <c r="N2138" s="10" t="s">
        <v>2377</v>
      </c>
      <c r="O2138" s="10"/>
      <c r="P2138" s="10"/>
      <c r="Q2138" s="10"/>
      <c r="R2138" s="10"/>
      <c r="S2138" s="10" t="s">
        <v>53</v>
      </c>
      <c r="T2138" s="10"/>
      <c r="U2138" s="10" t="s">
        <v>49</v>
      </c>
      <c r="V2138" s="10" t="s">
        <v>50</v>
      </c>
      <c r="W2138" s="10" t="s">
        <v>50</v>
      </c>
      <c r="X2138" s="11" t="str">
        <f t="shared" si="1240"/>
        <v>Y</v>
      </c>
      <c r="Y2138" s="11">
        <v>2</v>
      </c>
      <c r="Z2138" s="11">
        <f t="shared" si="1233"/>
        <v>2</v>
      </c>
      <c r="AA2138" s="11"/>
      <c r="AB2138" s="11"/>
      <c r="AC2138" s="11">
        <f>IF(V2138="N",AB2138,AB2138*$T$1)</f>
        <v>0</v>
      </c>
      <c r="AD2138" s="10" t="str">
        <f>REPT(0,BA2138)</f>
        <v>00</v>
      </c>
      <c r="AE2138" s="10" t="str">
        <f>REPT(0,BA2138)</f>
        <v>00</v>
      </c>
      <c r="AF2138" s="11"/>
      <c r="AG2138" s="10"/>
      <c r="AH2138" s="10"/>
      <c r="AI2138" s="11">
        <f t="shared" si="1242"/>
        <v>1729</v>
      </c>
      <c r="AJ2138" s="11" t="str">
        <f>IF(Y2138&gt;1,"MTP[" &amp; AI2138-1+Y2138&amp; ":" &amp; AI2138 &amp; "]",(IF(Y2138&gt;0,"MTP[" &amp; AI2138 &amp; "]","")))</f>
        <v>MTP[1730:1729]</v>
      </c>
      <c r="AK2138" s="11">
        <f t="shared" si="1244"/>
        <v>1979</v>
      </c>
      <c r="AL2138" s="11"/>
      <c r="AM2138" s="11">
        <f t="shared" si="1245"/>
        <v>1543</v>
      </c>
      <c r="AN2138" s="11"/>
      <c r="AO2138" s="11">
        <f t="shared" si="1246"/>
        <v>1544</v>
      </c>
      <c r="AP2138" s="11"/>
      <c r="AQ2138" s="11"/>
      <c r="AR2138" s="11">
        <f>IF(V2138="N",AQ2138,AQ2138*$T$1)</f>
        <v>0</v>
      </c>
      <c r="AS2138" s="11"/>
      <c r="AT2138" s="9"/>
      <c r="AU2138" t="str">
        <f>S2138</f>
        <v>RW</v>
      </c>
      <c r="AV2138" s="7">
        <f>SUM(Z$7:Z2138)/2</f>
        <v>1583.5</v>
      </c>
      <c r="AW2138" s="7">
        <f>SUM(AC$7:AC2138)/2</f>
        <v>1544</v>
      </c>
      <c r="BA2138" s="7">
        <v>2</v>
      </c>
      <c r="BB2138" s="7">
        <f>BB2139+BA2139</f>
        <v>305</v>
      </c>
      <c r="BF2138" s="2">
        <v>11</v>
      </c>
      <c r="BG2138" s="2">
        <v>11</v>
      </c>
      <c r="BH2138" s="2">
        <v>11</v>
      </c>
      <c r="BI2138" s="2">
        <v>11</v>
      </c>
      <c r="BJ2138" s="2">
        <v>11</v>
      </c>
      <c r="BK2138" s="2">
        <v>11</v>
      </c>
      <c r="BL2138" s="2">
        <v>11</v>
      </c>
      <c r="BM2138" s="2">
        <v>11</v>
      </c>
      <c r="BN2138" s="2">
        <v>11</v>
      </c>
      <c r="BO2138" s="2">
        <v>11</v>
      </c>
    </row>
    <row r="2139" spans="2:67" ht="40.15" customHeight="1" outlineLevel="1">
      <c r="B2139" s="36"/>
      <c r="C2139" s="13" t="s">
        <v>1999</v>
      </c>
      <c r="D2139" s="10" t="s">
        <v>1695</v>
      </c>
      <c r="E2139" s="10" t="s">
        <v>2371</v>
      </c>
      <c r="F2139" s="11" t="s">
        <v>2372</v>
      </c>
      <c r="G2139" s="11" t="str">
        <f t="shared" si="1232"/>
        <v>MFR_SPECIFIC_F2[304:290]</v>
      </c>
      <c r="H2139" s="11" t="s">
        <v>2378</v>
      </c>
      <c r="I2139" s="5"/>
      <c r="J2139" s="5"/>
      <c r="K2139" s="5"/>
      <c r="L2139" s="5"/>
      <c r="M2139" s="5"/>
      <c r="N2139" s="18" t="s">
        <v>2379</v>
      </c>
      <c r="O2139" s="10"/>
      <c r="P2139" s="10"/>
      <c r="Q2139" s="10"/>
      <c r="R2139" s="10"/>
      <c r="S2139" s="10" t="s">
        <v>53</v>
      </c>
      <c r="T2139" s="10"/>
      <c r="U2139" s="10" t="s">
        <v>49</v>
      </c>
      <c r="V2139" s="10" t="s">
        <v>50</v>
      </c>
      <c r="W2139" s="10"/>
      <c r="X2139" s="11" t="str">
        <f t="shared" si="1240"/>
        <v>Y</v>
      </c>
      <c r="Y2139" s="11">
        <v>15</v>
      </c>
      <c r="Z2139" s="11">
        <f t="shared" si="1233"/>
        <v>15</v>
      </c>
      <c r="AA2139" s="11"/>
      <c r="AB2139" s="11"/>
      <c r="AC2139" s="11">
        <f>IF(V2139="N",AB2139,AB2139*$T$1)</f>
        <v>0</v>
      </c>
      <c r="AD2139" s="20" t="s">
        <v>2380</v>
      </c>
      <c r="AE2139" s="20" t="s">
        <v>2380</v>
      </c>
      <c r="AF2139" s="11"/>
      <c r="AG2139" s="10"/>
      <c r="AH2139" s="10"/>
      <c r="AI2139" s="11">
        <f t="shared" si="1242"/>
        <v>1714</v>
      </c>
      <c r="AJ2139" s="11" t="str">
        <f>IF(Y2139&gt;1,"MTP[" &amp; AI2139-1+Y2139&amp; ":" &amp; AI2139 &amp; "]",(IF(Y2139&gt;0,"MTP[" &amp; AI2139 &amp; "]","")))</f>
        <v>MTP[1728:1714]</v>
      </c>
      <c r="AK2139" s="11">
        <f t="shared" si="1244"/>
        <v>1968</v>
      </c>
      <c r="AL2139" s="11"/>
      <c r="AM2139" s="11">
        <f t="shared" si="1245"/>
        <v>1543</v>
      </c>
      <c r="AN2139" s="11"/>
      <c r="AO2139" s="11">
        <f t="shared" si="1246"/>
        <v>1544</v>
      </c>
      <c r="AP2139" s="11"/>
      <c r="AQ2139" s="11"/>
      <c r="AR2139" s="11"/>
      <c r="AS2139" s="11"/>
      <c r="AT2139" s="9"/>
      <c r="AU2139" t="str">
        <f>S2139</f>
        <v>RW</v>
      </c>
      <c r="AV2139" s="7">
        <f>SUM(Z$7:Z2139)/2</f>
        <v>1591</v>
      </c>
      <c r="AW2139" s="7">
        <f>SUM(AC$7:AC2139)/2</f>
        <v>1544</v>
      </c>
      <c r="BA2139" s="7">
        <v>15</v>
      </c>
      <c r="BB2139" s="7">
        <f>BB2140+BA2140</f>
        <v>290</v>
      </c>
      <c r="BF2139" s="32" t="s">
        <v>2381</v>
      </c>
      <c r="BG2139" s="2" t="s">
        <v>2380</v>
      </c>
      <c r="BH2139" s="32" t="s">
        <v>2381</v>
      </c>
      <c r="BI2139" s="2" t="s">
        <v>2380</v>
      </c>
      <c r="BJ2139" s="32" t="s">
        <v>2381</v>
      </c>
      <c r="BK2139" s="2" t="s">
        <v>2380</v>
      </c>
      <c r="BL2139" s="32" t="s">
        <v>2381</v>
      </c>
      <c r="BM2139" s="2" t="s">
        <v>2380</v>
      </c>
      <c r="BN2139" s="32" t="s">
        <v>2381</v>
      </c>
      <c r="BO2139" s="2" t="s">
        <v>2380</v>
      </c>
    </row>
    <row r="2140" spans="2:67" ht="40.15" customHeight="1" outlineLevel="1">
      <c r="B2140" s="36"/>
      <c r="C2140" s="13" t="s">
        <v>1999</v>
      </c>
      <c r="D2140" s="10" t="s">
        <v>1695</v>
      </c>
      <c r="E2140" s="10" t="s">
        <v>2371</v>
      </c>
      <c r="F2140" s="11" t="s">
        <v>2372</v>
      </c>
      <c r="G2140" s="11" t="str">
        <f t="shared" si="1232"/>
        <v>MFR_SPECIFIC_F2[289:275]</v>
      </c>
      <c r="H2140" s="11" t="s">
        <v>2382</v>
      </c>
      <c r="I2140" s="5"/>
      <c r="J2140" s="5"/>
      <c r="K2140" s="5"/>
      <c r="L2140" s="5"/>
      <c r="M2140" s="5"/>
      <c r="N2140" s="18" t="s">
        <v>2383</v>
      </c>
      <c r="O2140" s="10"/>
      <c r="P2140" s="10"/>
      <c r="Q2140" s="10"/>
      <c r="R2140" s="10"/>
      <c r="S2140" s="10" t="s">
        <v>53</v>
      </c>
      <c r="T2140" s="10"/>
      <c r="U2140" s="10" t="s">
        <v>49</v>
      </c>
      <c r="V2140" s="10" t="s">
        <v>50</v>
      </c>
      <c r="W2140" s="10"/>
      <c r="X2140" s="11" t="str">
        <f t="shared" si="1240"/>
        <v>Y</v>
      </c>
      <c r="Y2140" s="11">
        <v>15</v>
      </c>
      <c r="Z2140" s="11">
        <f t="shared" si="1233"/>
        <v>15</v>
      </c>
      <c r="AA2140" s="11"/>
      <c r="AB2140" s="11"/>
      <c r="AC2140" s="11">
        <f>IF(V2140="N",AB2140,AB2140*$T$1)</f>
        <v>0</v>
      </c>
      <c r="AD2140" s="20" t="s">
        <v>2380</v>
      </c>
      <c r="AE2140" s="20" t="s">
        <v>2380</v>
      </c>
      <c r="AF2140" s="11"/>
      <c r="AG2140" s="10"/>
      <c r="AH2140" s="10"/>
      <c r="AI2140" s="11">
        <f t="shared" si="1242"/>
        <v>1699</v>
      </c>
      <c r="AJ2140" s="11" t="str">
        <f>IF(Y2140&gt;1,"MTP[" &amp; AI2140-1+Y2140&amp; ":" &amp; AI2140 &amp; "]",(IF(Y2140&gt;0,"MTP[" &amp; AI2140 &amp; "]","")))</f>
        <v>MTP[1713:1699]</v>
      </c>
      <c r="AK2140" s="11">
        <f t="shared" si="1244"/>
        <v>1964</v>
      </c>
      <c r="AL2140" s="11"/>
      <c r="AM2140" s="11">
        <f t="shared" si="1245"/>
        <v>1543</v>
      </c>
      <c r="AN2140" s="11"/>
      <c r="AO2140" s="11">
        <f t="shared" si="1246"/>
        <v>1544</v>
      </c>
      <c r="AP2140" s="11"/>
      <c r="AQ2140" s="11"/>
      <c r="AR2140" s="11"/>
      <c r="AS2140" s="11"/>
      <c r="AT2140" s="9"/>
      <c r="AU2140" t="str">
        <f>S2140</f>
        <v>RW</v>
      </c>
      <c r="AV2140" s="7">
        <f>SUM(Z$7:Z2140)/2</f>
        <v>1598.5</v>
      </c>
      <c r="AW2140" s="7">
        <f>SUM(AC$7:AC2140)/2</f>
        <v>1544</v>
      </c>
      <c r="BA2140" s="7">
        <v>15</v>
      </c>
      <c r="BB2140" s="7">
        <f>BB2141+BA2141</f>
        <v>275</v>
      </c>
      <c r="BF2140" s="2" t="s">
        <v>2380</v>
      </c>
      <c r="BG2140" s="2" t="s">
        <v>2380</v>
      </c>
      <c r="BH2140" s="2" t="s">
        <v>2380</v>
      </c>
      <c r="BI2140" s="2" t="s">
        <v>2380</v>
      </c>
      <c r="BJ2140" s="2" t="s">
        <v>2380</v>
      </c>
      <c r="BK2140" s="2" t="s">
        <v>2380</v>
      </c>
      <c r="BL2140" s="2" t="s">
        <v>2380</v>
      </c>
      <c r="BM2140" s="2" t="s">
        <v>2380</v>
      </c>
      <c r="BN2140" s="2" t="s">
        <v>2380</v>
      </c>
      <c r="BO2140" s="2" t="s">
        <v>2380</v>
      </c>
    </row>
    <row r="2141" spans="2:67" ht="40.15" customHeight="1" outlineLevel="1">
      <c r="B2141" s="36"/>
      <c r="C2141" s="13" t="s">
        <v>1999</v>
      </c>
      <c r="D2141" s="10" t="s">
        <v>1695</v>
      </c>
      <c r="E2141" s="10" t="s">
        <v>2371</v>
      </c>
      <c r="F2141" s="11" t="s">
        <v>2372</v>
      </c>
      <c r="G2141" s="11" t="str">
        <f t="shared" si="1229"/>
        <v>MFR_SPECIFIC_F2[274:260]</v>
      </c>
      <c r="H2141" s="11" t="s">
        <v>2384</v>
      </c>
      <c r="I2141" s="5"/>
      <c r="J2141" s="5"/>
      <c r="K2141" s="5"/>
      <c r="L2141" s="5"/>
      <c r="M2141" s="5"/>
      <c r="N2141" s="18" t="s">
        <v>2385</v>
      </c>
      <c r="O2141" s="10"/>
      <c r="P2141" s="10"/>
      <c r="Q2141" s="10"/>
      <c r="R2141" s="10"/>
      <c r="S2141" s="10" t="s">
        <v>53</v>
      </c>
      <c r="T2141" s="10"/>
      <c r="U2141" s="10" t="s">
        <v>49</v>
      </c>
      <c r="V2141" s="10" t="s">
        <v>50</v>
      </c>
      <c r="W2141" s="10" t="s">
        <v>50</v>
      </c>
      <c r="X2141" s="11" t="str">
        <f t="shared" si="1240"/>
        <v>Y</v>
      </c>
      <c r="Y2141" s="11">
        <v>15</v>
      </c>
      <c r="Z2141" s="11">
        <f t="shared" ref="Z2141:Z2142" si="1247">IF(V2141="N",Y2141,Y2141*$T$1)</f>
        <v>15</v>
      </c>
      <c r="AA2141" s="11"/>
      <c r="AB2141" s="11"/>
      <c r="AC2141" s="11">
        <f t="shared" si="1234"/>
        <v>0</v>
      </c>
      <c r="AD2141" s="20" t="s">
        <v>2380</v>
      </c>
      <c r="AE2141" s="20" t="s">
        <v>2380</v>
      </c>
      <c r="AF2141" s="11"/>
      <c r="AG2141" s="10"/>
      <c r="AH2141" s="10"/>
      <c r="AI2141" s="11">
        <f t="shared" si="1242"/>
        <v>1684</v>
      </c>
      <c r="AJ2141" s="11" t="str">
        <f t="shared" si="1237"/>
        <v>MTP[1698:1684]</v>
      </c>
      <c r="AK2141" s="11">
        <f t="shared" si="1244"/>
        <v>1953</v>
      </c>
      <c r="AL2141" s="11"/>
      <c r="AM2141" s="11">
        <f t="shared" si="1245"/>
        <v>1543</v>
      </c>
      <c r="AN2141" s="11"/>
      <c r="AO2141" s="11">
        <f t="shared" si="1246"/>
        <v>1544</v>
      </c>
      <c r="AP2141" s="11"/>
      <c r="AQ2141" s="11"/>
      <c r="AR2141" s="11">
        <f t="shared" si="1213"/>
        <v>0</v>
      </c>
      <c r="AS2141" s="11"/>
      <c r="AT2141" s="9"/>
      <c r="AU2141" t="str">
        <f t="shared" si="1239"/>
        <v>RW</v>
      </c>
      <c r="AV2141" s="7">
        <f>SUM(Z$7:Z2141)/2</f>
        <v>1606</v>
      </c>
      <c r="AW2141" s="7">
        <f>SUM(AC$7:AC2141)/2</f>
        <v>1544</v>
      </c>
      <c r="BA2141" s="7">
        <v>15</v>
      </c>
      <c r="BB2141" s="7">
        <f t="shared" si="1231"/>
        <v>260</v>
      </c>
      <c r="BF2141" s="2" t="s">
        <v>2380</v>
      </c>
      <c r="BG2141" s="2" t="s">
        <v>2380</v>
      </c>
      <c r="BH2141" s="2" t="s">
        <v>2380</v>
      </c>
      <c r="BI2141" s="2" t="s">
        <v>2380</v>
      </c>
      <c r="BJ2141" s="2" t="s">
        <v>2380</v>
      </c>
      <c r="BK2141" s="2" t="s">
        <v>2380</v>
      </c>
      <c r="BL2141" s="2" t="s">
        <v>2380</v>
      </c>
      <c r="BM2141" s="2" t="s">
        <v>2380</v>
      </c>
      <c r="BN2141" s="2" t="s">
        <v>2380</v>
      </c>
      <c r="BO2141" s="2" t="s">
        <v>2380</v>
      </c>
    </row>
    <row r="2142" spans="2:67" ht="40.15" customHeight="1" outlineLevel="1" collapsed="1">
      <c r="B2142" s="36"/>
      <c r="C2142" s="13" t="s">
        <v>1999</v>
      </c>
      <c r="D2142" s="10" t="s">
        <v>1695</v>
      </c>
      <c r="E2142" s="10" t="s">
        <v>2371</v>
      </c>
      <c r="F2142" s="11" t="s">
        <v>2372</v>
      </c>
      <c r="G2142" s="11" t="str">
        <f t="shared" si="1229"/>
        <v>MFR_SPECIFIC_F2[259:245]</v>
      </c>
      <c r="H2142" s="11" t="s">
        <v>2386</v>
      </c>
      <c r="I2142" s="5"/>
      <c r="J2142" s="5"/>
      <c r="K2142" s="5"/>
      <c r="L2142" s="5"/>
      <c r="M2142" s="5"/>
      <c r="N2142" s="18" t="s">
        <v>2387</v>
      </c>
      <c r="O2142" s="10"/>
      <c r="P2142" s="10"/>
      <c r="Q2142" s="10"/>
      <c r="R2142" s="10"/>
      <c r="S2142" s="10" t="s">
        <v>53</v>
      </c>
      <c r="T2142" s="10"/>
      <c r="U2142" s="10" t="s">
        <v>49</v>
      </c>
      <c r="V2142" s="10" t="s">
        <v>50</v>
      </c>
      <c r="W2142" s="10" t="s">
        <v>50</v>
      </c>
      <c r="X2142" s="11" t="str">
        <f t="shared" ref="X2142" si="1248">IF(Y2142&gt;0,"Y","N")</f>
        <v>Y</v>
      </c>
      <c r="Y2142" s="11">
        <v>15</v>
      </c>
      <c r="Z2142" s="11">
        <f t="shared" si="1247"/>
        <v>15</v>
      </c>
      <c r="AA2142" s="11" t="str">
        <f t="shared" ref="AA2142" si="1249">IF(AB2142&gt;0,"Y","N")</f>
        <v>N</v>
      </c>
      <c r="AB2142" s="11"/>
      <c r="AC2142" s="11">
        <f t="shared" si="1234"/>
        <v>0</v>
      </c>
      <c r="AD2142" s="20" t="s">
        <v>2388</v>
      </c>
      <c r="AE2142" s="20" t="s">
        <v>2388</v>
      </c>
      <c r="AF2142" s="11"/>
      <c r="AG2142" s="10"/>
      <c r="AH2142" s="10"/>
      <c r="AI2142" s="11">
        <f t="shared" si="1242"/>
        <v>1669</v>
      </c>
      <c r="AJ2142" s="11" t="str">
        <f t="shared" si="1237"/>
        <v>MTP[1683:1669]</v>
      </c>
      <c r="AK2142" s="11">
        <f t="shared" ref="AK2142:AK2143" si="1250">AK2144+Y2144</f>
        <v>1949</v>
      </c>
      <c r="AL2142" s="11"/>
      <c r="AM2142" s="11">
        <f t="shared" ref="AM2142:AM2143" si="1251">AM2144+AB2144</f>
        <v>1543</v>
      </c>
      <c r="AN2142" s="11" t="str">
        <f t="shared" ref="AN2142" si="1252">IF(AB2142&gt;1,"OTP[" &amp; AM2142-1+AB2142&amp; ":" &amp; AM2142 &amp; "]",(IF(AB2142&gt;0,"OTP[" &amp; AM2142 &amp; "]","")))</f>
        <v/>
      </c>
      <c r="AO2142" s="11">
        <f t="shared" ref="AO2142:AO2143" si="1253">AO2144+AB2144</f>
        <v>1544</v>
      </c>
      <c r="AP2142" s="11"/>
      <c r="AQ2142" s="11">
        <f t="shared" ref="AQ2142" si="1254">IF(AND(U2142="Y",S2142="RW"),T2142*8,"")</f>
        <v>0</v>
      </c>
      <c r="AR2142" s="11">
        <f>IF(V2142="N",AQ2142,AQ2142*$T$1)</f>
        <v>0</v>
      </c>
      <c r="AS2142" s="11"/>
      <c r="AT2142" s="9"/>
      <c r="AU2142" t="str">
        <f t="shared" si="1239"/>
        <v>RW</v>
      </c>
      <c r="AV2142" s="7">
        <f>SUM(Z$7:Z2142)/2</f>
        <v>1613.5</v>
      </c>
      <c r="AW2142" s="7">
        <f>SUM(AC$7:AC2142)/2</f>
        <v>1544</v>
      </c>
      <c r="BA2142" s="7">
        <v>15</v>
      </c>
      <c r="BB2142" s="7">
        <f t="shared" si="1231"/>
        <v>245</v>
      </c>
      <c r="BF2142" s="2" t="s">
        <v>2388</v>
      </c>
      <c r="BG2142" s="2" t="s">
        <v>2388</v>
      </c>
      <c r="BH2142" s="2" t="s">
        <v>2388</v>
      </c>
      <c r="BI2142" s="2" t="s">
        <v>2388</v>
      </c>
      <c r="BJ2142" s="2" t="s">
        <v>2388</v>
      </c>
      <c r="BK2142" s="2" t="s">
        <v>2388</v>
      </c>
      <c r="BL2142" s="2" t="s">
        <v>2388</v>
      </c>
      <c r="BM2142" s="2" t="s">
        <v>2388</v>
      </c>
      <c r="BN2142" s="2" t="s">
        <v>2388</v>
      </c>
      <c r="BO2142" s="2" t="s">
        <v>2388</v>
      </c>
    </row>
    <row r="2143" spans="2:67" ht="40.15" customHeight="1" outlineLevel="1">
      <c r="B2143" s="36"/>
      <c r="C2143" s="13" t="s">
        <v>1999</v>
      </c>
      <c r="D2143" s="10" t="s">
        <v>1695</v>
      </c>
      <c r="E2143" s="10" t="s">
        <v>2371</v>
      </c>
      <c r="F2143" s="11" t="s">
        <v>2372</v>
      </c>
      <c r="G2143" s="11" t="str">
        <f t="shared" ref="G2143:G2170" si="1255">IF(BA2143&gt;1, F2143 &amp; "[" &amp; BB2143-1+BA2143&amp; ":" &amp; BB2143 &amp; "]",(IF(BA2143&gt;0,F2143 &amp; "[" &amp; BB2143 &amp; "]","")))</f>
        <v>MFR_SPECIFIC_F2[244:230]</v>
      </c>
      <c r="H2143" s="11" t="s">
        <v>2389</v>
      </c>
      <c r="I2143" s="5"/>
      <c r="J2143" s="5"/>
      <c r="K2143" s="5"/>
      <c r="L2143" s="5"/>
      <c r="M2143" s="5"/>
      <c r="N2143" s="18" t="s">
        <v>2390</v>
      </c>
      <c r="O2143" s="10"/>
      <c r="P2143" s="10"/>
      <c r="Q2143" s="10"/>
      <c r="R2143" s="10"/>
      <c r="S2143" s="10" t="s">
        <v>53</v>
      </c>
      <c r="T2143" s="10"/>
      <c r="U2143" s="10" t="s">
        <v>49</v>
      </c>
      <c r="V2143" s="10" t="s">
        <v>50</v>
      </c>
      <c r="W2143" s="10" t="s">
        <v>50</v>
      </c>
      <c r="X2143" s="11" t="str">
        <f t="shared" ref="X2143:X2157" si="1256">IF(Y2143&gt;0,"Y","N")</f>
        <v>Y</v>
      </c>
      <c r="Y2143" s="11">
        <v>15</v>
      </c>
      <c r="Z2143" s="11">
        <f>IF(V2143="N",Y2143,Y2143*$T$1)</f>
        <v>15</v>
      </c>
      <c r="AA2143" s="11"/>
      <c r="AB2143" s="11"/>
      <c r="AC2143" s="11">
        <f>IF(V2143="N",AB2143,AB2143*$T$1)</f>
        <v>0</v>
      </c>
      <c r="AD2143" s="20" t="s">
        <v>2388</v>
      </c>
      <c r="AE2143" s="20" t="s">
        <v>2388</v>
      </c>
      <c r="AF2143" s="11"/>
      <c r="AG2143" s="10"/>
      <c r="AH2143" s="10"/>
      <c r="AI2143" s="11">
        <f t="shared" si="1242"/>
        <v>1654</v>
      </c>
      <c r="AJ2143" s="11" t="str">
        <f>IF(Y2143&gt;1,"MTP[" &amp; AI2143-1+Y2143&amp; ":" &amp; AI2143 &amp; "]",(IF(Y2143&gt;0,"MTP[" &amp; AI2143 &amp; "]","")))</f>
        <v>MTP[1668:1654]</v>
      </c>
      <c r="AK2143" s="11">
        <f t="shared" si="1250"/>
        <v>1938</v>
      </c>
      <c r="AL2143" s="11"/>
      <c r="AM2143" s="11">
        <f t="shared" si="1251"/>
        <v>1543</v>
      </c>
      <c r="AN2143" s="11" t="str">
        <f>IF(AB2143&gt;1,"OTP[" &amp; AM2143-1+AB2143&amp; ":" &amp; AM2143 &amp; "]",(IF(AB2143&gt;0,"OTP[" &amp; AM2143 &amp; "]","")))</f>
        <v/>
      </c>
      <c r="AO2143" s="11">
        <f t="shared" si="1253"/>
        <v>1544</v>
      </c>
      <c r="AP2143" s="11"/>
      <c r="AQ2143" s="11"/>
      <c r="AR2143" s="11">
        <f>IF(V2143="N",AQ2143,AQ2143*$T$1)</f>
        <v>0</v>
      </c>
      <c r="AS2143" s="11"/>
      <c r="AT2143" s="9"/>
      <c r="AU2143" t="str">
        <f t="shared" si="1239"/>
        <v>RW</v>
      </c>
      <c r="AV2143" s="7">
        <f>SUM(Z$7:Z2143)/2</f>
        <v>1621</v>
      </c>
      <c r="AW2143" s="7">
        <f>SUM(AC$7:AC2143)/2</f>
        <v>1544</v>
      </c>
      <c r="BA2143" s="7">
        <v>15</v>
      </c>
      <c r="BB2143" s="7">
        <f t="shared" si="1231"/>
        <v>230</v>
      </c>
      <c r="BF2143" s="2" t="s">
        <v>2388</v>
      </c>
      <c r="BG2143" s="2" t="s">
        <v>2388</v>
      </c>
      <c r="BH2143" s="2" t="s">
        <v>2388</v>
      </c>
      <c r="BI2143" s="2" t="s">
        <v>2388</v>
      </c>
      <c r="BJ2143" s="2" t="s">
        <v>2388</v>
      </c>
      <c r="BK2143" s="2" t="s">
        <v>2388</v>
      </c>
      <c r="BL2143" s="2" t="s">
        <v>2388</v>
      </c>
      <c r="BM2143" s="2" t="s">
        <v>2388</v>
      </c>
      <c r="BN2143" s="2" t="s">
        <v>2388</v>
      </c>
      <c r="BO2143" s="2" t="s">
        <v>2388</v>
      </c>
    </row>
    <row r="2144" spans="2:67" ht="40.15" customHeight="1" outlineLevel="1">
      <c r="B2144" s="36"/>
      <c r="C2144" s="13" t="s">
        <v>1999</v>
      </c>
      <c r="D2144" s="10" t="s">
        <v>1695</v>
      </c>
      <c r="E2144" s="10" t="s">
        <v>2371</v>
      </c>
      <c r="F2144" s="11" t="s">
        <v>2372</v>
      </c>
      <c r="G2144" s="11" t="str">
        <f t="shared" si="1255"/>
        <v>MFR_SPECIFIC_F2[229:215]</v>
      </c>
      <c r="H2144" s="11" t="s">
        <v>2391</v>
      </c>
      <c r="I2144" s="5"/>
      <c r="J2144" s="5"/>
      <c r="K2144" s="5"/>
      <c r="L2144" s="5"/>
      <c r="M2144" s="5"/>
      <c r="N2144" s="18" t="s">
        <v>2392</v>
      </c>
      <c r="O2144" s="10"/>
      <c r="P2144" s="10"/>
      <c r="Q2144" s="10"/>
      <c r="R2144" s="10"/>
      <c r="S2144" s="10" t="s">
        <v>53</v>
      </c>
      <c r="T2144" s="10"/>
      <c r="U2144" s="10" t="s">
        <v>49</v>
      </c>
      <c r="V2144" s="10" t="s">
        <v>50</v>
      </c>
      <c r="W2144" s="10" t="s">
        <v>50</v>
      </c>
      <c r="X2144" s="11" t="str">
        <f t="shared" si="1256"/>
        <v>Y</v>
      </c>
      <c r="Y2144" s="11">
        <v>15</v>
      </c>
      <c r="Z2144" s="11">
        <f>IF(V2144="N",Y2144,Y2144*$T$1)</f>
        <v>15</v>
      </c>
      <c r="AA2144" s="11"/>
      <c r="AB2144" s="11"/>
      <c r="AC2144" s="11">
        <f>IF(V2144="N",AB2144,AB2144*$T$1)</f>
        <v>0</v>
      </c>
      <c r="AD2144" s="20" t="s">
        <v>2393</v>
      </c>
      <c r="AE2144" s="20" t="s">
        <v>2393</v>
      </c>
      <c r="AF2144" s="11"/>
      <c r="AG2144" s="10"/>
      <c r="AH2144" s="10"/>
      <c r="AI2144" s="11">
        <f t="shared" si="1242"/>
        <v>1639</v>
      </c>
      <c r="AJ2144" s="11" t="str">
        <f>IF(Y2144&gt;1,"MTP[" &amp; AI2144-1+Y2144&amp; ":" &amp; AI2144 &amp; "]",(IF(Y2144&gt;0,"MTP[" &amp; AI2144 &amp; "]","")))</f>
        <v>MTP[1653:1639]</v>
      </c>
      <c r="AK2144" s="11">
        <f>AK2146+Y2146</f>
        <v>1934</v>
      </c>
      <c r="AL2144" s="11"/>
      <c r="AM2144" s="11">
        <f>AM2146+AB2146</f>
        <v>1543</v>
      </c>
      <c r="AN2144" s="11" t="str">
        <f>IF(AB2144&gt;1,"OTP[" &amp; AM2144-1+AB2144&amp; ":" &amp; AM2144 &amp; "]",(IF(AB2144&gt;0,"OTP[" &amp; AM2144 &amp; "]","")))</f>
        <v/>
      </c>
      <c r="AO2144" s="11">
        <f>AO2146+AB2146</f>
        <v>1544</v>
      </c>
      <c r="AP2144" s="11"/>
      <c r="AQ2144" s="11"/>
      <c r="AR2144" s="11">
        <f>IF(V2144="N",AQ2144,AQ2144*$T$1)</f>
        <v>0</v>
      </c>
      <c r="AS2144" s="11"/>
      <c r="AT2144" s="9"/>
      <c r="AU2144" t="str">
        <f t="shared" si="1239"/>
        <v>RW</v>
      </c>
      <c r="AV2144" s="7">
        <f>SUM(Z$7:Z2144)/2</f>
        <v>1628.5</v>
      </c>
      <c r="AW2144" s="7">
        <f>SUM(AC$7:AC2144)/2</f>
        <v>1544</v>
      </c>
      <c r="BA2144" s="7">
        <v>15</v>
      </c>
      <c r="BB2144" s="7">
        <f>BB2145+BA2145</f>
        <v>215</v>
      </c>
      <c r="BF2144" s="2" t="s">
        <v>2393</v>
      </c>
      <c r="BG2144" s="2" t="s">
        <v>2393</v>
      </c>
      <c r="BH2144" s="2" t="s">
        <v>2393</v>
      </c>
      <c r="BI2144" s="2" t="s">
        <v>2393</v>
      </c>
      <c r="BJ2144" s="2" t="s">
        <v>2393</v>
      </c>
      <c r="BK2144" s="2" t="s">
        <v>2393</v>
      </c>
      <c r="BL2144" s="2" t="s">
        <v>2393</v>
      </c>
      <c r="BM2144" s="2" t="s">
        <v>2393</v>
      </c>
      <c r="BN2144" s="2" t="s">
        <v>2393</v>
      </c>
      <c r="BO2144" s="2" t="s">
        <v>2393</v>
      </c>
    </row>
    <row r="2145" spans="2:67" ht="40.15" customHeight="1" outlineLevel="1">
      <c r="B2145" s="36"/>
      <c r="C2145" s="13" t="s">
        <v>1999</v>
      </c>
      <c r="D2145" s="10" t="s">
        <v>1695</v>
      </c>
      <c r="E2145" s="10" t="s">
        <v>2371</v>
      </c>
      <c r="F2145" s="11" t="s">
        <v>2372</v>
      </c>
      <c r="G2145" s="11" t="str">
        <f t="shared" si="1255"/>
        <v>MFR_SPECIFIC_F2[214:200]</v>
      </c>
      <c r="H2145" s="11" t="s">
        <v>2394</v>
      </c>
      <c r="I2145" s="5"/>
      <c r="J2145" s="5"/>
      <c r="K2145" s="5"/>
      <c r="L2145" s="5"/>
      <c r="M2145" s="5"/>
      <c r="N2145" s="18" t="s">
        <v>2395</v>
      </c>
      <c r="O2145" s="10"/>
      <c r="P2145" s="10"/>
      <c r="Q2145" s="10"/>
      <c r="R2145" s="10"/>
      <c r="S2145" s="10" t="s">
        <v>53</v>
      </c>
      <c r="T2145" s="10"/>
      <c r="U2145" s="10" t="s">
        <v>49</v>
      </c>
      <c r="V2145" s="10" t="s">
        <v>50</v>
      </c>
      <c r="W2145" s="10" t="s">
        <v>50</v>
      </c>
      <c r="X2145" s="11" t="str">
        <f t="shared" si="1256"/>
        <v>Y</v>
      </c>
      <c r="Y2145" s="11">
        <v>15</v>
      </c>
      <c r="Z2145" s="11">
        <f>IF(V2145="N",Y2145,Y2145*$T$1)</f>
        <v>15</v>
      </c>
      <c r="AA2145" s="11"/>
      <c r="AB2145" s="11"/>
      <c r="AC2145" s="11">
        <f>IF(V2145="N",AB2145,AB2145*$T$1)</f>
        <v>0</v>
      </c>
      <c r="AD2145" s="20" t="s">
        <v>2380</v>
      </c>
      <c r="AE2145" s="20" t="s">
        <v>2380</v>
      </c>
      <c r="AF2145" s="11"/>
      <c r="AG2145" s="10"/>
      <c r="AH2145" s="10"/>
      <c r="AI2145" s="11">
        <f t="shared" si="1242"/>
        <v>1624</v>
      </c>
      <c r="AJ2145" s="11" t="str">
        <f>IF(Y2145&gt;1,"MTP[" &amp; AI2145-1+Y2145&amp; ":" &amp; AI2145 &amp; "]",(IF(Y2145&gt;0,"MTP[" &amp; AI2145 &amp; "]","")))</f>
        <v>MTP[1638:1624]</v>
      </c>
      <c r="AK2145" s="11">
        <f>AK2147+Y2147</f>
        <v>1923</v>
      </c>
      <c r="AL2145" s="11"/>
      <c r="AM2145" s="11">
        <f>AM2147+AB2147</f>
        <v>1543</v>
      </c>
      <c r="AN2145" s="11" t="str">
        <f>IF(AB2145&gt;1,"OTP[" &amp; AM2145-1+AB2145&amp; ":" &amp; AM2145 &amp; "]",(IF(AB2145&gt;0,"OTP[" &amp; AM2145 &amp; "]","")))</f>
        <v/>
      </c>
      <c r="AO2145" s="11">
        <f>AO2147+AB2147</f>
        <v>1544</v>
      </c>
      <c r="AP2145" s="11"/>
      <c r="AQ2145" s="11"/>
      <c r="AR2145" s="11">
        <f>IF(V2145="N",AQ2145,AQ2145*$T$1)</f>
        <v>0</v>
      </c>
      <c r="AS2145" s="11"/>
      <c r="AT2145" s="9"/>
      <c r="AU2145" t="str">
        <f t="shared" si="1239"/>
        <v>RW</v>
      </c>
      <c r="AV2145" s="7">
        <f>SUM(Z$7:Z2145)/2</f>
        <v>1636</v>
      </c>
      <c r="AW2145" s="7">
        <f>SUM(AC$7:AC2145)/2</f>
        <v>1544</v>
      </c>
      <c r="BA2145" s="7">
        <v>15</v>
      </c>
      <c r="BB2145" s="7">
        <f>BB2146+BA2146</f>
        <v>200</v>
      </c>
      <c r="BF2145" s="20" t="s">
        <v>2396</v>
      </c>
      <c r="BG2145" s="2" t="s">
        <v>2380</v>
      </c>
      <c r="BH2145" s="20" t="s">
        <v>2396</v>
      </c>
      <c r="BI2145" s="2" t="s">
        <v>2380</v>
      </c>
      <c r="BJ2145" s="20" t="s">
        <v>2396</v>
      </c>
      <c r="BK2145" s="2" t="s">
        <v>2380</v>
      </c>
      <c r="BL2145" s="20" t="s">
        <v>2396</v>
      </c>
      <c r="BM2145" s="2" t="s">
        <v>2380</v>
      </c>
      <c r="BN2145" s="20" t="s">
        <v>2396</v>
      </c>
      <c r="BO2145" s="2" t="s">
        <v>2380</v>
      </c>
    </row>
    <row r="2146" spans="2:67" ht="28.9" outlineLevel="1">
      <c r="B2146" s="36"/>
      <c r="C2146" s="13" t="s">
        <v>1999</v>
      </c>
      <c r="D2146" s="10" t="s">
        <v>1695</v>
      </c>
      <c r="E2146" s="10" t="s">
        <v>2371</v>
      </c>
      <c r="F2146" s="11" t="s">
        <v>2372</v>
      </c>
      <c r="G2146" s="11" t="str">
        <f t="shared" si="1255"/>
        <v>MFR_SPECIFIC_F2[199:198]</v>
      </c>
      <c r="H2146" s="11" t="s">
        <v>2397</v>
      </c>
      <c r="I2146" s="11"/>
      <c r="J2146" s="11"/>
      <c r="K2146" s="11"/>
      <c r="L2146" s="11"/>
      <c r="M2146" s="11"/>
      <c r="N2146" s="10" t="s">
        <v>2398</v>
      </c>
      <c r="O2146" s="10"/>
      <c r="P2146" s="10"/>
      <c r="Q2146" s="10"/>
      <c r="R2146" s="10"/>
      <c r="S2146" s="10" t="s">
        <v>53</v>
      </c>
      <c r="T2146" s="10"/>
      <c r="U2146" s="10" t="s">
        <v>49</v>
      </c>
      <c r="V2146" s="10" t="s">
        <v>50</v>
      </c>
      <c r="W2146" s="10" t="s">
        <v>50</v>
      </c>
      <c r="X2146" s="11" t="str">
        <f t="shared" si="1256"/>
        <v>Y</v>
      </c>
      <c r="Y2146" s="11">
        <v>2</v>
      </c>
      <c r="Z2146" s="11">
        <f t="shared" si="1185"/>
        <v>2</v>
      </c>
      <c r="AA2146" s="11"/>
      <c r="AB2146" s="11"/>
      <c r="AC2146" s="11">
        <f t="shared" si="1212"/>
        <v>0</v>
      </c>
      <c r="AD2146" s="10" t="str">
        <f t="shared" ref="AD2146" si="1257">REPT(0,BA2146)</f>
        <v>00</v>
      </c>
      <c r="AE2146" s="10" t="s">
        <v>51</v>
      </c>
      <c r="AF2146" s="11"/>
      <c r="AG2146" s="10"/>
      <c r="AH2146" s="10"/>
      <c r="AI2146" s="11">
        <f t="shared" si="1242"/>
        <v>1622</v>
      </c>
      <c r="AJ2146" s="11" t="str">
        <f t="shared" ref="AJ2146:AJ2150" si="1258">IF(Y2146&gt;1,"MTP[" &amp; AI2146-1+Y2146&amp; ":" &amp; AI2146 &amp; "]",(IF(Y2146&gt;0,"MTP[" &amp; AI2146 &amp; "]","")))</f>
        <v>MTP[1623:1622]</v>
      </c>
      <c r="AK2146" s="11">
        <f>AK2148+Y2148</f>
        <v>1932</v>
      </c>
      <c r="AL2146" s="11"/>
      <c r="AM2146" s="11">
        <f>AM2148+AB2148</f>
        <v>1543</v>
      </c>
      <c r="AN2146" s="11" t="str">
        <f t="shared" si="1225"/>
        <v/>
      </c>
      <c r="AO2146" s="11">
        <f>AO2148+AB2148</f>
        <v>1544</v>
      </c>
      <c r="AP2146" s="11"/>
      <c r="AQ2146" s="11"/>
      <c r="AR2146" s="11">
        <f t="shared" si="1213"/>
        <v>0</v>
      </c>
      <c r="AS2146" s="11"/>
      <c r="AT2146" s="9"/>
      <c r="AU2146" t="str">
        <f t="shared" si="1239"/>
        <v>RW</v>
      </c>
      <c r="AV2146" s="7">
        <f>SUM(Z$7:Z2146)/2</f>
        <v>1637</v>
      </c>
      <c r="AW2146" s="7">
        <f>SUM(AC$7:AC2146)/2</f>
        <v>1544</v>
      </c>
      <c r="BA2146" s="7">
        <v>2</v>
      </c>
      <c r="BB2146" s="7">
        <f t="shared" si="1215"/>
        <v>198</v>
      </c>
      <c r="BF2146" s="2" t="s">
        <v>51</v>
      </c>
      <c r="BG2146" s="2" t="s">
        <v>51</v>
      </c>
      <c r="BH2146" s="2" t="s">
        <v>51</v>
      </c>
      <c r="BI2146" s="2" t="s">
        <v>51</v>
      </c>
      <c r="BJ2146" s="2" t="s">
        <v>51</v>
      </c>
      <c r="BK2146" s="2" t="s">
        <v>51</v>
      </c>
      <c r="BL2146" s="2" t="s">
        <v>51</v>
      </c>
      <c r="BM2146" s="2" t="s">
        <v>51</v>
      </c>
      <c r="BN2146" s="2" t="s">
        <v>51</v>
      </c>
      <c r="BO2146" s="2" t="s">
        <v>51</v>
      </c>
    </row>
    <row r="2147" spans="2:67" outlineLevel="1">
      <c r="B2147" s="36"/>
      <c r="C2147" s="13" t="s">
        <v>1999</v>
      </c>
      <c r="D2147" s="10" t="s">
        <v>1695</v>
      </c>
      <c r="E2147" s="10" t="s">
        <v>2371</v>
      </c>
      <c r="F2147" s="11" t="s">
        <v>2372</v>
      </c>
      <c r="G2147" s="11" t="str">
        <f t="shared" si="1255"/>
        <v>MFR_SPECIFIC_F2[197]</v>
      </c>
      <c r="H2147" s="11" t="s">
        <v>2399</v>
      </c>
      <c r="I2147" s="11"/>
      <c r="J2147" s="11"/>
      <c r="K2147" s="11"/>
      <c r="L2147" s="11"/>
      <c r="M2147" s="11"/>
      <c r="N2147" s="10" t="s">
        <v>2400</v>
      </c>
      <c r="O2147" s="10"/>
      <c r="P2147" s="10"/>
      <c r="Q2147" s="10"/>
      <c r="R2147" s="10"/>
      <c r="S2147" s="10" t="s">
        <v>53</v>
      </c>
      <c r="T2147" s="10"/>
      <c r="U2147" s="10" t="s">
        <v>49</v>
      </c>
      <c r="V2147" s="10" t="s">
        <v>50</v>
      </c>
      <c r="W2147" s="10" t="s">
        <v>50</v>
      </c>
      <c r="X2147" s="11" t="str">
        <f t="shared" si="1256"/>
        <v>Y</v>
      </c>
      <c r="Y2147" s="11">
        <v>1</v>
      </c>
      <c r="Z2147" s="11">
        <f t="shared" si="1185"/>
        <v>1</v>
      </c>
      <c r="AA2147" s="11"/>
      <c r="AB2147" s="11"/>
      <c r="AC2147" s="11">
        <f t="shared" ref="AC2147" si="1259">IF(V2147="N",AB2147,AB2147*$T$1)</f>
        <v>0</v>
      </c>
      <c r="AD2147" s="10">
        <v>1</v>
      </c>
      <c r="AE2147" s="10">
        <v>1</v>
      </c>
      <c r="AF2147" s="11"/>
      <c r="AG2147" s="10"/>
      <c r="AH2147" s="10"/>
      <c r="AI2147" s="11">
        <f t="shared" si="1242"/>
        <v>1621</v>
      </c>
      <c r="AJ2147" s="11" t="str">
        <f t="shared" ref="AJ2147" si="1260">IF(Y2147&gt;1,"MTP[" &amp; AI2147-1+Y2147&amp; ":" &amp; AI2147 &amp; "]",(IF(Y2147&gt;0,"MTP[" &amp; AI2147 &amp; "]","")))</f>
        <v>MTP[1621]</v>
      </c>
      <c r="AK2147" s="11">
        <f>AK2149+Y2149</f>
        <v>1922</v>
      </c>
      <c r="AL2147" s="11"/>
      <c r="AM2147" s="11">
        <f>AM2149+AB2149</f>
        <v>1543</v>
      </c>
      <c r="AN2147" s="11" t="str">
        <f t="shared" ref="AN2147" si="1261">IF(AB2147&gt;1,"OTP[" &amp; AM2147-1+AB2147&amp; ":" &amp; AM2147 &amp; "]",(IF(AB2147&gt;0,"OTP[" &amp; AM2147 &amp; "]","")))</f>
        <v/>
      </c>
      <c r="AO2147" s="11">
        <f>AO2149+AB2149</f>
        <v>1544</v>
      </c>
      <c r="AP2147" s="11"/>
      <c r="AQ2147" s="11"/>
      <c r="AR2147" s="11">
        <f t="shared" ref="AR2147" si="1262">IF(V2147="N",AQ2147,AQ2147*$T$1)</f>
        <v>0</v>
      </c>
      <c r="AS2147" s="11"/>
      <c r="AT2147" s="9"/>
      <c r="AU2147" t="str">
        <f t="shared" si="1239"/>
        <v>RW</v>
      </c>
      <c r="AV2147" s="7">
        <f>SUM(Z$7:Z2147)/2</f>
        <v>1637.5</v>
      </c>
      <c r="AW2147" s="7">
        <f>SUM(AC$7:AC2147)/2</f>
        <v>1544</v>
      </c>
      <c r="BA2147" s="7">
        <v>1</v>
      </c>
      <c r="BB2147" s="7">
        <f t="shared" si="1215"/>
        <v>197</v>
      </c>
      <c r="BF2147" s="2">
        <v>1</v>
      </c>
      <c r="BG2147" s="2">
        <v>1</v>
      </c>
      <c r="BH2147" s="2">
        <v>1</v>
      </c>
      <c r="BI2147" s="2">
        <v>1</v>
      </c>
      <c r="BJ2147" s="2">
        <v>1</v>
      </c>
      <c r="BK2147" s="2">
        <v>1</v>
      </c>
      <c r="BL2147" s="2">
        <v>1</v>
      </c>
      <c r="BM2147" s="2">
        <v>1</v>
      </c>
      <c r="BN2147" s="2">
        <v>1</v>
      </c>
      <c r="BO2147" s="2">
        <v>1</v>
      </c>
    </row>
    <row r="2148" spans="2:67" outlineLevel="1">
      <c r="B2148" s="36"/>
      <c r="C2148" s="13" t="s">
        <v>1999</v>
      </c>
      <c r="D2148" s="10" t="s">
        <v>1695</v>
      </c>
      <c r="E2148" s="10" t="s">
        <v>2371</v>
      </c>
      <c r="F2148" s="11" t="s">
        <v>2372</v>
      </c>
      <c r="G2148" s="11" t="str">
        <f t="shared" si="1255"/>
        <v>MFR_SPECIFIC_F2[196:187]</v>
      </c>
      <c r="H2148" s="11" t="s">
        <v>2401</v>
      </c>
      <c r="I2148" s="11"/>
      <c r="J2148" s="11"/>
      <c r="K2148" s="11"/>
      <c r="L2148" s="11"/>
      <c r="M2148" s="11"/>
      <c r="N2148" s="10" t="s">
        <v>2402</v>
      </c>
      <c r="O2148" s="10"/>
      <c r="P2148" s="10"/>
      <c r="Q2148" s="10"/>
      <c r="R2148" s="10"/>
      <c r="S2148" s="10" t="s">
        <v>53</v>
      </c>
      <c r="T2148" s="10"/>
      <c r="U2148" s="10" t="s">
        <v>49</v>
      </c>
      <c r="V2148" s="10" t="s">
        <v>50</v>
      </c>
      <c r="W2148" s="10" t="s">
        <v>50</v>
      </c>
      <c r="X2148" s="11" t="str">
        <f t="shared" si="1256"/>
        <v>Y</v>
      </c>
      <c r="Y2148" s="11">
        <v>10</v>
      </c>
      <c r="Z2148" s="11">
        <f t="shared" si="1185"/>
        <v>10</v>
      </c>
      <c r="AA2148" s="11"/>
      <c r="AB2148" s="11"/>
      <c r="AC2148" s="11">
        <f t="shared" si="1212"/>
        <v>0</v>
      </c>
      <c r="AD2148" s="20" t="s">
        <v>2403</v>
      </c>
      <c r="AE2148" s="20" t="s">
        <v>2403</v>
      </c>
      <c r="AF2148" s="11"/>
      <c r="AG2148" s="10"/>
      <c r="AH2148" s="10"/>
      <c r="AI2148" s="11">
        <f t="shared" si="1242"/>
        <v>1611</v>
      </c>
      <c r="AJ2148" s="11" t="str">
        <f t="shared" si="1258"/>
        <v>MTP[1620:1611]</v>
      </c>
      <c r="AK2148" s="11">
        <f>AK2149+Y2149</f>
        <v>1922</v>
      </c>
      <c r="AL2148" s="11"/>
      <c r="AM2148" s="11">
        <f>AM2149+AB2149</f>
        <v>1543</v>
      </c>
      <c r="AN2148" s="11" t="str">
        <f t="shared" si="1225"/>
        <v/>
      </c>
      <c r="AO2148" s="11">
        <f>AO2149+AB2149</f>
        <v>1544</v>
      </c>
      <c r="AP2148" s="11"/>
      <c r="AQ2148" s="11"/>
      <c r="AR2148" s="11">
        <f t="shared" si="1213"/>
        <v>0</v>
      </c>
      <c r="AS2148" s="11"/>
      <c r="AT2148" s="9"/>
      <c r="AU2148" t="str">
        <f t="shared" si="1239"/>
        <v>RW</v>
      </c>
      <c r="AV2148" s="7">
        <f>SUM(Z$7:Z2148)/2</f>
        <v>1642.5</v>
      </c>
      <c r="AW2148" s="7">
        <f>SUM(AC$7:AC2148)/2</f>
        <v>1544</v>
      </c>
      <c r="BA2148" s="11">
        <v>10</v>
      </c>
      <c r="BB2148" s="7">
        <f t="shared" si="1215"/>
        <v>187</v>
      </c>
      <c r="BF2148" s="2">
        <v>1110000000</v>
      </c>
      <c r="BG2148" s="2">
        <v>1110000000</v>
      </c>
      <c r="BH2148" s="2">
        <v>1110000000</v>
      </c>
      <c r="BI2148" s="2">
        <v>1110000000</v>
      </c>
      <c r="BJ2148" s="2">
        <v>1110000000</v>
      </c>
      <c r="BK2148" s="2">
        <v>1110000000</v>
      </c>
      <c r="BL2148" s="2">
        <v>1110000000</v>
      </c>
      <c r="BM2148" s="2">
        <v>1110000000</v>
      </c>
      <c r="BN2148" s="2">
        <v>1110000000</v>
      </c>
      <c r="BO2148" s="2">
        <v>1110000000</v>
      </c>
    </row>
    <row r="2149" spans="2:67" outlineLevel="1">
      <c r="B2149" s="36"/>
      <c r="C2149" s="13" t="s">
        <v>1999</v>
      </c>
      <c r="D2149" s="10" t="s">
        <v>1695</v>
      </c>
      <c r="E2149" s="10" t="s">
        <v>2371</v>
      </c>
      <c r="F2149" s="11" t="s">
        <v>2372</v>
      </c>
      <c r="G2149" s="11" t="str">
        <f t="shared" si="1255"/>
        <v>MFR_SPECIFIC_F2[186:177]</v>
      </c>
      <c r="H2149" s="11" t="s">
        <v>2404</v>
      </c>
      <c r="I2149" s="11"/>
      <c r="J2149" s="11"/>
      <c r="K2149" s="11"/>
      <c r="L2149" s="11"/>
      <c r="M2149" s="11"/>
      <c r="N2149" s="10" t="s">
        <v>2405</v>
      </c>
      <c r="O2149" s="10"/>
      <c r="P2149" s="10"/>
      <c r="Q2149" s="10"/>
      <c r="R2149" s="10"/>
      <c r="S2149" s="10" t="s">
        <v>53</v>
      </c>
      <c r="T2149" s="10"/>
      <c r="U2149" s="10" t="s">
        <v>49</v>
      </c>
      <c r="V2149" s="10" t="s">
        <v>50</v>
      </c>
      <c r="W2149" s="10" t="s">
        <v>50</v>
      </c>
      <c r="X2149" s="11" t="str">
        <f t="shared" si="1256"/>
        <v>Y</v>
      </c>
      <c r="Y2149" s="11">
        <v>10</v>
      </c>
      <c r="Z2149" s="11">
        <f t="shared" si="1185"/>
        <v>10</v>
      </c>
      <c r="AA2149" s="11"/>
      <c r="AB2149" s="11"/>
      <c r="AC2149" s="11">
        <f t="shared" si="1212"/>
        <v>0</v>
      </c>
      <c r="AD2149" s="10">
        <v>1000000000</v>
      </c>
      <c r="AE2149" s="10">
        <v>1000000000</v>
      </c>
      <c r="AF2149" s="11"/>
      <c r="AG2149" s="10"/>
      <c r="AH2149" s="10"/>
      <c r="AI2149" s="11">
        <f t="shared" si="1242"/>
        <v>1601</v>
      </c>
      <c r="AJ2149" s="11" t="str">
        <f t="shared" si="1258"/>
        <v>MTP[1610:1601]</v>
      </c>
      <c r="AK2149" s="11">
        <f>AK2150+Y2150</f>
        <v>1912</v>
      </c>
      <c r="AL2149" s="11"/>
      <c r="AM2149" s="11">
        <f>AM2150+AB2150</f>
        <v>1543</v>
      </c>
      <c r="AN2149" s="11" t="str">
        <f t="shared" si="1225"/>
        <v/>
      </c>
      <c r="AO2149" s="11">
        <f>AO2150+AB2150</f>
        <v>1544</v>
      </c>
      <c r="AP2149" s="11"/>
      <c r="AQ2149" s="11"/>
      <c r="AR2149" s="11">
        <f t="shared" si="1213"/>
        <v>0</v>
      </c>
      <c r="AS2149" s="11"/>
      <c r="AT2149" s="9"/>
      <c r="AU2149" t="str">
        <f t="shared" si="1239"/>
        <v>RW</v>
      </c>
      <c r="AV2149" s="7">
        <f>SUM(Z$7:Z2149)/2</f>
        <v>1647.5</v>
      </c>
      <c r="AW2149" s="7">
        <f>SUM(AC$7:AC2149)/2</f>
        <v>1544</v>
      </c>
      <c r="BA2149" s="11">
        <v>10</v>
      </c>
      <c r="BB2149" s="7">
        <f t="shared" si="1215"/>
        <v>177</v>
      </c>
      <c r="BF2149" s="2">
        <v>1000000000</v>
      </c>
      <c r="BG2149" s="2">
        <v>1000000000</v>
      </c>
      <c r="BH2149" s="2">
        <v>1000000000</v>
      </c>
      <c r="BI2149" s="2">
        <v>1000000000</v>
      </c>
      <c r="BJ2149" s="2">
        <v>1000000000</v>
      </c>
      <c r="BK2149" s="2">
        <v>1000000000</v>
      </c>
      <c r="BL2149" s="2">
        <v>1000000000</v>
      </c>
      <c r="BM2149" s="2">
        <v>1000000000</v>
      </c>
      <c r="BN2149" s="2">
        <v>1000000000</v>
      </c>
      <c r="BO2149" s="2">
        <v>1000000000</v>
      </c>
    </row>
    <row r="2150" spans="2:67" outlineLevel="1">
      <c r="B2150" s="36"/>
      <c r="C2150" s="13" t="s">
        <v>1999</v>
      </c>
      <c r="D2150" s="10" t="s">
        <v>1695</v>
      </c>
      <c r="E2150" s="10" t="s">
        <v>2371</v>
      </c>
      <c r="F2150" s="11" t="s">
        <v>2372</v>
      </c>
      <c r="G2150" s="11" t="str">
        <f t="shared" si="1255"/>
        <v>MFR_SPECIFIC_F2[176:167]</v>
      </c>
      <c r="H2150" s="11" t="s">
        <v>2406</v>
      </c>
      <c r="I2150" s="11"/>
      <c r="J2150" s="11"/>
      <c r="K2150" s="11"/>
      <c r="L2150" s="11"/>
      <c r="M2150" s="11"/>
      <c r="N2150" s="10" t="s">
        <v>2407</v>
      </c>
      <c r="O2150" s="10"/>
      <c r="P2150" s="10"/>
      <c r="Q2150" s="10"/>
      <c r="R2150" s="10"/>
      <c r="S2150" s="10" t="s">
        <v>53</v>
      </c>
      <c r="T2150" s="10"/>
      <c r="U2150" s="10" t="s">
        <v>49</v>
      </c>
      <c r="V2150" s="10" t="s">
        <v>50</v>
      </c>
      <c r="W2150" s="10" t="s">
        <v>50</v>
      </c>
      <c r="X2150" s="11" t="str">
        <f t="shared" si="1256"/>
        <v>Y</v>
      </c>
      <c r="Y2150" s="11">
        <v>10</v>
      </c>
      <c r="Z2150" s="11">
        <f t="shared" ref="Z2150:Z2212" si="1263">IF(V2150="N",Y2150,Y2150*$T$1)</f>
        <v>10</v>
      </c>
      <c r="AA2150" s="11" t="str">
        <f t="shared" si="1211"/>
        <v>N</v>
      </c>
      <c r="AB2150" s="11"/>
      <c r="AC2150" s="11">
        <f t="shared" si="1212"/>
        <v>0</v>
      </c>
      <c r="AD2150" s="20" t="s">
        <v>2408</v>
      </c>
      <c r="AE2150" s="20" t="s">
        <v>2408</v>
      </c>
      <c r="AF2150" s="11"/>
      <c r="AG2150" s="10"/>
      <c r="AH2150" s="10"/>
      <c r="AI2150" s="11">
        <f t="shared" si="1242"/>
        <v>1591</v>
      </c>
      <c r="AJ2150" s="11" t="str">
        <f t="shared" si="1258"/>
        <v>MTP[1600:1591]</v>
      </c>
      <c r="AK2150" s="11">
        <f t="shared" ref="AK2150:AK2169" si="1264">AK2151+Y2151</f>
        <v>1902</v>
      </c>
      <c r="AL2150" s="11" t="str">
        <f t="shared" ref="AL2150:AL2170" si="1265">IF(AND(V2150="Y", Y2150&gt;1),"MTP[" &amp; AK2150-1+Y2150&amp; ":" &amp; AK2150 &amp; "]",(IF(AND(V2150="Y", Y2150&gt;0),"MTP[" &amp; AK2150 &amp; "]","")))</f>
        <v/>
      </c>
      <c r="AM2150" s="11">
        <f t="shared" ref="AM2150:AM2169" si="1266">AM2151+AB2151</f>
        <v>1543</v>
      </c>
      <c r="AN2150" s="11" t="str">
        <f t="shared" si="1225"/>
        <v/>
      </c>
      <c r="AO2150" s="11">
        <f t="shared" ref="AO2150:AO2169" si="1267">AO2151+AB2151</f>
        <v>1544</v>
      </c>
      <c r="AP2150" s="11" t="str">
        <f t="shared" ref="AP2150:AP2170" si="1268">IF(AND(V2150="Y", AB2150&gt;1),"OTP[" &amp; AO2150-1+AB2150&amp; ":" &amp; AO2150 &amp; "]",(IF(AND(V2150="Y", AB2150&gt;0),"OTP[" &amp; AO2150 &amp; "]","")))</f>
        <v/>
      </c>
      <c r="AQ2150" s="11"/>
      <c r="AR2150" s="11">
        <f t="shared" si="1213"/>
        <v>0</v>
      </c>
      <c r="AS2150" s="11"/>
      <c r="AT2150" s="9"/>
      <c r="AU2150" t="str">
        <f t="shared" si="1239"/>
        <v>RW</v>
      </c>
      <c r="AV2150" s="7">
        <f>SUM(Z$7:Z2150)/2</f>
        <v>1652.5</v>
      </c>
      <c r="AW2150" s="7">
        <f>SUM(AC$7:AC2150)/2</f>
        <v>1544</v>
      </c>
      <c r="BA2150" s="11">
        <v>10</v>
      </c>
      <c r="BB2150" s="7">
        <f t="shared" si="1215"/>
        <v>167</v>
      </c>
      <c r="BF2150" s="32" t="s">
        <v>2409</v>
      </c>
      <c r="BG2150" s="32" t="s">
        <v>2409</v>
      </c>
      <c r="BH2150" s="32" t="s">
        <v>2409</v>
      </c>
      <c r="BI2150" s="32" t="s">
        <v>2409</v>
      </c>
      <c r="BJ2150" s="32" t="s">
        <v>2409</v>
      </c>
      <c r="BK2150" s="32" t="s">
        <v>2409</v>
      </c>
      <c r="BL2150" s="32" t="s">
        <v>2409</v>
      </c>
      <c r="BM2150" s="32" t="s">
        <v>2409</v>
      </c>
      <c r="BN2150" s="32" t="s">
        <v>2409</v>
      </c>
      <c r="BO2150" s="32" t="s">
        <v>2409</v>
      </c>
    </row>
    <row r="2151" spans="2:67" outlineLevel="1">
      <c r="B2151" s="36"/>
      <c r="C2151" s="13" t="s">
        <v>1999</v>
      </c>
      <c r="D2151" s="10" t="s">
        <v>1695</v>
      </c>
      <c r="E2151" s="10" t="s">
        <v>2371</v>
      </c>
      <c r="F2151" s="11" t="s">
        <v>2372</v>
      </c>
      <c r="G2151" s="11" t="str">
        <f t="shared" si="1255"/>
        <v>MFR_SPECIFIC_F2[166]</v>
      </c>
      <c r="H2151" s="11" t="s">
        <v>2410</v>
      </c>
      <c r="I2151" s="11"/>
      <c r="J2151" s="11"/>
      <c r="K2151" s="11"/>
      <c r="L2151" s="11"/>
      <c r="M2151" s="11"/>
      <c r="N2151" s="10" t="s">
        <v>2411</v>
      </c>
      <c r="O2151" s="10"/>
      <c r="P2151" s="10"/>
      <c r="Q2151" s="10"/>
      <c r="R2151" s="10"/>
      <c r="S2151" s="10" t="s">
        <v>53</v>
      </c>
      <c r="T2151" s="10"/>
      <c r="U2151" s="10" t="s">
        <v>49</v>
      </c>
      <c r="V2151" s="10" t="s">
        <v>50</v>
      </c>
      <c r="W2151" s="10" t="s">
        <v>50</v>
      </c>
      <c r="X2151" s="11" t="str">
        <f t="shared" si="1256"/>
        <v>Y</v>
      </c>
      <c r="Y2151" s="11">
        <v>1</v>
      </c>
      <c r="Z2151" s="11">
        <f t="shared" si="1263"/>
        <v>1</v>
      </c>
      <c r="AA2151" s="11" t="str">
        <f t="shared" si="1211"/>
        <v>N</v>
      </c>
      <c r="AB2151" s="11"/>
      <c r="AC2151" s="11">
        <f t="shared" si="1212"/>
        <v>0</v>
      </c>
      <c r="AD2151" s="10" t="str">
        <f t="shared" ref="AD2151:AD2167" si="1269">REPT(0,BA2151)</f>
        <v>0</v>
      </c>
      <c r="AE2151" s="10" t="str">
        <f t="shared" ref="AE2151:AE2167" si="1270">REPT(0,BA2151)</f>
        <v>0</v>
      </c>
      <c r="AF2151" s="11"/>
      <c r="AG2151" s="10"/>
      <c r="AH2151" s="10"/>
      <c r="AI2151" s="11">
        <f t="shared" si="1242"/>
        <v>1590</v>
      </c>
      <c r="AJ2151" s="11" t="str">
        <f t="shared" ref="AJ2151:AJ2170" si="1271">IF(Y2151&gt;1,"MTP[" &amp; AI2151-1+Y2151&amp; ":" &amp; AI2151 &amp; "]",(IF(Y2151&gt;0,"MTP[" &amp; AI2151 &amp; "]","")))</f>
        <v>MTP[1590]</v>
      </c>
      <c r="AK2151" s="11">
        <f t="shared" si="1264"/>
        <v>1901</v>
      </c>
      <c r="AL2151" s="11" t="str">
        <f t="shared" si="1265"/>
        <v/>
      </c>
      <c r="AM2151" s="11">
        <f t="shared" si="1266"/>
        <v>1543</v>
      </c>
      <c r="AN2151" s="11" t="str">
        <f t="shared" si="1225"/>
        <v/>
      </c>
      <c r="AO2151" s="11">
        <f t="shared" si="1267"/>
        <v>1544</v>
      </c>
      <c r="AP2151" s="11" t="str">
        <f t="shared" si="1268"/>
        <v/>
      </c>
      <c r="AQ2151" s="11"/>
      <c r="AR2151" s="11">
        <f t="shared" si="1213"/>
        <v>0</v>
      </c>
      <c r="AS2151" s="11"/>
      <c r="AT2151" s="9"/>
      <c r="AU2151" t="str">
        <f t="shared" si="1239"/>
        <v>RW</v>
      </c>
      <c r="AV2151" s="7">
        <f>SUM(Z$7:Z2151)/2</f>
        <v>1653</v>
      </c>
      <c r="AW2151" s="7">
        <f>SUM(AC$7:AC2151)/2</f>
        <v>1544</v>
      </c>
      <c r="BA2151" s="7">
        <v>1</v>
      </c>
      <c r="BB2151" s="7">
        <f t="shared" si="1215"/>
        <v>166</v>
      </c>
      <c r="BF2151" s="2" t="s">
        <v>1304</v>
      </c>
      <c r="BG2151" s="2" t="s">
        <v>1304</v>
      </c>
      <c r="BH2151" s="2" t="s">
        <v>1304</v>
      </c>
      <c r="BI2151" s="2" t="s">
        <v>1304</v>
      </c>
      <c r="BJ2151" s="2" t="s">
        <v>1304</v>
      </c>
      <c r="BK2151" s="2" t="s">
        <v>1304</v>
      </c>
      <c r="BL2151" s="2" t="s">
        <v>1304</v>
      </c>
      <c r="BM2151" s="2" t="s">
        <v>1304</v>
      </c>
      <c r="BN2151" s="2" t="s">
        <v>1304</v>
      </c>
      <c r="BO2151" s="2" t="s">
        <v>1304</v>
      </c>
    </row>
    <row r="2152" spans="2:67" outlineLevel="1">
      <c r="B2152" s="36"/>
      <c r="C2152" s="13" t="s">
        <v>1999</v>
      </c>
      <c r="D2152" s="10" t="s">
        <v>1695</v>
      </c>
      <c r="E2152" s="10" t="s">
        <v>2371</v>
      </c>
      <c r="F2152" s="11" t="s">
        <v>2372</v>
      </c>
      <c r="G2152" s="11" t="str">
        <f t="shared" si="1255"/>
        <v>MFR_SPECIFIC_F2[165:157]</v>
      </c>
      <c r="H2152" s="11" t="s">
        <v>2412</v>
      </c>
      <c r="I2152" s="11"/>
      <c r="J2152" s="11"/>
      <c r="K2152" s="11"/>
      <c r="L2152" s="11"/>
      <c r="M2152" s="11"/>
      <c r="N2152" s="10" t="s">
        <v>2413</v>
      </c>
      <c r="O2152" s="10"/>
      <c r="P2152" s="10"/>
      <c r="Q2152" s="10"/>
      <c r="R2152" s="10"/>
      <c r="S2152" s="10" t="s">
        <v>53</v>
      </c>
      <c r="T2152" s="10"/>
      <c r="U2152" s="10" t="s">
        <v>49</v>
      </c>
      <c r="V2152" s="10" t="s">
        <v>50</v>
      </c>
      <c r="W2152" s="10" t="s">
        <v>50</v>
      </c>
      <c r="X2152" s="11" t="str">
        <f t="shared" si="1256"/>
        <v>Y</v>
      </c>
      <c r="Y2152" s="11">
        <v>9</v>
      </c>
      <c r="Z2152" s="11">
        <f t="shared" si="1263"/>
        <v>9</v>
      </c>
      <c r="AA2152" s="11" t="str">
        <f t="shared" si="1211"/>
        <v>N</v>
      </c>
      <c r="AB2152" s="11"/>
      <c r="AC2152" s="11">
        <f t="shared" si="1212"/>
        <v>0</v>
      </c>
      <c r="AD2152" s="20" t="s">
        <v>2414</v>
      </c>
      <c r="AE2152" s="20" t="s">
        <v>2414</v>
      </c>
      <c r="AF2152" s="11"/>
      <c r="AG2152" s="10"/>
      <c r="AH2152" s="10"/>
      <c r="AI2152" s="11">
        <f t="shared" si="1242"/>
        <v>1581</v>
      </c>
      <c r="AJ2152" s="11" t="str">
        <f t="shared" si="1271"/>
        <v>MTP[1589:1581]</v>
      </c>
      <c r="AK2152" s="11">
        <f t="shared" si="1264"/>
        <v>1892</v>
      </c>
      <c r="AL2152" s="11" t="str">
        <f t="shared" si="1265"/>
        <v/>
      </c>
      <c r="AM2152" s="11">
        <f t="shared" si="1266"/>
        <v>1543</v>
      </c>
      <c r="AN2152" s="11" t="str">
        <f t="shared" si="1225"/>
        <v/>
      </c>
      <c r="AO2152" s="11">
        <f t="shared" si="1267"/>
        <v>1544</v>
      </c>
      <c r="AP2152" s="11" t="str">
        <f t="shared" si="1268"/>
        <v/>
      </c>
      <c r="AQ2152" s="11"/>
      <c r="AR2152" s="11">
        <f t="shared" si="1213"/>
        <v>0</v>
      </c>
      <c r="AS2152" s="11"/>
      <c r="AT2152" s="9"/>
      <c r="AU2152" t="str">
        <f t="shared" si="1239"/>
        <v>RW</v>
      </c>
      <c r="AV2152" s="7">
        <f>SUM(Z$7:Z2152)/2</f>
        <v>1657.5</v>
      </c>
      <c r="AW2152" s="7">
        <f>SUM(AC$7:AC2152)/2</f>
        <v>1544</v>
      </c>
      <c r="BA2152" s="7">
        <v>9</v>
      </c>
      <c r="BB2152" s="7">
        <f t="shared" si="1215"/>
        <v>157</v>
      </c>
      <c r="BF2152" s="2" t="s">
        <v>2414</v>
      </c>
      <c r="BG2152" s="2" t="s">
        <v>2414</v>
      </c>
      <c r="BH2152" s="2" t="s">
        <v>2414</v>
      </c>
      <c r="BI2152" s="2" t="s">
        <v>2414</v>
      </c>
      <c r="BJ2152" s="2" t="s">
        <v>2414</v>
      </c>
      <c r="BK2152" s="2" t="s">
        <v>2414</v>
      </c>
      <c r="BL2152" s="2" t="s">
        <v>2414</v>
      </c>
      <c r="BM2152" s="2" t="s">
        <v>2414</v>
      </c>
      <c r="BN2152" s="2" t="s">
        <v>2414</v>
      </c>
      <c r="BO2152" s="2" t="s">
        <v>2414</v>
      </c>
    </row>
    <row r="2153" spans="2:67" outlineLevel="1">
      <c r="B2153" s="36"/>
      <c r="C2153" s="13" t="s">
        <v>1999</v>
      </c>
      <c r="D2153" s="10" t="s">
        <v>1695</v>
      </c>
      <c r="E2153" s="10" t="s">
        <v>2371</v>
      </c>
      <c r="F2153" s="11" t="s">
        <v>2372</v>
      </c>
      <c r="G2153" s="11" t="str">
        <f t="shared" si="1255"/>
        <v>MFR_SPECIFIC_F2[156:148]</v>
      </c>
      <c r="H2153" s="11" t="s">
        <v>2415</v>
      </c>
      <c r="I2153" s="11"/>
      <c r="J2153" s="11"/>
      <c r="K2153" s="11"/>
      <c r="L2153" s="11"/>
      <c r="M2153" s="11"/>
      <c r="N2153" s="10" t="s">
        <v>2416</v>
      </c>
      <c r="O2153" s="10"/>
      <c r="P2153" s="10"/>
      <c r="Q2153" s="10"/>
      <c r="R2153" s="10"/>
      <c r="S2153" s="10" t="s">
        <v>53</v>
      </c>
      <c r="T2153" s="10"/>
      <c r="U2153" s="10" t="s">
        <v>49</v>
      </c>
      <c r="V2153" s="10" t="s">
        <v>50</v>
      </c>
      <c r="W2153" s="10" t="s">
        <v>50</v>
      </c>
      <c r="X2153" s="11" t="str">
        <f t="shared" si="1256"/>
        <v>Y</v>
      </c>
      <c r="Y2153" s="11">
        <v>9</v>
      </c>
      <c r="Z2153" s="11">
        <f t="shared" si="1263"/>
        <v>9</v>
      </c>
      <c r="AA2153" s="11" t="str">
        <f t="shared" si="1211"/>
        <v>N</v>
      </c>
      <c r="AB2153" s="11"/>
      <c r="AC2153" s="11">
        <f t="shared" si="1212"/>
        <v>0</v>
      </c>
      <c r="AD2153" s="20" t="s">
        <v>2414</v>
      </c>
      <c r="AE2153" s="20" t="s">
        <v>2414</v>
      </c>
      <c r="AF2153" s="11"/>
      <c r="AG2153" s="10"/>
      <c r="AH2153" s="10"/>
      <c r="AI2153" s="11">
        <f t="shared" si="1242"/>
        <v>1572</v>
      </c>
      <c r="AJ2153" s="11" t="str">
        <f t="shared" si="1271"/>
        <v>MTP[1580:1572]</v>
      </c>
      <c r="AK2153" s="11">
        <f t="shared" si="1264"/>
        <v>1883</v>
      </c>
      <c r="AL2153" s="11" t="str">
        <f t="shared" si="1265"/>
        <v/>
      </c>
      <c r="AM2153" s="11">
        <f t="shared" si="1266"/>
        <v>1543</v>
      </c>
      <c r="AN2153" s="11" t="str">
        <f t="shared" si="1225"/>
        <v/>
      </c>
      <c r="AO2153" s="11">
        <f t="shared" si="1267"/>
        <v>1544</v>
      </c>
      <c r="AP2153" s="11" t="str">
        <f t="shared" si="1268"/>
        <v/>
      </c>
      <c r="AQ2153" s="11"/>
      <c r="AR2153" s="11">
        <f t="shared" si="1213"/>
        <v>0</v>
      </c>
      <c r="AS2153" s="11"/>
      <c r="AT2153" s="9"/>
      <c r="AU2153" t="str">
        <f t="shared" si="1239"/>
        <v>RW</v>
      </c>
      <c r="AV2153" s="7">
        <f>SUM(Z$7:Z2153)/2</f>
        <v>1662</v>
      </c>
      <c r="AW2153" s="7">
        <f>SUM(AC$7:AC2153)/2</f>
        <v>1544</v>
      </c>
      <c r="BA2153" s="7">
        <v>9</v>
      </c>
      <c r="BB2153" s="7">
        <f t="shared" si="1215"/>
        <v>148</v>
      </c>
      <c r="BF2153" s="2" t="s">
        <v>2414</v>
      </c>
      <c r="BG2153" s="2" t="s">
        <v>2414</v>
      </c>
      <c r="BH2153" s="2" t="s">
        <v>2414</v>
      </c>
      <c r="BI2153" s="2" t="s">
        <v>2414</v>
      </c>
      <c r="BJ2153" s="2" t="s">
        <v>2414</v>
      </c>
      <c r="BK2153" s="2" t="s">
        <v>2414</v>
      </c>
      <c r="BL2153" s="2" t="s">
        <v>2414</v>
      </c>
      <c r="BM2153" s="2" t="s">
        <v>2414</v>
      </c>
      <c r="BN2153" s="2" t="s">
        <v>2414</v>
      </c>
      <c r="BO2153" s="2" t="s">
        <v>2414</v>
      </c>
    </row>
    <row r="2154" spans="2:67" outlineLevel="1">
      <c r="B2154" s="36"/>
      <c r="C2154" s="13" t="s">
        <v>1999</v>
      </c>
      <c r="D2154" s="10" t="s">
        <v>1695</v>
      </c>
      <c r="E2154" s="10" t="s">
        <v>2371</v>
      </c>
      <c r="F2154" s="11" t="s">
        <v>2372</v>
      </c>
      <c r="G2154" s="11" t="str">
        <f t="shared" si="1255"/>
        <v>MFR_SPECIFIC_F2[147:139]</v>
      </c>
      <c r="H2154" s="11" t="s">
        <v>2417</v>
      </c>
      <c r="I2154" s="11"/>
      <c r="J2154" s="11"/>
      <c r="K2154" s="11"/>
      <c r="L2154" s="11"/>
      <c r="M2154" s="11"/>
      <c r="N2154" s="10" t="s">
        <v>2418</v>
      </c>
      <c r="O2154" s="10"/>
      <c r="P2154" s="10"/>
      <c r="Q2154" s="10"/>
      <c r="R2154" s="10"/>
      <c r="S2154" s="10" t="s">
        <v>53</v>
      </c>
      <c r="T2154" s="10"/>
      <c r="U2154" s="10" t="s">
        <v>49</v>
      </c>
      <c r="V2154" s="10" t="s">
        <v>50</v>
      </c>
      <c r="W2154" s="10" t="s">
        <v>50</v>
      </c>
      <c r="X2154" s="11" t="str">
        <f t="shared" si="1256"/>
        <v>Y</v>
      </c>
      <c r="Y2154" s="11">
        <v>9</v>
      </c>
      <c r="Z2154" s="11">
        <f t="shared" si="1263"/>
        <v>9</v>
      </c>
      <c r="AA2154" s="11" t="str">
        <f t="shared" si="1211"/>
        <v>N</v>
      </c>
      <c r="AB2154" s="11"/>
      <c r="AC2154" s="11">
        <f t="shared" si="1212"/>
        <v>0</v>
      </c>
      <c r="AD2154" s="20" t="s">
        <v>2414</v>
      </c>
      <c r="AE2154" s="20" t="s">
        <v>2414</v>
      </c>
      <c r="AF2154" s="11"/>
      <c r="AG2154" s="10"/>
      <c r="AH2154" s="10"/>
      <c r="AI2154" s="11">
        <f t="shared" si="1242"/>
        <v>1563</v>
      </c>
      <c r="AJ2154" s="11" t="str">
        <f t="shared" si="1271"/>
        <v>MTP[1571:1563]</v>
      </c>
      <c r="AK2154" s="11">
        <f t="shared" si="1264"/>
        <v>1874</v>
      </c>
      <c r="AL2154" s="11" t="str">
        <f t="shared" si="1265"/>
        <v/>
      </c>
      <c r="AM2154" s="11">
        <f t="shared" si="1266"/>
        <v>1543</v>
      </c>
      <c r="AN2154" s="11" t="str">
        <f t="shared" si="1225"/>
        <v/>
      </c>
      <c r="AO2154" s="11">
        <f t="shared" si="1267"/>
        <v>1544</v>
      </c>
      <c r="AP2154" s="11" t="str">
        <f t="shared" si="1268"/>
        <v/>
      </c>
      <c r="AQ2154" s="11"/>
      <c r="AR2154" s="11">
        <f t="shared" si="1213"/>
        <v>0</v>
      </c>
      <c r="AS2154" s="11"/>
      <c r="AT2154" s="9"/>
      <c r="AU2154" t="str">
        <f t="shared" si="1239"/>
        <v>RW</v>
      </c>
      <c r="AV2154" s="7">
        <f>SUM(Z$7:Z2154)/2</f>
        <v>1666.5</v>
      </c>
      <c r="AW2154" s="7">
        <f>SUM(AC$7:AC2154)/2</f>
        <v>1544</v>
      </c>
      <c r="BA2154" s="7">
        <v>9</v>
      </c>
      <c r="BB2154" s="7">
        <f t="shared" si="1215"/>
        <v>139</v>
      </c>
      <c r="BF2154" s="2" t="s">
        <v>2414</v>
      </c>
      <c r="BG2154" s="2" t="s">
        <v>2414</v>
      </c>
      <c r="BH2154" s="2" t="s">
        <v>2414</v>
      </c>
      <c r="BI2154" s="2" t="s">
        <v>2414</v>
      </c>
      <c r="BJ2154" s="2" t="s">
        <v>2414</v>
      </c>
      <c r="BK2154" s="2" t="s">
        <v>2414</v>
      </c>
      <c r="BL2154" s="2" t="s">
        <v>2414</v>
      </c>
      <c r="BM2154" s="2" t="s">
        <v>2414</v>
      </c>
      <c r="BN2154" s="2" t="s">
        <v>2414</v>
      </c>
      <c r="BO2154" s="2" t="s">
        <v>2414</v>
      </c>
    </row>
    <row r="2155" spans="2:67" outlineLevel="1">
      <c r="B2155" s="36"/>
      <c r="C2155" s="13" t="s">
        <v>1999</v>
      </c>
      <c r="D2155" s="10" t="s">
        <v>1695</v>
      </c>
      <c r="E2155" s="10" t="s">
        <v>2371</v>
      </c>
      <c r="F2155" s="11" t="s">
        <v>2372</v>
      </c>
      <c r="G2155" s="11" t="str">
        <f t="shared" si="1255"/>
        <v>MFR_SPECIFIC_F2[138:130]</v>
      </c>
      <c r="H2155" s="11" t="s">
        <v>2419</v>
      </c>
      <c r="I2155" s="11"/>
      <c r="J2155" s="11"/>
      <c r="K2155" s="11"/>
      <c r="L2155" s="11"/>
      <c r="M2155" s="11"/>
      <c r="N2155" s="10" t="s">
        <v>2420</v>
      </c>
      <c r="O2155" s="10"/>
      <c r="P2155" s="10"/>
      <c r="Q2155" s="10"/>
      <c r="R2155" s="10"/>
      <c r="S2155" s="10" t="s">
        <v>53</v>
      </c>
      <c r="T2155" s="10"/>
      <c r="U2155" s="10" t="s">
        <v>49</v>
      </c>
      <c r="V2155" s="10" t="s">
        <v>50</v>
      </c>
      <c r="W2155" s="10" t="s">
        <v>50</v>
      </c>
      <c r="X2155" s="11" t="str">
        <f t="shared" si="1256"/>
        <v>Y</v>
      </c>
      <c r="Y2155" s="11">
        <v>9</v>
      </c>
      <c r="Z2155" s="11">
        <f t="shared" si="1263"/>
        <v>9</v>
      </c>
      <c r="AA2155" s="11" t="str">
        <f t="shared" si="1211"/>
        <v>N</v>
      </c>
      <c r="AB2155" s="11"/>
      <c r="AC2155" s="11">
        <f t="shared" si="1212"/>
        <v>0</v>
      </c>
      <c r="AD2155" s="20" t="s">
        <v>2414</v>
      </c>
      <c r="AE2155" s="20" t="s">
        <v>2414</v>
      </c>
      <c r="AF2155" s="11"/>
      <c r="AG2155" s="10"/>
      <c r="AH2155" s="10"/>
      <c r="AI2155" s="11">
        <f t="shared" si="1242"/>
        <v>1554</v>
      </c>
      <c r="AJ2155" s="11" t="str">
        <f t="shared" si="1271"/>
        <v>MTP[1562:1554]</v>
      </c>
      <c r="AK2155" s="11">
        <f t="shared" si="1264"/>
        <v>1865</v>
      </c>
      <c r="AL2155" s="11" t="str">
        <f t="shared" si="1265"/>
        <v/>
      </c>
      <c r="AM2155" s="11">
        <f t="shared" si="1266"/>
        <v>1543</v>
      </c>
      <c r="AN2155" s="11" t="str">
        <f t="shared" ref="AN2155:AN2170" si="1272">IF(AB2155&gt;1,"OTP[" &amp; AM2155-1+AB2155&amp; ":" &amp; AM2155 &amp; "]",(IF(AB2155&gt;0,"OTP[" &amp; AM2155 &amp; "]","")))</f>
        <v/>
      </c>
      <c r="AO2155" s="11">
        <f t="shared" si="1267"/>
        <v>1544</v>
      </c>
      <c r="AP2155" s="11" t="str">
        <f t="shared" si="1268"/>
        <v/>
      </c>
      <c r="AQ2155" s="11"/>
      <c r="AR2155" s="11">
        <f t="shared" si="1213"/>
        <v>0</v>
      </c>
      <c r="AS2155" s="11"/>
      <c r="AT2155" s="9"/>
      <c r="AU2155" t="str">
        <f t="shared" si="1239"/>
        <v>RW</v>
      </c>
      <c r="AV2155" s="7">
        <f>SUM(Z$7:Z2155)/2</f>
        <v>1671</v>
      </c>
      <c r="AW2155" s="7">
        <f>SUM(AC$7:AC2155)/2</f>
        <v>1544</v>
      </c>
      <c r="BA2155" s="7">
        <v>9</v>
      </c>
      <c r="BB2155" s="7">
        <f t="shared" si="1215"/>
        <v>130</v>
      </c>
      <c r="BF2155" s="2" t="s">
        <v>2414</v>
      </c>
      <c r="BG2155" s="2" t="s">
        <v>2414</v>
      </c>
      <c r="BH2155" s="2" t="s">
        <v>2414</v>
      </c>
      <c r="BI2155" s="2" t="s">
        <v>2414</v>
      </c>
      <c r="BJ2155" s="2" t="s">
        <v>2414</v>
      </c>
      <c r="BK2155" s="2" t="s">
        <v>2414</v>
      </c>
      <c r="BL2155" s="2" t="s">
        <v>2414</v>
      </c>
      <c r="BM2155" s="2" t="s">
        <v>2414</v>
      </c>
      <c r="BN2155" s="2" t="s">
        <v>2414</v>
      </c>
      <c r="BO2155" s="2" t="s">
        <v>2414</v>
      </c>
    </row>
    <row r="2156" spans="2:67" outlineLevel="1">
      <c r="B2156" s="36"/>
      <c r="C2156" s="13" t="s">
        <v>1999</v>
      </c>
      <c r="D2156" s="10" t="s">
        <v>1695</v>
      </c>
      <c r="E2156" s="10" t="s">
        <v>2371</v>
      </c>
      <c r="F2156" s="11" t="s">
        <v>2372</v>
      </c>
      <c r="G2156" s="11" t="str">
        <f t="shared" si="1255"/>
        <v>MFR_SPECIFIC_F2[129:121]</v>
      </c>
      <c r="H2156" s="11" t="s">
        <v>2421</v>
      </c>
      <c r="I2156" s="11"/>
      <c r="J2156" s="11"/>
      <c r="K2156" s="11"/>
      <c r="L2156" s="11"/>
      <c r="M2156" s="11"/>
      <c r="N2156" s="10" t="s">
        <v>2422</v>
      </c>
      <c r="O2156" s="10"/>
      <c r="P2156" s="10"/>
      <c r="Q2156" s="10"/>
      <c r="R2156" s="10"/>
      <c r="S2156" s="10" t="s">
        <v>53</v>
      </c>
      <c r="T2156" s="10"/>
      <c r="U2156" s="10" t="s">
        <v>49</v>
      </c>
      <c r="V2156" s="10" t="s">
        <v>50</v>
      </c>
      <c r="W2156" s="10" t="s">
        <v>50</v>
      </c>
      <c r="X2156" s="11" t="str">
        <f t="shared" si="1256"/>
        <v>Y</v>
      </c>
      <c r="Y2156" s="11">
        <v>9</v>
      </c>
      <c r="Z2156" s="11">
        <f t="shared" si="1263"/>
        <v>9</v>
      </c>
      <c r="AA2156" s="11" t="str">
        <f t="shared" si="1211"/>
        <v>N</v>
      </c>
      <c r="AB2156" s="11"/>
      <c r="AC2156" s="11">
        <f t="shared" si="1212"/>
        <v>0</v>
      </c>
      <c r="AD2156" s="20" t="s">
        <v>2414</v>
      </c>
      <c r="AE2156" s="20" t="s">
        <v>2414</v>
      </c>
      <c r="AF2156" s="11"/>
      <c r="AG2156" s="10"/>
      <c r="AH2156" s="10"/>
      <c r="AI2156" s="11">
        <f t="shared" si="1242"/>
        <v>1545</v>
      </c>
      <c r="AJ2156" s="11" t="str">
        <f t="shared" si="1271"/>
        <v>MTP[1553:1545]</v>
      </c>
      <c r="AK2156" s="11">
        <f t="shared" si="1264"/>
        <v>1856</v>
      </c>
      <c r="AL2156" s="11" t="str">
        <f t="shared" si="1265"/>
        <v/>
      </c>
      <c r="AM2156" s="11">
        <f t="shared" si="1266"/>
        <v>1543</v>
      </c>
      <c r="AN2156" s="11" t="str">
        <f t="shared" si="1272"/>
        <v/>
      </c>
      <c r="AO2156" s="11">
        <f t="shared" si="1267"/>
        <v>1544</v>
      </c>
      <c r="AP2156" s="11" t="str">
        <f t="shared" si="1268"/>
        <v/>
      </c>
      <c r="AQ2156" s="11"/>
      <c r="AR2156" s="11">
        <f t="shared" si="1213"/>
        <v>0</v>
      </c>
      <c r="AS2156" s="11"/>
      <c r="AT2156" s="9"/>
      <c r="AU2156" t="str">
        <f t="shared" si="1239"/>
        <v>RW</v>
      </c>
      <c r="AV2156" s="7">
        <f>SUM(Z$7:Z2156)/2</f>
        <v>1675.5</v>
      </c>
      <c r="AW2156" s="7">
        <f>SUM(AC$7:AC2156)/2</f>
        <v>1544</v>
      </c>
      <c r="BA2156" s="7">
        <v>9</v>
      </c>
      <c r="BB2156" s="7">
        <f t="shared" si="1215"/>
        <v>121</v>
      </c>
      <c r="BF2156" s="2" t="s">
        <v>2414</v>
      </c>
      <c r="BG2156" s="2" t="s">
        <v>2414</v>
      </c>
      <c r="BH2156" s="2" t="s">
        <v>2414</v>
      </c>
      <c r="BI2156" s="2" t="s">
        <v>2414</v>
      </c>
      <c r="BJ2156" s="2" t="s">
        <v>2414</v>
      </c>
      <c r="BK2156" s="2" t="s">
        <v>2414</v>
      </c>
      <c r="BL2156" s="2" t="s">
        <v>2414</v>
      </c>
      <c r="BM2156" s="2" t="s">
        <v>2414</v>
      </c>
      <c r="BN2156" s="2" t="s">
        <v>2414</v>
      </c>
      <c r="BO2156" s="2" t="s">
        <v>2414</v>
      </c>
    </row>
    <row r="2157" spans="2:67" outlineLevel="1">
      <c r="B2157" s="36"/>
      <c r="C2157" s="13" t="s">
        <v>1999</v>
      </c>
      <c r="D2157" s="10" t="s">
        <v>1695</v>
      </c>
      <c r="E2157" s="10" t="s">
        <v>2371</v>
      </c>
      <c r="F2157" s="11" t="s">
        <v>2372</v>
      </c>
      <c r="G2157" s="11" t="str">
        <f t="shared" si="1255"/>
        <v>MFR_SPECIFIC_F2[120:112]</v>
      </c>
      <c r="H2157" s="11" t="s">
        <v>2423</v>
      </c>
      <c r="I2157" s="11"/>
      <c r="J2157" s="11"/>
      <c r="K2157" s="11"/>
      <c r="L2157" s="11"/>
      <c r="M2157" s="11"/>
      <c r="N2157" s="10" t="s">
        <v>2424</v>
      </c>
      <c r="O2157" s="10"/>
      <c r="P2157" s="10"/>
      <c r="Q2157" s="10"/>
      <c r="R2157" s="10"/>
      <c r="S2157" s="10" t="s">
        <v>53</v>
      </c>
      <c r="T2157" s="10"/>
      <c r="U2157" s="10" t="s">
        <v>49</v>
      </c>
      <c r="V2157" s="10" t="s">
        <v>50</v>
      </c>
      <c r="W2157" s="10" t="s">
        <v>50</v>
      </c>
      <c r="X2157" s="11" t="str">
        <f t="shared" si="1256"/>
        <v>Y</v>
      </c>
      <c r="Y2157" s="11">
        <v>9</v>
      </c>
      <c r="Z2157" s="11">
        <f t="shared" si="1263"/>
        <v>9</v>
      </c>
      <c r="AA2157" s="11" t="str">
        <f t="shared" si="1211"/>
        <v>N</v>
      </c>
      <c r="AB2157" s="11"/>
      <c r="AC2157" s="11">
        <f t="shared" si="1212"/>
        <v>0</v>
      </c>
      <c r="AD2157" s="20" t="s">
        <v>2414</v>
      </c>
      <c r="AE2157" s="20" t="s">
        <v>2414</v>
      </c>
      <c r="AF2157" s="11"/>
      <c r="AG2157" s="10"/>
      <c r="AH2157" s="10"/>
      <c r="AI2157" s="11">
        <f t="shared" si="1242"/>
        <v>1536</v>
      </c>
      <c r="AJ2157" s="11" t="str">
        <f t="shared" si="1271"/>
        <v>MTP[1544:1536]</v>
      </c>
      <c r="AK2157" s="11">
        <f t="shared" si="1264"/>
        <v>1847</v>
      </c>
      <c r="AL2157" s="11" t="str">
        <f t="shared" si="1265"/>
        <v/>
      </c>
      <c r="AM2157" s="11">
        <f t="shared" si="1266"/>
        <v>1543</v>
      </c>
      <c r="AN2157" s="11" t="str">
        <f t="shared" si="1272"/>
        <v/>
      </c>
      <c r="AO2157" s="11">
        <f t="shared" si="1267"/>
        <v>1544</v>
      </c>
      <c r="AP2157" s="11" t="str">
        <f t="shared" si="1268"/>
        <v/>
      </c>
      <c r="AQ2157" s="11"/>
      <c r="AR2157" s="11">
        <f t="shared" si="1213"/>
        <v>0</v>
      </c>
      <c r="AS2157" s="11"/>
      <c r="AT2157" s="9"/>
      <c r="AU2157" t="str">
        <f t="shared" si="1239"/>
        <v>RW</v>
      </c>
      <c r="AV2157" s="7">
        <f>SUM(Z$7:Z2157)/2</f>
        <v>1680</v>
      </c>
      <c r="AW2157" s="7">
        <f>SUM(AC$7:AC2157)/2</f>
        <v>1544</v>
      </c>
      <c r="BA2157" s="7">
        <v>9</v>
      </c>
      <c r="BB2157" s="7">
        <f t="shared" si="1215"/>
        <v>112</v>
      </c>
      <c r="BF2157" s="2" t="s">
        <v>2414</v>
      </c>
      <c r="BG2157" s="2" t="s">
        <v>2414</v>
      </c>
      <c r="BH2157" s="2" t="s">
        <v>2414</v>
      </c>
      <c r="BI2157" s="2" t="s">
        <v>2414</v>
      </c>
      <c r="BJ2157" s="2" t="s">
        <v>2414</v>
      </c>
      <c r="BK2157" s="2" t="s">
        <v>2414</v>
      </c>
      <c r="BL2157" s="2" t="s">
        <v>2414</v>
      </c>
      <c r="BM2157" s="2" t="s">
        <v>2414</v>
      </c>
      <c r="BN2157" s="2" t="s">
        <v>2414</v>
      </c>
      <c r="BO2157" s="2" t="s">
        <v>2414</v>
      </c>
    </row>
    <row r="2158" spans="2:67" outlineLevel="1">
      <c r="B2158" s="36"/>
      <c r="C2158" s="13" t="s">
        <v>1999</v>
      </c>
      <c r="D2158" s="10" t="s">
        <v>1695</v>
      </c>
      <c r="E2158" s="10" t="s">
        <v>2371</v>
      </c>
      <c r="F2158" s="11" t="s">
        <v>2372</v>
      </c>
      <c r="G2158" s="11" t="str">
        <f t="shared" si="1255"/>
        <v>MFR_SPECIFIC_F2[111:103]</v>
      </c>
      <c r="H2158" s="11" t="s">
        <v>2425</v>
      </c>
      <c r="I2158" s="11"/>
      <c r="J2158" s="11"/>
      <c r="K2158" s="11"/>
      <c r="L2158" s="11"/>
      <c r="M2158" s="11"/>
      <c r="N2158" s="10" t="s">
        <v>2426</v>
      </c>
      <c r="O2158" s="10"/>
      <c r="P2158" s="10"/>
      <c r="Q2158" s="10"/>
      <c r="R2158" s="10"/>
      <c r="S2158" s="10" t="s">
        <v>53</v>
      </c>
      <c r="T2158" s="10"/>
      <c r="U2158" s="10" t="s">
        <v>49</v>
      </c>
      <c r="V2158" s="10" t="s">
        <v>50</v>
      </c>
      <c r="W2158" s="10" t="s">
        <v>50</v>
      </c>
      <c r="X2158" s="11" t="str">
        <f t="shared" si="1228"/>
        <v>Y</v>
      </c>
      <c r="Y2158" s="11">
        <v>9</v>
      </c>
      <c r="Z2158" s="11">
        <f t="shared" si="1263"/>
        <v>9</v>
      </c>
      <c r="AA2158" s="11" t="str">
        <f t="shared" si="1211"/>
        <v>N</v>
      </c>
      <c r="AB2158" s="11"/>
      <c r="AC2158" s="11">
        <f t="shared" si="1212"/>
        <v>0</v>
      </c>
      <c r="AD2158" s="20" t="s">
        <v>2414</v>
      </c>
      <c r="AE2158" s="20" t="s">
        <v>2414</v>
      </c>
      <c r="AF2158" s="11"/>
      <c r="AG2158" s="10"/>
      <c r="AH2158" s="10"/>
      <c r="AI2158" s="11">
        <f t="shared" si="1242"/>
        <v>1527</v>
      </c>
      <c r="AJ2158" s="11" t="str">
        <f t="shared" si="1271"/>
        <v>MTP[1535:1527]</v>
      </c>
      <c r="AK2158" s="11">
        <f t="shared" si="1264"/>
        <v>1838</v>
      </c>
      <c r="AL2158" s="11" t="str">
        <f t="shared" si="1265"/>
        <v/>
      </c>
      <c r="AM2158" s="11">
        <f t="shared" si="1266"/>
        <v>1543</v>
      </c>
      <c r="AN2158" s="11" t="str">
        <f t="shared" si="1272"/>
        <v/>
      </c>
      <c r="AO2158" s="11">
        <f t="shared" si="1267"/>
        <v>1544</v>
      </c>
      <c r="AP2158" s="11" t="str">
        <f t="shared" si="1268"/>
        <v/>
      </c>
      <c r="AQ2158" s="11"/>
      <c r="AR2158" s="11">
        <f t="shared" si="1213"/>
        <v>0</v>
      </c>
      <c r="AS2158" s="11"/>
      <c r="AT2158" s="9"/>
      <c r="AU2158" t="str">
        <f t="shared" si="1239"/>
        <v>RW</v>
      </c>
      <c r="AV2158" s="7">
        <f>SUM(Z$7:Z2158)/2</f>
        <v>1684.5</v>
      </c>
      <c r="AW2158" s="7">
        <f>SUM(AC$7:AC2158)/2</f>
        <v>1544</v>
      </c>
      <c r="BA2158" s="7">
        <v>9</v>
      </c>
      <c r="BB2158" s="7">
        <f t="shared" si="1215"/>
        <v>103</v>
      </c>
      <c r="BF2158" s="2" t="s">
        <v>2414</v>
      </c>
      <c r="BG2158" s="2" t="s">
        <v>2414</v>
      </c>
      <c r="BH2158" s="2" t="s">
        <v>2414</v>
      </c>
      <c r="BI2158" s="2" t="s">
        <v>2414</v>
      </c>
      <c r="BJ2158" s="2" t="s">
        <v>2414</v>
      </c>
      <c r="BK2158" s="2" t="s">
        <v>2414</v>
      </c>
      <c r="BL2158" s="2" t="s">
        <v>2414</v>
      </c>
      <c r="BM2158" s="2" t="s">
        <v>2414</v>
      </c>
      <c r="BN2158" s="2" t="s">
        <v>2414</v>
      </c>
      <c r="BO2158" s="2" t="s">
        <v>2414</v>
      </c>
    </row>
    <row r="2159" spans="2:67" outlineLevel="1">
      <c r="B2159" s="36"/>
      <c r="C2159" s="13" t="s">
        <v>1999</v>
      </c>
      <c r="D2159" s="10" t="s">
        <v>1695</v>
      </c>
      <c r="E2159" s="10" t="s">
        <v>2371</v>
      </c>
      <c r="F2159" s="11" t="s">
        <v>2372</v>
      </c>
      <c r="G2159" s="11" t="str">
        <f t="shared" si="1255"/>
        <v>MFR_SPECIFIC_F2[102:94]</v>
      </c>
      <c r="H2159" s="11" t="s">
        <v>2427</v>
      </c>
      <c r="I2159" s="11"/>
      <c r="J2159" s="11"/>
      <c r="K2159" s="11"/>
      <c r="L2159" s="11"/>
      <c r="M2159" s="11"/>
      <c r="N2159" s="10" t="s">
        <v>2428</v>
      </c>
      <c r="O2159" s="10"/>
      <c r="P2159" s="10"/>
      <c r="Q2159" s="10"/>
      <c r="R2159" s="10"/>
      <c r="S2159" s="10" t="s">
        <v>53</v>
      </c>
      <c r="T2159" s="10"/>
      <c r="U2159" s="10" t="s">
        <v>49</v>
      </c>
      <c r="V2159" s="10" t="s">
        <v>50</v>
      </c>
      <c r="W2159" s="10" t="s">
        <v>50</v>
      </c>
      <c r="X2159" s="11" t="str">
        <f t="shared" si="1228"/>
        <v>Y</v>
      </c>
      <c r="Y2159" s="11">
        <v>9</v>
      </c>
      <c r="Z2159" s="11">
        <f t="shared" si="1263"/>
        <v>9</v>
      </c>
      <c r="AA2159" s="11" t="str">
        <f t="shared" si="1211"/>
        <v>N</v>
      </c>
      <c r="AB2159" s="11"/>
      <c r="AC2159" s="11">
        <f t="shared" si="1212"/>
        <v>0</v>
      </c>
      <c r="AD2159" s="20" t="s">
        <v>2414</v>
      </c>
      <c r="AE2159" s="20" t="s">
        <v>2414</v>
      </c>
      <c r="AF2159" s="11"/>
      <c r="AG2159" s="10"/>
      <c r="AH2159" s="10"/>
      <c r="AI2159" s="11">
        <f t="shared" si="1242"/>
        <v>1518</v>
      </c>
      <c r="AJ2159" s="11" t="str">
        <f t="shared" si="1271"/>
        <v>MTP[1526:1518]</v>
      </c>
      <c r="AK2159" s="11">
        <f t="shared" si="1264"/>
        <v>1829</v>
      </c>
      <c r="AL2159" s="11" t="str">
        <f t="shared" si="1265"/>
        <v/>
      </c>
      <c r="AM2159" s="11">
        <f t="shared" si="1266"/>
        <v>1543</v>
      </c>
      <c r="AN2159" s="11" t="str">
        <f t="shared" si="1272"/>
        <v/>
      </c>
      <c r="AO2159" s="11">
        <f t="shared" si="1267"/>
        <v>1544</v>
      </c>
      <c r="AP2159" s="11" t="str">
        <f t="shared" si="1268"/>
        <v/>
      </c>
      <c r="AQ2159" s="11"/>
      <c r="AR2159" s="11">
        <f t="shared" si="1213"/>
        <v>0</v>
      </c>
      <c r="AS2159" s="11"/>
      <c r="AT2159" s="9"/>
      <c r="AU2159" t="str">
        <f t="shared" si="1239"/>
        <v>RW</v>
      </c>
      <c r="AV2159" s="7">
        <f>SUM(Z$7:Z2159)/2</f>
        <v>1689</v>
      </c>
      <c r="AW2159" s="7">
        <f>SUM(AC$7:AC2159)/2</f>
        <v>1544</v>
      </c>
      <c r="BA2159" s="7">
        <v>9</v>
      </c>
      <c r="BB2159" s="7">
        <f t="shared" si="1215"/>
        <v>94</v>
      </c>
      <c r="BF2159" s="2" t="s">
        <v>2414</v>
      </c>
      <c r="BG2159" s="2" t="s">
        <v>2414</v>
      </c>
      <c r="BH2159" s="2" t="s">
        <v>2414</v>
      </c>
      <c r="BI2159" s="2" t="s">
        <v>2414</v>
      </c>
      <c r="BJ2159" s="2" t="s">
        <v>2414</v>
      </c>
      <c r="BK2159" s="2" t="s">
        <v>2414</v>
      </c>
      <c r="BL2159" s="2" t="s">
        <v>2414</v>
      </c>
      <c r="BM2159" s="2" t="s">
        <v>2414</v>
      </c>
      <c r="BN2159" s="2" t="s">
        <v>2414</v>
      </c>
      <c r="BO2159" s="2" t="s">
        <v>2414</v>
      </c>
    </row>
    <row r="2160" spans="2:67" outlineLevel="1">
      <c r="B2160" s="36"/>
      <c r="C2160" s="13" t="s">
        <v>1999</v>
      </c>
      <c r="D2160" s="10" t="s">
        <v>1695</v>
      </c>
      <c r="E2160" s="10" t="s">
        <v>2371</v>
      </c>
      <c r="F2160" s="11" t="s">
        <v>2372</v>
      </c>
      <c r="G2160" s="11" t="str">
        <f t="shared" si="1255"/>
        <v>MFR_SPECIFIC_F2[93:86]</v>
      </c>
      <c r="H2160" s="11" t="s">
        <v>2429</v>
      </c>
      <c r="I2160" s="11"/>
      <c r="J2160" s="11"/>
      <c r="K2160" s="11"/>
      <c r="L2160" s="11"/>
      <c r="M2160" s="11"/>
      <c r="N2160" s="10" t="s">
        <v>2430</v>
      </c>
      <c r="O2160" s="10"/>
      <c r="P2160" s="10"/>
      <c r="Q2160" s="10"/>
      <c r="R2160" s="10"/>
      <c r="S2160" s="10" t="s">
        <v>53</v>
      </c>
      <c r="T2160" s="10"/>
      <c r="U2160" s="10" t="s">
        <v>49</v>
      </c>
      <c r="V2160" s="10" t="s">
        <v>50</v>
      </c>
      <c r="W2160" s="10" t="s">
        <v>50</v>
      </c>
      <c r="X2160" s="11" t="str">
        <f t="shared" si="1228"/>
        <v>Y</v>
      </c>
      <c r="Y2160" s="11">
        <v>8</v>
      </c>
      <c r="Z2160" s="11">
        <f t="shared" si="1263"/>
        <v>8</v>
      </c>
      <c r="AA2160" s="11" t="str">
        <f t="shared" si="1211"/>
        <v>N</v>
      </c>
      <c r="AB2160" s="11"/>
      <c r="AC2160" s="11">
        <f t="shared" si="1212"/>
        <v>0</v>
      </c>
      <c r="AD2160" s="10" t="str">
        <f t="shared" si="1269"/>
        <v>00000000</v>
      </c>
      <c r="AE2160" s="10" t="str">
        <f t="shared" si="1270"/>
        <v>00000000</v>
      </c>
      <c r="AF2160" s="11"/>
      <c r="AG2160" s="10"/>
      <c r="AH2160" s="10"/>
      <c r="AI2160" s="11">
        <f t="shared" si="1242"/>
        <v>1510</v>
      </c>
      <c r="AJ2160" s="11" t="str">
        <f t="shared" si="1271"/>
        <v>MTP[1517:1510]</v>
      </c>
      <c r="AK2160" s="11">
        <f t="shared" si="1264"/>
        <v>1821</v>
      </c>
      <c r="AL2160" s="11" t="str">
        <f t="shared" si="1265"/>
        <v/>
      </c>
      <c r="AM2160" s="11">
        <f t="shared" si="1266"/>
        <v>1543</v>
      </c>
      <c r="AN2160" s="11" t="str">
        <f t="shared" si="1272"/>
        <v/>
      </c>
      <c r="AO2160" s="11">
        <f t="shared" si="1267"/>
        <v>1544</v>
      </c>
      <c r="AP2160" s="11" t="str">
        <f t="shared" si="1268"/>
        <v/>
      </c>
      <c r="AQ2160" s="11"/>
      <c r="AR2160" s="11">
        <f t="shared" si="1213"/>
        <v>0</v>
      </c>
      <c r="AS2160" s="11"/>
      <c r="AT2160" s="9"/>
      <c r="AU2160" t="str">
        <f t="shared" si="1239"/>
        <v>RW</v>
      </c>
      <c r="AV2160" s="7">
        <f>SUM(Z$7:Z2160)/2</f>
        <v>1693</v>
      </c>
      <c r="AW2160" s="7">
        <f>SUM(AC$7:AC2160)/2</f>
        <v>1544</v>
      </c>
      <c r="BA2160" s="7">
        <v>8</v>
      </c>
      <c r="BB2160" s="7">
        <f t="shared" si="1215"/>
        <v>86</v>
      </c>
      <c r="BF2160" s="2" t="s">
        <v>272</v>
      </c>
      <c r="BG2160" s="2" t="s">
        <v>272</v>
      </c>
      <c r="BH2160" s="2" t="s">
        <v>272</v>
      </c>
      <c r="BI2160" s="2" t="s">
        <v>272</v>
      </c>
      <c r="BJ2160" s="2" t="s">
        <v>272</v>
      </c>
      <c r="BK2160" s="2" t="s">
        <v>272</v>
      </c>
      <c r="BL2160" s="2" t="s">
        <v>272</v>
      </c>
      <c r="BM2160" s="2" t="s">
        <v>272</v>
      </c>
      <c r="BN2160" s="2" t="s">
        <v>272</v>
      </c>
      <c r="BO2160" s="2" t="s">
        <v>272</v>
      </c>
    </row>
    <row r="2161" spans="2:67" outlineLevel="1">
      <c r="B2161" s="36"/>
      <c r="C2161" s="13" t="s">
        <v>1999</v>
      </c>
      <c r="D2161" s="10" t="s">
        <v>1695</v>
      </c>
      <c r="E2161" s="10" t="s">
        <v>2371</v>
      </c>
      <c r="F2161" s="11" t="s">
        <v>2372</v>
      </c>
      <c r="G2161" s="11" t="str">
        <f t="shared" si="1255"/>
        <v>MFR_SPECIFIC_F2[85:78]</v>
      </c>
      <c r="H2161" s="11" t="s">
        <v>2431</v>
      </c>
      <c r="I2161" s="11"/>
      <c r="J2161" s="11"/>
      <c r="K2161" s="11"/>
      <c r="L2161" s="11"/>
      <c r="M2161" s="11"/>
      <c r="N2161" s="10" t="s">
        <v>2432</v>
      </c>
      <c r="O2161" s="10"/>
      <c r="P2161" s="10"/>
      <c r="Q2161" s="10"/>
      <c r="R2161" s="10"/>
      <c r="S2161" s="10" t="s">
        <v>53</v>
      </c>
      <c r="T2161" s="10"/>
      <c r="U2161" s="10" t="s">
        <v>49</v>
      </c>
      <c r="V2161" s="10" t="s">
        <v>50</v>
      </c>
      <c r="W2161" s="10" t="s">
        <v>50</v>
      </c>
      <c r="X2161" s="11" t="str">
        <f t="shared" si="1228"/>
        <v>Y</v>
      </c>
      <c r="Y2161" s="11">
        <v>8</v>
      </c>
      <c r="Z2161" s="11">
        <f t="shared" si="1263"/>
        <v>8</v>
      </c>
      <c r="AA2161" s="11" t="str">
        <f t="shared" si="1211"/>
        <v>N</v>
      </c>
      <c r="AB2161" s="11"/>
      <c r="AC2161" s="11">
        <f t="shared" si="1212"/>
        <v>0</v>
      </c>
      <c r="AD2161" s="10" t="str">
        <f t="shared" si="1269"/>
        <v>00000000</v>
      </c>
      <c r="AE2161" s="10" t="str">
        <f t="shared" si="1270"/>
        <v>00000000</v>
      </c>
      <c r="AF2161" s="11"/>
      <c r="AG2161" s="10"/>
      <c r="AH2161" s="10"/>
      <c r="AI2161" s="11">
        <f t="shared" si="1242"/>
        <v>1502</v>
      </c>
      <c r="AJ2161" s="11" t="str">
        <f t="shared" si="1271"/>
        <v>MTP[1509:1502]</v>
      </c>
      <c r="AK2161" s="11">
        <f t="shared" si="1264"/>
        <v>1813</v>
      </c>
      <c r="AL2161" s="11" t="str">
        <f t="shared" si="1265"/>
        <v/>
      </c>
      <c r="AM2161" s="11">
        <f t="shared" si="1266"/>
        <v>1543</v>
      </c>
      <c r="AN2161" s="11" t="str">
        <f t="shared" si="1272"/>
        <v/>
      </c>
      <c r="AO2161" s="11">
        <f t="shared" si="1267"/>
        <v>1544</v>
      </c>
      <c r="AP2161" s="11" t="str">
        <f t="shared" si="1268"/>
        <v/>
      </c>
      <c r="AQ2161" s="11"/>
      <c r="AR2161" s="11">
        <f t="shared" si="1213"/>
        <v>0</v>
      </c>
      <c r="AS2161" s="11"/>
      <c r="AT2161" s="9"/>
      <c r="AU2161" t="str">
        <f t="shared" si="1239"/>
        <v>RW</v>
      </c>
      <c r="AV2161" s="7">
        <f>SUM(Z$7:Z2161)/2</f>
        <v>1697</v>
      </c>
      <c r="AW2161" s="7">
        <f>SUM(AC$7:AC2161)/2</f>
        <v>1544</v>
      </c>
      <c r="BA2161" s="7">
        <v>8</v>
      </c>
      <c r="BB2161" s="7">
        <f t="shared" si="1215"/>
        <v>78</v>
      </c>
      <c r="BF2161" s="2" t="s">
        <v>272</v>
      </c>
      <c r="BG2161" s="2" t="s">
        <v>272</v>
      </c>
      <c r="BH2161" s="2" t="s">
        <v>272</v>
      </c>
      <c r="BI2161" s="2" t="s">
        <v>272</v>
      </c>
      <c r="BJ2161" s="2" t="s">
        <v>272</v>
      </c>
      <c r="BK2161" s="2" t="s">
        <v>272</v>
      </c>
      <c r="BL2161" s="2" t="s">
        <v>272</v>
      </c>
      <c r="BM2161" s="2" t="s">
        <v>272</v>
      </c>
      <c r="BN2161" s="2" t="s">
        <v>272</v>
      </c>
      <c r="BO2161" s="2" t="s">
        <v>272</v>
      </c>
    </row>
    <row r="2162" spans="2:67" outlineLevel="1">
      <c r="B2162" s="36"/>
      <c r="C2162" s="13" t="s">
        <v>1999</v>
      </c>
      <c r="D2162" s="10" t="s">
        <v>1695</v>
      </c>
      <c r="E2162" s="10" t="s">
        <v>2371</v>
      </c>
      <c r="F2162" s="11" t="s">
        <v>2372</v>
      </c>
      <c r="G2162" s="11" t="str">
        <f t="shared" si="1255"/>
        <v>MFR_SPECIFIC_F2[77:70]</v>
      </c>
      <c r="H2162" s="11" t="s">
        <v>2433</v>
      </c>
      <c r="I2162" s="11"/>
      <c r="J2162" s="11"/>
      <c r="K2162" s="11"/>
      <c r="L2162" s="11"/>
      <c r="M2162" s="11"/>
      <c r="N2162" s="10" t="s">
        <v>2434</v>
      </c>
      <c r="O2162" s="10"/>
      <c r="P2162" s="10"/>
      <c r="Q2162" s="10"/>
      <c r="R2162" s="10"/>
      <c r="S2162" s="10" t="s">
        <v>53</v>
      </c>
      <c r="T2162" s="10"/>
      <c r="U2162" s="10" t="s">
        <v>49</v>
      </c>
      <c r="V2162" s="10" t="s">
        <v>50</v>
      </c>
      <c r="W2162" s="10" t="s">
        <v>50</v>
      </c>
      <c r="X2162" s="11" t="str">
        <f t="shared" si="1228"/>
        <v>Y</v>
      </c>
      <c r="Y2162" s="11">
        <v>8</v>
      </c>
      <c r="Z2162" s="11">
        <f t="shared" si="1263"/>
        <v>8</v>
      </c>
      <c r="AA2162" s="11" t="str">
        <f t="shared" si="1211"/>
        <v>N</v>
      </c>
      <c r="AB2162" s="11"/>
      <c r="AC2162" s="11">
        <f t="shared" si="1212"/>
        <v>0</v>
      </c>
      <c r="AD2162" s="10" t="str">
        <f t="shared" si="1269"/>
        <v>00000000</v>
      </c>
      <c r="AE2162" s="10" t="str">
        <f t="shared" si="1270"/>
        <v>00000000</v>
      </c>
      <c r="AF2162" s="11"/>
      <c r="AG2162" s="10"/>
      <c r="AH2162" s="10"/>
      <c r="AI2162" s="11">
        <f t="shared" si="1242"/>
        <v>1494</v>
      </c>
      <c r="AJ2162" s="11" t="str">
        <f t="shared" si="1271"/>
        <v>MTP[1501:1494]</v>
      </c>
      <c r="AK2162" s="11">
        <f t="shared" si="1264"/>
        <v>1805</v>
      </c>
      <c r="AL2162" s="11" t="str">
        <f t="shared" si="1265"/>
        <v/>
      </c>
      <c r="AM2162" s="11">
        <f t="shared" si="1266"/>
        <v>1543</v>
      </c>
      <c r="AN2162" s="11" t="str">
        <f t="shared" si="1272"/>
        <v/>
      </c>
      <c r="AO2162" s="11">
        <f t="shared" si="1267"/>
        <v>1544</v>
      </c>
      <c r="AP2162" s="11" t="str">
        <f t="shared" si="1268"/>
        <v/>
      </c>
      <c r="AQ2162" s="11"/>
      <c r="AR2162" s="11">
        <f t="shared" si="1213"/>
        <v>0</v>
      </c>
      <c r="AS2162" s="11"/>
      <c r="AT2162" s="9"/>
      <c r="AU2162" t="str">
        <f t="shared" si="1239"/>
        <v>RW</v>
      </c>
      <c r="AV2162" s="7">
        <f>SUM(Z$7:Z2162)/2</f>
        <v>1701</v>
      </c>
      <c r="AW2162" s="7">
        <f>SUM(AC$7:AC2162)/2</f>
        <v>1544</v>
      </c>
      <c r="BA2162" s="7">
        <v>8</v>
      </c>
      <c r="BB2162" s="7">
        <f t="shared" si="1215"/>
        <v>70</v>
      </c>
      <c r="BF2162" s="2" t="s">
        <v>272</v>
      </c>
      <c r="BG2162" s="2" t="s">
        <v>272</v>
      </c>
      <c r="BH2162" s="2" t="s">
        <v>272</v>
      </c>
      <c r="BI2162" s="2" t="s">
        <v>272</v>
      </c>
      <c r="BJ2162" s="2" t="s">
        <v>272</v>
      </c>
      <c r="BK2162" s="2" t="s">
        <v>272</v>
      </c>
      <c r="BL2162" s="2" t="s">
        <v>272</v>
      </c>
      <c r="BM2162" s="2" t="s">
        <v>272</v>
      </c>
      <c r="BN2162" s="2" t="s">
        <v>272</v>
      </c>
      <c r="BO2162" s="2" t="s">
        <v>272</v>
      </c>
    </row>
    <row r="2163" spans="2:67" outlineLevel="1">
      <c r="B2163" s="36"/>
      <c r="C2163" s="13" t="s">
        <v>1999</v>
      </c>
      <c r="D2163" s="10" t="s">
        <v>1695</v>
      </c>
      <c r="E2163" s="10" t="s">
        <v>2371</v>
      </c>
      <c r="F2163" s="11" t="s">
        <v>2372</v>
      </c>
      <c r="G2163" s="11" t="str">
        <f t="shared" si="1255"/>
        <v>MFR_SPECIFIC_F2[69:62]</v>
      </c>
      <c r="H2163" s="11" t="s">
        <v>2435</v>
      </c>
      <c r="I2163" s="11"/>
      <c r="J2163" s="11"/>
      <c r="K2163" s="11"/>
      <c r="L2163" s="11"/>
      <c r="M2163" s="11"/>
      <c r="N2163" s="10" t="s">
        <v>2436</v>
      </c>
      <c r="O2163" s="10"/>
      <c r="P2163" s="10"/>
      <c r="Q2163" s="10"/>
      <c r="R2163" s="10"/>
      <c r="S2163" s="10" t="s">
        <v>53</v>
      </c>
      <c r="T2163" s="10"/>
      <c r="U2163" s="10" t="s">
        <v>49</v>
      </c>
      <c r="V2163" s="10" t="s">
        <v>50</v>
      </c>
      <c r="W2163" s="10" t="s">
        <v>50</v>
      </c>
      <c r="X2163" s="11" t="str">
        <f t="shared" si="1228"/>
        <v>Y</v>
      </c>
      <c r="Y2163" s="11">
        <v>8</v>
      </c>
      <c r="Z2163" s="11">
        <f t="shared" si="1263"/>
        <v>8</v>
      </c>
      <c r="AA2163" s="11" t="str">
        <f t="shared" ref="AA2163:AA2226" si="1273">IF(AB2163&gt;0,"Y","N")</f>
        <v>N</v>
      </c>
      <c r="AB2163" s="11"/>
      <c r="AC2163" s="11">
        <f t="shared" ref="AC2163:AC2226" si="1274">IF(V2163="N",AB2163,AB2163*$T$1)</f>
        <v>0</v>
      </c>
      <c r="AD2163" s="10" t="str">
        <f t="shared" si="1269"/>
        <v>00000000</v>
      </c>
      <c r="AE2163" s="10" t="str">
        <f t="shared" si="1270"/>
        <v>00000000</v>
      </c>
      <c r="AF2163" s="11"/>
      <c r="AG2163" s="10"/>
      <c r="AH2163" s="10"/>
      <c r="AI2163" s="11">
        <f t="shared" si="1242"/>
        <v>1486</v>
      </c>
      <c r="AJ2163" s="11" t="str">
        <f t="shared" si="1271"/>
        <v>MTP[1493:1486]</v>
      </c>
      <c r="AK2163" s="11">
        <f t="shared" si="1264"/>
        <v>1797</v>
      </c>
      <c r="AL2163" s="11" t="str">
        <f t="shared" si="1265"/>
        <v/>
      </c>
      <c r="AM2163" s="11">
        <f t="shared" si="1266"/>
        <v>1543</v>
      </c>
      <c r="AN2163" s="11" t="str">
        <f t="shared" si="1272"/>
        <v/>
      </c>
      <c r="AO2163" s="11">
        <f t="shared" si="1267"/>
        <v>1544</v>
      </c>
      <c r="AP2163" s="11" t="str">
        <f t="shared" si="1268"/>
        <v/>
      </c>
      <c r="AQ2163" s="11"/>
      <c r="AR2163" s="11">
        <f t="shared" ref="AR2163:AR2226" si="1275">IF(V2163="N",AQ2163,AQ2163*$T$1)</f>
        <v>0</v>
      </c>
      <c r="AS2163" s="11"/>
      <c r="AT2163" s="9"/>
      <c r="AU2163" t="str">
        <f t="shared" si="1239"/>
        <v>RW</v>
      </c>
      <c r="AV2163" s="7">
        <f>SUM(Z$7:Z2163)/2</f>
        <v>1705</v>
      </c>
      <c r="AW2163" s="7">
        <f>SUM(AC$7:AC2163)/2</f>
        <v>1544</v>
      </c>
      <c r="BA2163" s="7">
        <v>8</v>
      </c>
      <c r="BB2163" s="7">
        <f t="shared" si="1215"/>
        <v>62</v>
      </c>
      <c r="BF2163" s="2" t="s">
        <v>272</v>
      </c>
      <c r="BG2163" s="2" t="s">
        <v>272</v>
      </c>
      <c r="BH2163" s="2" t="s">
        <v>272</v>
      </c>
      <c r="BI2163" s="2" t="s">
        <v>272</v>
      </c>
      <c r="BJ2163" s="2" t="s">
        <v>272</v>
      </c>
      <c r="BK2163" s="2" t="s">
        <v>272</v>
      </c>
      <c r="BL2163" s="2" t="s">
        <v>272</v>
      </c>
      <c r="BM2163" s="2" t="s">
        <v>272</v>
      </c>
      <c r="BN2163" s="2" t="s">
        <v>272</v>
      </c>
      <c r="BO2163" s="2" t="s">
        <v>272</v>
      </c>
    </row>
    <row r="2164" spans="2:67" outlineLevel="1">
      <c r="B2164" s="36"/>
      <c r="C2164" s="13" t="s">
        <v>1999</v>
      </c>
      <c r="D2164" s="10" t="s">
        <v>1695</v>
      </c>
      <c r="E2164" s="10" t="s">
        <v>2371</v>
      </c>
      <c r="F2164" s="11" t="s">
        <v>2372</v>
      </c>
      <c r="G2164" s="11" t="str">
        <f t="shared" si="1255"/>
        <v>MFR_SPECIFIC_F2[61:54]</v>
      </c>
      <c r="H2164" s="11" t="s">
        <v>2437</v>
      </c>
      <c r="I2164" s="11"/>
      <c r="J2164" s="11"/>
      <c r="K2164" s="11"/>
      <c r="L2164" s="11"/>
      <c r="M2164" s="11"/>
      <c r="N2164" s="10" t="s">
        <v>2438</v>
      </c>
      <c r="O2164" s="10"/>
      <c r="P2164" s="10"/>
      <c r="Q2164" s="10"/>
      <c r="R2164" s="10"/>
      <c r="S2164" s="10" t="s">
        <v>53</v>
      </c>
      <c r="T2164" s="10"/>
      <c r="U2164" s="10" t="s">
        <v>49</v>
      </c>
      <c r="V2164" s="10" t="s">
        <v>50</v>
      </c>
      <c r="W2164" s="10" t="s">
        <v>50</v>
      </c>
      <c r="X2164" s="11" t="str">
        <f t="shared" si="1228"/>
        <v>Y</v>
      </c>
      <c r="Y2164" s="11">
        <v>8</v>
      </c>
      <c r="Z2164" s="11">
        <f t="shared" si="1263"/>
        <v>8</v>
      </c>
      <c r="AA2164" s="11" t="str">
        <f t="shared" si="1273"/>
        <v>N</v>
      </c>
      <c r="AB2164" s="11"/>
      <c r="AC2164" s="11">
        <f t="shared" si="1274"/>
        <v>0</v>
      </c>
      <c r="AD2164" s="10" t="str">
        <f t="shared" si="1269"/>
        <v>00000000</v>
      </c>
      <c r="AE2164" s="10" t="str">
        <f t="shared" si="1270"/>
        <v>00000000</v>
      </c>
      <c r="AF2164" s="11"/>
      <c r="AG2164" s="10"/>
      <c r="AH2164" s="10"/>
      <c r="AI2164" s="11">
        <f t="shared" si="1242"/>
        <v>1478</v>
      </c>
      <c r="AJ2164" s="11" t="str">
        <f t="shared" si="1271"/>
        <v>MTP[1485:1478]</v>
      </c>
      <c r="AK2164" s="11">
        <f t="shared" si="1264"/>
        <v>1789</v>
      </c>
      <c r="AL2164" s="11" t="str">
        <f t="shared" si="1265"/>
        <v/>
      </c>
      <c r="AM2164" s="11">
        <f t="shared" si="1266"/>
        <v>1543</v>
      </c>
      <c r="AN2164" s="11" t="str">
        <f t="shared" si="1272"/>
        <v/>
      </c>
      <c r="AO2164" s="11">
        <f t="shared" si="1267"/>
        <v>1544</v>
      </c>
      <c r="AP2164" s="11" t="str">
        <f t="shared" si="1268"/>
        <v/>
      </c>
      <c r="AQ2164" s="11"/>
      <c r="AR2164" s="11">
        <f t="shared" si="1275"/>
        <v>0</v>
      </c>
      <c r="AS2164" s="11"/>
      <c r="AT2164" s="9"/>
      <c r="AU2164" t="str">
        <f t="shared" si="1239"/>
        <v>RW</v>
      </c>
      <c r="AV2164" s="7">
        <f>SUM(Z$7:Z2164)/2</f>
        <v>1709</v>
      </c>
      <c r="AW2164" s="7">
        <f>SUM(AC$7:AC2164)/2</f>
        <v>1544</v>
      </c>
      <c r="BA2164" s="7">
        <v>8</v>
      </c>
      <c r="BB2164" s="7">
        <f t="shared" si="1215"/>
        <v>54</v>
      </c>
      <c r="BF2164" s="2" t="s">
        <v>272</v>
      </c>
      <c r="BG2164" s="2" t="s">
        <v>272</v>
      </c>
      <c r="BH2164" s="2" t="s">
        <v>272</v>
      </c>
      <c r="BI2164" s="2" t="s">
        <v>272</v>
      </c>
      <c r="BJ2164" s="2" t="s">
        <v>272</v>
      </c>
      <c r="BK2164" s="2" t="s">
        <v>272</v>
      </c>
      <c r="BL2164" s="2" t="s">
        <v>272</v>
      </c>
      <c r="BM2164" s="2" t="s">
        <v>272</v>
      </c>
      <c r="BN2164" s="2" t="s">
        <v>272</v>
      </c>
      <c r="BO2164" s="2" t="s">
        <v>272</v>
      </c>
    </row>
    <row r="2165" spans="2:67" outlineLevel="1">
      <c r="B2165" s="36"/>
      <c r="C2165" s="13" t="s">
        <v>1999</v>
      </c>
      <c r="D2165" s="10" t="s">
        <v>1695</v>
      </c>
      <c r="E2165" s="10" t="s">
        <v>2371</v>
      </c>
      <c r="F2165" s="11" t="s">
        <v>2372</v>
      </c>
      <c r="G2165" s="11" t="str">
        <f t="shared" si="1255"/>
        <v>MFR_SPECIFIC_F2[53:46]</v>
      </c>
      <c r="H2165" s="11" t="s">
        <v>2439</v>
      </c>
      <c r="I2165" s="11"/>
      <c r="J2165" s="11"/>
      <c r="K2165" s="11"/>
      <c r="L2165" s="11"/>
      <c r="M2165" s="11"/>
      <c r="N2165" s="10" t="s">
        <v>2440</v>
      </c>
      <c r="O2165" s="10"/>
      <c r="P2165" s="10"/>
      <c r="Q2165" s="10"/>
      <c r="R2165" s="10"/>
      <c r="S2165" s="10" t="s">
        <v>53</v>
      </c>
      <c r="T2165" s="10"/>
      <c r="U2165" s="10" t="s">
        <v>49</v>
      </c>
      <c r="V2165" s="10" t="s">
        <v>50</v>
      </c>
      <c r="W2165" s="10" t="s">
        <v>50</v>
      </c>
      <c r="X2165" s="11" t="str">
        <f t="shared" si="1228"/>
        <v>Y</v>
      </c>
      <c r="Y2165" s="11">
        <v>8</v>
      </c>
      <c r="Z2165" s="11">
        <f t="shared" si="1263"/>
        <v>8</v>
      </c>
      <c r="AA2165" s="11" t="str">
        <f t="shared" si="1273"/>
        <v>N</v>
      </c>
      <c r="AB2165" s="11"/>
      <c r="AC2165" s="11">
        <f t="shared" si="1274"/>
        <v>0</v>
      </c>
      <c r="AD2165" s="10" t="str">
        <f t="shared" si="1269"/>
        <v>00000000</v>
      </c>
      <c r="AE2165" s="10" t="str">
        <f t="shared" si="1270"/>
        <v>00000000</v>
      </c>
      <c r="AF2165" s="11"/>
      <c r="AG2165" s="10"/>
      <c r="AH2165" s="10"/>
      <c r="AI2165" s="11">
        <f t="shared" si="1242"/>
        <v>1470</v>
      </c>
      <c r="AJ2165" s="11" t="str">
        <f t="shared" si="1271"/>
        <v>MTP[1477:1470]</v>
      </c>
      <c r="AK2165" s="11">
        <f t="shared" si="1264"/>
        <v>1781</v>
      </c>
      <c r="AL2165" s="11" t="str">
        <f t="shared" si="1265"/>
        <v/>
      </c>
      <c r="AM2165" s="11">
        <f t="shared" si="1266"/>
        <v>1543</v>
      </c>
      <c r="AN2165" s="11" t="str">
        <f t="shared" si="1272"/>
        <v/>
      </c>
      <c r="AO2165" s="11">
        <f t="shared" si="1267"/>
        <v>1544</v>
      </c>
      <c r="AP2165" s="11" t="str">
        <f t="shared" si="1268"/>
        <v/>
      </c>
      <c r="AQ2165" s="11"/>
      <c r="AR2165" s="11">
        <f t="shared" si="1275"/>
        <v>0</v>
      </c>
      <c r="AS2165" s="11"/>
      <c r="AT2165" s="9"/>
      <c r="AU2165" t="str">
        <f t="shared" si="1239"/>
        <v>RW</v>
      </c>
      <c r="AV2165" s="7">
        <f>SUM(Z$7:Z2165)/2</f>
        <v>1713</v>
      </c>
      <c r="AW2165" s="7">
        <f>SUM(AC$7:AC2165)/2</f>
        <v>1544</v>
      </c>
      <c r="BA2165" s="7">
        <v>8</v>
      </c>
      <c r="BB2165" s="7">
        <f t="shared" si="1215"/>
        <v>46</v>
      </c>
      <c r="BF2165" s="2" t="s">
        <v>272</v>
      </c>
      <c r="BG2165" s="2" t="s">
        <v>272</v>
      </c>
      <c r="BH2165" s="2" t="s">
        <v>272</v>
      </c>
      <c r="BI2165" s="2" t="s">
        <v>272</v>
      </c>
      <c r="BJ2165" s="2" t="s">
        <v>272</v>
      </c>
      <c r="BK2165" s="2" t="s">
        <v>272</v>
      </c>
      <c r="BL2165" s="2" t="s">
        <v>272</v>
      </c>
      <c r="BM2165" s="2" t="s">
        <v>272</v>
      </c>
      <c r="BN2165" s="2" t="s">
        <v>272</v>
      </c>
      <c r="BO2165" s="2" t="s">
        <v>272</v>
      </c>
    </row>
    <row r="2166" spans="2:67" outlineLevel="1">
      <c r="B2166" s="36"/>
      <c r="C2166" s="13" t="s">
        <v>1999</v>
      </c>
      <c r="D2166" s="10" t="s">
        <v>1695</v>
      </c>
      <c r="E2166" s="10" t="s">
        <v>2371</v>
      </c>
      <c r="F2166" s="11" t="s">
        <v>2372</v>
      </c>
      <c r="G2166" s="11" t="str">
        <f t="shared" si="1255"/>
        <v>MFR_SPECIFIC_F2[45:38]</v>
      </c>
      <c r="H2166" s="11" t="s">
        <v>2441</v>
      </c>
      <c r="I2166" s="11"/>
      <c r="J2166" s="11"/>
      <c r="K2166" s="11"/>
      <c r="L2166" s="11"/>
      <c r="M2166" s="11"/>
      <c r="N2166" s="10" t="s">
        <v>2442</v>
      </c>
      <c r="O2166" s="10"/>
      <c r="P2166" s="10"/>
      <c r="Q2166" s="10"/>
      <c r="R2166" s="10"/>
      <c r="S2166" s="10" t="s">
        <v>53</v>
      </c>
      <c r="T2166" s="10"/>
      <c r="U2166" s="10" t="s">
        <v>49</v>
      </c>
      <c r="V2166" s="10" t="s">
        <v>50</v>
      </c>
      <c r="W2166" s="10" t="s">
        <v>50</v>
      </c>
      <c r="X2166" s="11" t="str">
        <f t="shared" si="1228"/>
        <v>Y</v>
      </c>
      <c r="Y2166" s="11">
        <v>8</v>
      </c>
      <c r="Z2166" s="11">
        <f t="shared" si="1263"/>
        <v>8</v>
      </c>
      <c r="AA2166" s="11" t="str">
        <f t="shared" si="1273"/>
        <v>N</v>
      </c>
      <c r="AB2166" s="11"/>
      <c r="AC2166" s="11">
        <f t="shared" si="1274"/>
        <v>0</v>
      </c>
      <c r="AD2166" s="10" t="str">
        <f t="shared" si="1269"/>
        <v>00000000</v>
      </c>
      <c r="AE2166" s="10" t="str">
        <f t="shared" si="1270"/>
        <v>00000000</v>
      </c>
      <c r="AF2166" s="11"/>
      <c r="AG2166" s="10"/>
      <c r="AH2166" s="10"/>
      <c r="AI2166" s="11">
        <f t="shared" si="1242"/>
        <v>1462</v>
      </c>
      <c r="AJ2166" s="11" t="str">
        <f t="shared" si="1271"/>
        <v>MTP[1469:1462]</v>
      </c>
      <c r="AK2166" s="11">
        <f t="shared" si="1264"/>
        <v>1773</v>
      </c>
      <c r="AL2166" s="11" t="str">
        <f t="shared" si="1265"/>
        <v/>
      </c>
      <c r="AM2166" s="11">
        <f t="shared" si="1266"/>
        <v>1543</v>
      </c>
      <c r="AN2166" s="11" t="str">
        <f t="shared" si="1272"/>
        <v/>
      </c>
      <c r="AO2166" s="11">
        <f t="shared" si="1267"/>
        <v>1544</v>
      </c>
      <c r="AP2166" s="11" t="str">
        <f t="shared" si="1268"/>
        <v/>
      </c>
      <c r="AQ2166" s="11"/>
      <c r="AR2166" s="11">
        <f t="shared" si="1275"/>
        <v>0</v>
      </c>
      <c r="AS2166" s="11"/>
      <c r="AT2166" s="9"/>
      <c r="AU2166" t="str">
        <f t="shared" si="1239"/>
        <v>RW</v>
      </c>
      <c r="AV2166" s="7">
        <f>SUM(Z$7:Z2166)/2</f>
        <v>1717</v>
      </c>
      <c r="AW2166" s="7">
        <f>SUM(AC$7:AC2166)/2</f>
        <v>1544</v>
      </c>
      <c r="BA2166" s="7">
        <v>8</v>
      </c>
      <c r="BB2166" s="7">
        <f t="shared" si="1215"/>
        <v>38</v>
      </c>
      <c r="BF2166" s="2" t="s">
        <v>272</v>
      </c>
      <c r="BG2166" s="2" t="s">
        <v>272</v>
      </c>
      <c r="BH2166" s="2" t="s">
        <v>272</v>
      </c>
      <c r="BI2166" s="2" t="s">
        <v>272</v>
      </c>
      <c r="BJ2166" s="2" t="s">
        <v>272</v>
      </c>
      <c r="BK2166" s="2" t="s">
        <v>272</v>
      </c>
      <c r="BL2166" s="2" t="s">
        <v>272</v>
      </c>
      <c r="BM2166" s="2" t="s">
        <v>272</v>
      </c>
      <c r="BN2166" s="2" t="s">
        <v>272</v>
      </c>
      <c r="BO2166" s="2" t="s">
        <v>272</v>
      </c>
    </row>
    <row r="2167" spans="2:67" outlineLevel="1">
      <c r="B2167" s="36"/>
      <c r="C2167" s="13" t="s">
        <v>1999</v>
      </c>
      <c r="D2167" s="10" t="s">
        <v>1695</v>
      </c>
      <c r="E2167" s="10" t="s">
        <v>2371</v>
      </c>
      <c r="F2167" s="11" t="s">
        <v>2372</v>
      </c>
      <c r="G2167" s="11" t="str">
        <f t="shared" si="1255"/>
        <v>MFR_SPECIFIC_F2[37:30]</v>
      </c>
      <c r="H2167" s="11" t="s">
        <v>2443</v>
      </c>
      <c r="I2167" s="11"/>
      <c r="J2167" s="11"/>
      <c r="K2167" s="11"/>
      <c r="L2167" s="11"/>
      <c r="M2167" s="11"/>
      <c r="N2167" s="10" t="s">
        <v>2444</v>
      </c>
      <c r="O2167" s="10"/>
      <c r="P2167" s="10"/>
      <c r="Q2167" s="10"/>
      <c r="R2167" s="10"/>
      <c r="S2167" s="10" t="s">
        <v>53</v>
      </c>
      <c r="T2167" s="10"/>
      <c r="U2167" s="10" t="s">
        <v>49</v>
      </c>
      <c r="V2167" s="10" t="s">
        <v>50</v>
      </c>
      <c r="W2167" s="10" t="s">
        <v>50</v>
      </c>
      <c r="X2167" s="11" t="str">
        <f t="shared" si="1228"/>
        <v>Y</v>
      </c>
      <c r="Y2167" s="11">
        <v>8</v>
      </c>
      <c r="Z2167" s="11">
        <f t="shared" si="1263"/>
        <v>8</v>
      </c>
      <c r="AA2167" s="11" t="str">
        <f t="shared" si="1273"/>
        <v>N</v>
      </c>
      <c r="AB2167" s="11"/>
      <c r="AC2167" s="11">
        <f t="shared" si="1274"/>
        <v>0</v>
      </c>
      <c r="AD2167" s="10" t="str">
        <f t="shared" si="1269"/>
        <v>00000000</v>
      </c>
      <c r="AE2167" s="10" t="str">
        <f t="shared" si="1270"/>
        <v>00000000</v>
      </c>
      <c r="AF2167" s="11"/>
      <c r="AG2167" s="10"/>
      <c r="AH2167" s="10"/>
      <c r="AI2167" s="11">
        <f t="shared" si="1242"/>
        <v>1454</v>
      </c>
      <c r="AJ2167" s="11" t="str">
        <f t="shared" si="1271"/>
        <v>MTP[1461:1454]</v>
      </c>
      <c r="AK2167" s="11">
        <f t="shared" si="1264"/>
        <v>1765</v>
      </c>
      <c r="AL2167" s="11" t="str">
        <f t="shared" si="1265"/>
        <v/>
      </c>
      <c r="AM2167" s="11">
        <f t="shared" si="1266"/>
        <v>1543</v>
      </c>
      <c r="AN2167" s="11" t="str">
        <f t="shared" si="1272"/>
        <v/>
      </c>
      <c r="AO2167" s="11">
        <f t="shared" si="1267"/>
        <v>1544</v>
      </c>
      <c r="AP2167" s="11" t="str">
        <f t="shared" si="1268"/>
        <v/>
      </c>
      <c r="AQ2167" s="11"/>
      <c r="AR2167" s="11">
        <f t="shared" si="1275"/>
        <v>0</v>
      </c>
      <c r="AS2167" s="11"/>
      <c r="AT2167" s="9"/>
      <c r="AU2167" t="str">
        <f t="shared" si="1239"/>
        <v>RW</v>
      </c>
      <c r="AV2167" s="7">
        <f>SUM(Z$7:Z2167)/2</f>
        <v>1721</v>
      </c>
      <c r="AW2167" s="7">
        <f>SUM(AC$7:AC2167)/2</f>
        <v>1544</v>
      </c>
      <c r="BA2167" s="7">
        <v>8</v>
      </c>
      <c r="BB2167" s="7">
        <f t="shared" ref="BB2167:BB2169" si="1276">BB2168+BA2168</f>
        <v>30</v>
      </c>
      <c r="BF2167" s="2" t="s">
        <v>272</v>
      </c>
      <c r="BG2167" s="2" t="s">
        <v>272</v>
      </c>
      <c r="BH2167" s="2" t="s">
        <v>272</v>
      </c>
      <c r="BI2167" s="2" t="s">
        <v>272</v>
      </c>
      <c r="BJ2167" s="2" t="s">
        <v>272</v>
      </c>
      <c r="BK2167" s="2" t="s">
        <v>272</v>
      </c>
      <c r="BL2167" s="2" t="s">
        <v>272</v>
      </c>
      <c r="BM2167" s="2" t="s">
        <v>272</v>
      </c>
      <c r="BN2167" s="2" t="s">
        <v>272</v>
      </c>
      <c r="BO2167" s="2" t="s">
        <v>272</v>
      </c>
    </row>
    <row r="2168" spans="2:67" outlineLevel="1">
      <c r="B2168" s="36"/>
      <c r="C2168" s="13" t="s">
        <v>1999</v>
      </c>
      <c r="D2168" s="10" t="s">
        <v>1695</v>
      </c>
      <c r="E2168" s="10" t="s">
        <v>2371</v>
      </c>
      <c r="F2168" s="11" t="s">
        <v>2372</v>
      </c>
      <c r="G2168" s="11" t="str">
        <f>IF(BA2168&gt;1, F2168 &amp; "[" &amp; BB2168-1+BA2168&amp; ":" &amp; BB2168 &amp; "]",(IF(BA2168&gt;0,F2168 &amp; "[" &amp; BB2168 &amp; "]","")))</f>
        <v>MFR_SPECIFIC_F2[29:20]</v>
      </c>
      <c r="H2168" s="11" t="s">
        <v>2445</v>
      </c>
      <c r="I2168" s="11"/>
      <c r="J2168" s="11"/>
      <c r="K2168" s="11"/>
      <c r="L2168" s="11"/>
      <c r="M2168" s="11"/>
      <c r="N2168" s="10" t="s">
        <v>2446</v>
      </c>
      <c r="O2168" s="10"/>
      <c r="P2168" s="10"/>
      <c r="Q2168" s="10"/>
      <c r="R2168" s="10"/>
      <c r="S2168" s="10" t="s">
        <v>53</v>
      </c>
      <c r="T2168" s="10"/>
      <c r="U2168" s="10" t="s">
        <v>49</v>
      </c>
      <c r="V2168" s="10" t="s">
        <v>50</v>
      </c>
      <c r="W2168" s="10" t="s">
        <v>50</v>
      </c>
      <c r="X2168" s="11" t="str">
        <f t="shared" si="1228"/>
        <v>Y</v>
      </c>
      <c r="Y2168" s="11">
        <v>10</v>
      </c>
      <c r="Z2168" s="11">
        <f t="shared" si="1263"/>
        <v>10</v>
      </c>
      <c r="AA2168" s="11" t="str">
        <f t="shared" si="1273"/>
        <v>N</v>
      </c>
      <c r="AB2168" s="11"/>
      <c r="AC2168" s="11">
        <f t="shared" si="1274"/>
        <v>0</v>
      </c>
      <c r="AD2168" s="20" t="s">
        <v>2447</v>
      </c>
      <c r="AE2168" s="20" t="s">
        <v>2447</v>
      </c>
      <c r="AF2168" s="11"/>
      <c r="AG2168" s="10"/>
      <c r="AH2168" s="10"/>
      <c r="AI2168" s="11">
        <f t="shared" ref="AI2168:AI2169" si="1277">AI2169+Y2169</f>
        <v>1444</v>
      </c>
      <c r="AJ2168" s="11" t="str">
        <f t="shared" si="1271"/>
        <v>MTP[1453:1444]</v>
      </c>
      <c r="AK2168" s="11">
        <f t="shared" si="1264"/>
        <v>1755</v>
      </c>
      <c r="AL2168" s="11" t="str">
        <f t="shared" si="1265"/>
        <v/>
      </c>
      <c r="AM2168" s="11">
        <f t="shared" si="1266"/>
        <v>1543</v>
      </c>
      <c r="AN2168" s="11" t="str">
        <f t="shared" si="1272"/>
        <v/>
      </c>
      <c r="AO2168" s="11">
        <f t="shared" si="1267"/>
        <v>1544</v>
      </c>
      <c r="AP2168" s="11" t="str">
        <f t="shared" si="1268"/>
        <v/>
      </c>
      <c r="AQ2168" s="11"/>
      <c r="AR2168" s="11">
        <f t="shared" si="1275"/>
        <v>0</v>
      </c>
      <c r="AS2168" s="11"/>
      <c r="AT2168" s="9"/>
      <c r="AU2168" t="str">
        <f t="shared" si="1239"/>
        <v>RW</v>
      </c>
      <c r="AV2168" s="7">
        <f>SUM(Z$7:Z2168)/2</f>
        <v>1726</v>
      </c>
      <c r="AW2168" s="7">
        <f>SUM(AC$7:AC2168)/2</f>
        <v>1544</v>
      </c>
      <c r="BA2168" s="7">
        <v>10</v>
      </c>
      <c r="BB2168" s="7">
        <f t="shared" si="1276"/>
        <v>20</v>
      </c>
      <c r="BF2168" s="32" t="s">
        <v>2409</v>
      </c>
      <c r="BG2168" s="32" t="s">
        <v>2409</v>
      </c>
      <c r="BH2168" s="32" t="s">
        <v>2409</v>
      </c>
      <c r="BI2168" s="32" t="s">
        <v>2409</v>
      </c>
      <c r="BJ2168" s="32" t="s">
        <v>2409</v>
      </c>
      <c r="BK2168" s="32" t="s">
        <v>2409</v>
      </c>
      <c r="BL2168" s="32" t="s">
        <v>2409</v>
      </c>
      <c r="BM2168" s="32" t="s">
        <v>2409</v>
      </c>
      <c r="BN2168" s="32" t="s">
        <v>2409</v>
      </c>
      <c r="BO2168" s="32" t="s">
        <v>2409</v>
      </c>
    </row>
    <row r="2169" spans="2:67" outlineLevel="1">
      <c r="B2169" s="36"/>
      <c r="C2169" s="13" t="s">
        <v>1999</v>
      </c>
      <c r="D2169" s="10" t="s">
        <v>1695</v>
      </c>
      <c r="E2169" s="10" t="s">
        <v>2371</v>
      </c>
      <c r="F2169" s="11" t="s">
        <v>2372</v>
      </c>
      <c r="G2169" s="11" t="str">
        <f t="shared" si="1255"/>
        <v>MFR_SPECIFIC_F2[19:10]</v>
      </c>
      <c r="H2169" s="11" t="s">
        <v>2448</v>
      </c>
      <c r="I2169" s="11"/>
      <c r="J2169" s="11"/>
      <c r="K2169" s="11"/>
      <c r="L2169" s="11"/>
      <c r="M2169" s="11"/>
      <c r="N2169" s="10" t="s">
        <v>2449</v>
      </c>
      <c r="O2169" s="10"/>
      <c r="P2169" s="10"/>
      <c r="Q2169" s="10"/>
      <c r="R2169" s="10"/>
      <c r="S2169" s="10" t="s">
        <v>53</v>
      </c>
      <c r="T2169" s="10"/>
      <c r="U2169" s="10" t="s">
        <v>49</v>
      </c>
      <c r="V2169" s="10" t="s">
        <v>50</v>
      </c>
      <c r="W2169" s="10" t="s">
        <v>50</v>
      </c>
      <c r="X2169" s="11" t="str">
        <f t="shared" si="1228"/>
        <v>Y</v>
      </c>
      <c r="Y2169" s="11">
        <v>10</v>
      </c>
      <c r="Z2169" s="11">
        <f t="shared" si="1263"/>
        <v>10</v>
      </c>
      <c r="AA2169" s="11" t="str">
        <f t="shared" si="1273"/>
        <v>N</v>
      </c>
      <c r="AB2169" s="11"/>
      <c r="AC2169" s="11">
        <f t="shared" si="1274"/>
        <v>0</v>
      </c>
      <c r="AD2169" s="10">
        <v>1000000000</v>
      </c>
      <c r="AE2169" s="10">
        <v>1000000000</v>
      </c>
      <c r="AF2169" s="11"/>
      <c r="AG2169" s="10"/>
      <c r="AH2169" s="10"/>
      <c r="AI2169" s="11">
        <f t="shared" si="1277"/>
        <v>1434</v>
      </c>
      <c r="AJ2169" s="11" t="str">
        <f t="shared" si="1271"/>
        <v>MTP[1443:1434]</v>
      </c>
      <c r="AK2169" s="11">
        <f t="shared" si="1264"/>
        <v>1745</v>
      </c>
      <c r="AL2169" s="11" t="str">
        <f t="shared" si="1265"/>
        <v/>
      </c>
      <c r="AM2169" s="11">
        <f t="shared" si="1266"/>
        <v>1543</v>
      </c>
      <c r="AN2169" s="11" t="str">
        <f t="shared" si="1272"/>
        <v/>
      </c>
      <c r="AO2169" s="11">
        <f t="shared" si="1267"/>
        <v>1544</v>
      </c>
      <c r="AP2169" s="11" t="str">
        <f t="shared" si="1268"/>
        <v/>
      </c>
      <c r="AQ2169" s="11"/>
      <c r="AR2169" s="11">
        <f t="shared" si="1275"/>
        <v>0</v>
      </c>
      <c r="AS2169" s="11"/>
      <c r="AT2169" s="9"/>
      <c r="AU2169" t="str">
        <f t="shared" si="1239"/>
        <v>RW</v>
      </c>
      <c r="AV2169" s="7">
        <f>SUM(Z$7:Z2169)/2</f>
        <v>1731</v>
      </c>
      <c r="AW2169" s="7">
        <f>SUM(AC$7:AC2169)/2</f>
        <v>1544</v>
      </c>
      <c r="BA2169" s="7">
        <v>10</v>
      </c>
      <c r="BB2169" s="7">
        <f t="shared" si="1276"/>
        <v>10</v>
      </c>
      <c r="BF2169" s="2">
        <v>1000000000</v>
      </c>
      <c r="BG2169" s="2">
        <v>1000000000</v>
      </c>
      <c r="BH2169" s="2">
        <v>1000000000</v>
      </c>
      <c r="BI2169" s="2">
        <v>1000000000</v>
      </c>
      <c r="BJ2169" s="2">
        <v>1000000000</v>
      </c>
      <c r="BK2169" s="2">
        <v>1000000000</v>
      </c>
      <c r="BL2169" s="2">
        <v>1000000000</v>
      </c>
      <c r="BM2169" s="2">
        <v>1000000000</v>
      </c>
      <c r="BN2169" s="2">
        <v>1000000000</v>
      </c>
      <c r="BO2169" s="2">
        <v>1000000000</v>
      </c>
    </row>
    <row r="2170" spans="2:67" outlineLevel="1">
      <c r="B2170" s="36"/>
      <c r="C2170" s="13" t="s">
        <v>1999</v>
      </c>
      <c r="D2170" s="10" t="s">
        <v>1695</v>
      </c>
      <c r="E2170" s="10" t="s">
        <v>2371</v>
      </c>
      <c r="F2170" s="11" t="s">
        <v>2372</v>
      </c>
      <c r="G2170" s="11" t="str">
        <f t="shared" si="1255"/>
        <v>MFR_SPECIFIC_F2[9:0]</v>
      </c>
      <c r="H2170" s="11" t="s">
        <v>2450</v>
      </c>
      <c r="I2170" s="11"/>
      <c r="J2170" s="11"/>
      <c r="K2170" s="11"/>
      <c r="L2170" s="11"/>
      <c r="M2170" s="11"/>
      <c r="N2170" s="10" t="s">
        <v>2451</v>
      </c>
      <c r="O2170" s="10"/>
      <c r="P2170" s="10"/>
      <c r="Q2170" s="10"/>
      <c r="R2170" s="10"/>
      <c r="S2170" s="10" t="s">
        <v>53</v>
      </c>
      <c r="T2170" s="10"/>
      <c r="U2170" s="10" t="s">
        <v>49</v>
      </c>
      <c r="V2170" s="10" t="s">
        <v>50</v>
      </c>
      <c r="W2170" s="10" t="s">
        <v>50</v>
      </c>
      <c r="X2170" s="11" t="str">
        <f t="shared" si="1228"/>
        <v>Y</v>
      </c>
      <c r="Y2170" s="11">
        <v>10</v>
      </c>
      <c r="Z2170" s="11">
        <f t="shared" si="1263"/>
        <v>10</v>
      </c>
      <c r="AA2170" s="11" t="str">
        <f t="shared" si="1273"/>
        <v>N</v>
      </c>
      <c r="AB2170" s="11"/>
      <c r="AC2170" s="11">
        <f t="shared" si="1274"/>
        <v>0</v>
      </c>
      <c r="AD2170" s="20" t="s">
        <v>2452</v>
      </c>
      <c r="AE2170" s="20" t="s">
        <v>2452</v>
      </c>
      <c r="AF2170" s="11"/>
      <c r="AG2170" s="10"/>
      <c r="AH2170" s="10"/>
      <c r="AI2170" s="11">
        <f>IF(Y2170&gt;0,AK2101,AK2101- 1)</f>
        <v>1424</v>
      </c>
      <c r="AJ2170" s="11" t="str">
        <f t="shared" si="1271"/>
        <v>MTP[1433:1424]</v>
      </c>
      <c r="AK2170" s="11">
        <f>IF(AND(V2170="Y", Y2170&gt;0),AI2134,AI2134- 1)</f>
        <v>1735</v>
      </c>
      <c r="AL2170" s="11" t="str">
        <f t="shared" si="1265"/>
        <v/>
      </c>
      <c r="AM2170" s="11">
        <f>IF(AB2170&gt;0,AO2101,AO2101- 1)</f>
        <v>1543</v>
      </c>
      <c r="AN2170" s="11" t="str">
        <f t="shared" si="1272"/>
        <v/>
      </c>
      <c r="AO2170" s="11">
        <f>IF(AND(V2170="Y", AB2170&gt;0),AM2101,AM2101)</f>
        <v>1544</v>
      </c>
      <c r="AP2170" s="11" t="str">
        <f t="shared" si="1268"/>
        <v/>
      </c>
      <c r="AQ2170" s="11"/>
      <c r="AR2170" s="11">
        <f t="shared" si="1275"/>
        <v>0</v>
      </c>
      <c r="AS2170" s="11"/>
      <c r="AT2170" s="9"/>
      <c r="AU2170" t="str">
        <f t="shared" si="1239"/>
        <v>RW</v>
      </c>
      <c r="AV2170" s="7">
        <f>SUM(Z$7:Z2170)/2</f>
        <v>1736</v>
      </c>
      <c r="AW2170" s="7">
        <f>SUM(AC$7:AC2170)/2</f>
        <v>1544</v>
      </c>
      <c r="BA2170" s="7">
        <v>10</v>
      </c>
      <c r="BB2170" s="7">
        <f>BB2171+BA2171</f>
        <v>0</v>
      </c>
      <c r="BF2170" s="2">
        <v>1110000000</v>
      </c>
      <c r="BG2170" s="2">
        <v>1110000000</v>
      </c>
      <c r="BH2170" s="2">
        <v>1110000000</v>
      </c>
      <c r="BI2170" s="2">
        <v>1110000000</v>
      </c>
      <c r="BJ2170" s="2">
        <v>1110000000</v>
      </c>
      <c r="BK2170" s="2">
        <v>1110000000</v>
      </c>
      <c r="BL2170" s="2">
        <v>1110000000</v>
      </c>
      <c r="BM2170" s="2">
        <v>1110000000</v>
      </c>
      <c r="BN2170" s="2">
        <v>1110000000</v>
      </c>
      <c r="BO2170" s="2">
        <v>1110000000</v>
      </c>
    </row>
    <row r="2171" spans="2:67" ht="114.6" customHeight="1">
      <c r="B2171" s="36"/>
      <c r="C2171" s="13" t="s">
        <v>1999</v>
      </c>
      <c r="D2171" s="10" t="s">
        <v>2453</v>
      </c>
      <c r="E2171" s="10" t="s">
        <v>2454</v>
      </c>
      <c r="F2171" s="11" t="s">
        <v>2455</v>
      </c>
      <c r="G2171" s="11"/>
      <c r="H2171" s="11"/>
      <c r="I2171" s="11"/>
      <c r="J2171" s="11"/>
      <c r="K2171" s="11"/>
      <c r="L2171" s="11"/>
      <c r="M2171" s="11"/>
      <c r="N2171" s="10"/>
      <c r="O2171" s="10"/>
      <c r="P2171" s="10"/>
      <c r="Q2171" s="10" t="str">
        <f>IF(T2171&gt;2,"Block Write",IF(T2171=1,"Write Byte","Write Word"))</f>
        <v>Block Write</v>
      </c>
      <c r="R2171" s="10" t="str">
        <f>IF(T2171&gt;2,"Block Read",IF(T2171=1,"Read Byte","Read Word"))</f>
        <v>Block Read</v>
      </c>
      <c r="S2171" s="10" t="str">
        <f t="shared" si="591"/>
        <v>RW</v>
      </c>
      <c r="T2171" s="10">
        <v>19</v>
      </c>
      <c r="U2171" s="10" t="s">
        <v>49</v>
      </c>
      <c r="V2171" s="10" t="s">
        <v>50</v>
      </c>
      <c r="W2171" s="10" t="s">
        <v>50</v>
      </c>
      <c r="X2171" s="11" t="str">
        <f t="shared" si="1228"/>
        <v>Y</v>
      </c>
      <c r="Y2171" s="11">
        <f>SUM(Y2287:Y2299)</f>
        <v>152</v>
      </c>
      <c r="Z2171" s="11">
        <f t="shared" si="1263"/>
        <v>152</v>
      </c>
      <c r="AA2171" s="11" t="str">
        <f t="shared" si="1273"/>
        <v>N</v>
      </c>
      <c r="AB2171" s="11">
        <f>SUM(AB2287:AB2299)</f>
        <v>0</v>
      </c>
      <c r="AC2171" s="11">
        <f t="shared" si="1274"/>
        <v>0</v>
      </c>
      <c r="AD2171" s="10" t="str">
        <f>(AD2279 &amp; AD2280 &amp; AD2281 &amp; AD2282 &amp; AD2283 &amp; AD2284 &amp; AD2285 &amp; AD2286) &amp; (AD2287 &amp; AD2288 &amp; AD2289 &amp; AD2290 &amp; AD2291 &amp; AD2292 &amp; AD2293 &amp; AD2294) &amp; (AD2295 &amp; AD2296 &amp; AD2297 &amp; AD2298 &amp; AD2299)</f>
        <v>00000000000110000000001000000000000000000000000000000000000000000000000000000000000000000000000000000000000000000000000000000000000000000000000000000000</v>
      </c>
      <c r="AE2171" s="10" t="str">
        <f>(AE2279 &amp; AE2280 &amp; AE2281 &amp; AE2282 &amp; AE2283 &amp; AE2284 &amp; AE2285 &amp; AE2286) &amp; (AE2287 &amp; AE2288 &amp; AE2289 &amp; AE2290 &amp; AE2291 &amp; AE2292 &amp; AE2293 &amp; AE2294) &amp; (AE2295 &amp; AE2296 &amp; AE2297 &amp; AE2298 &amp; AE2299)</f>
        <v>00000000000110000000001000000000000000000000000000000000000000000000000000000000000000000000000000000000000000000000000000000000000000000000000000000000</v>
      </c>
      <c r="AF2171" s="11"/>
      <c r="AG2171" s="10"/>
      <c r="AH2171" s="10"/>
      <c r="AI2171" s="11">
        <f>AK2134+Y2171</f>
        <v>1888</v>
      </c>
      <c r="AJ2171" s="11"/>
      <c r="AK2171" s="11">
        <f t="shared" si="592"/>
        <v>1888</v>
      </c>
      <c r="AL2171" s="11"/>
      <c r="AM2171" s="11">
        <f>AO2170+AB2171</f>
        <v>1544</v>
      </c>
      <c r="AN2171" s="11"/>
      <c r="AO2171" s="11">
        <f t="shared" si="593"/>
        <v>1544</v>
      </c>
      <c r="AP2171" s="11"/>
      <c r="AQ2171" s="11">
        <f t="shared" ref="AQ2171:AQ2404" si="1278">IF(AND(U2171="Y",S2171="RW"),T2171*8,"")</f>
        <v>152</v>
      </c>
      <c r="AR2171" s="11">
        <f t="shared" si="1275"/>
        <v>152</v>
      </c>
      <c r="AS2171" s="11"/>
      <c r="AT2171" s="9" t="s">
        <v>18</v>
      </c>
      <c r="AU2171" t="str">
        <f t="shared" si="1239"/>
        <v>RW</v>
      </c>
      <c r="AV2171" s="7">
        <f>SUM(Z$7:Z2171)/2</f>
        <v>1812</v>
      </c>
      <c r="AW2171" s="7">
        <f>SUM(AC$7:AC2171)/2</f>
        <v>1544</v>
      </c>
      <c r="BF2171" s="2" t="s">
        <v>2456</v>
      </c>
      <c r="BG2171" s="2" t="s">
        <v>2456</v>
      </c>
      <c r="BH2171" s="2" t="s">
        <v>2456</v>
      </c>
      <c r="BI2171" s="2" t="s">
        <v>2456</v>
      </c>
      <c r="BJ2171" s="2" t="s">
        <v>2456</v>
      </c>
      <c r="BK2171" s="2" t="s">
        <v>2456</v>
      </c>
      <c r="BL2171" s="2" t="s">
        <v>2456</v>
      </c>
      <c r="BM2171" s="2" t="s">
        <v>2456</v>
      </c>
      <c r="BN2171" s="2" t="s">
        <v>2456</v>
      </c>
      <c r="BO2171" s="2" t="s">
        <v>2456</v>
      </c>
    </row>
    <row r="2172" spans="2:67" outlineLevel="1">
      <c r="B2172" s="36"/>
      <c r="C2172" s="13" t="s">
        <v>1999</v>
      </c>
      <c r="D2172" s="10" t="s">
        <v>2453</v>
      </c>
      <c r="E2172" s="10" t="s">
        <v>2454</v>
      </c>
      <c r="F2172" s="11" t="s">
        <v>2455</v>
      </c>
      <c r="G2172" s="11"/>
      <c r="H2172" s="11"/>
      <c r="I2172" s="11"/>
      <c r="J2172" s="11"/>
      <c r="K2172" s="11"/>
      <c r="L2172" s="11"/>
      <c r="M2172" s="11"/>
      <c r="N2172" s="10"/>
      <c r="O2172" s="10"/>
      <c r="P2172" s="10"/>
      <c r="Q2172" s="10"/>
      <c r="R2172" s="10"/>
      <c r="S2172" s="10" t="s">
        <v>53</v>
      </c>
      <c r="T2172" s="10"/>
      <c r="U2172" s="10" t="s">
        <v>49</v>
      </c>
      <c r="V2172" s="10" t="s">
        <v>50</v>
      </c>
      <c r="W2172" s="10" t="s">
        <v>50</v>
      </c>
      <c r="X2172" s="11" t="str">
        <f t="shared" ref="X2172:X2235" si="1279">IF(Y2172&gt;0,"Y","N")</f>
        <v>N</v>
      </c>
      <c r="Y2172" s="11"/>
      <c r="Z2172" s="11">
        <f t="shared" si="1263"/>
        <v>0</v>
      </c>
      <c r="AA2172" s="11" t="str">
        <f t="shared" si="1273"/>
        <v>N</v>
      </c>
      <c r="AB2172" s="11"/>
      <c r="AC2172" s="11">
        <f t="shared" si="1274"/>
        <v>0</v>
      </c>
      <c r="AD2172" s="10" t="str">
        <f t="shared" ref="AD2172:AD2235" si="1280">REPT(0,BA2172)</f>
        <v/>
      </c>
      <c r="AE2172" s="10" t="str">
        <f t="shared" ref="AE2172:AE2235" si="1281">REPT(0,BA2172)</f>
        <v/>
      </c>
      <c r="AF2172" s="11"/>
      <c r="AG2172" s="10"/>
      <c r="AH2172" s="10"/>
      <c r="AI2172" s="11">
        <f t="shared" ref="AI2172:AI2235" si="1282">AI2173+Y2173</f>
        <v>1888</v>
      </c>
      <c r="AJ2172" s="11" t="str">
        <f t="shared" ref="AJ2172:AJ2235" si="1283">IF(Y2172&gt;1,"MTP[" &amp; AI2172-1+Y2172&amp; ":" &amp; AI2172 &amp; "]",(IF(Y2172&gt;0,"MTP[" &amp; AI2172 &amp; "]","")))</f>
        <v/>
      </c>
      <c r="AK2172" s="11">
        <f t="shared" ref="AK2172:AK2235" si="1284">AK2173+Y2173</f>
        <v>2039</v>
      </c>
      <c r="AL2172" s="11" t="str">
        <f t="shared" ref="AL2172:AL2235" si="1285">IF(AND(V2172="Y", Y2172&gt;1),"MTP[" &amp; AK2172-1+Y2172&amp; ":" &amp; AK2172 &amp; "]",(IF(AND(V2172="Y", Y2172&gt;0),"MTP[" &amp; AK2172 &amp; "]","")))</f>
        <v/>
      </c>
      <c r="AM2172" s="11">
        <f t="shared" ref="AM2172:AM2235" si="1286">AM2173+AB2173</f>
        <v>1543</v>
      </c>
      <c r="AN2172" s="11" t="str">
        <f t="shared" ref="AN2172:AN2235" si="1287">IF(AB2172&gt;1,"OTP[" &amp; AM2172-1+AB2172&amp; ":" &amp; AM2172 &amp; "]",(IF(AB2172&gt;0,"OTP[" &amp; AM2172 &amp; "]","")))</f>
        <v/>
      </c>
      <c r="AO2172" s="11">
        <f t="shared" ref="AO2172:AO2203" si="1288">IF(AND(X2172="Y",AD2172&gt;0),AO2173+AB2173,AO2173)</f>
        <v>1543</v>
      </c>
      <c r="AP2172" s="11" t="str">
        <f t="shared" ref="AP2172:AP2235" si="1289">IF(AND(V2172="Y", AB2172&gt;1),"OTP[" &amp; AO2172-1+AB2172&amp; ":" &amp; AO2172 &amp; "]",(IF(AND(V2172="Y", AB2172&gt;0),"OTP[" &amp; AO2172 &amp; "]","")))</f>
        <v/>
      </c>
      <c r="AQ2172" s="11"/>
      <c r="AR2172" s="11">
        <f t="shared" si="1275"/>
        <v>0</v>
      </c>
      <c r="AS2172" s="11"/>
      <c r="AT2172" s="9"/>
      <c r="AU2172" t="str">
        <f t="shared" si="1239"/>
        <v>RW</v>
      </c>
      <c r="AV2172" s="7">
        <f>SUM(Z$7:Z2172)/2</f>
        <v>1812</v>
      </c>
      <c r="AW2172" s="7">
        <f>SUM(AC$7:AC2172)/2</f>
        <v>1544</v>
      </c>
      <c r="BF2172" s="2" t="s">
        <v>1299</v>
      </c>
      <c r="BG2172" s="2" t="s">
        <v>1299</v>
      </c>
      <c r="BH2172" s="2" t="s">
        <v>1299</v>
      </c>
      <c r="BI2172" s="2" t="s">
        <v>1299</v>
      </c>
      <c r="BJ2172" s="2" t="s">
        <v>1299</v>
      </c>
      <c r="BK2172" s="2" t="s">
        <v>1299</v>
      </c>
      <c r="BL2172" s="2" t="s">
        <v>1299</v>
      </c>
      <c r="BM2172" s="2" t="s">
        <v>1299</v>
      </c>
      <c r="BN2172" s="2" t="s">
        <v>1299</v>
      </c>
      <c r="BO2172" s="2" t="s">
        <v>1299</v>
      </c>
    </row>
    <row r="2173" spans="2:67" outlineLevel="1">
      <c r="B2173" s="36"/>
      <c r="C2173" s="13" t="s">
        <v>1999</v>
      </c>
      <c r="D2173" s="10" t="s">
        <v>2453</v>
      </c>
      <c r="E2173" s="10" t="s">
        <v>2454</v>
      </c>
      <c r="F2173" s="11" t="s">
        <v>2455</v>
      </c>
      <c r="G2173" s="11"/>
      <c r="H2173" s="11"/>
      <c r="I2173" s="11"/>
      <c r="J2173" s="11"/>
      <c r="K2173" s="11"/>
      <c r="L2173" s="11"/>
      <c r="M2173" s="11"/>
      <c r="N2173" s="10"/>
      <c r="O2173" s="10"/>
      <c r="P2173" s="10"/>
      <c r="Q2173" s="10"/>
      <c r="R2173" s="10"/>
      <c r="S2173" s="10" t="s">
        <v>53</v>
      </c>
      <c r="T2173" s="10"/>
      <c r="U2173" s="10" t="s">
        <v>49</v>
      </c>
      <c r="V2173" s="10" t="s">
        <v>50</v>
      </c>
      <c r="W2173" s="10" t="s">
        <v>50</v>
      </c>
      <c r="X2173" s="11" t="str">
        <f t="shared" si="1279"/>
        <v>N</v>
      </c>
      <c r="Y2173" s="11"/>
      <c r="Z2173" s="11">
        <f t="shared" si="1263"/>
        <v>0</v>
      </c>
      <c r="AA2173" s="11" t="str">
        <f t="shared" si="1273"/>
        <v>N</v>
      </c>
      <c r="AB2173" s="11"/>
      <c r="AC2173" s="11">
        <f t="shared" si="1274"/>
        <v>0</v>
      </c>
      <c r="AD2173" s="10" t="str">
        <f t="shared" si="1280"/>
        <v/>
      </c>
      <c r="AE2173" s="10" t="str">
        <f t="shared" si="1281"/>
        <v/>
      </c>
      <c r="AF2173" s="11"/>
      <c r="AG2173" s="10"/>
      <c r="AH2173" s="10"/>
      <c r="AI2173" s="11">
        <f t="shared" si="1282"/>
        <v>1888</v>
      </c>
      <c r="AJ2173" s="11" t="str">
        <f t="shared" si="1283"/>
        <v/>
      </c>
      <c r="AK2173" s="11">
        <f t="shared" si="1284"/>
        <v>2039</v>
      </c>
      <c r="AL2173" s="11" t="str">
        <f t="shared" si="1285"/>
        <v/>
      </c>
      <c r="AM2173" s="11">
        <f t="shared" si="1286"/>
        <v>1543</v>
      </c>
      <c r="AN2173" s="11" t="str">
        <f t="shared" si="1287"/>
        <v/>
      </c>
      <c r="AO2173" s="11">
        <f t="shared" si="1288"/>
        <v>1543</v>
      </c>
      <c r="AP2173" s="11" t="str">
        <f t="shared" si="1289"/>
        <v/>
      </c>
      <c r="AQ2173" s="11"/>
      <c r="AR2173" s="11">
        <f t="shared" si="1275"/>
        <v>0</v>
      </c>
      <c r="AS2173" s="11"/>
      <c r="AT2173" s="9"/>
      <c r="AU2173" t="str">
        <f t="shared" si="1239"/>
        <v>RW</v>
      </c>
      <c r="AV2173" s="7">
        <f>SUM(Z$7:Z2173)/2</f>
        <v>1812</v>
      </c>
      <c r="AW2173" s="7">
        <f>SUM(AC$7:AC2173)/2</f>
        <v>1544</v>
      </c>
      <c r="BF2173" s="2" t="s">
        <v>1299</v>
      </c>
      <c r="BG2173" s="2" t="s">
        <v>1299</v>
      </c>
      <c r="BH2173" s="2" t="s">
        <v>1299</v>
      </c>
      <c r="BI2173" s="2" t="s">
        <v>1299</v>
      </c>
      <c r="BJ2173" s="2" t="s">
        <v>1299</v>
      </c>
      <c r="BK2173" s="2" t="s">
        <v>1299</v>
      </c>
      <c r="BL2173" s="2" t="s">
        <v>1299</v>
      </c>
      <c r="BM2173" s="2" t="s">
        <v>1299</v>
      </c>
      <c r="BN2173" s="2" t="s">
        <v>1299</v>
      </c>
      <c r="BO2173" s="2" t="s">
        <v>1299</v>
      </c>
    </row>
    <row r="2174" spans="2:67" outlineLevel="1">
      <c r="B2174" s="36"/>
      <c r="C2174" s="13" t="s">
        <v>1999</v>
      </c>
      <c r="D2174" s="10" t="s">
        <v>2453</v>
      </c>
      <c r="E2174" s="10" t="s">
        <v>2454</v>
      </c>
      <c r="F2174" s="11" t="s">
        <v>2455</v>
      </c>
      <c r="G2174" s="11"/>
      <c r="H2174" s="11"/>
      <c r="I2174" s="11"/>
      <c r="J2174" s="11"/>
      <c r="K2174" s="11"/>
      <c r="L2174" s="11"/>
      <c r="M2174" s="11"/>
      <c r="N2174" s="10"/>
      <c r="O2174" s="10"/>
      <c r="P2174" s="10"/>
      <c r="Q2174" s="10"/>
      <c r="R2174" s="10"/>
      <c r="S2174" s="10" t="s">
        <v>53</v>
      </c>
      <c r="T2174" s="10"/>
      <c r="U2174" s="10" t="s">
        <v>49</v>
      </c>
      <c r="V2174" s="10" t="s">
        <v>50</v>
      </c>
      <c r="W2174" s="10" t="s">
        <v>50</v>
      </c>
      <c r="X2174" s="11" t="str">
        <f t="shared" si="1279"/>
        <v>N</v>
      </c>
      <c r="Y2174" s="11"/>
      <c r="Z2174" s="11">
        <f t="shared" si="1263"/>
        <v>0</v>
      </c>
      <c r="AA2174" s="11" t="str">
        <f t="shared" si="1273"/>
        <v>N</v>
      </c>
      <c r="AB2174" s="11"/>
      <c r="AC2174" s="11">
        <f t="shared" si="1274"/>
        <v>0</v>
      </c>
      <c r="AD2174" s="10" t="str">
        <f t="shared" si="1280"/>
        <v/>
      </c>
      <c r="AE2174" s="10" t="str">
        <f t="shared" si="1281"/>
        <v/>
      </c>
      <c r="AF2174" s="11"/>
      <c r="AG2174" s="10"/>
      <c r="AH2174" s="10"/>
      <c r="AI2174" s="11">
        <f t="shared" si="1282"/>
        <v>1888</v>
      </c>
      <c r="AJ2174" s="11" t="str">
        <f t="shared" si="1283"/>
        <v/>
      </c>
      <c r="AK2174" s="11">
        <f t="shared" si="1284"/>
        <v>2039</v>
      </c>
      <c r="AL2174" s="11" t="str">
        <f t="shared" si="1285"/>
        <v/>
      </c>
      <c r="AM2174" s="11">
        <f t="shared" si="1286"/>
        <v>1543</v>
      </c>
      <c r="AN2174" s="11" t="str">
        <f t="shared" si="1287"/>
        <v/>
      </c>
      <c r="AO2174" s="11">
        <f t="shared" si="1288"/>
        <v>1543</v>
      </c>
      <c r="AP2174" s="11" t="str">
        <f t="shared" si="1289"/>
        <v/>
      </c>
      <c r="AQ2174" s="11"/>
      <c r="AR2174" s="11">
        <f t="shared" si="1275"/>
        <v>0</v>
      </c>
      <c r="AS2174" s="11"/>
      <c r="AT2174" s="9"/>
      <c r="AU2174" t="str">
        <f t="shared" si="1239"/>
        <v>RW</v>
      </c>
      <c r="AV2174" s="7">
        <f>SUM(Z$7:Z2174)/2</f>
        <v>1812</v>
      </c>
      <c r="AW2174" s="7">
        <f>SUM(AC$7:AC2174)/2</f>
        <v>1544</v>
      </c>
      <c r="BF2174" s="2" t="s">
        <v>1299</v>
      </c>
      <c r="BG2174" s="2" t="s">
        <v>1299</v>
      </c>
      <c r="BH2174" s="2" t="s">
        <v>1299</v>
      </c>
      <c r="BI2174" s="2" t="s">
        <v>1299</v>
      </c>
      <c r="BJ2174" s="2" t="s">
        <v>1299</v>
      </c>
      <c r="BK2174" s="2" t="s">
        <v>1299</v>
      </c>
      <c r="BL2174" s="2" t="s">
        <v>1299</v>
      </c>
      <c r="BM2174" s="2" t="s">
        <v>1299</v>
      </c>
      <c r="BN2174" s="2" t="s">
        <v>1299</v>
      </c>
      <c r="BO2174" s="2" t="s">
        <v>1299</v>
      </c>
    </row>
    <row r="2175" spans="2:67" outlineLevel="1">
      <c r="B2175" s="36"/>
      <c r="C2175" s="13" t="s">
        <v>1999</v>
      </c>
      <c r="D2175" s="10" t="s">
        <v>2453</v>
      </c>
      <c r="E2175" s="10" t="s">
        <v>2454</v>
      </c>
      <c r="F2175" s="11" t="s">
        <v>2455</v>
      </c>
      <c r="G2175" s="11"/>
      <c r="H2175" s="11"/>
      <c r="I2175" s="11"/>
      <c r="J2175" s="11"/>
      <c r="K2175" s="11"/>
      <c r="L2175" s="11"/>
      <c r="M2175" s="11"/>
      <c r="N2175" s="10"/>
      <c r="O2175" s="10"/>
      <c r="P2175" s="10"/>
      <c r="Q2175" s="10"/>
      <c r="R2175" s="10"/>
      <c r="S2175" s="10" t="s">
        <v>53</v>
      </c>
      <c r="T2175" s="10"/>
      <c r="U2175" s="10" t="s">
        <v>49</v>
      </c>
      <c r="V2175" s="10" t="s">
        <v>50</v>
      </c>
      <c r="W2175" s="10" t="s">
        <v>50</v>
      </c>
      <c r="X2175" s="11" t="str">
        <f t="shared" si="1279"/>
        <v>N</v>
      </c>
      <c r="Y2175" s="11"/>
      <c r="Z2175" s="11">
        <f t="shared" si="1263"/>
        <v>0</v>
      </c>
      <c r="AA2175" s="11" t="str">
        <f t="shared" si="1273"/>
        <v>N</v>
      </c>
      <c r="AB2175" s="11"/>
      <c r="AC2175" s="11">
        <f t="shared" si="1274"/>
        <v>0</v>
      </c>
      <c r="AD2175" s="10" t="str">
        <f t="shared" si="1280"/>
        <v/>
      </c>
      <c r="AE2175" s="10" t="str">
        <f t="shared" si="1281"/>
        <v/>
      </c>
      <c r="AF2175" s="11"/>
      <c r="AG2175" s="10"/>
      <c r="AH2175" s="10"/>
      <c r="AI2175" s="11">
        <f t="shared" si="1282"/>
        <v>1888</v>
      </c>
      <c r="AJ2175" s="11" t="str">
        <f t="shared" si="1283"/>
        <v/>
      </c>
      <c r="AK2175" s="11">
        <f t="shared" si="1284"/>
        <v>2039</v>
      </c>
      <c r="AL2175" s="11" t="str">
        <f t="shared" si="1285"/>
        <v/>
      </c>
      <c r="AM2175" s="11">
        <f t="shared" si="1286"/>
        <v>1543</v>
      </c>
      <c r="AN2175" s="11" t="str">
        <f t="shared" si="1287"/>
        <v/>
      </c>
      <c r="AO2175" s="11">
        <f t="shared" si="1288"/>
        <v>1543</v>
      </c>
      <c r="AP2175" s="11" t="str">
        <f t="shared" si="1289"/>
        <v/>
      </c>
      <c r="AQ2175" s="11"/>
      <c r="AR2175" s="11">
        <f t="shared" si="1275"/>
        <v>0</v>
      </c>
      <c r="AS2175" s="11"/>
      <c r="AT2175" s="9"/>
      <c r="AU2175" t="str">
        <f t="shared" si="1239"/>
        <v>RW</v>
      </c>
      <c r="AV2175" s="7">
        <f>SUM(Z$7:Z2175)/2</f>
        <v>1812</v>
      </c>
      <c r="AW2175" s="7">
        <f>SUM(AC$7:AC2175)/2</f>
        <v>1544</v>
      </c>
      <c r="BF2175" s="2" t="s">
        <v>1299</v>
      </c>
      <c r="BG2175" s="2" t="s">
        <v>1299</v>
      </c>
      <c r="BH2175" s="2" t="s">
        <v>1299</v>
      </c>
      <c r="BI2175" s="2" t="s">
        <v>1299</v>
      </c>
      <c r="BJ2175" s="2" t="s">
        <v>1299</v>
      </c>
      <c r="BK2175" s="2" t="s">
        <v>1299</v>
      </c>
      <c r="BL2175" s="2" t="s">
        <v>1299</v>
      </c>
      <c r="BM2175" s="2" t="s">
        <v>1299</v>
      </c>
      <c r="BN2175" s="2" t="s">
        <v>1299</v>
      </c>
      <c r="BO2175" s="2" t="s">
        <v>1299</v>
      </c>
    </row>
    <row r="2176" spans="2:67" outlineLevel="1">
      <c r="B2176" s="36"/>
      <c r="C2176" s="13" t="s">
        <v>1999</v>
      </c>
      <c r="D2176" s="10" t="s">
        <v>2453</v>
      </c>
      <c r="E2176" s="10" t="s">
        <v>2454</v>
      </c>
      <c r="F2176" s="11" t="s">
        <v>2455</v>
      </c>
      <c r="G2176" s="11"/>
      <c r="H2176" s="11"/>
      <c r="I2176" s="11"/>
      <c r="J2176" s="11"/>
      <c r="K2176" s="11"/>
      <c r="L2176" s="11"/>
      <c r="M2176" s="11"/>
      <c r="N2176" s="10"/>
      <c r="O2176" s="10"/>
      <c r="P2176" s="10"/>
      <c r="Q2176" s="10"/>
      <c r="R2176" s="10"/>
      <c r="S2176" s="10" t="s">
        <v>53</v>
      </c>
      <c r="T2176" s="10"/>
      <c r="U2176" s="10" t="s">
        <v>49</v>
      </c>
      <c r="V2176" s="10" t="s">
        <v>50</v>
      </c>
      <c r="W2176" s="10" t="s">
        <v>50</v>
      </c>
      <c r="X2176" s="11" t="str">
        <f t="shared" si="1279"/>
        <v>N</v>
      </c>
      <c r="Y2176" s="11"/>
      <c r="Z2176" s="11">
        <f t="shared" si="1263"/>
        <v>0</v>
      </c>
      <c r="AA2176" s="11" t="str">
        <f t="shared" si="1273"/>
        <v>N</v>
      </c>
      <c r="AB2176" s="11"/>
      <c r="AC2176" s="11">
        <f t="shared" si="1274"/>
        <v>0</v>
      </c>
      <c r="AD2176" s="10" t="str">
        <f t="shared" si="1280"/>
        <v/>
      </c>
      <c r="AE2176" s="10" t="str">
        <f t="shared" si="1281"/>
        <v/>
      </c>
      <c r="AF2176" s="11"/>
      <c r="AG2176" s="10"/>
      <c r="AH2176" s="10"/>
      <c r="AI2176" s="11">
        <f t="shared" si="1282"/>
        <v>1888</v>
      </c>
      <c r="AJ2176" s="11" t="str">
        <f t="shared" si="1283"/>
        <v/>
      </c>
      <c r="AK2176" s="11">
        <f t="shared" si="1284"/>
        <v>2039</v>
      </c>
      <c r="AL2176" s="11" t="str">
        <f t="shared" si="1285"/>
        <v/>
      </c>
      <c r="AM2176" s="11">
        <f t="shared" si="1286"/>
        <v>1543</v>
      </c>
      <c r="AN2176" s="11" t="str">
        <f t="shared" si="1287"/>
        <v/>
      </c>
      <c r="AO2176" s="11">
        <f t="shared" si="1288"/>
        <v>1543</v>
      </c>
      <c r="AP2176" s="11" t="str">
        <f t="shared" si="1289"/>
        <v/>
      </c>
      <c r="AQ2176" s="11"/>
      <c r="AR2176" s="11">
        <f t="shared" si="1275"/>
        <v>0</v>
      </c>
      <c r="AS2176" s="11"/>
      <c r="AT2176" s="9"/>
      <c r="AU2176" t="str">
        <f t="shared" si="1239"/>
        <v>RW</v>
      </c>
      <c r="AV2176" s="7">
        <f>SUM(Z$7:Z2176)/2</f>
        <v>1812</v>
      </c>
      <c r="AW2176" s="7">
        <f>SUM(AC$7:AC2176)/2</f>
        <v>1544</v>
      </c>
      <c r="BF2176" s="2" t="s">
        <v>1299</v>
      </c>
      <c r="BG2176" s="2" t="s">
        <v>1299</v>
      </c>
      <c r="BH2176" s="2" t="s">
        <v>1299</v>
      </c>
      <c r="BI2176" s="2" t="s">
        <v>1299</v>
      </c>
      <c r="BJ2176" s="2" t="s">
        <v>1299</v>
      </c>
      <c r="BK2176" s="2" t="s">
        <v>1299</v>
      </c>
      <c r="BL2176" s="2" t="s">
        <v>1299</v>
      </c>
      <c r="BM2176" s="2" t="s">
        <v>1299</v>
      </c>
      <c r="BN2176" s="2" t="s">
        <v>1299</v>
      </c>
      <c r="BO2176" s="2" t="s">
        <v>1299</v>
      </c>
    </row>
    <row r="2177" spans="2:67" outlineLevel="1">
      <c r="B2177" s="36"/>
      <c r="C2177" s="13" t="s">
        <v>1999</v>
      </c>
      <c r="D2177" s="10" t="s">
        <v>2453</v>
      </c>
      <c r="E2177" s="10" t="s">
        <v>2454</v>
      </c>
      <c r="F2177" s="11" t="s">
        <v>2455</v>
      </c>
      <c r="G2177" s="11"/>
      <c r="H2177" s="11"/>
      <c r="I2177" s="11"/>
      <c r="J2177" s="11"/>
      <c r="K2177" s="11"/>
      <c r="L2177" s="11"/>
      <c r="M2177" s="11"/>
      <c r="N2177" s="10"/>
      <c r="O2177" s="10"/>
      <c r="P2177" s="10"/>
      <c r="Q2177" s="10"/>
      <c r="R2177" s="10"/>
      <c r="S2177" s="10" t="s">
        <v>53</v>
      </c>
      <c r="T2177" s="10"/>
      <c r="U2177" s="10" t="s">
        <v>49</v>
      </c>
      <c r="V2177" s="10" t="s">
        <v>50</v>
      </c>
      <c r="W2177" s="10" t="s">
        <v>50</v>
      </c>
      <c r="X2177" s="11" t="str">
        <f t="shared" si="1279"/>
        <v>N</v>
      </c>
      <c r="Y2177" s="11"/>
      <c r="Z2177" s="11">
        <f t="shared" si="1263"/>
        <v>0</v>
      </c>
      <c r="AA2177" s="11" t="str">
        <f t="shared" si="1273"/>
        <v>N</v>
      </c>
      <c r="AB2177" s="11"/>
      <c r="AC2177" s="11">
        <f t="shared" si="1274"/>
        <v>0</v>
      </c>
      <c r="AD2177" s="10" t="str">
        <f t="shared" si="1280"/>
        <v/>
      </c>
      <c r="AE2177" s="10" t="str">
        <f t="shared" si="1281"/>
        <v/>
      </c>
      <c r="AF2177" s="11"/>
      <c r="AG2177" s="10"/>
      <c r="AH2177" s="10"/>
      <c r="AI2177" s="11">
        <f t="shared" si="1282"/>
        <v>1888</v>
      </c>
      <c r="AJ2177" s="11" t="str">
        <f t="shared" si="1283"/>
        <v/>
      </c>
      <c r="AK2177" s="11">
        <f t="shared" si="1284"/>
        <v>2039</v>
      </c>
      <c r="AL2177" s="11" t="str">
        <f t="shared" si="1285"/>
        <v/>
      </c>
      <c r="AM2177" s="11">
        <f t="shared" si="1286"/>
        <v>1543</v>
      </c>
      <c r="AN2177" s="11" t="str">
        <f t="shared" si="1287"/>
        <v/>
      </c>
      <c r="AO2177" s="11">
        <f t="shared" si="1288"/>
        <v>1543</v>
      </c>
      <c r="AP2177" s="11" t="str">
        <f t="shared" si="1289"/>
        <v/>
      </c>
      <c r="AQ2177" s="11"/>
      <c r="AR2177" s="11">
        <f t="shared" si="1275"/>
        <v>0</v>
      </c>
      <c r="AS2177" s="11"/>
      <c r="AT2177" s="9"/>
      <c r="AU2177" t="str">
        <f t="shared" si="1239"/>
        <v>RW</v>
      </c>
      <c r="AV2177" s="7">
        <f>SUM(Z$7:Z2177)/2</f>
        <v>1812</v>
      </c>
      <c r="AW2177" s="7">
        <f>SUM(AC$7:AC2177)/2</f>
        <v>1544</v>
      </c>
      <c r="BF2177" s="2" t="s">
        <v>1299</v>
      </c>
      <c r="BG2177" s="2" t="s">
        <v>1299</v>
      </c>
      <c r="BH2177" s="2" t="s">
        <v>1299</v>
      </c>
      <c r="BI2177" s="2" t="s">
        <v>1299</v>
      </c>
      <c r="BJ2177" s="2" t="s">
        <v>1299</v>
      </c>
      <c r="BK2177" s="2" t="s">
        <v>1299</v>
      </c>
      <c r="BL2177" s="2" t="s">
        <v>1299</v>
      </c>
      <c r="BM2177" s="2" t="s">
        <v>1299</v>
      </c>
      <c r="BN2177" s="2" t="s">
        <v>1299</v>
      </c>
      <c r="BO2177" s="2" t="s">
        <v>1299</v>
      </c>
    </row>
    <row r="2178" spans="2:67" outlineLevel="1">
      <c r="B2178" s="36"/>
      <c r="C2178" s="13" t="s">
        <v>1999</v>
      </c>
      <c r="D2178" s="10" t="s">
        <v>2453</v>
      </c>
      <c r="E2178" s="10" t="s">
        <v>2454</v>
      </c>
      <c r="F2178" s="11" t="s">
        <v>2455</v>
      </c>
      <c r="G2178" s="11"/>
      <c r="H2178" s="11"/>
      <c r="I2178" s="11"/>
      <c r="J2178" s="11"/>
      <c r="K2178" s="11"/>
      <c r="L2178" s="11"/>
      <c r="M2178" s="11"/>
      <c r="N2178" s="10"/>
      <c r="O2178" s="10"/>
      <c r="P2178" s="10"/>
      <c r="Q2178" s="10"/>
      <c r="R2178" s="10"/>
      <c r="S2178" s="10" t="s">
        <v>53</v>
      </c>
      <c r="T2178" s="10"/>
      <c r="U2178" s="10" t="s">
        <v>49</v>
      </c>
      <c r="V2178" s="10" t="s">
        <v>50</v>
      </c>
      <c r="W2178" s="10" t="s">
        <v>50</v>
      </c>
      <c r="X2178" s="11" t="str">
        <f t="shared" si="1279"/>
        <v>N</v>
      </c>
      <c r="Y2178" s="11"/>
      <c r="Z2178" s="11">
        <f t="shared" si="1263"/>
        <v>0</v>
      </c>
      <c r="AA2178" s="11" t="str">
        <f t="shared" si="1273"/>
        <v>N</v>
      </c>
      <c r="AB2178" s="11"/>
      <c r="AC2178" s="11">
        <f t="shared" si="1274"/>
        <v>0</v>
      </c>
      <c r="AD2178" s="10" t="str">
        <f t="shared" si="1280"/>
        <v/>
      </c>
      <c r="AE2178" s="10" t="str">
        <f t="shared" si="1281"/>
        <v/>
      </c>
      <c r="AF2178" s="11"/>
      <c r="AG2178" s="10"/>
      <c r="AH2178" s="10"/>
      <c r="AI2178" s="11">
        <f t="shared" si="1282"/>
        <v>1888</v>
      </c>
      <c r="AJ2178" s="11" t="str">
        <f t="shared" si="1283"/>
        <v/>
      </c>
      <c r="AK2178" s="11">
        <f t="shared" si="1284"/>
        <v>2039</v>
      </c>
      <c r="AL2178" s="11" t="str">
        <f t="shared" si="1285"/>
        <v/>
      </c>
      <c r="AM2178" s="11">
        <f t="shared" si="1286"/>
        <v>1543</v>
      </c>
      <c r="AN2178" s="11" t="str">
        <f t="shared" si="1287"/>
        <v/>
      </c>
      <c r="AO2178" s="11">
        <f t="shared" si="1288"/>
        <v>1543</v>
      </c>
      <c r="AP2178" s="11" t="str">
        <f t="shared" si="1289"/>
        <v/>
      </c>
      <c r="AQ2178" s="11"/>
      <c r="AR2178" s="11">
        <f t="shared" si="1275"/>
        <v>0</v>
      </c>
      <c r="AS2178" s="11"/>
      <c r="AT2178" s="9"/>
      <c r="AU2178" t="str">
        <f t="shared" si="1239"/>
        <v>RW</v>
      </c>
      <c r="AV2178" s="7">
        <f>SUM(Z$7:Z2178)/2</f>
        <v>1812</v>
      </c>
      <c r="AW2178" s="7">
        <f>SUM(AC$7:AC2178)/2</f>
        <v>1544</v>
      </c>
      <c r="BF2178" s="2" t="s">
        <v>1299</v>
      </c>
      <c r="BG2178" s="2" t="s">
        <v>1299</v>
      </c>
      <c r="BH2178" s="2" t="s">
        <v>1299</v>
      </c>
      <c r="BI2178" s="2" t="s">
        <v>1299</v>
      </c>
      <c r="BJ2178" s="2" t="s">
        <v>1299</v>
      </c>
      <c r="BK2178" s="2" t="s">
        <v>1299</v>
      </c>
      <c r="BL2178" s="2" t="s">
        <v>1299</v>
      </c>
      <c r="BM2178" s="2" t="s">
        <v>1299</v>
      </c>
      <c r="BN2178" s="2" t="s">
        <v>1299</v>
      </c>
      <c r="BO2178" s="2" t="s">
        <v>1299</v>
      </c>
    </row>
    <row r="2179" spans="2:67" outlineLevel="1">
      <c r="B2179" s="36"/>
      <c r="C2179" s="13" t="s">
        <v>1999</v>
      </c>
      <c r="D2179" s="10" t="s">
        <v>2453</v>
      </c>
      <c r="E2179" s="10" t="s">
        <v>2454</v>
      </c>
      <c r="F2179" s="11" t="s">
        <v>2455</v>
      </c>
      <c r="G2179" s="11"/>
      <c r="H2179" s="11"/>
      <c r="I2179" s="11"/>
      <c r="J2179" s="11"/>
      <c r="K2179" s="11"/>
      <c r="L2179" s="11"/>
      <c r="M2179" s="11"/>
      <c r="N2179" s="10"/>
      <c r="O2179" s="10"/>
      <c r="P2179" s="10"/>
      <c r="Q2179" s="10"/>
      <c r="R2179" s="10"/>
      <c r="S2179" s="10" t="s">
        <v>53</v>
      </c>
      <c r="T2179" s="10"/>
      <c r="U2179" s="10" t="s">
        <v>49</v>
      </c>
      <c r="V2179" s="10" t="s">
        <v>50</v>
      </c>
      <c r="W2179" s="10" t="s">
        <v>50</v>
      </c>
      <c r="X2179" s="11" t="str">
        <f t="shared" si="1279"/>
        <v>N</v>
      </c>
      <c r="Y2179" s="11"/>
      <c r="Z2179" s="11">
        <f t="shared" si="1263"/>
        <v>0</v>
      </c>
      <c r="AA2179" s="11" t="str">
        <f t="shared" si="1273"/>
        <v>N</v>
      </c>
      <c r="AB2179" s="11"/>
      <c r="AC2179" s="11">
        <f t="shared" si="1274"/>
        <v>0</v>
      </c>
      <c r="AD2179" s="10" t="str">
        <f t="shared" si="1280"/>
        <v/>
      </c>
      <c r="AE2179" s="10" t="str">
        <f t="shared" si="1281"/>
        <v/>
      </c>
      <c r="AF2179" s="11"/>
      <c r="AG2179" s="10"/>
      <c r="AH2179" s="10"/>
      <c r="AI2179" s="11">
        <f t="shared" si="1282"/>
        <v>1888</v>
      </c>
      <c r="AJ2179" s="11" t="str">
        <f t="shared" si="1283"/>
        <v/>
      </c>
      <c r="AK2179" s="11">
        <f t="shared" si="1284"/>
        <v>2039</v>
      </c>
      <c r="AL2179" s="11" t="str">
        <f t="shared" si="1285"/>
        <v/>
      </c>
      <c r="AM2179" s="11">
        <f t="shared" si="1286"/>
        <v>1543</v>
      </c>
      <c r="AN2179" s="11" t="str">
        <f t="shared" si="1287"/>
        <v/>
      </c>
      <c r="AO2179" s="11">
        <f t="shared" si="1288"/>
        <v>1543</v>
      </c>
      <c r="AP2179" s="11" t="str">
        <f t="shared" si="1289"/>
        <v/>
      </c>
      <c r="AQ2179" s="11"/>
      <c r="AR2179" s="11">
        <f t="shared" si="1275"/>
        <v>0</v>
      </c>
      <c r="AS2179" s="11"/>
      <c r="AT2179" s="9"/>
      <c r="AU2179" t="str">
        <f t="shared" si="1239"/>
        <v>RW</v>
      </c>
      <c r="AV2179" s="7">
        <f>SUM(Z$7:Z2179)/2</f>
        <v>1812</v>
      </c>
      <c r="AW2179" s="7">
        <f>SUM(AC$7:AC2179)/2</f>
        <v>1544</v>
      </c>
      <c r="BF2179" s="2" t="s">
        <v>1299</v>
      </c>
      <c r="BG2179" s="2" t="s">
        <v>1299</v>
      </c>
      <c r="BH2179" s="2" t="s">
        <v>1299</v>
      </c>
      <c r="BI2179" s="2" t="s">
        <v>1299</v>
      </c>
      <c r="BJ2179" s="2" t="s">
        <v>1299</v>
      </c>
      <c r="BK2179" s="2" t="s">
        <v>1299</v>
      </c>
      <c r="BL2179" s="2" t="s">
        <v>1299</v>
      </c>
      <c r="BM2179" s="2" t="s">
        <v>1299</v>
      </c>
      <c r="BN2179" s="2" t="s">
        <v>1299</v>
      </c>
      <c r="BO2179" s="2" t="s">
        <v>1299</v>
      </c>
    </row>
    <row r="2180" spans="2:67" outlineLevel="1">
      <c r="B2180" s="36"/>
      <c r="C2180" s="13" t="s">
        <v>1999</v>
      </c>
      <c r="D2180" s="10" t="s">
        <v>2453</v>
      </c>
      <c r="E2180" s="10" t="s">
        <v>2454</v>
      </c>
      <c r="F2180" s="11" t="s">
        <v>2455</v>
      </c>
      <c r="G2180" s="11"/>
      <c r="H2180" s="11"/>
      <c r="I2180" s="11"/>
      <c r="J2180" s="11"/>
      <c r="K2180" s="11"/>
      <c r="L2180" s="11"/>
      <c r="M2180" s="11"/>
      <c r="N2180" s="10"/>
      <c r="O2180" s="10"/>
      <c r="P2180" s="10"/>
      <c r="Q2180" s="10"/>
      <c r="R2180" s="10"/>
      <c r="S2180" s="10" t="s">
        <v>53</v>
      </c>
      <c r="T2180" s="10"/>
      <c r="U2180" s="10" t="s">
        <v>49</v>
      </c>
      <c r="V2180" s="10" t="s">
        <v>50</v>
      </c>
      <c r="W2180" s="10" t="s">
        <v>50</v>
      </c>
      <c r="X2180" s="11" t="str">
        <f t="shared" si="1279"/>
        <v>N</v>
      </c>
      <c r="Y2180" s="11"/>
      <c r="Z2180" s="11">
        <f t="shared" si="1263"/>
        <v>0</v>
      </c>
      <c r="AA2180" s="11" t="str">
        <f t="shared" si="1273"/>
        <v>N</v>
      </c>
      <c r="AB2180" s="11"/>
      <c r="AC2180" s="11">
        <f t="shared" si="1274"/>
        <v>0</v>
      </c>
      <c r="AD2180" s="10" t="str">
        <f t="shared" si="1280"/>
        <v/>
      </c>
      <c r="AE2180" s="10" t="str">
        <f t="shared" si="1281"/>
        <v/>
      </c>
      <c r="AF2180" s="11"/>
      <c r="AG2180" s="10"/>
      <c r="AH2180" s="10"/>
      <c r="AI2180" s="11">
        <f t="shared" si="1282"/>
        <v>1888</v>
      </c>
      <c r="AJ2180" s="11" t="str">
        <f t="shared" si="1283"/>
        <v/>
      </c>
      <c r="AK2180" s="11">
        <f t="shared" si="1284"/>
        <v>2039</v>
      </c>
      <c r="AL2180" s="11" t="str">
        <f t="shared" si="1285"/>
        <v/>
      </c>
      <c r="AM2180" s="11">
        <f t="shared" si="1286"/>
        <v>1543</v>
      </c>
      <c r="AN2180" s="11" t="str">
        <f t="shared" si="1287"/>
        <v/>
      </c>
      <c r="AO2180" s="11">
        <f t="shared" si="1288"/>
        <v>1543</v>
      </c>
      <c r="AP2180" s="11" t="str">
        <f t="shared" si="1289"/>
        <v/>
      </c>
      <c r="AQ2180" s="11"/>
      <c r="AR2180" s="11">
        <f t="shared" si="1275"/>
        <v>0</v>
      </c>
      <c r="AS2180" s="11"/>
      <c r="AT2180" s="9"/>
      <c r="AU2180" t="str">
        <f t="shared" si="1239"/>
        <v>RW</v>
      </c>
      <c r="AV2180" s="7">
        <f>SUM(Z$7:Z2180)/2</f>
        <v>1812</v>
      </c>
      <c r="AW2180" s="7">
        <f>SUM(AC$7:AC2180)/2</f>
        <v>1544</v>
      </c>
      <c r="BF2180" s="2" t="s">
        <v>1299</v>
      </c>
      <c r="BG2180" s="2" t="s">
        <v>1299</v>
      </c>
      <c r="BH2180" s="2" t="s">
        <v>1299</v>
      </c>
      <c r="BI2180" s="2" t="s">
        <v>1299</v>
      </c>
      <c r="BJ2180" s="2" t="s">
        <v>1299</v>
      </c>
      <c r="BK2180" s="2" t="s">
        <v>1299</v>
      </c>
      <c r="BL2180" s="2" t="s">
        <v>1299</v>
      </c>
      <c r="BM2180" s="2" t="s">
        <v>1299</v>
      </c>
      <c r="BN2180" s="2" t="s">
        <v>1299</v>
      </c>
      <c r="BO2180" s="2" t="s">
        <v>1299</v>
      </c>
    </row>
    <row r="2181" spans="2:67" outlineLevel="1">
      <c r="B2181" s="36"/>
      <c r="C2181" s="13" t="s">
        <v>1999</v>
      </c>
      <c r="D2181" s="10" t="s">
        <v>2453</v>
      </c>
      <c r="E2181" s="10" t="s">
        <v>2454</v>
      </c>
      <c r="F2181" s="11" t="s">
        <v>2455</v>
      </c>
      <c r="G2181" s="11"/>
      <c r="H2181" s="11"/>
      <c r="I2181" s="11"/>
      <c r="J2181" s="11"/>
      <c r="K2181" s="11"/>
      <c r="L2181" s="11"/>
      <c r="M2181" s="11"/>
      <c r="N2181" s="10"/>
      <c r="O2181" s="10"/>
      <c r="P2181" s="10"/>
      <c r="Q2181" s="10"/>
      <c r="R2181" s="10"/>
      <c r="S2181" s="10" t="s">
        <v>53</v>
      </c>
      <c r="T2181" s="10"/>
      <c r="U2181" s="10" t="s">
        <v>49</v>
      </c>
      <c r="V2181" s="10" t="s">
        <v>50</v>
      </c>
      <c r="W2181" s="10" t="s">
        <v>50</v>
      </c>
      <c r="X2181" s="11" t="str">
        <f t="shared" si="1279"/>
        <v>N</v>
      </c>
      <c r="Y2181" s="11"/>
      <c r="Z2181" s="11">
        <f t="shared" si="1263"/>
        <v>0</v>
      </c>
      <c r="AA2181" s="11" t="str">
        <f t="shared" si="1273"/>
        <v>N</v>
      </c>
      <c r="AB2181" s="11"/>
      <c r="AC2181" s="11">
        <f t="shared" si="1274"/>
        <v>0</v>
      </c>
      <c r="AD2181" s="10" t="str">
        <f t="shared" si="1280"/>
        <v/>
      </c>
      <c r="AE2181" s="10" t="str">
        <f t="shared" si="1281"/>
        <v/>
      </c>
      <c r="AF2181" s="11"/>
      <c r="AG2181" s="10"/>
      <c r="AH2181" s="10"/>
      <c r="AI2181" s="11">
        <f t="shared" si="1282"/>
        <v>1888</v>
      </c>
      <c r="AJ2181" s="11" t="str">
        <f t="shared" si="1283"/>
        <v/>
      </c>
      <c r="AK2181" s="11">
        <f t="shared" si="1284"/>
        <v>2039</v>
      </c>
      <c r="AL2181" s="11" t="str">
        <f t="shared" si="1285"/>
        <v/>
      </c>
      <c r="AM2181" s="11">
        <f t="shared" si="1286"/>
        <v>1543</v>
      </c>
      <c r="AN2181" s="11" t="str">
        <f t="shared" si="1287"/>
        <v/>
      </c>
      <c r="AO2181" s="11">
        <f t="shared" si="1288"/>
        <v>1543</v>
      </c>
      <c r="AP2181" s="11" t="str">
        <f t="shared" si="1289"/>
        <v/>
      </c>
      <c r="AQ2181" s="11"/>
      <c r="AR2181" s="11">
        <f t="shared" si="1275"/>
        <v>0</v>
      </c>
      <c r="AS2181" s="11"/>
      <c r="AT2181" s="9"/>
      <c r="AU2181" t="str">
        <f t="shared" si="1239"/>
        <v>RW</v>
      </c>
      <c r="AV2181" s="7">
        <f>SUM(Z$7:Z2181)/2</f>
        <v>1812</v>
      </c>
      <c r="AW2181" s="7">
        <f>SUM(AC$7:AC2181)/2</f>
        <v>1544</v>
      </c>
      <c r="BF2181" s="2" t="s">
        <v>1299</v>
      </c>
      <c r="BG2181" s="2" t="s">
        <v>1299</v>
      </c>
      <c r="BH2181" s="2" t="s">
        <v>1299</v>
      </c>
      <c r="BI2181" s="2" t="s">
        <v>1299</v>
      </c>
      <c r="BJ2181" s="2" t="s">
        <v>1299</v>
      </c>
      <c r="BK2181" s="2" t="s">
        <v>1299</v>
      </c>
      <c r="BL2181" s="2" t="s">
        <v>1299</v>
      </c>
      <c r="BM2181" s="2" t="s">
        <v>1299</v>
      </c>
      <c r="BN2181" s="2" t="s">
        <v>1299</v>
      </c>
      <c r="BO2181" s="2" t="s">
        <v>1299</v>
      </c>
    </row>
    <row r="2182" spans="2:67" outlineLevel="1">
      <c r="B2182" s="36"/>
      <c r="C2182" s="13" t="s">
        <v>1999</v>
      </c>
      <c r="D2182" s="10" t="s">
        <v>2453</v>
      </c>
      <c r="E2182" s="10" t="s">
        <v>2454</v>
      </c>
      <c r="F2182" s="11" t="s">
        <v>2455</v>
      </c>
      <c r="G2182" s="11"/>
      <c r="H2182" s="11"/>
      <c r="I2182" s="11"/>
      <c r="J2182" s="11"/>
      <c r="K2182" s="11"/>
      <c r="L2182" s="11"/>
      <c r="M2182" s="11"/>
      <c r="N2182" s="10"/>
      <c r="O2182" s="10"/>
      <c r="P2182" s="10"/>
      <c r="Q2182" s="10"/>
      <c r="R2182" s="10"/>
      <c r="S2182" s="10" t="s">
        <v>53</v>
      </c>
      <c r="T2182" s="10"/>
      <c r="U2182" s="10" t="s">
        <v>49</v>
      </c>
      <c r="V2182" s="10" t="s">
        <v>50</v>
      </c>
      <c r="W2182" s="10" t="s">
        <v>50</v>
      </c>
      <c r="X2182" s="11" t="str">
        <f t="shared" si="1279"/>
        <v>N</v>
      </c>
      <c r="Y2182" s="11"/>
      <c r="Z2182" s="11">
        <f t="shared" si="1263"/>
        <v>0</v>
      </c>
      <c r="AA2182" s="11" t="str">
        <f t="shared" si="1273"/>
        <v>N</v>
      </c>
      <c r="AB2182" s="11"/>
      <c r="AC2182" s="11">
        <f t="shared" si="1274"/>
        <v>0</v>
      </c>
      <c r="AD2182" s="10" t="str">
        <f t="shared" si="1280"/>
        <v/>
      </c>
      <c r="AE2182" s="10" t="str">
        <f t="shared" si="1281"/>
        <v/>
      </c>
      <c r="AF2182" s="11"/>
      <c r="AG2182" s="10"/>
      <c r="AH2182" s="10"/>
      <c r="AI2182" s="11">
        <f t="shared" si="1282"/>
        <v>1888</v>
      </c>
      <c r="AJ2182" s="11" t="str">
        <f t="shared" si="1283"/>
        <v/>
      </c>
      <c r="AK2182" s="11">
        <f t="shared" si="1284"/>
        <v>2039</v>
      </c>
      <c r="AL2182" s="11" t="str">
        <f t="shared" si="1285"/>
        <v/>
      </c>
      <c r="AM2182" s="11">
        <f t="shared" si="1286"/>
        <v>1543</v>
      </c>
      <c r="AN2182" s="11" t="str">
        <f t="shared" si="1287"/>
        <v/>
      </c>
      <c r="AO2182" s="11">
        <f t="shared" si="1288"/>
        <v>1543</v>
      </c>
      <c r="AP2182" s="11" t="str">
        <f t="shared" si="1289"/>
        <v/>
      </c>
      <c r="AQ2182" s="11"/>
      <c r="AR2182" s="11">
        <f t="shared" si="1275"/>
        <v>0</v>
      </c>
      <c r="AS2182" s="11"/>
      <c r="AT2182" s="9"/>
      <c r="AU2182" t="str">
        <f t="shared" si="1239"/>
        <v>RW</v>
      </c>
      <c r="AV2182" s="7">
        <f>SUM(Z$7:Z2182)/2</f>
        <v>1812</v>
      </c>
      <c r="AW2182" s="7">
        <f>SUM(AC$7:AC2182)/2</f>
        <v>1544</v>
      </c>
      <c r="BF2182" s="2" t="s">
        <v>1299</v>
      </c>
      <c r="BG2182" s="2" t="s">
        <v>1299</v>
      </c>
      <c r="BH2182" s="2" t="s">
        <v>1299</v>
      </c>
      <c r="BI2182" s="2" t="s">
        <v>1299</v>
      </c>
      <c r="BJ2182" s="2" t="s">
        <v>1299</v>
      </c>
      <c r="BK2182" s="2" t="s">
        <v>1299</v>
      </c>
      <c r="BL2182" s="2" t="s">
        <v>1299</v>
      </c>
      <c r="BM2182" s="2" t="s">
        <v>1299</v>
      </c>
      <c r="BN2182" s="2" t="s">
        <v>1299</v>
      </c>
      <c r="BO2182" s="2" t="s">
        <v>1299</v>
      </c>
    </row>
    <row r="2183" spans="2:67" outlineLevel="1">
      <c r="B2183" s="36"/>
      <c r="C2183" s="13" t="s">
        <v>1999</v>
      </c>
      <c r="D2183" s="10" t="s">
        <v>2453</v>
      </c>
      <c r="E2183" s="10" t="s">
        <v>2454</v>
      </c>
      <c r="F2183" s="11" t="s">
        <v>2455</v>
      </c>
      <c r="G2183" s="11"/>
      <c r="H2183" s="11"/>
      <c r="I2183" s="11"/>
      <c r="J2183" s="11"/>
      <c r="K2183" s="11"/>
      <c r="L2183" s="11"/>
      <c r="M2183" s="11"/>
      <c r="N2183" s="10"/>
      <c r="O2183" s="10"/>
      <c r="P2183" s="10"/>
      <c r="Q2183" s="10"/>
      <c r="R2183" s="10"/>
      <c r="S2183" s="10" t="s">
        <v>53</v>
      </c>
      <c r="T2183" s="10"/>
      <c r="U2183" s="10" t="s">
        <v>49</v>
      </c>
      <c r="V2183" s="10" t="s">
        <v>50</v>
      </c>
      <c r="W2183" s="10" t="s">
        <v>50</v>
      </c>
      <c r="X2183" s="11" t="str">
        <f t="shared" si="1279"/>
        <v>N</v>
      </c>
      <c r="Y2183" s="11"/>
      <c r="Z2183" s="11">
        <f t="shared" si="1263"/>
        <v>0</v>
      </c>
      <c r="AA2183" s="11" t="str">
        <f t="shared" si="1273"/>
        <v>N</v>
      </c>
      <c r="AB2183" s="11"/>
      <c r="AC2183" s="11">
        <f t="shared" si="1274"/>
        <v>0</v>
      </c>
      <c r="AD2183" s="10" t="str">
        <f t="shared" si="1280"/>
        <v/>
      </c>
      <c r="AE2183" s="10" t="str">
        <f t="shared" si="1281"/>
        <v/>
      </c>
      <c r="AF2183" s="11"/>
      <c r="AG2183" s="10"/>
      <c r="AH2183" s="10"/>
      <c r="AI2183" s="11">
        <f t="shared" si="1282"/>
        <v>1888</v>
      </c>
      <c r="AJ2183" s="11" t="str">
        <f t="shared" si="1283"/>
        <v/>
      </c>
      <c r="AK2183" s="11">
        <f t="shared" si="1284"/>
        <v>2039</v>
      </c>
      <c r="AL2183" s="11" t="str">
        <f t="shared" si="1285"/>
        <v/>
      </c>
      <c r="AM2183" s="11">
        <f t="shared" si="1286"/>
        <v>1543</v>
      </c>
      <c r="AN2183" s="11" t="str">
        <f t="shared" si="1287"/>
        <v/>
      </c>
      <c r="AO2183" s="11">
        <f t="shared" si="1288"/>
        <v>1543</v>
      </c>
      <c r="AP2183" s="11" t="str">
        <f t="shared" si="1289"/>
        <v/>
      </c>
      <c r="AQ2183" s="11"/>
      <c r="AR2183" s="11">
        <f t="shared" si="1275"/>
        <v>0</v>
      </c>
      <c r="AS2183" s="11"/>
      <c r="AT2183" s="9"/>
      <c r="AU2183" t="str">
        <f t="shared" si="1239"/>
        <v>RW</v>
      </c>
      <c r="AV2183" s="7">
        <f>SUM(Z$7:Z2183)/2</f>
        <v>1812</v>
      </c>
      <c r="AW2183" s="7">
        <f>SUM(AC$7:AC2183)/2</f>
        <v>1544</v>
      </c>
      <c r="BF2183" s="2" t="s">
        <v>1299</v>
      </c>
      <c r="BG2183" s="2" t="s">
        <v>1299</v>
      </c>
      <c r="BH2183" s="2" t="s">
        <v>1299</v>
      </c>
      <c r="BI2183" s="2" t="s">
        <v>1299</v>
      </c>
      <c r="BJ2183" s="2" t="s">
        <v>1299</v>
      </c>
      <c r="BK2183" s="2" t="s">
        <v>1299</v>
      </c>
      <c r="BL2183" s="2" t="s">
        <v>1299</v>
      </c>
      <c r="BM2183" s="2" t="s">
        <v>1299</v>
      </c>
      <c r="BN2183" s="2" t="s">
        <v>1299</v>
      </c>
      <c r="BO2183" s="2" t="s">
        <v>1299</v>
      </c>
    </row>
    <row r="2184" spans="2:67" outlineLevel="1">
      <c r="B2184" s="36"/>
      <c r="C2184" s="13" t="s">
        <v>1999</v>
      </c>
      <c r="D2184" s="10" t="s">
        <v>2453</v>
      </c>
      <c r="E2184" s="10" t="s">
        <v>2454</v>
      </c>
      <c r="F2184" s="11" t="s">
        <v>2455</v>
      </c>
      <c r="G2184" s="11"/>
      <c r="H2184" s="11"/>
      <c r="I2184" s="11"/>
      <c r="J2184" s="11"/>
      <c r="K2184" s="11"/>
      <c r="L2184" s="11"/>
      <c r="M2184" s="11"/>
      <c r="N2184" s="10"/>
      <c r="O2184" s="10"/>
      <c r="P2184" s="10"/>
      <c r="Q2184" s="10"/>
      <c r="R2184" s="10"/>
      <c r="S2184" s="10" t="s">
        <v>53</v>
      </c>
      <c r="T2184" s="10"/>
      <c r="U2184" s="10" t="s">
        <v>49</v>
      </c>
      <c r="V2184" s="10" t="s">
        <v>50</v>
      </c>
      <c r="W2184" s="10" t="s">
        <v>50</v>
      </c>
      <c r="X2184" s="11" t="str">
        <f t="shared" si="1279"/>
        <v>N</v>
      </c>
      <c r="Y2184" s="11"/>
      <c r="Z2184" s="11">
        <f t="shared" si="1263"/>
        <v>0</v>
      </c>
      <c r="AA2184" s="11" t="str">
        <f t="shared" si="1273"/>
        <v>N</v>
      </c>
      <c r="AB2184" s="11"/>
      <c r="AC2184" s="11">
        <f t="shared" si="1274"/>
        <v>0</v>
      </c>
      <c r="AD2184" s="10" t="str">
        <f t="shared" si="1280"/>
        <v/>
      </c>
      <c r="AE2184" s="10" t="str">
        <f t="shared" si="1281"/>
        <v/>
      </c>
      <c r="AF2184" s="11"/>
      <c r="AG2184" s="10"/>
      <c r="AH2184" s="10"/>
      <c r="AI2184" s="11">
        <f t="shared" si="1282"/>
        <v>1888</v>
      </c>
      <c r="AJ2184" s="11" t="str">
        <f t="shared" si="1283"/>
        <v/>
      </c>
      <c r="AK2184" s="11">
        <f t="shared" si="1284"/>
        <v>2039</v>
      </c>
      <c r="AL2184" s="11" t="str">
        <f t="shared" si="1285"/>
        <v/>
      </c>
      <c r="AM2184" s="11">
        <f t="shared" si="1286"/>
        <v>1543</v>
      </c>
      <c r="AN2184" s="11" t="str">
        <f t="shared" si="1287"/>
        <v/>
      </c>
      <c r="AO2184" s="11">
        <f t="shared" si="1288"/>
        <v>1543</v>
      </c>
      <c r="AP2184" s="11" t="str">
        <f t="shared" si="1289"/>
        <v/>
      </c>
      <c r="AQ2184" s="11"/>
      <c r="AR2184" s="11">
        <f t="shared" si="1275"/>
        <v>0</v>
      </c>
      <c r="AS2184" s="11"/>
      <c r="AT2184" s="9"/>
      <c r="AU2184" t="str">
        <f t="shared" si="1239"/>
        <v>RW</v>
      </c>
      <c r="AV2184" s="7">
        <f>SUM(Z$7:Z2184)/2</f>
        <v>1812</v>
      </c>
      <c r="AW2184" s="7">
        <f>SUM(AC$7:AC2184)/2</f>
        <v>1544</v>
      </c>
      <c r="BF2184" s="2" t="s">
        <v>1299</v>
      </c>
      <c r="BG2184" s="2" t="s">
        <v>1299</v>
      </c>
      <c r="BH2184" s="2" t="s">
        <v>1299</v>
      </c>
      <c r="BI2184" s="2" t="s">
        <v>1299</v>
      </c>
      <c r="BJ2184" s="2" t="s">
        <v>1299</v>
      </c>
      <c r="BK2184" s="2" t="s">
        <v>1299</v>
      </c>
      <c r="BL2184" s="2" t="s">
        <v>1299</v>
      </c>
      <c r="BM2184" s="2" t="s">
        <v>1299</v>
      </c>
      <c r="BN2184" s="2" t="s">
        <v>1299</v>
      </c>
      <c r="BO2184" s="2" t="s">
        <v>1299</v>
      </c>
    </row>
    <row r="2185" spans="2:67" outlineLevel="1">
      <c r="B2185" s="36"/>
      <c r="C2185" s="13" t="s">
        <v>1999</v>
      </c>
      <c r="D2185" s="10" t="s">
        <v>2453</v>
      </c>
      <c r="E2185" s="10" t="s">
        <v>2454</v>
      </c>
      <c r="F2185" s="11" t="s">
        <v>2455</v>
      </c>
      <c r="G2185" s="11"/>
      <c r="H2185" s="11"/>
      <c r="I2185" s="11"/>
      <c r="J2185" s="11"/>
      <c r="K2185" s="11"/>
      <c r="L2185" s="11"/>
      <c r="M2185" s="11"/>
      <c r="N2185" s="10"/>
      <c r="O2185" s="10"/>
      <c r="P2185" s="10"/>
      <c r="Q2185" s="10"/>
      <c r="R2185" s="10"/>
      <c r="S2185" s="10" t="s">
        <v>53</v>
      </c>
      <c r="T2185" s="10"/>
      <c r="U2185" s="10" t="s">
        <v>49</v>
      </c>
      <c r="V2185" s="10" t="s">
        <v>50</v>
      </c>
      <c r="W2185" s="10" t="s">
        <v>50</v>
      </c>
      <c r="X2185" s="11" t="str">
        <f t="shared" si="1279"/>
        <v>N</v>
      </c>
      <c r="Y2185" s="11"/>
      <c r="Z2185" s="11">
        <f t="shared" si="1263"/>
        <v>0</v>
      </c>
      <c r="AA2185" s="11" t="str">
        <f t="shared" si="1273"/>
        <v>N</v>
      </c>
      <c r="AB2185" s="11"/>
      <c r="AC2185" s="11">
        <f t="shared" si="1274"/>
        <v>0</v>
      </c>
      <c r="AD2185" s="10" t="str">
        <f t="shared" si="1280"/>
        <v/>
      </c>
      <c r="AE2185" s="10" t="str">
        <f t="shared" si="1281"/>
        <v/>
      </c>
      <c r="AF2185" s="11"/>
      <c r="AG2185" s="10"/>
      <c r="AH2185" s="10"/>
      <c r="AI2185" s="11">
        <f t="shared" si="1282"/>
        <v>1888</v>
      </c>
      <c r="AJ2185" s="11" t="str">
        <f t="shared" si="1283"/>
        <v/>
      </c>
      <c r="AK2185" s="11">
        <f t="shared" si="1284"/>
        <v>2039</v>
      </c>
      <c r="AL2185" s="11" t="str">
        <f t="shared" si="1285"/>
        <v/>
      </c>
      <c r="AM2185" s="11">
        <f t="shared" si="1286"/>
        <v>1543</v>
      </c>
      <c r="AN2185" s="11" t="str">
        <f t="shared" si="1287"/>
        <v/>
      </c>
      <c r="AO2185" s="11">
        <f t="shared" si="1288"/>
        <v>1543</v>
      </c>
      <c r="AP2185" s="11" t="str">
        <f t="shared" si="1289"/>
        <v/>
      </c>
      <c r="AQ2185" s="11"/>
      <c r="AR2185" s="11">
        <f t="shared" si="1275"/>
        <v>0</v>
      </c>
      <c r="AS2185" s="11"/>
      <c r="AT2185" s="9"/>
      <c r="AU2185" t="str">
        <f t="shared" si="1239"/>
        <v>RW</v>
      </c>
      <c r="AV2185" s="7">
        <f>SUM(Z$7:Z2185)/2</f>
        <v>1812</v>
      </c>
      <c r="AW2185" s="7">
        <f>SUM(AC$7:AC2185)/2</f>
        <v>1544</v>
      </c>
      <c r="BF2185" s="2" t="s">
        <v>1299</v>
      </c>
      <c r="BG2185" s="2" t="s">
        <v>1299</v>
      </c>
      <c r="BH2185" s="2" t="s">
        <v>1299</v>
      </c>
      <c r="BI2185" s="2" t="s">
        <v>1299</v>
      </c>
      <c r="BJ2185" s="2" t="s">
        <v>1299</v>
      </c>
      <c r="BK2185" s="2" t="s">
        <v>1299</v>
      </c>
      <c r="BL2185" s="2" t="s">
        <v>1299</v>
      </c>
      <c r="BM2185" s="2" t="s">
        <v>1299</v>
      </c>
      <c r="BN2185" s="2" t="s">
        <v>1299</v>
      </c>
      <c r="BO2185" s="2" t="s">
        <v>1299</v>
      </c>
    </row>
    <row r="2186" spans="2:67" outlineLevel="1">
      <c r="B2186" s="36"/>
      <c r="C2186" s="13" t="s">
        <v>1999</v>
      </c>
      <c r="D2186" s="10" t="s">
        <v>2453</v>
      </c>
      <c r="E2186" s="10" t="s">
        <v>2454</v>
      </c>
      <c r="F2186" s="11" t="s">
        <v>2455</v>
      </c>
      <c r="G2186" s="11"/>
      <c r="H2186" s="11"/>
      <c r="I2186" s="11"/>
      <c r="J2186" s="11"/>
      <c r="K2186" s="11"/>
      <c r="L2186" s="11"/>
      <c r="M2186" s="11"/>
      <c r="N2186" s="10"/>
      <c r="O2186" s="10"/>
      <c r="P2186" s="10"/>
      <c r="Q2186" s="10"/>
      <c r="R2186" s="10"/>
      <c r="S2186" s="10" t="s">
        <v>53</v>
      </c>
      <c r="T2186" s="10"/>
      <c r="U2186" s="10" t="s">
        <v>49</v>
      </c>
      <c r="V2186" s="10" t="s">
        <v>50</v>
      </c>
      <c r="W2186" s="10" t="s">
        <v>50</v>
      </c>
      <c r="X2186" s="11" t="str">
        <f t="shared" si="1279"/>
        <v>N</v>
      </c>
      <c r="Y2186" s="11"/>
      <c r="Z2186" s="11">
        <f t="shared" si="1263"/>
        <v>0</v>
      </c>
      <c r="AA2186" s="11" t="str">
        <f t="shared" si="1273"/>
        <v>N</v>
      </c>
      <c r="AB2186" s="11"/>
      <c r="AC2186" s="11">
        <f t="shared" si="1274"/>
        <v>0</v>
      </c>
      <c r="AD2186" s="10" t="str">
        <f t="shared" si="1280"/>
        <v/>
      </c>
      <c r="AE2186" s="10" t="str">
        <f t="shared" si="1281"/>
        <v/>
      </c>
      <c r="AF2186" s="11"/>
      <c r="AG2186" s="10"/>
      <c r="AH2186" s="10"/>
      <c r="AI2186" s="11">
        <f t="shared" si="1282"/>
        <v>1888</v>
      </c>
      <c r="AJ2186" s="11" t="str">
        <f t="shared" si="1283"/>
        <v/>
      </c>
      <c r="AK2186" s="11">
        <f t="shared" si="1284"/>
        <v>2039</v>
      </c>
      <c r="AL2186" s="11" t="str">
        <f t="shared" si="1285"/>
        <v/>
      </c>
      <c r="AM2186" s="11">
        <f t="shared" si="1286"/>
        <v>1543</v>
      </c>
      <c r="AN2186" s="11" t="str">
        <f t="shared" si="1287"/>
        <v/>
      </c>
      <c r="AO2186" s="11">
        <f t="shared" si="1288"/>
        <v>1543</v>
      </c>
      <c r="AP2186" s="11" t="str">
        <f t="shared" si="1289"/>
        <v/>
      </c>
      <c r="AQ2186" s="11"/>
      <c r="AR2186" s="11">
        <f t="shared" si="1275"/>
        <v>0</v>
      </c>
      <c r="AS2186" s="11"/>
      <c r="AT2186" s="9"/>
      <c r="AU2186" t="str">
        <f t="shared" si="1239"/>
        <v>RW</v>
      </c>
      <c r="AV2186" s="7">
        <f>SUM(Z$7:Z2186)/2</f>
        <v>1812</v>
      </c>
      <c r="AW2186" s="7">
        <f>SUM(AC$7:AC2186)/2</f>
        <v>1544</v>
      </c>
      <c r="BF2186" s="2" t="s">
        <v>1299</v>
      </c>
      <c r="BG2186" s="2" t="s">
        <v>1299</v>
      </c>
      <c r="BH2186" s="2" t="s">
        <v>1299</v>
      </c>
      <c r="BI2186" s="2" t="s">
        <v>1299</v>
      </c>
      <c r="BJ2186" s="2" t="s">
        <v>1299</v>
      </c>
      <c r="BK2186" s="2" t="s">
        <v>1299</v>
      </c>
      <c r="BL2186" s="2" t="s">
        <v>1299</v>
      </c>
      <c r="BM2186" s="2" t="s">
        <v>1299</v>
      </c>
      <c r="BN2186" s="2" t="s">
        <v>1299</v>
      </c>
      <c r="BO2186" s="2" t="s">
        <v>1299</v>
      </c>
    </row>
    <row r="2187" spans="2:67" outlineLevel="1">
      <c r="B2187" s="36"/>
      <c r="C2187" s="13" t="s">
        <v>1999</v>
      </c>
      <c r="D2187" s="10" t="s">
        <v>2453</v>
      </c>
      <c r="E2187" s="10" t="s">
        <v>2454</v>
      </c>
      <c r="F2187" s="11" t="s">
        <v>2455</v>
      </c>
      <c r="G2187" s="11"/>
      <c r="H2187" s="11"/>
      <c r="I2187" s="11"/>
      <c r="J2187" s="11"/>
      <c r="K2187" s="11"/>
      <c r="L2187" s="11"/>
      <c r="M2187" s="11"/>
      <c r="N2187" s="10"/>
      <c r="O2187" s="10"/>
      <c r="P2187" s="10"/>
      <c r="Q2187" s="10"/>
      <c r="R2187" s="10"/>
      <c r="S2187" s="10" t="s">
        <v>53</v>
      </c>
      <c r="T2187" s="10"/>
      <c r="U2187" s="10" t="s">
        <v>49</v>
      </c>
      <c r="V2187" s="10" t="s">
        <v>50</v>
      </c>
      <c r="W2187" s="10" t="s">
        <v>50</v>
      </c>
      <c r="X2187" s="11" t="str">
        <f t="shared" si="1279"/>
        <v>N</v>
      </c>
      <c r="Y2187" s="11"/>
      <c r="Z2187" s="11">
        <f t="shared" si="1263"/>
        <v>0</v>
      </c>
      <c r="AA2187" s="11" t="str">
        <f t="shared" si="1273"/>
        <v>N</v>
      </c>
      <c r="AB2187" s="11"/>
      <c r="AC2187" s="11">
        <f t="shared" si="1274"/>
        <v>0</v>
      </c>
      <c r="AD2187" s="10" t="str">
        <f t="shared" si="1280"/>
        <v/>
      </c>
      <c r="AE2187" s="10" t="str">
        <f t="shared" si="1281"/>
        <v/>
      </c>
      <c r="AF2187" s="11"/>
      <c r="AG2187" s="10"/>
      <c r="AH2187" s="10"/>
      <c r="AI2187" s="11">
        <f t="shared" si="1282"/>
        <v>1888</v>
      </c>
      <c r="AJ2187" s="11" t="str">
        <f t="shared" si="1283"/>
        <v/>
      </c>
      <c r="AK2187" s="11">
        <f t="shared" si="1284"/>
        <v>2039</v>
      </c>
      <c r="AL2187" s="11" t="str">
        <f t="shared" si="1285"/>
        <v/>
      </c>
      <c r="AM2187" s="11">
        <f t="shared" si="1286"/>
        <v>1543</v>
      </c>
      <c r="AN2187" s="11" t="str">
        <f t="shared" si="1287"/>
        <v/>
      </c>
      <c r="AO2187" s="11">
        <f t="shared" si="1288"/>
        <v>1543</v>
      </c>
      <c r="AP2187" s="11" t="str">
        <f t="shared" si="1289"/>
        <v/>
      </c>
      <c r="AQ2187" s="11"/>
      <c r="AR2187" s="11">
        <f t="shared" si="1275"/>
        <v>0</v>
      </c>
      <c r="AS2187" s="11"/>
      <c r="AT2187" s="9"/>
      <c r="AU2187" t="str">
        <f t="shared" si="1239"/>
        <v>RW</v>
      </c>
      <c r="AV2187" s="7">
        <f>SUM(Z$7:Z2187)/2</f>
        <v>1812</v>
      </c>
      <c r="AW2187" s="7">
        <f>SUM(AC$7:AC2187)/2</f>
        <v>1544</v>
      </c>
      <c r="BF2187" s="2" t="s">
        <v>1299</v>
      </c>
      <c r="BG2187" s="2" t="s">
        <v>1299</v>
      </c>
      <c r="BH2187" s="2" t="s">
        <v>1299</v>
      </c>
      <c r="BI2187" s="2" t="s">
        <v>1299</v>
      </c>
      <c r="BJ2187" s="2" t="s">
        <v>1299</v>
      </c>
      <c r="BK2187" s="2" t="s">
        <v>1299</v>
      </c>
      <c r="BL2187" s="2" t="s">
        <v>1299</v>
      </c>
      <c r="BM2187" s="2" t="s">
        <v>1299</v>
      </c>
      <c r="BN2187" s="2" t="s">
        <v>1299</v>
      </c>
      <c r="BO2187" s="2" t="s">
        <v>1299</v>
      </c>
    </row>
    <row r="2188" spans="2:67" outlineLevel="1">
      <c r="B2188" s="36"/>
      <c r="C2188" s="13" t="s">
        <v>1999</v>
      </c>
      <c r="D2188" s="10" t="s">
        <v>2453</v>
      </c>
      <c r="E2188" s="10" t="s">
        <v>2454</v>
      </c>
      <c r="F2188" s="11" t="s">
        <v>2455</v>
      </c>
      <c r="G2188" s="11"/>
      <c r="H2188" s="11"/>
      <c r="I2188" s="11"/>
      <c r="J2188" s="11"/>
      <c r="K2188" s="11"/>
      <c r="L2188" s="11"/>
      <c r="M2188" s="11"/>
      <c r="N2188" s="10"/>
      <c r="O2188" s="10"/>
      <c r="P2188" s="10"/>
      <c r="Q2188" s="10"/>
      <c r="R2188" s="10"/>
      <c r="S2188" s="10" t="s">
        <v>53</v>
      </c>
      <c r="T2188" s="10"/>
      <c r="U2188" s="10" t="s">
        <v>49</v>
      </c>
      <c r="V2188" s="10" t="s">
        <v>50</v>
      </c>
      <c r="W2188" s="10" t="s">
        <v>50</v>
      </c>
      <c r="X2188" s="11" t="str">
        <f t="shared" si="1279"/>
        <v>N</v>
      </c>
      <c r="Y2188" s="11"/>
      <c r="Z2188" s="11">
        <f t="shared" si="1263"/>
        <v>0</v>
      </c>
      <c r="AA2188" s="11" t="str">
        <f t="shared" si="1273"/>
        <v>N</v>
      </c>
      <c r="AB2188" s="11"/>
      <c r="AC2188" s="11">
        <f t="shared" si="1274"/>
        <v>0</v>
      </c>
      <c r="AD2188" s="10" t="str">
        <f t="shared" si="1280"/>
        <v/>
      </c>
      <c r="AE2188" s="10" t="str">
        <f t="shared" si="1281"/>
        <v/>
      </c>
      <c r="AF2188" s="11"/>
      <c r="AG2188" s="10"/>
      <c r="AH2188" s="10"/>
      <c r="AI2188" s="11">
        <f t="shared" si="1282"/>
        <v>1888</v>
      </c>
      <c r="AJ2188" s="11" t="str">
        <f t="shared" si="1283"/>
        <v/>
      </c>
      <c r="AK2188" s="11">
        <f t="shared" si="1284"/>
        <v>2039</v>
      </c>
      <c r="AL2188" s="11" t="str">
        <f t="shared" si="1285"/>
        <v/>
      </c>
      <c r="AM2188" s="11">
        <f t="shared" si="1286"/>
        <v>1543</v>
      </c>
      <c r="AN2188" s="11" t="str">
        <f t="shared" si="1287"/>
        <v/>
      </c>
      <c r="AO2188" s="11">
        <f t="shared" si="1288"/>
        <v>1543</v>
      </c>
      <c r="AP2188" s="11" t="str">
        <f t="shared" si="1289"/>
        <v/>
      </c>
      <c r="AQ2188" s="11"/>
      <c r="AR2188" s="11">
        <f t="shared" si="1275"/>
        <v>0</v>
      </c>
      <c r="AS2188" s="11"/>
      <c r="AT2188" s="9"/>
      <c r="AU2188" t="str">
        <f t="shared" si="1239"/>
        <v>RW</v>
      </c>
      <c r="AV2188" s="7">
        <f>SUM(Z$7:Z2188)/2</f>
        <v>1812</v>
      </c>
      <c r="AW2188" s="7">
        <f>SUM(AC$7:AC2188)/2</f>
        <v>1544</v>
      </c>
      <c r="BF2188" s="2" t="s">
        <v>1299</v>
      </c>
      <c r="BG2188" s="2" t="s">
        <v>1299</v>
      </c>
      <c r="BH2188" s="2" t="s">
        <v>1299</v>
      </c>
      <c r="BI2188" s="2" t="s">
        <v>1299</v>
      </c>
      <c r="BJ2188" s="2" t="s">
        <v>1299</v>
      </c>
      <c r="BK2188" s="2" t="s">
        <v>1299</v>
      </c>
      <c r="BL2188" s="2" t="s">
        <v>1299</v>
      </c>
      <c r="BM2188" s="2" t="s">
        <v>1299</v>
      </c>
      <c r="BN2188" s="2" t="s">
        <v>1299</v>
      </c>
      <c r="BO2188" s="2" t="s">
        <v>1299</v>
      </c>
    </row>
    <row r="2189" spans="2:67" outlineLevel="1">
      <c r="B2189" s="36"/>
      <c r="C2189" s="13" t="s">
        <v>1999</v>
      </c>
      <c r="D2189" s="10" t="s">
        <v>2453</v>
      </c>
      <c r="E2189" s="10" t="s">
        <v>2454</v>
      </c>
      <c r="F2189" s="11" t="s">
        <v>2455</v>
      </c>
      <c r="G2189" s="11"/>
      <c r="H2189" s="11"/>
      <c r="I2189" s="11"/>
      <c r="J2189" s="11"/>
      <c r="K2189" s="11"/>
      <c r="L2189" s="11"/>
      <c r="M2189" s="11"/>
      <c r="N2189" s="10"/>
      <c r="O2189" s="10"/>
      <c r="P2189" s="10"/>
      <c r="Q2189" s="10"/>
      <c r="R2189" s="10"/>
      <c r="S2189" s="10" t="s">
        <v>53</v>
      </c>
      <c r="T2189" s="10"/>
      <c r="U2189" s="10" t="s">
        <v>49</v>
      </c>
      <c r="V2189" s="10" t="s">
        <v>50</v>
      </c>
      <c r="W2189" s="10" t="s">
        <v>50</v>
      </c>
      <c r="X2189" s="11" t="str">
        <f t="shared" si="1279"/>
        <v>N</v>
      </c>
      <c r="Y2189" s="11"/>
      <c r="Z2189" s="11">
        <f t="shared" si="1263"/>
        <v>0</v>
      </c>
      <c r="AA2189" s="11" t="str">
        <f t="shared" si="1273"/>
        <v>N</v>
      </c>
      <c r="AB2189" s="11"/>
      <c r="AC2189" s="11">
        <f t="shared" si="1274"/>
        <v>0</v>
      </c>
      <c r="AD2189" s="10" t="str">
        <f t="shared" si="1280"/>
        <v/>
      </c>
      <c r="AE2189" s="10" t="str">
        <f t="shared" si="1281"/>
        <v/>
      </c>
      <c r="AF2189" s="11"/>
      <c r="AG2189" s="10"/>
      <c r="AH2189" s="10"/>
      <c r="AI2189" s="11">
        <f t="shared" si="1282"/>
        <v>1888</v>
      </c>
      <c r="AJ2189" s="11" t="str">
        <f t="shared" si="1283"/>
        <v/>
      </c>
      <c r="AK2189" s="11">
        <f t="shared" si="1284"/>
        <v>2039</v>
      </c>
      <c r="AL2189" s="11" t="str">
        <f t="shared" si="1285"/>
        <v/>
      </c>
      <c r="AM2189" s="11">
        <f t="shared" si="1286"/>
        <v>1543</v>
      </c>
      <c r="AN2189" s="11" t="str">
        <f t="shared" si="1287"/>
        <v/>
      </c>
      <c r="AO2189" s="11">
        <f t="shared" si="1288"/>
        <v>1543</v>
      </c>
      <c r="AP2189" s="11" t="str">
        <f t="shared" si="1289"/>
        <v/>
      </c>
      <c r="AQ2189" s="11"/>
      <c r="AR2189" s="11">
        <f t="shared" si="1275"/>
        <v>0</v>
      </c>
      <c r="AS2189" s="11"/>
      <c r="AT2189" s="9"/>
      <c r="AU2189" t="str">
        <f t="shared" si="1239"/>
        <v>RW</v>
      </c>
      <c r="AV2189" s="7">
        <f>SUM(Z$7:Z2189)/2</f>
        <v>1812</v>
      </c>
      <c r="AW2189" s="7">
        <f>SUM(AC$7:AC2189)/2</f>
        <v>1544</v>
      </c>
      <c r="BF2189" s="2" t="s">
        <v>1299</v>
      </c>
      <c r="BG2189" s="2" t="s">
        <v>1299</v>
      </c>
      <c r="BH2189" s="2" t="s">
        <v>1299</v>
      </c>
      <c r="BI2189" s="2" t="s">
        <v>1299</v>
      </c>
      <c r="BJ2189" s="2" t="s">
        <v>1299</v>
      </c>
      <c r="BK2189" s="2" t="s">
        <v>1299</v>
      </c>
      <c r="BL2189" s="2" t="s">
        <v>1299</v>
      </c>
      <c r="BM2189" s="2" t="s">
        <v>1299</v>
      </c>
      <c r="BN2189" s="2" t="s">
        <v>1299</v>
      </c>
      <c r="BO2189" s="2" t="s">
        <v>1299</v>
      </c>
    </row>
    <row r="2190" spans="2:67" outlineLevel="1">
      <c r="B2190" s="36"/>
      <c r="C2190" s="13" t="s">
        <v>1999</v>
      </c>
      <c r="D2190" s="10" t="s">
        <v>2453</v>
      </c>
      <c r="E2190" s="10" t="s">
        <v>2454</v>
      </c>
      <c r="F2190" s="11" t="s">
        <v>2455</v>
      </c>
      <c r="G2190" s="11"/>
      <c r="H2190" s="11"/>
      <c r="I2190" s="11"/>
      <c r="J2190" s="11"/>
      <c r="K2190" s="11"/>
      <c r="L2190" s="11"/>
      <c r="M2190" s="11"/>
      <c r="N2190" s="10"/>
      <c r="O2190" s="10"/>
      <c r="P2190" s="10"/>
      <c r="Q2190" s="10"/>
      <c r="R2190" s="10"/>
      <c r="S2190" s="10" t="s">
        <v>53</v>
      </c>
      <c r="T2190" s="10"/>
      <c r="U2190" s="10" t="s">
        <v>49</v>
      </c>
      <c r="V2190" s="10" t="s">
        <v>50</v>
      </c>
      <c r="W2190" s="10" t="s">
        <v>50</v>
      </c>
      <c r="X2190" s="11" t="str">
        <f t="shared" si="1279"/>
        <v>N</v>
      </c>
      <c r="Y2190" s="11"/>
      <c r="Z2190" s="11">
        <f t="shared" si="1263"/>
        <v>0</v>
      </c>
      <c r="AA2190" s="11" t="str">
        <f t="shared" si="1273"/>
        <v>N</v>
      </c>
      <c r="AB2190" s="11"/>
      <c r="AC2190" s="11">
        <f t="shared" si="1274"/>
        <v>0</v>
      </c>
      <c r="AD2190" s="10" t="str">
        <f t="shared" si="1280"/>
        <v/>
      </c>
      <c r="AE2190" s="10" t="str">
        <f t="shared" si="1281"/>
        <v/>
      </c>
      <c r="AF2190" s="11"/>
      <c r="AG2190" s="10"/>
      <c r="AH2190" s="10"/>
      <c r="AI2190" s="11">
        <f t="shared" si="1282"/>
        <v>1888</v>
      </c>
      <c r="AJ2190" s="11" t="str">
        <f t="shared" si="1283"/>
        <v/>
      </c>
      <c r="AK2190" s="11">
        <f t="shared" si="1284"/>
        <v>2039</v>
      </c>
      <c r="AL2190" s="11" t="str">
        <f t="shared" si="1285"/>
        <v/>
      </c>
      <c r="AM2190" s="11">
        <f t="shared" si="1286"/>
        <v>1543</v>
      </c>
      <c r="AN2190" s="11" t="str">
        <f t="shared" si="1287"/>
        <v/>
      </c>
      <c r="AO2190" s="11">
        <f t="shared" si="1288"/>
        <v>1543</v>
      </c>
      <c r="AP2190" s="11" t="str">
        <f t="shared" si="1289"/>
        <v/>
      </c>
      <c r="AQ2190" s="11"/>
      <c r="AR2190" s="11">
        <f t="shared" si="1275"/>
        <v>0</v>
      </c>
      <c r="AS2190" s="11"/>
      <c r="AT2190" s="9"/>
      <c r="AU2190" t="str">
        <f t="shared" si="1239"/>
        <v>RW</v>
      </c>
      <c r="AV2190" s="7">
        <f>SUM(Z$7:Z2190)/2</f>
        <v>1812</v>
      </c>
      <c r="AW2190" s="7">
        <f>SUM(AC$7:AC2190)/2</f>
        <v>1544</v>
      </c>
      <c r="BF2190" s="2" t="s">
        <v>1299</v>
      </c>
      <c r="BG2190" s="2" t="s">
        <v>1299</v>
      </c>
      <c r="BH2190" s="2" t="s">
        <v>1299</v>
      </c>
      <c r="BI2190" s="2" t="s">
        <v>1299</v>
      </c>
      <c r="BJ2190" s="2" t="s">
        <v>1299</v>
      </c>
      <c r="BK2190" s="2" t="s">
        <v>1299</v>
      </c>
      <c r="BL2190" s="2" t="s">
        <v>1299</v>
      </c>
      <c r="BM2190" s="2" t="s">
        <v>1299</v>
      </c>
      <c r="BN2190" s="2" t="s">
        <v>1299</v>
      </c>
      <c r="BO2190" s="2" t="s">
        <v>1299</v>
      </c>
    </row>
    <row r="2191" spans="2:67" outlineLevel="1">
      <c r="B2191" s="36"/>
      <c r="C2191" s="13" t="s">
        <v>1999</v>
      </c>
      <c r="D2191" s="10" t="s">
        <v>2453</v>
      </c>
      <c r="E2191" s="10" t="s">
        <v>2454</v>
      </c>
      <c r="F2191" s="11" t="s">
        <v>2455</v>
      </c>
      <c r="G2191" s="11"/>
      <c r="H2191" s="11"/>
      <c r="I2191" s="11"/>
      <c r="J2191" s="11"/>
      <c r="K2191" s="11"/>
      <c r="L2191" s="11"/>
      <c r="M2191" s="11"/>
      <c r="N2191" s="10"/>
      <c r="O2191" s="10"/>
      <c r="P2191" s="10"/>
      <c r="Q2191" s="10"/>
      <c r="R2191" s="10"/>
      <c r="S2191" s="10" t="s">
        <v>53</v>
      </c>
      <c r="T2191" s="10"/>
      <c r="U2191" s="10" t="s">
        <v>49</v>
      </c>
      <c r="V2191" s="10" t="s">
        <v>50</v>
      </c>
      <c r="W2191" s="10" t="s">
        <v>50</v>
      </c>
      <c r="X2191" s="11" t="str">
        <f t="shared" si="1279"/>
        <v>N</v>
      </c>
      <c r="Y2191" s="11"/>
      <c r="Z2191" s="11">
        <f t="shared" si="1263"/>
        <v>0</v>
      </c>
      <c r="AA2191" s="11" t="str">
        <f t="shared" si="1273"/>
        <v>N</v>
      </c>
      <c r="AB2191" s="11"/>
      <c r="AC2191" s="11">
        <f t="shared" si="1274"/>
        <v>0</v>
      </c>
      <c r="AD2191" s="10" t="str">
        <f t="shared" si="1280"/>
        <v/>
      </c>
      <c r="AE2191" s="10" t="str">
        <f t="shared" si="1281"/>
        <v/>
      </c>
      <c r="AF2191" s="11"/>
      <c r="AG2191" s="10"/>
      <c r="AH2191" s="10"/>
      <c r="AI2191" s="11">
        <f t="shared" si="1282"/>
        <v>1888</v>
      </c>
      <c r="AJ2191" s="11" t="str">
        <f t="shared" si="1283"/>
        <v/>
      </c>
      <c r="AK2191" s="11">
        <f t="shared" si="1284"/>
        <v>2039</v>
      </c>
      <c r="AL2191" s="11" t="str">
        <f t="shared" si="1285"/>
        <v/>
      </c>
      <c r="AM2191" s="11">
        <f t="shared" si="1286"/>
        <v>1543</v>
      </c>
      <c r="AN2191" s="11" t="str">
        <f t="shared" si="1287"/>
        <v/>
      </c>
      <c r="AO2191" s="11">
        <f t="shared" si="1288"/>
        <v>1543</v>
      </c>
      <c r="AP2191" s="11" t="str">
        <f t="shared" si="1289"/>
        <v/>
      </c>
      <c r="AQ2191" s="11"/>
      <c r="AR2191" s="11">
        <f t="shared" si="1275"/>
        <v>0</v>
      </c>
      <c r="AS2191" s="11"/>
      <c r="AT2191" s="9"/>
      <c r="AU2191" t="str">
        <f t="shared" si="1239"/>
        <v>RW</v>
      </c>
      <c r="AV2191" s="7">
        <f>SUM(Z$7:Z2191)/2</f>
        <v>1812</v>
      </c>
      <c r="AW2191" s="7">
        <f>SUM(AC$7:AC2191)/2</f>
        <v>1544</v>
      </c>
      <c r="BF2191" s="2" t="s">
        <v>1299</v>
      </c>
      <c r="BG2191" s="2" t="s">
        <v>1299</v>
      </c>
      <c r="BH2191" s="2" t="s">
        <v>1299</v>
      </c>
      <c r="BI2191" s="2" t="s">
        <v>1299</v>
      </c>
      <c r="BJ2191" s="2" t="s">
        <v>1299</v>
      </c>
      <c r="BK2191" s="2" t="s">
        <v>1299</v>
      </c>
      <c r="BL2191" s="2" t="s">
        <v>1299</v>
      </c>
      <c r="BM2191" s="2" t="s">
        <v>1299</v>
      </c>
      <c r="BN2191" s="2" t="s">
        <v>1299</v>
      </c>
      <c r="BO2191" s="2" t="s">
        <v>1299</v>
      </c>
    </row>
    <row r="2192" spans="2:67" outlineLevel="1">
      <c r="B2192" s="36"/>
      <c r="C2192" s="13" t="s">
        <v>1999</v>
      </c>
      <c r="D2192" s="10" t="s">
        <v>2453</v>
      </c>
      <c r="E2192" s="10" t="s">
        <v>2454</v>
      </c>
      <c r="F2192" s="11" t="s">
        <v>2455</v>
      </c>
      <c r="G2192" s="11"/>
      <c r="H2192" s="11"/>
      <c r="I2192" s="11"/>
      <c r="J2192" s="11"/>
      <c r="K2192" s="11"/>
      <c r="L2192" s="11"/>
      <c r="M2192" s="11"/>
      <c r="N2192" s="10"/>
      <c r="O2192" s="10"/>
      <c r="P2192" s="10"/>
      <c r="Q2192" s="10"/>
      <c r="R2192" s="10"/>
      <c r="S2192" s="10" t="s">
        <v>53</v>
      </c>
      <c r="T2192" s="10"/>
      <c r="U2192" s="10" t="s">
        <v>49</v>
      </c>
      <c r="V2192" s="10" t="s">
        <v>50</v>
      </c>
      <c r="W2192" s="10" t="s">
        <v>50</v>
      </c>
      <c r="X2192" s="11" t="str">
        <f t="shared" si="1279"/>
        <v>N</v>
      </c>
      <c r="Y2192" s="11"/>
      <c r="Z2192" s="11">
        <f t="shared" si="1263"/>
        <v>0</v>
      </c>
      <c r="AA2192" s="11" t="str">
        <f t="shared" si="1273"/>
        <v>N</v>
      </c>
      <c r="AB2192" s="11"/>
      <c r="AC2192" s="11">
        <f t="shared" si="1274"/>
        <v>0</v>
      </c>
      <c r="AD2192" s="10" t="str">
        <f t="shared" si="1280"/>
        <v/>
      </c>
      <c r="AE2192" s="10" t="str">
        <f t="shared" si="1281"/>
        <v/>
      </c>
      <c r="AF2192" s="11"/>
      <c r="AG2192" s="10"/>
      <c r="AH2192" s="10"/>
      <c r="AI2192" s="11">
        <f t="shared" si="1282"/>
        <v>1888</v>
      </c>
      <c r="AJ2192" s="11" t="str">
        <f t="shared" si="1283"/>
        <v/>
      </c>
      <c r="AK2192" s="11">
        <f t="shared" si="1284"/>
        <v>2039</v>
      </c>
      <c r="AL2192" s="11" t="str">
        <f t="shared" si="1285"/>
        <v/>
      </c>
      <c r="AM2192" s="11">
        <f t="shared" si="1286"/>
        <v>1543</v>
      </c>
      <c r="AN2192" s="11" t="str">
        <f t="shared" si="1287"/>
        <v/>
      </c>
      <c r="AO2192" s="11">
        <f t="shared" si="1288"/>
        <v>1543</v>
      </c>
      <c r="AP2192" s="11" t="str">
        <f t="shared" si="1289"/>
        <v/>
      </c>
      <c r="AQ2192" s="11"/>
      <c r="AR2192" s="11">
        <f t="shared" si="1275"/>
        <v>0</v>
      </c>
      <c r="AS2192" s="11"/>
      <c r="AT2192" s="9"/>
      <c r="AU2192" t="str">
        <f t="shared" si="1239"/>
        <v>RW</v>
      </c>
      <c r="AV2192" s="7">
        <f>SUM(Z$7:Z2192)/2</f>
        <v>1812</v>
      </c>
      <c r="AW2192" s="7">
        <f>SUM(AC$7:AC2192)/2</f>
        <v>1544</v>
      </c>
      <c r="BF2192" s="2" t="s">
        <v>1299</v>
      </c>
      <c r="BG2192" s="2" t="s">
        <v>1299</v>
      </c>
      <c r="BH2192" s="2" t="s">
        <v>1299</v>
      </c>
      <c r="BI2192" s="2" t="s">
        <v>1299</v>
      </c>
      <c r="BJ2192" s="2" t="s">
        <v>1299</v>
      </c>
      <c r="BK2192" s="2" t="s">
        <v>1299</v>
      </c>
      <c r="BL2192" s="2" t="s">
        <v>1299</v>
      </c>
      <c r="BM2192" s="2" t="s">
        <v>1299</v>
      </c>
      <c r="BN2192" s="2" t="s">
        <v>1299</v>
      </c>
      <c r="BO2192" s="2" t="s">
        <v>1299</v>
      </c>
    </row>
    <row r="2193" spans="2:67" outlineLevel="1">
      <c r="B2193" s="36"/>
      <c r="C2193" s="13" t="s">
        <v>1999</v>
      </c>
      <c r="D2193" s="10" t="s">
        <v>2453</v>
      </c>
      <c r="E2193" s="10" t="s">
        <v>2454</v>
      </c>
      <c r="F2193" s="11" t="s">
        <v>2455</v>
      </c>
      <c r="G2193" s="11"/>
      <c r="H2193" s="11"/>
      <c r="I2193" s="11"/>
      <c r="J2193" s="11"/>
      <c r="K2193" s="11"/>
      <c r="L2193" s="11"/>
      <c r="M2193" s="11"/>
      <c r="N2193" s="10"/>
      <c r="O2193" s="10"/>
      <c r="P2193" s="10"/>
      <c r="Q2193" s="10"/>
      <c r="R2193" s="10"/>
      <c r="S2193" s="10" t="s">
        <v>53</v>
      </c>
      <c r="T2193" s="10"/>
      <c r="U2193" s="10" t="s">
        <v>49</v>
      </c>
      <c r="V2193" s="10" t="s">
        <v>50</v>
      </c>
      <c r="W2193" s="10" t="s">
        <v>50</v>
      </c>
      <c r="X2193" s="11" t="str">
        <f t="shared" si="1279"/>
        <v>N</v>
      </c>
      <c r="Y2193" s="11"/>
      <c r="Z2193" s="11">
        <f t="shared" si="1263"/>
        <v>0</v>
      </c>
      <c r="AA2193" s="11" t="str">
        <f t="shared" si="1273"/>
        <v>N</v>
      </c>
      <c r="AB2193" s="11"/>
      <c r="AC2193" s="11">
        <f t="shared" si="1274"/>
        <v>0</v>
      </c>
      <c r="AD2193" s="10" t="str">
        <f t="shared" si="1280"/>
        <v/>
      </c>
      <c r="AE2193" s="10" t="str">
        <f t="shared" si="1281"/>
        <v/>
      </c>
      <c r="AF2193" s="11"/>
      <c r="AG2193" s="10"/>
      <c r="AH2193" s="10"/>
      <c r="AI2193" s="11">
        <f t="shared" si="1282"/>
        <v>1888</v>
      </c>
      <c r="AJ2193" s="11" t="str">
        <f t="shared" si="1283"/>
        <v/>
      </c>
      <c r="AK2193" s="11">
        <f t="shared" si="1284"/>
        <v>2039</v>
      </c>
      <c r="AL2193" s="11" t="str">
        <f t="shared" si="1285"/>
        <v/>
      </c>
      <c r="AM2193" s="11">
        <f t="shared" si="1286"/>
        <v>1543</v>
      </c>
      <c r="AN2193" s="11" t="str">
        <f t="shared" si="1287"/>
        <v/>
      </c>
      <c r="AO2193" s="11">
        <f t="shared" si="1288"/>
        <v>1543</v>
      </c>
      <c r="AP2193" s="11" t="str">
        <f t="shared" si="1289"/>
        <v/>
      </c>
      <c r="AQ2193" s="11"/>
      <c r="AR2193" s="11">
        <f t="shared" si="1275"/>
        <v>0</v>
      </c>
      <c r="AS2193" s="11"/>
      <c r="AT2193" s="9"/>
      <c r="AU2193" t="str">
        <f t="shared" si="1239"/>
        <v>RW</v>
      </c>
      <c r="AV2193" s="7">
        <f>SUM(Z$7:Z2193)/2</f>
        <v>1812</v>
      </c>
      <c r="AW2193" s="7">
        <f>SUM(AC$7:AC2193)/2</f>
        <v>1544</v>
      </c>
      <c r="BF2193" s="2" t="s">
        <v>1299</v>
      </c>
      <c r="BG2193" s="2" t="s">
        <v>1299</v>
      </c>
      <c r="BH2193" s="2" t="s">
        <v>1299</v>
      </c>
      <c r="BI2193" s="2" t="s">
        <v>1299</v>
      </c>
      <c r="BJ2193" s="2" t="s">
        <v>1299</v>
      </c>
      <c r="BK2193" s="2" t="s">
        <v>1299</v>
      </c>
      <c r="BL2193" s="2" t="s">
        <v>1299</v>
      </c>
      <c r="BM2193" s="2" t="s">
        <v>1299</v>
      </c>
      <c r="BN2193" s="2" t="s">
        <v>1299</v>
      </c>
      <c r="BO2193" s="2" t="s">
        <v>1299</v>
      </c>
    </row>
    <row r="2194" spans="2:67" outlineLevel="1">
      <c r="B2194" s="36"/>
      <c r="C2194" s="13" t="s">
        <v>1999</v>
      </c>
      <c r="D2194" s="10" t="s">
        <v>2453</v>
      </c>
      <c r="E2194" s="10" t="s">
        <v>2454</v>
      </c>
      <c r="F2194" s="11" t="s">
        <v>2455</v>
      </c>
      <c r="G2194" s="11"/>
      <c r="H2194" s="11"/>
      <c r="I2194" s="11"/>
      <c r="J2194" s="11"/>
      <c r="K2194" s="11"/>
      <c r="L2194" s="11"/>
      <c r="M2194" s="11"/>
      <c r="N2194" s="10"/>
      <c r="O2194" s="10"/>
      <c r="P2194" s="10"/>
      <c r="Q2194" s="10"/>
      <c r="R2194" s="10"/>
      <c r="S2194" s="10" t="s">
        <v>53</v>
      </c>
      <c r="T2194" s="10"/>
      <c r="U2194" s="10" t="s">
        <v>49</v>
      </c>
      <c r="V2194" s="10" t="s">
        <v>50</v>
      </c>
      <c r="W2194" s="10" t="s">
        <v>50</v>
      </c>
      <c r="X2194" s="11" t="str">
        <f t="shared" si="1279"/>
        <v>N</v>
      </c>
      <c r="Y2194" s="11"/>
      <c r="Z2194" s="11">
        <f t="shared" si="1263"/>
        <v>0</v>
      </c>
      <c r="AA2194" s="11" t="str">
        <f t="shared" si="1273"/>
        <v>N</v>
      </c>
      <c r="AB2194" s="11"/>
      <c r="AC2194" s="11">
        <f t="shared" si="1274"/>
        <v>0</v>
      </c>
      <c r="AD2194" s="10" t="str">
        <f t="shared" si="1280"/>
        <v/>
      </c>
      <c r="AE2194" s="10" t="str">
        <f t="shared" si="1281"/>
        <v/>
      </c>
      <c r="AF2194" s="11"/>
      <c r="AG2194" s="10"/>
      <c r="AH2194" s="10"/>
      <c r="AI2194" s="11">
        <f t="shared" si="1282"/>
        <v>1888</v>
      </c>
      <c r="AJ2194" s="11" t="str">
        <f t="shared" si="1283"/>
        <v/>
      </c>
      <c r="AK2194" s="11">
        <f t="shared" si="1284"/>
        <v>2039</v>
      </c>
      <c r="AL2194" s="11" t="str">
        <f t="shared" si="1285"/>
        <v/>
      </c>
      <c r="AM2194" s="11">
        <f t="shared" si="1286"/>
        <v>1543</v>
      </c>
      <c r="AN2194" s="11" t="str">
        <f t="shared" si="1287"/>
        <v/>
      </c>
      <c r="AO2194" s="11">
        <f t="shared" si="1288"/>
        <v>1543</v>
      </c>
      <c r="AP2194" s="11" t="str">
        <f t="shared" si="1289"/>
        <v/>
      </c>
      <c r="AQ2194" s="11"/>
      <c r="AR2194" s="11">
        <f t="shared" si="1275"/>
        <v>0</v>
      </c>
      <c r="AS2194" s="11"/>
      <c r="AT2194" s="9"/>
      <c r="AU2194" t="str">
        <f t="shared" si="1239"/>
        <v>RW</v>
      </c>
      <c r="AV2194" s="7">
        <f>SUM(Z$7:Z2194)/2</f>
        <v>1812</v>
      </c>
      <c r="AW2194" s="7">
        <f>SUM(AC$7:AC2194)/2</f>
        <v>1544</v>
      </c>
      <c r="BF2194" s="2" t="s">
        <v>1299</v>
      </c>
      <c r="BG2194" s="2" t="s">
        <v>1299</v>
      </c>
      <c r="BH2194" s="2" t="s">
        <v>1299</v>
      </c>
      <c r="BI2194" s="2" t="s">
        <v>1299</v>
      </c>
      <c r="BJ2194" s="2" t="s">
        <v>1299</v>
      </c>
      <c r="BK2194" s="2" t="s">
        <v>1299</v>
      </c>
      <c r="BL2194" s="2" t="s">
        <v>1299</v>
      </c>
      <c r="BM2194" s="2" t="s">
        <v>1299</v>
      </c>
      <c r="BN2194" s="2" t="s">
        <v>1299</v>
      </c>
      <c r="BO2194" s="2" t="s">
        <v>1299</v>
      </c>
    </row>
    <row r="2195" spans="2:67" outlineLevel="1">
      <c r="B2195" s="36"/>
      <c r="C2195" s="13" t="s">
        <v>1999</v>
      </c>
      <c r="D2195" s="10" t="s">
        <v>2453</v>
      </c>
      <c r="E2195" s="10" t="s">
        <v>2454</v>
      </c>
      <c r="F2195" s="11" t="s">
        <v>2455</v>
      </c>
      <c r="G2195" s="11"/>
      <c r="H2195" s="11"/>
      <c r="I2195" s="11"/>
      <c r="J2195" s="11"/>
      <c r="K2195" s="11"/>
      <c r="L2195" s="11"/>
      <c r="M2195" s="11"/>
      <c r="N2195" s="10"/>
      <c r="O2195" s="10"/>
      <c r="P2195" s="10"/>
      <c r="Q2195" s="10"/>
      <c r="R2195" s="10"/>
      <c r="S2195" s="10" t="s">
        <v>53</v>
      </c>
      <c r="T2195" s="10"/>
      <c r="U2195" s="10" t="s">
        <v>49</v>
      </c>
      <c r="V2195" s="10" t="s">
        <v>50</v>
      </c>
      <c r="W2195" s="10" t="s">
        <v>50</v>
      </c>
      <c r="X2195" s="11" t="str">
        <f t="shared" si="1279"/>
        <v>N</v>
      </c>
      <c r="Y2195" s="11"/>
      <c r="Z2195" s="11">
        <f t="shared" si="1263"/>
        <v>0</v>
      </c>
      <c r="AA2195" s="11" t="str">
        <f t="shared" si="1273"/>
        <v>N</v>
      </c>
      <c r="AB2195" s="11"/>
      <c r="AC2195" s="11">
        <f t="shared" si="1274"/>
        <v>0</v>
      </c>
      <c r="AD2195" s="10" t="str">
        <f t="shared" si="1280"/>
        <v/>
      </c>
      <c r="AE2195" s="10" t="str">
        <f t="shared" si="1281"/>
        <v/>
      </c>
      <c r="AF2195" s="11"/>
      <c r="AG2195" s="10"/>
      <c r="AH2195" s="10"/>
      <c r="AI2195" s="11">
        <f t="shared" si="1282"/>
        <v>1888</v>
      </c>
      <c r="AJ2195" s="11" t="str">
        <f t="shared" si="1283"/>
        <v/>
      </c>
      <c r="AK2195" s="11">
        <f t="shared" si="1284"/>
        <v>2039</v>
      </c>
      <c r="AL2195" s="11" t="str">
        <f t="shared" si="1285"/>
        <v/>
      </c>
      <c r="AM2195" s="11">
        <f t="shared" si="1286"/>
        <v>1543</v>
      </c>
      <c r="AN2195" s="11" t="str">
        <f t="shared" si="1287"/>
        <v/>
      </c>
      <c r="AO2195" s="11">
        <f t="shared" si="1288"/>
        <v>1543</v>
      </c>
      <c r="AP2195" s="11" t="str">
        <f t="shared" si="1289"/>
        <v/>
      </c>
      <c r="AQ2195" s="11"/>
      <c r="AR2195" s="11">
        <f t="shared" si="1275"/>
        <v>0</v>
      </c>
      <c r="AS2195" s="11"/>
      <c r="AT2195" s="9"/>
      <c r="AU2195" t="str">
        <f t="shared" si="1239"/>
        <v>RW</v>
      </c>
      <c r="AV2195" s="7">
        <f>SUM(Z$7:Z2195)/2</f>
        <v>1812</v>
      </c>
      <c r="AW2195" s="7">
        <f>SUM(AC$7:AC2195)/2</f>
        <v>1544</v>
      </c>
      <c r="BF2195" s="2" t="s">
        <v>1299</v>
      </c>
      <c r="BG2195" s="2" t="s">
        <v>1299</v>
      </c>
      <c r="BH2195" s="2" t="s">
        <v>1299</v>
      </c>
      <c r="BI2195" s="2" t="s">
        <v>1299</v>
      </c>
      <c r="BJ2195" s="2" t="s">
        <v>1299</v>
      </c>
      <c r="BK2195" s="2" t="s">
        <v>1299</v>
      </c>
      <c r="BL2195" s="2" t="s">
        <v>1299</v>
      </c>
      <c r="BM2195" s="2" t="s">
        <v>1299</v>
      </c>
      <c r="BN2195" s="2" t="s">
        <v>1299</v>
      </c>
      <c r="BO2195" s="2" t="s">
        <v>1299</v>
      </c>
    </row>
    <row r="2196" spans="2:67" outlineLevel="1">
      <c r="B2196" s="36"/>
      <c r="C2196" s="13" t="s">
        <v>1999</v>
      </c>
      <c r="D2196" s="10" t="s">
        <v>2453</v>
      </c>
      <c r="E2196" s="10" t="s">
        <v>2454</v>
      </c>
      <c r="F2196" s="11" t="s">
        <v>2455</v>
      </c>
      <c r="G2196" s="11"/>
      <c r="H2196" s="11"/>
      <c r="I2196" s="11"/>
      <c r="J2196" s="11"/>
      <c r="K2196" s="11"/>
      <c r="L2196" s="11"/>
      <c r="M2196" s="11"/>
      <c r="N2196" s="10"/>
      <c r="O2196" s="10"/>
      <c r="P2196" s="10"/>
      <c r="Q2196" s="10"/>
      <c r="R2196" s="10"/>
      <c r="S2196" s="10" t="s">
        <v>53</v>
      </c>
      <c r="T2196" s="10"/>
      <c r="U2196" s="10" t="s">
        <v>49</v>
      </c>
      <c r="V2196" s="10" t="s">
        <v>50</v>
      </c>
      <c r="W2196" s="10" t="s">
        <v>50</v>
      </c>
      <c r="X2196" s="11" t="str">
        <f t="shared" si="1279"/>
        <v>N</v>
      </c>
      <c r="Y2196" s="11"/>
      <c r="Z2196" s="11">
        <f t="shared" si="1263"/>
        <v>0</v>
      </c>
      <c r="AA2196" s="11" t="str">
        <f t="shared" si="1273"/>
        <v>N</v>
      </c>
      <c r="AB2196" s="11"/>
      <c r="AC2196" s="11">
        <f t="shared" si="1274"/>
        <v>0</v>
      </c>
      <c r="AD2196" s="10" t="str">
        <f t="shared" si="1280"/>
        <v/>
      </c>
      <c r="AE2196" s="10" t="str">
        <f t="shared" si="1281"/>
        <v/>
      </c>
      <c r="AF2196" s="11"/>
      <c r="AG2196" s="10"/>
      <c r="AH2196" s="10"/>
      <c r="AI2196" s="11">
        <f t="shared" si="1282"/>
        <v>1888</v>
      </c>
      <c r="AJ2196" s="11" t="str">
        <f t="shared" si="1283"/>
        <v/>
      </c>
      <c r="AK2196" s="11">
        <f t="shared" si="1284"/>
        <v>2039</v>
      </c>
      <c r="AL2196" s="11" t="str">
        <f t="shared" si="1285"/>
        <v/>
      </c>
      <c r="AM2196" s="11">
        <f t="shared" si="1286"/>
        <v>1543</v>
      </c>
      <c r="AN2196" s="11" t="str">
        <f t="shared" si="1287"/>
        <v/>
      </c>
      <c r="AO2196" s="11">
        <f t="shared" si="1288"/>
        <v>1543</v>
      </c>
      <c r="AP2196" s="11" t="str">
        <f t="shared" si="1289"/>
        <v/>
      </c>
      <c r="AQ2196" s="11"/>
      <c r="AR2196" s="11">
        <f t="shared" si="1275"/>
        <v>0</v>
      </c>
      <c r="AS2196" s="11"/>
      <c r="AT2196" s="9"/>
      <c r="AU2196" t="str">
        <f t="shared" si="1239"/>
        <v>RW</v>
      </c>
      <c r="AV2196" s="7">
        <f>SUM(Z$7:Z2196)/2</f>
        <v>1812</v>
      </c>
      <c r="AW2196" s="7">
        <f>SUM(AC$7:AC2196)/2</f>
        <v>1544</v>
      </c>
      <c r="BF2196" s="2" t="s">
        <v>1299</v>
      </c>
      <c r="BG2196" s="2" t="s">
        <v>1299</v>
      </c>
      <c r="BH2196" s="2" t="s">
        <v>1299</v>
      </c>
      <c r="BI2196" s="2" t="s">
        <v>1299</v>
      </c>
      <c r="BJ2196" s="2" t="s">
        <v>1299</v>
      </c>
      <c r="BK2196" s="2" t="s">
        <v>1299</v>
      </c>
      <c r="BL2196" s="2" t="s">
        <v>1299</v>
      </c>
      <c r="BM2196" s="2" t="s">
        <v>1299</v>
      </c>
      <c r="BN2196" s="2" t="s">
        <v>1299</v>
      </c>
      <c r="BO2196" s="2" t="s">
        <v>1299</v>
      </c>
    </row>
    <row r="2197" spans="2:67" outlineLevel="1">
      <c r="B2197" s="36"/>
      <c r="C2197" s="13" t="s">
        <v>1999</v>
      </c>
      <c r="D2197" s="10" t="s">
        <v>2453</v>
      </c>
      <c r="E2197" s="10" t="s">
        <v>2454</v>
      </c>
      <c r="F2197" s="11" t="s">
        <v>2455</v>
      </c>
      <c r="G2197" s="11"/>
      <c r="H2197" s="11"/>
      <c r="I2197" s="11"/>
      <c r="J2197" s="11"/>
      <c r="K2197" s="11"/>
      <c r="L2197" s="11"/>
      <c r="M2197" s="11"/>
      <c r="N2197" s="10"/>
      <c r="O2197" s="10"/>
      <c r="P2197" s="10"/>
      <c r="Q2197" s="10"/>
      <c r="R2197" s="10"/>
      <c r="S2197" s="10" t="s">
        <v>53</v>
      </c>
      <c r="T2197" s="10"/>
      <c r="U2197" s="10" t="s">
        <v>49</v>
      </c>
      <c r="V2197" s="10" t="s">
        <v>50</v>
      </c>
      <c r="W2197" s="10" t="s">
        <v>50</v>
      </c>
      <c r="X2197" s="11" t="str">
        <f t="shared" si="1279"/>
        <v>N</v>
      </c>
      <c r="Y2197" s="11"/>
      <c r="Z2197" s="11">
        <f t="shared" si="1263"/>
        <v>0</v>
      </c>
      <c r="AA2197" s="11" t="str">
        <f t="shared" si="1273"/>
        <v>N</v>
      </c>
      <c r="AB2197" s="11"/>
      <c r="AC2197" s="11">
        <f t="shared" si="1274"/>
        <v>0</v>
      </c>
      <c r="AD2197" s="10" t="str">
        <f t="shared" si="1280"/>
        <v/>
      </c>
      <c r="AE2197" s="10" t="str">
        <f t="shared" si="1281"/>
        <v/>
      </c>
      <c r="AF2197" s="11"/>
      <c r="AG2197" s="10"/>
      <c r="AH2197" s="10"/>
      <c r="AI2197" s="11">
        <f t="shared" si="1282"/>
        <v>1888</v>
      </c>
      <c r="AJ2197" s="11" t="str">
        <f t="shared" si="1283"/>
        <v/>
      </c>
      <c r="AK2197" s="11">
        <f t="shared" si="1284"/>
        <v>2039</v>
      </c>
      <c r="AL2197" s="11" t="str">
        <f t="shared" si="1285"/>
        <v/>
      </c>
      <c r="AM2197" s="11">
        <f t="shared" si="1286"/>
        <v>1543</v>
      </c>
      <c r="AN2197" s="11" t="str">
        <f t="shared" si="1287"/>
        <v/>
      </c>
      <c r="AO2197" s="11">
        <f t="shared" si="1288"/>
        <v>1543</v>
      </c>
      <c r="AP2197" s="11" t="str">
        <f t="shared" si="1289"/>
        <v/>
      </c>
      <c r="AQ2197" s="11"/>
      <c r="AR2197" s="11">
        <f t="shared" si="1275"/>
        <v>0</v>
      </c>
      <c r="AS2197" s="11"/>
      <c r="AT2197" s="9"/>
      <c r="AU2197" t="str">
        <f t="shared" si="1239"/>
        <v>RW</v>
      </c>
      <c r="AV2197" s="7">
        <f>SUM(Z$7:Z2197)/2</f>
        <v>1812</v>
      </c>
      <c r="AW2197" s="7">
        <f>SUM(AC$7:AC2197)/2</f>
        <v>1544</v>
      </c>
      <c r="BF2197" s="2" t="s">
        <v>1299</v>
      </c>
      <c r="BG2197" s="2" t="s">
        <v>1299</v>
      </c>
      <c r="BH2197" s="2" t="s">
        <v>1299</v>
      </c>
      <c r="BI2197" s="2" t="s">
        <v>1299</v>
      </c>
      <c r="BJ2197" s="2" t="s">
        <v>1299</v>
      </c>
      <c r="BK2197" s="2" t="s">
        <v>1299</v>
      </c>
      <c r="BL2197" s="2" t="s">
        <v>1299</v>
      </c>
      <c r="BM2197" s="2" t="s">
        <v>1299</v>
      </c>
      <c r="BN2197" s="2" t="s">
        <v>1299</v>
      </c>
      <c r="BO2197" s="2" t="s">
        <v>1299</v>
      </c>
    </row>
    <row r="2198" spans="2:67" outlineLevel="1">
      <c r="B2198" s="36"/>
      <c r="C2198" s="13" t="s">
        <v>1999</v>
      </c>
      <c r="D2198" s="10" t="s">
        <v>2453</v>
      </c>
      <c r="E2198" s="10" t="s">
        <v>2454</v>
      </c>
      <c r="F2198" s="11" t="s">
        <v>2455</v>
      </c>
      <c r="G2198" s="11"/>
      <c r="H2198" s="11"/>
      <c r="I2198" s="11"/>
      <c r="J2198" s="11"/>
      <c r="K2198" s="11"/>
      <c r="L2198" s="11"/>
      <c r="M2198" s="11"/>
      <c r="N2198" s="10"/>
      <c r="O2198" s="10"/>
      <c r="P2198" s="10"/>
      <c r="Q2198" s="10"/>
      <c r="R2198" s="10"/>
      <c r="S2198" s="10" t="s">
        <v>53</v>
      </c>
      <c r="T2198" s="10"/>
      <c r="U2198" s="10" t="s">
        <v>49</v>
      </c>
      <c r="V2198" s="10" t="s">
        <v>50</v>
      </c>
      <c r="W2198" s="10" t="s">
        <v>50</v>
      </c>
      <c r="X2198" s="11" t="str">
        <f t="shared" si="1279"/>
        <v>N</v>
      </c>
      <c r="Y2198" s="11"/>
      <c r="Z2198" s="11">
        <f t="shared" si="1263"/>
        <v>0</v>
      </c>
      <c r="AA2198" s="11" t="str">
        <f t="shared" si="1273"/>
        <v>N</v>
      </c>
      <c r="AB2198" s="11"/>
      <c r="AC2198" s="11">
        <f t="shared" si="1274"/>
        <v>0</v>
      </c>
      <c r="AD2198" s="10" t="str">
        <f t="shared" si="1280"/>
        <v/>
      </c>
      <c r="AE2198" s="10" t="str">
        <f t="shared" si="1281"/>
        <v/>
      </c>
      <c r="AF2198" s="11"/>
      <c r="AG2198" s="10"/>
      <c r="AH2198" s="10"/>
      <c r="AI2198" s="11">
        <f t="shared" si="1282"/>
        <v>1888</v>
      </c>
      <c r="AJ2198" s="11" t="str">
        <f t="shared" si="1283"/>
        <v/>
      </c>
      <c r="AK2198" s="11">
        <f t="shared" si="1284"/>
        <v>2039</v>
      </c>
      <c r="AL2198" s="11" t="str">
        <f t="shared" si="1285"/>
        <v/>
      </c>
      <c r="AM2198" s="11">
        <f t="shared" si="1286"/>
        <v>1543</v>
      </c>
      <c r="AN2198" s="11" t="str">
        <f t="shared" si="1287"/>
        <v/>
      </c>
      <c r="AO2198" s="11">
        <f t="shared" si="1288"/>
        <v>1543</v>
      </c>
      <c r="AP2198" s="11" t="str">
        <f t="shared" si="1289"/>
        <v/>
      </c>
      <c r="AQ2198" s="11"/>
      <c r="AR2198" s="11">
        <f t="shared" si="1275"/>
        <v>0</v>
      </c>
      <c r="AS2198" s="11"/>
      <c r="AT2198" s="9"/>
      <c r="AU2198" t="str">
        <f t="shared" si="1239"/>
        <v>RW</v>
      </c>
      <c r="AV2198" s="7">
        <f>SUM(Z$7:Z2198)/2</f>
        <v>1812</v>
      </c>
      <c r="AW2198" s="7">
        <f>SUM(AC$7:AC2198)/2</f>
        <v>1544</v>
      </c>
      <c r="BF2198" s="2" t="s">
        <v>1299</v>
      </c>
      <c r="BG2198" s="2" t="s">
        <v>1299</v>
      </c>
      <c r="BH2198" s="2" t="s">
        <v>1299</v>
      </c>
      <c r="BI2198" s="2" t="s">
        <v>1299</v>
      </c>
      <c r="BJ2198" s="2" t="s">
        <v>1299</v>
      </c>
      <c r="BK2198" s="2" t="s">
        <v>1299</v>
      </c>
      <c r="BL2198" s="2" t="s">
        <v>1299</v>
      </c>
      <c r="BM2198" s="2" t="s">
        <v>1299</v>
      </c>
      <c r="BN2198" s="2" t="s">
        <v>1299</v>
      </c>
      <c r="BO2198" s="2" t="s">
        <v>1299</v>
      </c>
    </row>
    <row r="2199" spans="2:67" outlineLevel="1">
      <c r="B2199" s="36"/>
      <c r="C2199" s="13" t="s">
        <v>1999</v>
      </c>
      <c r="D2199" s="10" t="s">
        <v>2453</v>
      </c>
      <c r="E2199" s="10" t="s">
        <v>2454</v>
      </c>
      <c r="F2199" s="11" t="s">
        <v>2455</v>
      </c>
      <c r="G2199" s="11"/>
      <c r="H2199" s="11"/>
      <c r="I2199" s="11"/>
      <c r="J2199" s="11"/>
      <c r="K2199" s="11"/>
      <c r="L2199" s="11"/>
      <c r="M2199" s="11"/>
      <c r="N2199" s="10"/>
      <c r="O2199" s="10"/>
      <c r="P2199" s="10"/>
      <c r="Q2199" s="10"/>
      <c r="R2199" s="10"/>
      <c r="S2199" s="10" t="s">
        <v>53</v>
      </c>
      <c r="T2199" s="10"/>
      <c r="U2199" s="10" t="s">
        <v>49</v>
      </c>
      <c r="V2199" s="10" t="s">
        <v>50</v>
      </c>
      <c r="W2199" s="10" t="s">
        <v>50</v>
      </c>
      <c r="X2199" s="11" t="str">
        <f t="shared" si="1279"/>
        <v>N</v>
      </c>
      <c r="Y2199" s="11"/>
      <c r="Z2199" s="11">
        <f t="shared" si="1263"/>
        <v>0</v>
      </c>
      <c r="AA2199" s="11" t="str">
        <f t="shared" si="1273"/>
        <v>N</v>
      </c>
      <c r="AB2199" s="11"/>
      <c r="AC2199" s="11">
        <f t="shared" si="1274"/>
        <v>0</v>
      </c>
      <c r="AD2199" s="10" t="str">
        <f t="shared" si="1280"/>
        <v/>
      </c>
      <c r="AE2199" s="10" t="str">
        <f t="shared" si="1281"/>
        <v/>
      </c>
      <c r="AF2199" s="11"/>
      <c r="AG2199" s="10"/>
      <c r="AH2199" s="10"/>
      <c r="AI2199" s="11">
        <f t="shared" si="1282"/>
        <v>1888</v>
      </c>
      <c r="AJ2199" s="11" t="str">
        <f t="shared" si="1283"/>
        <v/>
      </c>
      <c r="AK2199" s="11">
        <f t="shared" si="1284"/>
        <v>2039</v>
      </c>
      <c r="AL2199" s="11" t="str">
        <f t="shared" si="1285"/>
        <v/>
      </c>
      <c r="AM2199" s="11">
        <f t="shared" si="1286"/>
        <v>1543</v>
      </c>
      <c r="AN2199" s="11" t="str">
        <f t="shared" si="1287"/>
        <v/>
      </c>
      <c r="AO2199" s="11">
        <f t="shared" si="1288"/>
        <v>1543</v>
      </c>
      <c r="AP2199" s="11" t="str">
        <f t="shared" si="1289"/>
        <v/>
      </c>
      <c r="AQ2199" s="11"/>
      <c r="AR2199" s="11">
        <f t="shared" si="1275"/>
        <v>0</v>
      </c>
      <c r="AS2199" s="11"/>
      <c r="AT2199" s="9"/>
      <c r="AU2199" t="str">
        <f t="shared" si="1239"/>
        <v>RW</v>
      </c>
      <c r="AV2199" s="7">
        <f>SUM(Z$7:Z2199)/2</f>
        <v>1812</v>
      </c>
      <c r="AW2199" s="7">
        <f>SUM(AC$7:AC2199)/2</f>
        <v>1544</v>
      </c>
      <c r="BF2199" s="2" t="s">
        <v>1299</v>
      </c>
      <c r="BG2199" s="2" t="s">
        <v>1299</v>
      </c>
      <c r="BH2199" s="2" t="s">
        <v>1299</v>
      </c>
      <c r="BI2199" s="2" t="s">
        <v>1299</v>
      </c>
      <c r="BJ2199" s="2" t="s">
        <v>1299</v>
      </c>
      <c r="BK2199" s="2" t="s">
        <v>1299</v>
      </c>
      <c r="BL2199" s="2" t="s">
        <v>1299</v>
      </c>
      <c r="BM2199" s="2" t="s">
        <v>1299</v>
      </c>
      <c r="BN2199" s="2" t="s">
        <v>1299</v>
      </c>
      <c r="BO2199" s="2" t="s">
        <v>1299</v>
      </c>
    </row>
    <row r="2200" spans="2:67" outlineLevel="1">
      <c r="B2200" s="36"/>
      <c r="C2200" s="13" t="s">
        <v>1999</v>
      </c>
      <c r="D2200" s="10" t="s">
        <v>2453</v>
      </c>
      <c r="E2200" s="10" t="s">
        <v>2454</v>
      </c>
      <c r="F2200" s="11" t="s">
        <v>2455</v>
      </c>
      <c r="G2200" s="11"/>
      <c r="H2200" s="11"/>
      <c r="I2200" s="11"/>
      <c r="J2200" s="11"/>
      <c r="K2200" s="11"/>
      <c r="L2200" s="11"/>
      <c r="M2200" s="11"/>
      <c r="N2200" s="10"/>
      <c r="O2200" s="10"/>
      <c r="P2200" s="10"/>
      <c r="Q2200" s="10"/>
      <c r="R2200" s="10"/>
      <c r="S2200" s="10" t="s">
        <v>53</v>
      </c>
      <c r="T2200" s="10"/>
      <c r="U2200" s="10" t="s">
        <v>49</v>
      </c>
      <c r="V2200" s="10" t="s">
        <v>50</v>
      </c>
      <c r="W2200" s="10" t="s">
        <v>50</v>
      </c>
      <c r="X2200" s="11" t="str">
        <f t="shared" si="1279"/>
        <v>N</v>
      </c>
      <c r="Y2200" s="11"/>
      <c r="Z2200" s="11">
        <f t="shared" si="1263"/>
        <v>0</v>
      </c>
      <c r="AA2200" s="11" t="str">
        <f t="shared" si="1273"/>
        <v>N</v>
      </c>
      <c r="AB2200" s="11"/>
      <c r="AC2200" s="11">
        <f t="shared" si="1274"/>
        <v>0</v>
      </c>
      <c r="AD2200" s="10" t="str">
        <f t="shared" si="1280"/>
        <v/>
      </c>
      <c r="AE2200" s="10" t="str">
        <f t="shared" si="1281"/>
        <v/>
      </c>
      <c r="AF2200" s="11"/>
      <c r="AG2200" s="10"/>
      <c r="AH2200" s="10"/>
      <c r="AI2200" s="11">
        <f t="shared" si="1282"/>
        <v>1888</v>
      </c>
      <c r="AJ2200" s="11" t="str">
        <f t="shared" si="1283"/>
        <v/>
      </c>
      <c r="AK2200" s="11">
        <f t="shared" si="1284"/>
        <v>2039</v>
      </c>
      <c r="AL2200" s="11" t="str">
        <f t="shared" si="1285"/>
        <v/>
      </c>
      <c r="AM2200" s="11">
        <f t="shared" si="1286"/>
        <v>1543</v>
      </c>
      <c r="AN2200" s="11" t="str">
        <f t="shared" si="1287"/>
        <v/>
      </c>
      <c r="AO2200" s="11">
        <f t="shared" si="1288"/>
        <v>1543</v>
      </c>
      <c r="AP2200" s="11" t="str">
        <f t="shared" si="1289"/>
        <v/>
      </c>
      <c r="AQ2200" s="11"/>
      <c r="AR2200" s="11">
        <f t="shared" si="1275"/>
        <v>0</v>
      </c>
      <c r="AS2200" s="11"/>
      <c r="AT2200" s="9"/>
      <c r="AU2200" t="str">
        <f t="shared" si="1239"/>
        <v>RW</v>
      </c>
      <c r="AV2200" s="7">
        <f>SUM(Z$7:Z2200)/2</f>
        <v>1812</v>
      </c>
      <c r="AW2200" s="7">
        <f>SUM(AC$7:AC2200)/2</f>
        <v>1544</v>
      </c>
      <c r="BF2200" s="2" t="s">
        <v>1299</v>
      </c>
      <c r="BG2200" s="2" t="s">
        <v>1299</v>
      </c>
      <c r="BH2200" s="2" t="s">
        <v>1299</v>
      </c>
      <c r="BI2200" s="2" t="s">
        <v>1299</v>
      </c>
      <c r="BJ2200" s="2" t="s">
        <v>1299</v>
      </c>
      <c r="BK2200" s="2" t="s">
        <v>1299</v>
      </c>
      <c r="BL2200" s="2" t="s">
        <v>1299</v>
      </c>
      <c r="BM2200" s="2" t="s">
        <v>1299</v>
      </c>
      <c r="BN2200" s="2" t="s">
        <v>1299</v>
      </c>
      <c r="BO2200" s="2" t="s">
        <v>1299</v>
      </c>
    </row>
    <row r="2201" spans="2:67" outlineLevel="1">
      <c r="B2201" s="36"/>
      <c r="C2201" s="13" t="s">
        <v>1999</v>
      </c>
      <c r="D2201" s="10" t="s">
        <v>2453</v>
      </c>
      <c r="E2201" s="10" t="s">
        <v>2454</v>
      </c>
      <c r="F2201" s="11" t="s">
        <v>2455</v>
      </c>
      <c r="G2201" s="11"/>
      <c r="H2201" s="11"/>
      <c r="I2201" s="11"/>
      <c r="J2201" s="11"/>
      <c r="K2201" s="11"/>
      <c r="L2201" s="11"/>
      <c r="M2201" s="11"/>
      <c r="N2201" s="10"/>
      <c r="O2201" s="10"/>
      <c r="P2201" s="10"/>
      <c r="Q2201" s="10"/>
      <c r="R2201" s="10"/>
      <c r="S2201" s="10" t="s">
        <v>53</v>
      </c>
      <c r="T2201" s="10"/>
      <c r="U2201" s="10" t="s">
        <v>49</v>
      </c>
      <c r="V2201" s="10" t="s">
        <v>50</v>
      </c>
      <c r="W2201" s="10" t="s">
        <v>50</v>
      </c>
      <c r="X2201" s="11" t="str">
        <f t="shared" si="1279"/>
        <v>N</v>
      </c>
      <c r="Y2201" s="11"/>
      <c r="Z2201" s="11">
        <f t="shared" si="1263"/>
        <v>0</v>
      </c>
      <c r="AA2201" s="11" t="str">
        <f t="shared" si="1273"/>
        <v>N</v>
      </c>
      <c r="AB2201" s="11"/>
      <c r="AC2201" s="11">
        <f t="shared" si="1274"/>
        <v>0</v>
      </c>
      <c r="AD2201" s="10" t="str">
        <f t="shared" si="1280"/>
        <v/>
      </c>
      <c r="AE2201" s="10" t="str">
        <f t="shared" si="1281"/>
        <v/>
      </c>
      <c r="AF2201" s="11"/>
      <c r="AG2201" s="10"/>
      <c r="AH2201" s="10"/>
      <c r="AI2201" s="11">
        <f t="shared" si="1282"/>
        <v>1888</v>
      </c>
      <c r="AJ2201" s="11" t="str">
        <f t="shared" si="1283"/>
        <v/>
      </c>
      <c r="AK2201" s="11">
        <f t="shared" si="1284"/>
        <v>2039</v>
      </c>
      <c r="AL2201" s="11" t="str">
        <f t="shared" si="1285"/>
        <v/>
      </c>
      <c r="AM2201" s="11">
        <f t="shared" si="1286"/>
        <v>1543</v>
      </c>
      <c r="AN2201" s="11" t="str">
        <f t="shared" si="1287"/>
        <v/>
      </c>
      <c r="AO2201" s="11">
        <f t="shared" si="1288"/>
        <v>1543</v>
      </c>
      <c r="AP2201" s="11" t="str">
        <f t="shared" si="1289"/>
        <v/>
      </c>
      <c r="AQ2201" s="11"/>
      <c r="AR2201" s="11">
        <f t="shared" si="1275"/>
        <v>0</v>
      </c>
      <c r="AS2201" s="11"/>
      <c r="AT2201" s="9"/>
      <c r="AU2201" t="str">
        <f t="shared" si="1239"/>
        <v>RW</v>
      </c>
      <c r="AV2201" s="7">
        <f>SUM(Z$7:Z2201)/2</f>
        <v>1812</v>
      </c>
      <c r="AW2201" s="7">
        <f>SUM(AC$7:AC2201)/2</f>
        <v>1544</v>
      </c>
      <c r="BF2201" s="2" t="s">
        <v>1299</v>
      </c>
      <c r="BG2201" s="2" t="s">
        <v>1299</v>
      </c>
      <c r="BH2201" s="2" t="s">
        <v>1299</v>
      </c>
      <c r="BI2201" s="2" t="s">
        <v>1299</v>
      </c>
      <c r="BJ2201" s="2" t="s">
        <v>1299</v>
      </c>
      <c r="BK2201" s="2" t="s">
        <v>1299</v>
      </c>
      <c r="BL2201" s="2" t="s">
        <v>1299</v>
      </c>
      <c r="BM2201" s="2" t="s">
        <v>1299</v>
      </c>
      <c r="BN2201" s="2" t="s">
        <v>1299</v>
      </c>
      <c r="BO2201" s="2" t="s">
        <v>1299</v>
      </c>
    </row>
    <row r="2202" spans="2:67" outlineLevel="1">
      <c r="B2202" s="36"/>
      <c r="C2202" s="13" t="s">
        <v>1999</v>
      </c>
      <c r="D2202" s="10" t="s">
        <v>2453</v>
      </c>
      <c r="E2202" s="10" t="s">
        <v>2454</v>
      </c>
      <c r="F2202" s="11" t="s">
        <v>2455</v>
      </c>
      <c r="G2202" s="11"/>
      <c r="H2202" s="11"/>
      <c r="I2202" s="11"/>
      <c r="J2202" s="11"/>
      <c r="K2202" s="11"/>
      <c r="L2202" s="11"/>
      <c r="M2202" s="11"/>
      <c r="N2202" s="10"/>
      <c r="O2202" s="10"/>
      <c r="P2202" s="10"/>
      <c r="Q2202" s="10"/>
      <c r="R2202" s="10"/>
      <c r="S2202" s="10" t="s">
        <v>53</v>
      </c>
      <c r="T2202" s="10"/>
      <c r="U2202" s="10" t="s">
        <v>49</v>
      </c>
      <c r="V2202" s="10" t="s">
        <v>50</v>
      </c>
      <c r="W2202" s="10" t="s">
        <v>50</v>
      </c>
      <c r="X2202" s="11" t="str">
        <f t="shared" si="1279"/>
        <v>N</v>
      </c>
      <c r="Y2202" s="11"/>
      <c r="Z2202" s="11">
        <f t="shared" si="1263"/>
        <v>0</v>
      </c>
      <c r="AA2202" s="11" t="str">
        <f t="shared" si="1273"/>
        <v>N</v>
      </c>
      <c r="AB2202" s="11"/>
      <c r="AC2202" s="11">
        <f t="shared" si="1274"/>
        <v>0</v>
      </c>
      <c r="AD2202" s="10" t="str">
        <f t="shared" si="1280"/>
        <v/>
      </c>
      <c r="AE2202" s="10" t="str">
        <f t="shared" si="1281"/>
        <v/>
      </c>
      <c r="AF2202" s="11"/>
      <c r="AG2202" s="10"/>
      <c r="AH2202" s="10"/>
      <c r="AI2202" s="11">
        <f t="shared" si="1282"/>
        <v>1888</v>
      </c>
      <c r="AJ2202" s="11" t="str">
        <f t="shared" si="1283"/>
        <v/>
      </c>
      <c r="AK2202" s="11">
        <f t="shared" si="1284"/>
        <v>2039</v>
      </c>
      <c r="AL2202" s="11" t="str">
        <f t="shared" si="1285"/>
        <v/>
      </c>
      <c r="AM2202" s="11">
        <f t="shared" si="1286"/>
        <v>1543</v>
      </c>
      <c r="AN2202" s="11" t="str">
        <f t="shared" si="1287"/>
        <v/>
      </c>
      <c r="AO2202" s="11">
        <f t="shared" si="1288"/>
        <v>1543</v>
      </c>
      <c r="AP2202" s="11" t="str">
        <f t="shared" si="1289"/>
        <v/>
      </c>
      <c r="AQ2202" s="11"/>
      <c r="AR2202" s="11">
        <f t="shared" si="1275"/>
        <v>0</v>
      </c>
      <c r="AS2202" s="11"/>
      <c r="AT2202" s="9"/>
      <c r="AU2202" t="str">
        <f t="shared" si="1239"/>
        <v>RW</v>
      </c>
      <c r="AV2202" s="7">
        <f>SUM(Z$7:Z2202)/2</f>
        <v>1812</v>
      </c>
      <c r="AW2202" s="7">
        <f>SUM(AC$7:AC2202)/2</f>
        <v>1544</v>
      </c>
      <c r="BF2202" s="2" t="s">
        <v>1299</v>
      </c>
      <c r="BG2202" s="2" t="s">
        <v>1299</v>
      </c>
      <c r="BH2202" s="2" t="s">
        <v>1299</v>
      </c>
      <c r="BI2202" s="2" t="s">
        <v>1299</v>
      </c>
      <c r="BJ2202" s="2" t="s">
        <v>1299</v>
      </c>
      <c r="BK2202" s="2" t="s">
        <v>1299</v>
      </c>
      <c r="BL2202" s="2" t="s">
        <v>1299</v>
      </c>
      <c r="BM2202" s="2" t="s">
        <v>1299</v>
      </c>
      <c r="BN2202" s="2" t="s">
        <v>1299</v>
      </c>
      <c r="BO2202" s="2" t="s">
        <v>1299</v>
      </c>
    </row>
    <row r="2203" spans="2:67" outlineLevel="1">
      <c r="B2203" s="36"/>
      <c r="C2203" s="13" t="s">
        <v>1999</v>
      </c>
      <c r="D2203" s="10" t="s">
        <v>2453</v>
      </c>
      <c r="E2203" s="10" t="s">
        <v>2454</v>
      </c>
      <c r="F2203" s="11" t="s">
        <v>2455</v>
      </c>
      <c r="G2203" s="11"/>
      <c r="H2203" s="11"/>
      <c r="I2203" s="11"/>
      <c r="J2203" s="11"/>
      <c r="K2203" s="11"/>
      <c r="L2203" s="11"/>
      <c r="M2203" s="11"/>
      <c r="N2203" s="10"/>
      <c r="O2203" s="10"/>
      <c r="P2203" s="10"/>
      <c r="Q2203" s="10"/>
      <c r="R2203" s="10"/>
      <c r="S2203" s="10" t="s">
        <v>53</v>
      </c>
      <c r="T2203" s="10"/>
      <c r="U2203" s="10" t="s">
        <v>49</v>
      </c>
      <c r="V2203" s="10" t="s">
        <v>50</v>
      </c>
      <c r="W2203" s="10" t="s">
        <v>50</v>
      </c>
      <c r="X2203" s="11" t="str">
        <f t="shared" si="1279"/>
        <v>N</v>
      </c>
      <c r="Y2203" s="11"/>
      <c r="Z2203" s="11">
        <f t="shared" si="1263"/>
        <v>0</v>
      </c>
      <c r="AA2203" s="11" t="str">
        <f t="shared" si="1273"/>
        <v>N</v>
      </c>
      <c r="AB2203" s="11"/>
      <c r="AC2203" s="11">
        <f t="shared" si="1274"/>
        <v>0</v>
      </c>
      <c r="AD2203" s="10" t="str">
        <f t="shared" si="1280"/>
        <v/>
      </c>
      <c r="AE2203" s="10" t="str">
        <f t="shared" si="1281"/>
        <v/>
      </c>
      <c r="AF2203" s="11"/>
      <c r="AG2203" s="10"/>
      <c r="AH2203" s="10"/>
      <c r="AI2203" s="11">
        <f t="shared" si="1282"/>
        <v>1888</v>
      </c>
      <c r="AJ2203" s="11" t="str">
        <f t="shared" si="1283"/>
        <v/>
      </c>
      <c r="AK2203" s="11">
        <f t="shared" si="1284"/>
        <v>2039</v>
      </c>
      <c r="AL2203" s="11" t="str">
        <f t="shared" si="1285"/>
        <v/>
      </c>
      <c r="AM2203" s="11">
        <f t="shared" si="1286"/>
        <v>1543</v>
      </c>
      <c r="AN2203" s="11" t="str">
        <f t="shared" si="1287"/>
        <v/>
      </c>
      <c r="AO2203" s="11">
        <f t="shared" si="1288"/>
        <v>1543</v>
      </c>
      <c r="AP2203" s="11" t="str">
        <f t="shared" si="1289"/>
        <v/>
      </c>
      <c r="AQ2203" s="11"/>
      <c r="AR2203" s="11">
        <f t="shared" si="1275"/>
        <v>0</v>
      </c>
      <c r="AS2203" s="11"/>
      <c r="AT2203" s="9"/>
      <c r="AU2203" t="str">
        <f t="shared" si="1239"/>
        <v>RW</v>
      </c>
      <c r="AV2203" s="7">
        <f>SUM(Z$7:Z2203)/2</f>
        <v>1812</v>
      </c>
      <c r="AW2203" s="7">
        <f>SUM(AC$7:AC2203)/2</f>
        <v>1544</v>
      </c>
      <c r="BF2203" s="2" t="s">
        <v>1299</v>
      </c>
      <c r="BG2203" s="2" t="s">
        <v>1299</v>
      </c>
      <c r="BH2203" s="2" t="s">
        <v>1299</v>
      </c>
      <c r="BI2203" s="2" t="s">
        <v>1299</v>
      </c>
      <c r="BJ2203" s="2" t="s">
        <v>1299</v>
      </c>
      <c r="BK2203" s="2" t="s">
        <v>1299</v>
      </c>
      <c r="BL2203" s="2" t="s">
        <v>1299</v>
      </c>
      <c r="BM2203" s="2" t="s">
        <v>1299</v>
      </c>
      <c r="BN2203" s="2" t="s">
        <v>1299</v>
      </c>
      <c r="BO2203" s="2" t="s">
        <v>1299</v>
      </c>
    </row>
    <row r="2204" spans="2:67" outlineLevel="1">
      <c r="B2204" s="36"/>
      <c r="C2204" s="13" t="s">
        <v>1999</v>
      </c>
      <c r="D2204" s="10" t="s">
        <v>2453</v>
      </c>
      <c r="E2204" s="10" t="s">
        <v>2454</v>
      </c>
      <c r="F2204" s="11" t="s">
        <v>2455</v>
      </c>
      <c r="G2204" s="11"/>
      <c r="H2204" s="11"/>
      <c r="I2204" s="11"/>
      <c r="J2204" s="11"/>
      <c r="K2204" s="11"/>
      <c r="L2204" s="11"/>
      <c r="M2204" s="11"/>
      <c r="N2204" s="10"/>
      <c r="O2204" s="10"/>
      <c r="P2204" s="10"/>
      <c r="Q2204" s="10"/>
      <c r="R2204" s="10"/>
      <c r="S2204" s="10" t="s">
        <v>53</v>
      </c>
      <c r="T2204" s="10"/>
      <c r="U2204" s="10" t="s">
        <v>49</v>
      </c>
      <c r="V2204" s="10" t="s">
        <v>50</v>
      </c>
      <c r="W2204" s="10" t="s">
        <v>50</v>
      </c>
      <c r="X2204" s="11" t="str">
        <f t="shared" si="1279"/>
        <v>N</v>
      </c>
      <c r="Y2204" s="11"/>
      <c r="Z2204" s="11">
        <f t="shared" si="1263"/>
        <v>0</v>
      </c>
      <c r="AA2204" s="11" t="str">
        <f t="shared" si="1273"/>
        <v>N</v>
      </c>
      <c r="AB2204" s="11"/>
      <c r="AC2204" s="11">
        <f t="shared" si="1274"/>
        <v>0</v>
      </c>
      <c r="AD2204" s="10" t="str">
        <f t="shared" si="1280"/>
        <v/>
      </c>
      <c r="AE2204" s="10" t="str">
        <f t="shared" si="1281"/>
        <v/>
      </c>
      <c r="AF2204" s="11"/>
      <c r="AG2204" s="10"/>
      <c r="AH2204" s="10"/>
      <c r="AI2204" s="11">
        <f t="shared" si="1282"/>
        <v>1888</v>
      </c>
      <c r="AJ2204" s="11" t="str">
        <f t="shared" si="1283"/>
        <v/>
      </c>
      <c r="AK2204" s="11">
        <f t="shared" si="1284"/>
        <v>2039</v>
      </c>
      <c r="AL2204" s="11" t="str">
        <f t="shared" si="1285"/>
        <v/>
      </c>
      <c r="AM2204" s="11">
        <f t="shared" si="1286"/>
        <v>1543</v>
      </c>
      <c r="AN2204" s="11" t="str">
        <f t="shared" si="1287"/>
        <v/>
      </c>
      <c r="AO2204" s="11">
        <f t="shared" ref="AO2204:AO2235" si="1290">IF(AND(X2204="Y",AD2204&gt;0),AO2205+AB2205,AO2205)</f>
        <v>1543</v>
      </c>
      <c r="AP2204" s="11" t="str">
        <f t="shared" si="1289"/>
        <v/>
      </c>
      <c r="AQ2204" s="11"/>
      <c r="AR2204" s="11">
        <f t="shared" si="1275"/>
        <v>0</v>
      </c>
      <c r="AS2204" s="11"/>
      <c r="AT2204" s="9"/>
      <c r="AU2204" t="str">
        <f t="shared" si="1239"/>
        <v>RW</v>
      </c>
      <c r="AV2204" s="7">
        <f>SUM(Z$7:Z2204)/2</f>
        <v>1812</v>
      </c>
      <c r="AW2204" s="7">
        <f>SUM(AC$7:AC2204)/2</f>
        <v>1544</v>
      </c>
      <c r="BF2204" s="2" t="s">
        <v>1299</v>
      </c>
      <c r="BG2204" s="2" t="s">
        <v>1299</v>
      </c>
      <c r="BH2204" s="2" t="s">
        <v>1299</v>
      </c>
      <c r="BI2204" s="2" t="s">
        <v>1299</v>
      </c>
      <c r="BJ2204" s="2" t="s">
        <v>1299</v>
      </c>
      <c r="BK2204" s="2" t="s">
        <v>1299</v>
      </c>
      <c r="BL2204" s="2" t="s">
        <v>1299</v>
      </c>
      <c r="BM2204" s="2" t="s">
        <v>1299</v>
      </c>
      <c r="BN2204" s="2" t="s">
        <v>1299</v>
      </c>
      <c r="BO2204" s="2" t="s">
        <v>1299</v>
      </c>
    </row>
    <row r="2205" spans="2:67" outlineLevel="1">
      <c r="B2205" s="36"/>
      <c r="C2205" s="13" t="s">
        <v>1999</v>
      </c>
      <c r="D2205" s="10" t="s">
        <v>2453</v>
      </c>
      <c r="E2205" s="10" t="s">
        <v>2454</v>
      </c>
      <c r="F2205" s="11" t="s">
        <v>2455</v>
      </c>
      <c r="G2205" s="11"/>
      <c r="H2205" s="11"/>
      <c r="I2205" s="11"/>
      <c r="J2205" s="11"/>
      <c r="K2205" s="11"/>
      <c r="L2205" s="11"/>
      <c r="M2205" s="11"/>
      <c r="N2205" s="10"/>
      <c r="O2205" s="10"/>
      <c r="P2205" s="10"/>
      <c r="Q2205" s="10"/>
      <c r="R2205" s="10"/>
      <c r="S2205" s="10" t="s">
        <v>53</v>
      </c>
      <c r="T2205" s="10"/>
      <c r="U2205" s="10" t="s">
        <v>49</v>
      </c>
      <c r="V2205" s="10" t="s">
        <v>50</v>
      </c>
      <c r="W2205" s="10" t="s">
        <v>50</v>
      </c>
      <c r="X2205" s="11" t="str">
        <f t="shared" si="1279"/>
        <v>N</v>
      </c>
      <c r="Y2205" s="11"/>
      <c r="Z2205" s="11">
        <f t="shared" si="1263"/>
        <v>0</v>
      </c>
      <c r="AA2205" s="11" t="str">
        <f t="shared" si="1273"/>
        <v>N</v>
      </c>
      <c r="AB2205" s="11"/>
      <c r="AC2205" s="11">
        <f t="shared" si="1274"/>
        <v>0</v>
      </c>
      <c r="AD2205" s="10" t="str">
        <f t="shared" si="1280"/>
        <v/>
      </c>
      <c r="AE2205" s="10" t="str">
        <f t="shared" si="1281"/>
        <v/>
      </c>
      <c r="AF2205" s="11"/>
      <c r="AG2205" s="10"/>
      <c r="AH2205" s="10"/>
      <c r="AI2205" s="11">
        <f t="shared" si="1282"/>
        <v>1888</v>
      </c>
      <c r="AJ2205" s="11" t="str">
        <f t="shared" si="1283"/>
        <v/>
      </c>
      <c r="AK2205" s="11">
        <f t="shared" si="1284"/>
        <v>2039</v>
      </c>
      <c r="AL2205" s="11" t="str">
        <f t="shared" si="1285"/>
        <v/>
      </c>
      <c r="AM2205" s="11">
        <f t="shared" si="1286"/>
        <v>1543</v>
      </c>
      <c r="AN2205" s="11" t="str">
        <f t="shared" si="1287"/>
        <v/>
      </c>
      <c r="AO2205" s="11">
        <f t="shared" si="1290"/>
        <v>1543</v>
      </c>
      <c r="AP2205" s="11" t="str">
        <f t="shared" si="1289"/>
        <v/>
      </c>
      <c r="AQ2205" s="11"/>
      <c r="AR2205" s="11">
        <f t="shared" si="1275"/>
        <v>0</v>
      </c>
      <c r="AS2205" s="11"/>
      <c r="AT2205" s="9"/>
      <c r="AU2205" t="str">
        <f t="shared" ref="AU2205:AU2268" si="1291">S2205</f>
        <v>RW</v>
      </c>
      <c r="AV2205" s="7">
        <f>SUM(Z$7:Z2205)/2</f>
        <v>1812</v>
      </c>
      <c r="AW2205" s="7">
        <f>SUM(AC$7:AC2205)/2</f>
        <v>1544</v>
      </c>
      <c r="BF2205" s="2" t="s">
        <v>1299</v>
      </c>
      <c r="BG2205" s="2" t="s">
        <v>1299</v>
      </c>
      <c r="BH2205" s="2" t="s">
        <v>1299</v>
      </c>
      <c r="BI2205" s="2" t="s">
        <v>1299</v>
      </c>
      <c r="BJ2205" s="2" t="s">
        <v>1299</v>
      </c>
      <c r="BK2205" s="2" t="s">
        <v>1299</v>
      </c>
      <c r="BL2205" s="2" t="s">
        <v>1299</v>
      </c>
      <c r="BM2205" s="2" t="s">
        <v>1299</v>
      </c>
      <c r="BN2205" s="2" t="s">
        <v>1299</v>
      </c>
      <c r="BO2205" s="2" t="s">
        <v>1299</v>
      </c>
    </row>
    <row r="2206" spans="2:67" outlineLevel="1">
      <c r="B2206" s="36"/>
      <c r="C2206" s="13" t="s">
        <v>1999</v>
      </c>
      <c r="D2206" s="10" t="s">
        <v>2453</v>
      </c>
      <c r="E2206" s="10" t="s">
        <v>2454</v>
      </c>
      <c r="F2206" s="11" t="s">
        <v>2455</v>
      </c>
      <c r="G2206" s="11"/>
      <c r="H2206" s="11"/>
      <c r="I2206" s="11"/>
      <c r="J2206" s="11"/>
      <c r="K2206" s="11"/>
      <c r="L2206" s="11"/>
      <c r="M2206" s="11"/>
      <c r="N2206" s="10"/>
      <c r="O2206" s="10"/>
      <c r="P2206" s="10"/>
      <c r="Q2206" s="10"/>
      <c r="R2206" s="10"/>
      <c r="S2206" s="10" t="s">
        <v>53</v>
      </c>
      <c r="T2206" s="10"/>
      <c r="U2206" s="10" t="s">
        <v>49</v>
      </c>
      <c r="V2206" s="10" t="s">
        <v>50</v>
      </c>
      <c r="W2206" s="10" t="s">
        <v>50</v>
      </c>
      <c r="X2206" s="11" t="str">
        <f t="shared" si="1279"/>
        <v>N</v>
      </c>
      <c r="Y2206" s="11"/>
      <c r="Z2206" s="11">
        <f t="shared" si="1263"/>
        <v>0</v>
      </c>
      <c r="AA2206" s="11" t="str">
        <f t="shared" si="1273"/>
        <v>N</v>
      </c>
      <c r="AB2206" s="11"/>
      <c r="AC2206" s="11">
        <f t="shared" si="1274"/>
        <v>0</v>
      </c>
      <c r="AD2206" s="10" t="str">
        <f t="shared" si="1280"/>
        <v/>
      </c>
      <c r="AE2206" s="10" t="str">
        <f t="shared" si="1281"/>
        <v/>
      </c>
      <c r="AF2206" s="11"/>
      <c r="AG2206" s="10"/>
      <c r="AH2206" s="10"/>
      <c r="AI2206" s="11">
        <f t="shared" si="1282"/>
        <v>1888</v>
      </c>
      <c r="AJ2206" s="11" t="str">
        <f t="shared" si="1283"/>
        <v/>
      </c>
      <c r="AK2206" s="11">
        <f t="shared" si="1284"/>
        <v>2039</v>
      </c>
      <c r="AL2206" s="11" t="str">
        <f t="shared" si="1285"/>
        <v/>
      </c>
      <c r="AM2206" s="11">
        <f t="shared" si="1286"/>
        <v>1543</v>
      </c>
      <c r="AN2206" s="11" t="str">
        <f t="shared" si="1287"/>
        <v/>
      </c>
      <c r="AO2206" s="11">
        <f t="shared" si="1290"/>
        <v>1543</v>
      </c>
      <c r="AP2206" s="11" t="str">
        <f t="shared" si="1289"/>
        <v/>
      </c>
      <c r="AQ2206" s="11"/>
      <c r="AR2206" s="11">
        <f t="shared" si="1275"/>
        <v>0</v>
      </c>
      <c r="AS2206" s="11"/>
      <c r="AT2206" s="9"/>
      <c r="AU2206" t="str">
        <f t="shared" si="1291"/>
        <v>RW</v>
      </c>
      <c r="AV2206" s="7">
        <f>SUM(Z$7:Z2206)/2</f>
        <v>1812</v>
      </c>
      <c r="AW2206" s="7">
        <f>SUM(AC$7:AC2206)/2</f>
        <v>1544</v>
      </c>
      <c r="BF2206" s="2" t="s">
        <v>1299</v>
      </c>
      <c r="BG2206" s="2" t="s">
        <v>1299</v>
      </c>
      <c r="BH2206" s="2" t="s">
        <v>1299</v>
      </c>
      <c r="BI2206" s="2" t="s">
        <v>1299</v>
      </c>
      <c r="BJ2206" s="2" t="s">
        <v>1299</v>
      </c>
      <c r="BK2206" s="2" t="s">
        <v>1299</v>
      </c>
      <c r="BL2206" s="2" t="s">
        <v>1299</v>
      </c>
      <c r="BM2206" s="2" t="s">
        <v>1299</v>
      </c>
      <c r="BN2206" s="2" t="s">
        <v>1299</v>
      </c>
      <c r="BO2206" s="2" t="s">
        <v>1299</v>
      </c>
    </row>
    <row r="2207" spans="2:67" outlineLevel="1">
      <c r="B2207" s="36"/>
      <c r="C2207" s="13" t="s">
        <v>1999</v>
      </c>
      <c r="D2207" s="10" t="s">
        <v>2453</v>
      </c>
      <c r="E2207" s="10" t="s">
        <v>2454</v>
      </c>
      <c r="F2207" s="11" t="s">
        <v>2455</v>
      </c>
      <c r="G2207" s="11"/>
      <c r="H2207" s="11"/>
      <c r="I2207" s="11"/>
      <c r="J2207" s="11"/>
      <c r="K2207" s="11"/>
      <c r="L2207" s="11"/>
      <c r="M2207" s="11"/>
      <c r="N2207" s="10"/>
      <c r="O2207" s="10"/>
      <c r="P2207" s="10"/>
      <c r="Q2207" s="10"/>
      <c r="R2207" s="10"/>
      <c r="S2207" s="10" t="s">
        <v>53</v>
      </c>
      <c r="T2207" s="10"/>
      <c r="U2207" s="10" t="s">
        <v>49</v>
      </c>
      <c r="V2207" s="10" t="s">
        <v>50</v>
      </c>
      <c r="W2207" s="10" t="s">
        <v>50</v>
      </c>
      <c r="X2207" s="11" t="str">
        <f t="shared" si="1279"/>
        <v>N</v>
      </c>
      <c r="Y2207" s="11"/>
      <c r="Z2207" s="11">
        <f t="shared" si="1263"/>
        <v>0</v>
      </c>
      <c r="AA2207" s="11" t="str">
        <f t="shared" si="1273"/>
        <v>N</v>
      </c>
      <c r="AB2207" s="11"/>
      <c r="AC2207" s="11">
        <f t="shared" si="1274"/>
        <v>0</v>
      </c>
      <c r="AD2207" s="10" t="str">
        <f t="shared" si="1280"/>
        <v/>
      </c>
      <c r="AE2207" s="10" t="str">
        <f t="shared" si="1281"/>
        <v/>
      </c>
      <c r="AF2207" s="11"/>
      <c r="AG2207" s="10"/>
      <c r="AH2207" s="10"/>
      <c r="AI2207" s="11">
        <f t="shared" si="1282"/>
        <v>1888</v>
      </c>
      <c r="AJ2207" s="11" t="str">
        <f t="shared" si="1283"/>
        <v/>
      </c>
      <c r="AK2207" s="11">
        <f t="shared" si="1284"/>
        <v>2039</v>
      </c>
      <c r="AL2207" s="11" t="str">
        <f t="shared" si="1285"/>
        <v/>
      </c>
      <c r="AM2207" s="11">
        <f t="shared" si="1286"/>
        <v>1543</v>
      </c>
      <c r="AN2207" s="11" t="str">
        <f t="shared" si="1287"/>
        <v/>
      </c>
      <c r="AO2207" s="11">
        <f t="shared" si="1290"/>
        <v>1543</v>
      </c>
      <c r="AP2207" s="11" t="str">
        <f t="shared" si="1289"/>
        <v/>
      </c>
      <c r="AQ2207" s="11"/>
      <c r="AR2207" s="11">
        <f t="shared" si="1275"/>
        <v>0</v>
      </c>
      <c r="AS2207" s="11"/>
      <c r="AT2207" s="9"/>
      <c r="AU2207" t="str">
        <f t="shared" si="1291"/>
        <v>RW</v>
      </c>
      <c r="AV2207" s="7">
        <f>SUM(Z$7:Z2207)/2</f>
        <v>1812</v>
      </c>
      <c r="AW2207" s="7">
        <f>SUM(AC$7:AC2207)/2</f>
        <v>1544</v>
      </c>
      <c r="BF2207" s="2" t="s">
        <v>1299</v>
      </c>
      <c r="BG2207" s="2" t="s">
        <v>1299</v>
      </c>
      <c r="BH2207" s="2" t="s">
        <v>1299</v>
      </c>
      <c r="BI2207" s="2" t="s">
        <v>1299</v>
      </c>
      <c r="BJ2207" s="2" t="s">
        <v>1299</v>
      </c>
      <c r="BK2207" s="2" t="s">
        <v>1299</v>
      </c>
      <c r="BL2207" s="2" t="s">
        <v>1299</v>
      </c>
      <c r="BM2207" s="2" t="s">
        <v>1299</v>
      </c>
      <c r="BN2207" s="2" t="s">
        <v>1299</v>
      </c>
      <c r="BO2207" s="2" t="s">
        <v>1299</v>
      </c>
    </row>
    <row r="2208" spans="2:67" outlineLevel="1">
      <c r="B2208" s="36"/>
      <c r="C2208" s="13" t="s">
        <v>1999</v>
      </c>
      <c r="D2208" s="10" t="s">
        <v>2453</v>
      </c>
      <c r="E2208" s="10" t="s">
        <v>2454</v>
      </c>
      <c r="F2208" s="11" t="s">
        <v>2455</v>
      </c>
      <c r="G2208" s="11"/>
      <c r="H2208" s="11"/>
      <c r="I2208" s="11"/>
      <c r="J2208" s="11"/>
      <c r="K2208" s="11"/>
      <c r="L2208" s="11"/>
      <c r="M2208" s="11"/>
      <c r="N2208" s="10"/>
      <c r="O2208" s="10"/>
      <c r="P2208" s="10"/>
      <c r="Q2208" s="10"/>
      <c r="R2208" s="10"/>
      <c r="S2208" s="10" t="s">
        <v>53</v>
      </c>
      <c r="T2208" s="10"/>
      <c r="U2208" s="10" t="s">
        <v>49</v>
      </c>
      <c r="V2208" s="10" t="s">
        <v>50</v>
      </c>
      <c r="W2208" s="10" t="s">
        <v>50</v>
      </c>
      <c r="X2208" s="11" t="str">
        <f t="shared" si="1279"/>
        <v>N</v>
      </c>
      <c r="Y2208" s="11"/>
      <c r="Z2208" s="11">
        <f t="shared" si="1263"/>
        <v>0</v>
      </c>
      <c r="AA2208" s="11" t="str">
        <f t="shared" si="1273"/>
        <v>N</v>
      </c>
      <c r="AB2208" s="11"/>
      <c r="AC2208" s="11">
        <f t="shared" si="1274"/>
        <v>0</v>
      </c>
      <c r="AD2208" s="10" t="str">
        <f t="shared" si="1280"/>
        <v/>
      </c>
      <c r="AE2208" s="10" t="str">
        <f t="shared" si="1281"/>
        <v/>
      </c>
      <c r="AF2208" s="11"/>
      <c r="AG2208" s="10"/>
      <c r="AH2208" s="10"/>
      <c r="AI2208" s="11">
        <f t="shared" si="1282"/>
        <v>1888</v>
      </c>
      <c r="AJ2208" s="11" t="str">
        <f t="shared" si="1283"/>
        <v/>
      </c>
      <c r="AK2208" s="11">
        <f t="shared" si="1284"/>
        <v>2039</v>
      </c>
      <c r="AL2208" s="11" t="str">
        <f t="shared" si="1285"/>
        <v/>
      </c>
      <c r="AM2208" s="11">
        <f t="shared" si="1286"/>
        <v>1543</v>
      </c>
      <c r="AN2208" s="11" t="str">
        <f t="shared" si="1287"/>
        <v/>
      </c>
      <c r="AO2208" s="11">
        <f t="shared" si="1290"/>
        <v>1543</v>
      </c>
      <c r="AP2208" s="11" t="str">
        <f t="shared" si="1289"/>
        <v/>
      </c>
      <c r="AQ2208" s="11"/>
      <c r="AR2208" s="11">
        <f t="shared" si="1275"/>
        <v>0</v>
      </c>
      <c r="AS2208" s="11"/>
      <c r="AT2208" s="9"/>
      <c r="AU2208" t="str">
        <f t="shared" si="1291"/>
        <v>RW</v>
      </c>
      <c r="AV2208" s="7">
        <f>SUM(Z$7:Z2208)/2</f>
        <v>1812</v>
      </c>
      <c r="AW2208" s="7">
        <f>SUM(AC$7:AC2208)/2</f>
        <v>1544</v>
      </c>
      <c r="BF2208" s="2" t="s">
        <v>1299</v>
      </c>
      <c r="BG2208" s="2" t="s">
        <v>1299</v>
      </c>
      <c r="BH2208" s="2" t="s">
        <v>1299</v>
      </c>
      <c r="BI2208" s="2" t="s">
        <v>1299</v>
      </c>
      <c r="BJ2208" s="2" t="s">
        <v>1299</v>
      </c>
      <c r="BK2208" s="2" t="s">
        <v>1299</v>
      </c>
      <c r="BL2208" s="2" t="s">
        <v>1299</v>
      </c>
      <c r="BM2208" s="2" t="s">
        <v>1299</v>
      </c>
      <c r="BN2208" s="2" t="s">
        <v>1299</v>
      </c>
      <c r="BO2208" s="2" t="s">
        <v>1299</v>
      </c>
    </row>
    <row r="2209" spans="2:67" outlineLevel="1">
      <c r="B2209" s="36"/>
      <c r="C2209" s="13" t="s">
        <v>1999</v>
      </c>
      <c r="D2209" s="10" t="s">
        <v>2453</v>
      </c>
      <c r="E2209" s="10" t="s">
        <v>2454</v>
      </c>
      <c r="F2209" s="11" t="s">
        <v>2455</v>
      </c>
      <c r="G2209" s="11"/>
      <c r="H2209" s="11"/>
      <c r="I2209" s="11"/>
      <c r="J2209" s="11"/>
      <c r="K2209" s="11"/>
      <c r="L2209" s="11"/>
      <c r="M2209" s="11"/>
      <c r="N2209" s="10"/>
      <c r="O2209" s="10"/>
      <c r="P2209" s="10"/>
      <c r="Q2209" s="10"/>
      <c r="R2209" s="10"/>
      <c r="S2209" s="10" t="s">
        <v>53</v>
      </c>
      <c r="T2209" s="10"/>
      <c r="U2209" s="10" t="s">
        <v>49</v>
      </c>
      <c r="V2209" s="10" t="s">
        <v>50</v>
      </c>
      <c r="W2209" s="10" t="s">
        <v>50</v>
      </c>
      <c r="X2209" s="11" t="str">
        <f t="shared" si="1279"/>
        <v>N</v>
      </c>
      <c r="Y2209" s="11"/>
      <c r="Z2209" s="11">
        <f t="shared" si="1263"/>
        <v>0</v>
      </c>
      <c r="AA2209" s="11" t="str">
        <f t="shared" si="1273"/>
        <v>N</v>
      </c>
      <c r="AB2209" s="11"/>
      <c r="AC2209" s="11">
        <f t="shared" si="1274"/>
        <v>0</v>
      </c>
      <c r="AD2209" s="10" t="str">
        <f t="shared" si="1280"/>
        <v/>
      </c>
      <c r="AE2209" s="10" t="str">
        <f t="shared" si="1281"/>
        <v/>
      </c>
      <c r="AF2209" s="11"/>
      <c r="AG2209" s="10"/>
      <c r="AH2209" s="10"/>
      <c r="AI2209" s="11">
        <f t="shared" si="1282"/>
        <v>1888</v>
      </c>
      <c r="AJ2209" s="11" t="str">
        <f t="shared" si="1283"/>
        <v/>
      </c>
      <c r="AK2209" s="11">
        <f t="shared" si="1284"/>
        <v>2039</v>
      </c>
      <c r="AL2209" s="11" t="str">
        <f t="shared" si="1285"/>
        <v/>
      </c>
      <c r="AM2209" s="11">
        <f t="shared" si="1286"/>
        <v>1543</v>
      </c>
      <c r="AN2209" s="11" t="str">
        <f t="shared" si="1287"/>
        <v/>
      </c>
      <c r="AO2209" s="11">
        <f t="shared" si="1290"/>
        <v>1543</v>
      </c>
      <c r="AP2209" s="11" t="str">
        <f t="shared" si="1289"/>
        <v/>
      </c>
      <c r="AQ2209" s="11"/>
      <c r="AR2209" s="11">
        <f t="shared" si="1275"/>
        <v>0</v>
      </c>
      <c r="AS2209" s="11"/>
      <c r="AT2209" s="9"/>
      <c r="AU2209" t="str">
        <f t="shared" si="1291"/>
        <v>RW</v>
      </c>
      <c r="AV2209" s="7">
        <f>SUM(Z$7:Z2209)/2</f>
        <v>1812</v>
      </c>
      <c r="AW2209" s="7">
        <f>SUM(AC$7:AC2209)/2</f>
        <v>1544</v>
      </c>
      <c r="BF2209" s="2" t="s">
        <v>1299</v>
      </c>
      <c r="BG2209" s="2" t="s">
        <v>1299</v>
      </c>
      <c r="BH2209" s="2" t="s">
        <v>1299</v>
      </c>
      <c r="BI2209" s="2" t="s">
        <v>1299</v>
      </c>
      <c r="BJ2209" s="2" t="s">
        <v>1299</v>
      </c>
      <c r="BK2209" s="2" t="s">
        <v>1299</v>
      </c>
      <c r="BL2209" s="2" t="s">
        <v>1299</v>
      </c>
      <c r="BM2209" s="2" t="s">
        <v>1299</v>
      </c>
      <c r="BN2209" s="2" t="s">
        <v>1299</v>
      </c>
      <c r="BO2209" s="2" t="s">
        <v>1299</v>
      </c>
    </row>
    <row r="2210" spans="2:67" outlineLevel="1">
      <c r="B2210" s="36"/>
      <c r="C2210" s="13" t="s">
        <v>1999</v>
      </c>
      <c r="D2210" s="10" t="s">
        <v>2453</v>
      </c>
      <c r="E2210" s="10" t="s">
        <v>2454</v>
      </c>
      <c r="F2210" s="11" t="s">
        <v>2455</v>
      </c>
      <c r="G2210" s="11"/>
      <c r="H2210" s="11"/>
      <c r="I2210" s="11"/>
      <c r="J2210" s="11"/>
      <c r="K2210" s="11"/>
      <c r="L2210" s="11"/>
      <c r="M2210" s="11"/>
      <c r="N2210" s="10"/>
      <c r="O2210" s="10"/>
      <c r="P2210" s="10"/>
      <c r="Q2210" s="10"/>
      <c r="R2210" s="10"/>
      <c r="S2210" s="10" t="s">
        <v>53</v>
      </c>
      <c r="T2210" s="10"/>
      <c r="U2210" s="10" t="s">
        <v>49</v>
      </c>
      <c r="V2210" s="10" t="s">
        <v>50</v>
      </c>
      <c r="W2210" s="10" t="s">
        <v>50</v>
      </c>
      <c r="X2210" s="11" t="str">
        <f t="shared" si="1279"/>
        <v>N</v>
      </c>
      <c r="Y2210" s="11"/>
      <c r="Z2210" s="11">
        <f t="shared" si="1263"/>
        <v>0</v>
      </c>
      <c r="AA2210" s="11" t="str">
        <f t="shared" si="1273"/>
        <v>N</v>
      </c>
      <c r="AB2210" s="11"/>
      <c r="AC2210" s="11">
        <f t="shared" si="1274"/>
        <v>0</v>
      </c>
      <c r="AD2210" s="10" t="str">
        <f t="shared" si="1280"/>
        <v/>
      </c>
      <c r="AE2210" s="10" t="str">
        <f t="shared" si="1281"/>
        <v/>
      </c>
      <c r="AF2210" s="11"/>
      <c r="AG2210" s="10"/>
      <c r="AH2210" s="10"/>
      <c r="AI2210" s="11">
        <f t="shared" si="1282"/>
        <v>1888</v>
      </c>
      <c r="AJ2210" s="11" t="str">
        <f t="shared" si="1283"/>
        <v/>
      </c>
      <c r="AK2210" s="11">
        <f t="shared" si="1284"/>
        <v>2039</v>
      </c>
      <c r="AL2210" s="11" t="str">
        <f t="shared" si="1285"/>
        <v/>
      </c>
      <c r="AM2210" s="11">
        <f t="shared" si="1286"/>
        <v>1543</v>
      </c>
      <c r="AN2210" s="11" t="str">
        <f t="shared" si="1287"/>
        <v/>
      </c>
      <c r="AO2210" s="11">
        <f t="shared" si="1290"/>
        <v>1543</v>
      </c>
      <c r="AP2210" s="11" t="str">
        <f t="shared" si="1289"/>
        <v/>
      </c>
      <c r="AQ2210" s="11"/>
      <c r="AR2210" s="11">
        <f t="shared" si="1275"/>
        <v>0</v>
      </c>
      <c r="AS2210" s="11"/>
      <c r="AT2210" s="9"/>
      <c r="AU2210" t="str">
        <f t="shared" si="1291"/>
        <v>RW</v>
      </c>
      <c r="AV2210" s="7">
        <f>SUM(Z$7:Z2210)/2</f>
        <v>1812</v>
      </c>
      <c r="AW2210" s="7">
        <f>SUM(AC$7:AC2210)/2</f>
        <v>1544</v>
      </c>
      <c r="BF2210" s="2" t="s">
        <v>1299</v>
      </c>
      <c r="BG2210" s="2" t="s">
        <v>1299</v>
      </c>
      <c r="BH2210" s="2" t="s">
        <v>1299</v>
      </c>
      <c r="BI2210" s="2" t="s">
        <v>1299</v>
      </c>
      <c r="BJ2210" s="2" t="s">
        <v>1299</v>
      </c>
      <c r="BK2210" s="2" t="s">
        <v>1299</v>
      </c>
      <c r="BL2210" s="2" t="s">
        <v>1299</v>
      </c>
      <c r="BM2210" s="2" t="s">
        <v>1299</v>
      </c>
      <c r="BN2210" s="2" t="s">
        <v>1299</v>
      </c>
      <c r="BO2210" s="2" t="s">
        <v>1299</v>
      </c>
    </row>
    <row r="2211" spans="2:67" outlineLevel="1">
      <c r="B2211" s="36"/>
      <c r="C2211" s="13" t="s">
        <v>1999</v>
      </c>
      <c r="D2211" s="10" t="s">
        <v>2453</v>
      </c>
      <c r="E2211" s="10" t="s">
        <v>2454</v>
      </c>
      <c r="F2211" s="11" t="s">
        <v>2455</v>
      </c>
      <c r="G2211" s="11"/>
      <c r="H2211" s="11"/>
      <c r="I2211" s="11"/>
      <c r="J2211" s="11"/>
      <c r="K2211" s="11"/>
      <c r="L2211" s="11"/>
      <c r="M2211" s="11"/>
      <c r="N2211" s="10"/>
      <c r="O2211" s="10"/>
      <c r="P2211" s="10"/>
      <c r="Q2211" s="10"/>
      <c r="R2211" s="10"/>
      <c r="S2211" s="10" t="s">
        <v>53</v>
      </c>
      <c r="T2211" s="10"/>
      <c r="U2211" s="10" t="s">
        <v>49</v>
      </c>
      <c r="V2211" s="10" t="s">
        <v>50</v>
      </c>
      <c r="W2211" s="10" t="s">
        <v>50</v>
      </c>
      <c r="X2211" s="11" t="str">
        <f t="shared" si="1279"/>
        <v>N</v>
      </c>
      <c r="Y2211" s="11"/>
      <c r="Z2211" s="11">
        <f t="shared" si="1263"/>
        <v>0</v>
      </c>
      <c r="AA2211" s="11" t="str">
        <f t="shared" si="1273"/>
        <v>N</v>
      </c>
      <c r="AB2211" s="11"/>
      <c r="AC2211" s="11">
        <f t="shared" si="1274"/>
        <v>0</v>
      </c>
      <c r="AD2211" s="10" t="str">
        <f t="shared" si="1280"/>
        <v/>
      </c>
      <c r="AE2211" s="10" t="str">
        <f t="shared" si="1281"/>
        <v/>
      </c>
      <c r="AF2211" s="11"/>
      <c r="AG2211" s="10"/>
      <c r="AH2211" s="10"/>
      <c r="AI2211" s="11">
        <f t="shared" si="1282"/>
        <v>1888</v>
      </c>
      <c r="AJ2211" s="11" t="str">
        <f t="shared" si="1283"/>
        <v/>
      </c>
      <c r="AK2211" s="11">
        <f t="shared" si="1284"/>
        <v>2039</v>
      </c>
      <c r="AL2211" s="11" t="str">
        <f t="shared" si="1285"/>
        <v/>
      </c>
      <c r="AM2211" s="11">
        <f t="shared" si="1286"/>
        <v>1543</v>
      </c>
      <c r="AN2211" s="11" t="str">
        <f t="shared" si="1287"/>
        <v/>
      </c>
      <c r="AO2211" s="11">
        <f t="shared" si="1290"/>
        <v>1543</v>
      </c>
      <c r="AP2211" s="11" t="str">
        <f t="shared" si="1289"/>
        <v/>
      </c>
      <c r="AQ2211" s="11"/>
      <c r="AR2211" s="11">
        <f t="shared" si="1275"/>
        <v>0</v>
      </c>
      <c r="AS2211" s="11"/>
      <c r="AT2211" s="9"/>
      <c r="AU2211" t="str">
        <f t="shared" si="1291"/>
        <v>RW</v>
      </c>
      <c r="AV2211" s="7">
        <f>SUM(Z$7:Z2211)/2</f>
        <v>1812</v>
      </c>
      <c r="AW2211" s="7">
        <f>SUM(AC$7:AC2211)/2</f>
        <v>1544</v>
      </c>
      <c r="BF2211" s="2" t="s">
        <v>1299</v>
      </c>
      <c r="BG2211" s="2" t="s">
        <v>1299</v>
      </c>
      <c r="BH2211" s="2" t="s">
        <v>1299</v>
      </c>
      <c r="BI2211" s="2" t="s">
        <v>1299</v>
      </c>
      <c r="BJ2211" s="2" t="s">
        <v>1299</v>
      </c>
      <c r="BK2211" s="2" t="s">
        <v>1299</v>
      </c>
      <c r="BL2211" s="2" t="s">
        <v>1299</v>
      </c>
      <c r="BM2211" s="2" t="s">
        <v>1299</v>
      </c>
      <c r="BN2211" s="2" t="s">
        <v>1299</v>
      </c>
      <c r="BO2211" s="2" t="s">
        <v>1299</v>
      </c>
    </row>
    <row r="2212" spans="2:67" outlineLevel="1">
      <c r="B2212" s="36"/>
      <c r="C2212" s="13" t="s">
        <v>1999</v>
      </c>
      <c r="D2212" s="10" t="s">
        <v>2453</v>
      </c>
      <c r="E2212" s="10" t="s">
        <v>2454</v>
      </c>
      <c r="F2212" s="11" t="s">
        <v>2455</v>
      </c>
      <c r="G2212" s="11"/>
      <c r="H2212" s="11"/>
      <c r="I2212" s="11"/>
      <c r="J2212" s="11"/>
      <c r="K2212" s="11"/>
      <c r="L2212" s="11"/>
      <c r="M2212" s="11"/>
      <c r="N2212" s="10"/>
      <c r="O2212" s="10"/>
      <c r="P2212" s="10"/>
      <c r="Q2212" s="10"/>
      <c r="R2212" s="10"/>
      <c r="S2212" s="10" t="s">
        <v>53</v>
      </c>
      <c r="T2212" s="10"/>
      <c r="U2212" s="10" t="s">
        <v>49</v>
      </c>
      <c r="V2212" s="10" t="s">
        <v>50</v>
      </c>
      <c r="W2212" s="10" t="s">
        <v>50</v>
      </c>
      <c r="X2212" s="11" t="str">
        <f t="shared" si="1279"/>
        <v>N</v>
      </c>
      <c r="Y2212" s="11"/>
      <c r="Z2212" s="11">
        <f t="shared" si="1263"/>
        <v>0</v>
      </c>
      <c r="AA2212" s="11" t="str">
        <f t="shared" si="1273"/>
        <v>N</v>
      </c>
      <c r="AB2212" s="11"/>
      <c r="AC2212" s="11">
        <f t="shared" si="1274"/>
        <v>0</v>
      </c>
      <c r="AD2212" s="10" t="str">
        <f t="shared" si="1280"/>
        <v/>
      </c>
      <c r="AE2212" s="10" t="str">
        <f t="shared" si="1281"/>
        <v/>
      </c>
      <c r="AF2212" s="11"/>
      <c r="AG2212" s="10"/>
      <c r="AH2212" s="10"/>
      <c r="AI2212" s="11">
        <f t="shared" si="1282"/>
        <v>1888</v>
      </c>
      <c r="AJ2212" s="11" t="str">
        <f t="shared" si="1283"/>
        <v/>
      </c>
      <c r="AK2212" s="11">
        <f t="shared" si="1284"/>
        <v>2039</v>
      </c>
      <c r="AL2212" s="11" t="str">
        <f t="shared" si="1285"/>
        <v/>
      </c>
      <c r="AM2212" s="11">
        <f t="shared" si="1286"/>
        <v>1543</v>
      </c>
      <c r="AN2212" s="11" t="str">
        <f t="shared" si="1287"/>
        <v/>
      </c>
      <c r="AO2212" s="11">
        <f t="shared" si="1290"/>
        <v>1543</v>
      </c>
      <c r="AP2212" s="11" t="str">
        <f t="shared" si="1289"/>
        <v/>
      </c>
      <c r="AQ2212" s="11"/>
      <c r="AR2212" s="11">
        <f t="shared" si="1275"/>
        <v>0</v>
      </c>
      <c r="AS2212" s="11"/>
      <c r="AT2212" s="9"/>
      <c r="AU2212" t="str">
        <f t="shared" si="1291"/>
        <v>RW</v>
      </c>
      <c r="AV2212" s="7">
        <f>SUM(Z$7:Z2212)/2</f>
        <v>1812</v>
      </c>
      <c r="AW2212" s="7">
        <f>SUM(AC$7:AC2212)/2</f>
        <v>1544</v>
      </c>
      <c r="BF2212" s="2" t="s">
        <v>1299</v>
      </c>
      <c r="BG2212" s="2" t="s">
        <v>1299</v>
      </c>
      <c r="BH2212" s="2" t="s">
        <v>1299</v>
      </c>
      <c r="BI2212" s="2" t="s">
        <v>1299</v>
      </c>
      <c r="BJ2212" s="2" t="s">
        <v>1299</v>
      </c>
      <c r="BK2212" s="2" t="s">
        <v>1299</v>
      </c>
      <c r="BL2212" s="2" t="s">
        <v>1299</v>
      </c>
      <c r="BM2212" s="2" t="s">
        <v>1299</v>
      </c>
      <c r="BN2212" s="2" t="s">
        <v>1299</v>
      </c>
      <c r="BO2212" s="2" t="s">
        <v>1299</v>
      </c>
    </row>
    <row r="2213" spans="2:67" outlineLevel="1">
      <c r="B2213" s="36"/>
      <c r="C2213" s="13" t="s">
        <v>1999</v>
      </c>
      <c r="D2213" s="10" t="s">
        <v>2453</v>
      </c>
      <c r="E2213" s="10" t="s">
        <v>2454</v>
      </c>
      <c r="F2213" s="11" t="s">
        <v>2455</v>
      </c>
      <c r="G2213" s="11"/>
      <c r="H2213" s="11"/>
      <c r="I2213" s="11"/>
      <c r="J2213" s="11"/>
      <c r="K2213" s="11"/>
      <c r="L2213" s="11"/>
      <c r="M2213" s="11"/>
      <c r="N2213" s="10"/>
      <c r="O2213" s="10"/>
      <c r="P2213" s="10"/>
      <c r="Q2213" s="10"/>
      <c r="R2213" s="10"/>
      <c r="S2213" s="10" t="s">
        <v>53</v>
      </c>
      <c r="T2213" s="10"/>
      <c r="U2213" s="10" t="s">
        <v>49</v>
      </c>
      <c r="V2213" s="10" t="s">
        <v>50</v>
      </c>
      <c r="W2213" s="10" t="s">
        <v>50</v>
      </c>
      <c r="X2213" s="11" t="str">
        <f t="shared" si="1279"/>
        <v>N</v>
      </c>
      <c r="Y2213" s="11"/>
      <c r="Z2213" s="11">
        <f t="shared" ref="Z2213:Z2276" si="1292">IF(V2213="N",Y2213,Y2213*$T$1)</f>
        <v>0</v>
      </c>
      <c r="AA2213" s="11" t="str">
        <f t="shared" si="1273"/>
        <v>N</v>
      </c>
      <c r="AB2213" s="11"/>
      <c r="AC2213" s="11">
        <f t="shared" si="1274"/>
        <v>0</v>
      </c>
      <c r="AD2213" s="10" t="str">
        <f t="shared" si="1280"/>
        <v/>
      </c>
      <c r="AE2213" s="10" t="str">
        <f t="shared" si="1281"/>
        <v/>
      </c>
      <c r="AF2213" s="11"/>
      <c r="AG2213" s="10"/>
      <c r="AH2213" s="10"/>
      <c r="AI2213" s="11">
        <f t="shared" si="1282"/>
        <v>1888</v>
      </c>
      <c r="AJ2213" s="11" t="str">
        <f t="shared" si="1283"/>
        <v/>
      </c>
      <c r="AK2213" s="11">
        <f t="shared" si="1284"/>
        <v>2039</v>
      </c>
      <c r="AL2213" s="11" t="str">
        <f t="shared" si="1285"/>
        <v/>
      </c>
      <c r="AM2213" s="11">
        <f t="shared" si="1286"/>
        <v>1543</v>
      </c>
      <c r="AN2213" s="11" t="str">
        <f t="shared" si="1287"/>
        <v/>
      </c>
      <c r="AO2213" s="11">
        <f t="shared" si="1290"/>
        <v>1543</v>
      </c>
      <c r="AP2213" s="11" t="str">
        <f t="shared" si="1289"/>
        <v/>
      </c>
      <c r="AQ2213" s="11"/>
      <c r="AR2213" s="11">
        <f t="shared" si="1275"/>
        <v>0</v>
      </c>
      <c r="AS2213" s="11"/>
      <c r="AT2213" s="9"/>
      <c r="AU2213" t="str">
        <f t="shared" si="1291"/>
        <v>RW</v>
      </c>
      <c r="AV2213" s="7">
        <f>SUM(Z$7:Z2213)/2</f>
        <v>1812</v>
      </c>
      <c r="AW2213" s="7">
        <f>SUM(AC$7:AC2213)/2</f>
        <v>1544</v>
      </c>
      <c r="BF2213" s="2" t="s">
        <v>1299</v>
      </c>
      <c r="BG2213" s="2" t="s">
        <v>1299</v>
      </c>
      <c r="BH2213" s="2" t="s">
        <v>1299</v>
      </c>
      <c r="BI2213" s="2" t="s">
        <v>1299</v>
      </c>
      <c r="BJ2213" s="2" t="s">
        <v>1299</v>
      </c>
      <c r="BK2213" s="2" t="s">
        <v>1299</v>
      </c>
      <c r="BL2213" s="2" t="s">
        <v>1299</v>
      </c>
      <c r="BM2213" s="2" t="s">
        <v>1299</v>
      </c>
      <c r="BN2213" s="2" t="s">
        <v>1299</v>
      </c>
      <c r="BO2213" s="2" t="s">
        <v>1299</v>
      </c>
    </row>
    <row r="2214" spans="2:67" outlineLevel="1">
      <c r="B2214" s="36"/>
      <c r="C2214" s="13" t="s">
        <v>1999</v>
      </c>
      <c r="D2214" s="10" t="s">
        <v>2453</v>
      </c>
      <c r="E2214" s="10" t="s">
        <v>2454</v>
      </c>
      <c r="F2214" s="11" t="s">
        <v>2455</v>
      </c>
      <c r="G2214" s="11"/>
      <c r="H2214" s="11"/>
      <c r="I2214" s="11"/>
      <c r="J2214" s="11"/>
      <c r="K2214" s="11"/>
      <c r="L2214" s="11"/>
      <c r="M2214" s="11"/>
      <c r="N2214" s="10"/>
      <c r="O2214" s="10"/>
      <c r="P2214" s="10"/>
      <c r="Q2214" s="10"/>
      <c r="R2214" s="10"/>
      <c r="S2214" s="10" t="s">
        <v>53</v>
      </c>
      <c r="T2214" s="10"/>
      <c r="U2214" s="10" t="s">
        <v>49</v>
      </c>
      <c r="V2214" s="10" t="s">
        <v>50</v>
      </c>
      <c r="W2214" s="10" t="s">
        <v>50</v>
      </c>
      <c r="X2214" s="11" t="str">
        <f t="shared" si="1279"/>
        <v>N</v>
      </c>
      <c r="Y2214" s="11"/>
      <c r="Z2214" s="11">
        <f t="shared" si="1292"/>
        <v>0</v>
      </c>
      <c r="AA2214" s="11" t="str">
        <f t="shared" si="1273"/>
        <v>N</v>
      </c>
      <c r="AB2214" s="11"/>
      <c r="AC2214" s="11">
        <f t="shared" si="1274"/>
        <v>0</v>
      </c>
      <c r="AD2214" s="10" t="str">
        <f t="shared" si="1280"/>
        <v/>
      </c>
      <c r="AE2214" s="10" t="str">
        <f t="shared" si="1281"/>
        <v/>
      </c>
      <c r="AF2214" s="11"/>
      <c r="AG2214" s="10"/>
      <c r="AH2214" s="10"/>
      <c r="AI2214" s="11">
        <f t="shared" si="1282"/>
        <v>1888</v>
      </c>
      <c r="AJ2214" s="11" t="str">
        <f t="shared" si="1283"/>
        <v/>
      </c>
      <c r="AK2214" s="11">
        <f t="shared" si="1284"/>
        <v>2039</v>
      </c>
      <c r="AL2214" s="11" t="str">
        <f t="shared" si="1285"/>
        <v/>
      </c>
      <c r="AM2214" s="11">
        <f t="shared" si="1286"/>
        <v>1543</v>
      </c>
      <c r="AN2214" s="11" t="str">
        <f t="shared" si="1287"/>
        <v/>
      </c>
      <c r="AO2214" s="11">
        <f t="shared" si="1290"/>
        <v>1543</v>
      </c>
      <c r="AP2214" s="11" t="str">
        <f t="shared" si="1289"/>
        <v/>
      </c>
      <c r="AQ2214" s="11"/>
      <c r="AR2214" s="11">
        <f t="shared" si="1275"/>
        <v>0</v>
      </c>
      <c r="AS2214" s="11"/>
      <c r="AT2214" s="9"/>
      <c r="AU2214" t="str">
        <f t="shared" si="1291"/>
        <v>RW</v>
      </c>
      <c r="AV2214" s="7">
        <f>SUM(Z$7:Z2214)/2</f>
        <v>1812</v>
      </c>
      <c r="AW2214" s="7">
        <f>SUM(AC$7:AC2214)/2</f>
        <v>1544</v>
      </c>
      <c r="BF2214" s="2" t="s">
        <v>1299</v>
      </c>
      <c r="BG2214" s="2" t="s">
        <v>1299</v>
      </c>
      <c r="BH2214" s="2" t="s">
        <v>1299</v>
      </c>
      <c r="BI2214" s="2" t="s">
        <v>1299</v>
      </c>
      <c r="BJ2214" s="2" t="s">
        <v>1299</v>
      </c>
      <c r="BK2214" s="2" t="s">
        <v>1299</v>
      </c>
      <c r="BL2214" s="2" t="s">
        <v>1299</v>
      </c>
      <c r="BM2214" s="2" t="s">
        <v>1299</v>
      </c>
      <c r="BN2214" s="2" t="s">
        <v>1299</v>
      </c>
      <c r="BO2214" s="2" t="s">
        <v>1299</v>
      </c>
    </row>
    <row r="2215" spans="2:67" outlineLevel="1">
      <c r="B2215" s="36"/>
      <c r="C2215" s="13" t="s">
        <v>1999</v>
      </c>
      <c r="D2215" s="10" t="s">
        <v>2453</v>
      </c>
      <c r="E2215" s="10" t="s">
        <v>2454</v>
      </c>
      <c r="F2215" s="11" t="s">
        <v>2455</v>
      </c>
      <c r="G2215" s="11"/>
      <c r="H2215" s="11"/>
      <c r="I2215" s="11"/>
      <c r="J2215" s="11"/>
      <c r="K2215" s="11"/>
      <c r="L2215" s="11"/>
      <c r="M2215" s="11"/>
      <c r="N2215" s="10"/>
      <c r="O2215" s="10"/>
      <c r="P2215" s="10"/>
      <c r="Q2215" s="10"/>
      <c r="R2215" s="10"/>
      <c r="S2215" s="10" t="s">
        <v>53</v>
      </c>
      <c r="T2215" s="10"/>
      <c r="U2215" s="10" t="s">
        <v>49</v>
      </c>
      <c r="V2215" s="10" t="s">
        <v>50</v>
      </c>
      <c r="W2215" s="10" t="s">
        <v>50</v>
      </c>
      <c r="X2215" s="11" t="str">
        <f t="shared" si="1279"/>
        <v>N</v>
      </c>
      <c r="Y2215" s="11"/>
      <c r="Z2215" s="11">
        <f t="shared" si="1292"/>
        <v>0</v>
      </c>
      <c r="AA2215" s="11" t="str">
        <f t="shared" si="1273"/>
        <v>N</v>
      </c>
      <c r="AB2215" s="11"/>
      <c r="AC2215" s="11">
        <f t="shared" si="1274"/>
        <v>0</v>
      </c>
      <c r="AD2215" s="10" t="str">
        <f t="shared" si="1280"/>
        <v/>
      </c>
      <c r="AE2215" s="10" t="str">
        <f t="shared" si="1281"/>
        <v/>
      </c>
      <c r="AF2215" s="11"/>
      <c r="AG2215" s="10"/>
      <c r="AH2215" s="10"/>
      <c r="AI2215" s="11">
        <f t="shared" si="1282"/>
        <v>1888</v>
      </c>
      <c r="AJ2215" s="11" t="str">
        <f t="shared" si="1283"/>
        <v/>
      </c>
      <c r="AK2215" s="11">
        <f t="shared" si="1284"/>
        <v>2039</v>
      </c>
      <c r="AL2215" s="11" t="str">
        <f t="shared" si="1285"/>
        <v/>
      </c>
      <c r="AM2215" s="11">
        <f t="shared" si="1286"/>
        <v>1543</v>
      </c>
      <c r="AN2215" s="11" t="str">
        <f t="shared" si="1287"/>
        <v/>
      </c>
      <c r="AO2215" s="11">
        <f t="shared" si="1290"/>
        <v>1543</v>
      </c>
      <c r="AP2215" s="11" t="str">
        <f t="shared" si="1289"/>
        <v/>
      </c>
      <c r="AQ2215" s="11"/>
      <c r="AR2215" s="11">
        <f t="shared" si="1275"/>
        <v>0</v>
      </c>
      <c r="AS2215" s="11"/>
      <c r="AT2215" s="9"/>
      <c r="AU2215" t="str">
        <f t="shared" si="1291"/>
        <v>RW</v>
      </c>
      <c r="AV2215" s="7">
        <f>SUM(Z$7:Z2215)/2</f>
        <v>1812</v>
      </c>
      <c r="AW2215" s="7">
        <f>SUM(AC$7:AC2215)/2</f>
        <v>1544</v>
      </c>
      <c r="BF2215" s="2" t="s">
        <v>1299</v>
      </c>
      <c r="BG2215" s="2" t="s">
        <v>1299</v>
      </c>
      <c r="BH2215" s="2" t="s">
        <v>1299</v>
      </c>
      <c r="BI2215" s="2" t="s">
        <v>1299</v>
      </c>
      <c r="BJ2215" s="2" t="s">
        <v>1299</v>
      </c>
      <c r="BK2215" s="2" t="s">
        <v>1299</v>
      </c>
      <c r="BL2215" s="2" t="s">
        <v>1299</v>
      </c>
      <c r="BM2215" s="2" t="s">
        <v>1299</v>
      </c>
      <c r="BN2215" s="2" t="s">
        <v>1299</v>
      </c>
      <c r="BO2215" s="2" t="s">
        <v>1299</v>
      </c>
    </row>
    <row r="2216" spans="2:67" outlineLevel="1">
      <c r="B2216" s="36"/>
      <c r="C2216" s="13" t="s">
        <v>1999</v>
      </c>
      <c r="D2216" s="10" t="s">
        <v>2453</v>
      </c>
      <c r="E2216" s="10" t="s">
        <v>2454</v>
      </c>
      <c r="F2216" s="11" t="s">
        <v>2455</v>
      </c>
      <c r="G2216" s="11"/>
      <c r="H2216" s="11"/>
      <c r="I2216" s="11"/>
      <c r="J2216" s="11"/>
      <c r="K2216" s="11"/>
      <c r="L2216" s="11"/>
      <c r="M2216" s="11"/>
      <c r="N2216" s="10"/>
      <c r="O2216" s="10"/>
      <c r="P2216" s="10"/>
      <c r="Q2216" s="10"/>
      <c r="R2216" s="10"/>
      <c r="S2216" s="10" t="s">
        <v>53</v>
      </c>
      <c r="T2216" s="10"/>
      <c r="U2216" s="10" t="s">
        <v>49</v>
      </c>
      <c r="V2216" s="10" t="s">
        <v>50</v>
      </c>
      <c r="W2216" s="10" t="s">
        <v>50</v>
      </c>
      <c r="X2216" s="11" t="str">
        <f t="shared" si="1279"/>
        <v>N</v>
      </c>
      <c r="Y2216" s="11"/>
      <c r="Z2216" s="11">
        <f t="shared" si="1292"/>
        <v>0</v>
      </c>
      <c r="AA2216" s="11" t="str">
        <f t="shared" si="1273"/>
        <v>N</v>
      </c>
      <c r="AB2216" s="11"/>
      <c r="AC2216" s="11">
        <f t="shared" si="1274"/>
        <v>0</v>
      </c>
      <c r="AD2216" s="10" t="str">
        <f t="shared" si="1280"/>
        <v/>
      </c>
      <c r="AE2216" s="10" t="str">
        <f t="shared" si="1281"/>
        <v/>
      </c>
      <c r="AF2216" s="11"/>
      <c r="AG2216" s="10"/>
      <c r="AH2216" s="10"/>
      <c r="AI2216" s="11">
        <f t="shared" si="1282"/>
        <v>1888</v>
      </c>
      <c r="AJ2216" s="11" t="str">
        <f t="shared" si="1283"/>
        <v/>
      </c>
      <c r="AK2216" s="11">
        <f t="shared" si="1284"/>
        <v>2039</v>
      </c>
      <c r="AL2216" s="11" t="str">
        <f t="shared" si="1285"/>
        <v/>
      </c>
      <c r="AM2216" s="11">
        <f t="shared" si="1286"/>
        <v>1543</v>
      </c>
      <c r="AN2216" s="11" t="str">
        <f t="shared" si="1287"/>
        <v/>
      </c>
      <c r="AO2216" s="11">
        <f t="shared" si="1290"/>
        <v>1543</v>
      </c>
      <c r="AP2216" s="11" t="str">
        <f t="shared" si="1289"/>
        <v/>
      </c>
      <c r="AQ2216" s="11"/>
      <c r="AR2216" s="11">
        <f t="shared" si="1275"/>
        <v>0</v>
      </c>
      <c r="AS2216" s="11"/>
      <c r="AT2216" s="9"/>
      <c r="AU2216" t="str">
        <f t="shared" si="1291"/>
        <v>RW</v>
      </c>
      <c r="AV2216" s="7">
        <f>SUM(Z$7:Z2216)/2</f>
        <v>1812</v>
      </c>
      <c r="AW2216" s="7">
        <f>SUM(AC$7:AC2216)/2</f>
        <v>1544</v>
      </c>
      <c r="BF2216" s="2" t="s">
        <v>1299</v>
      </c>
      <c r="BG2216" s="2" t="s">
        <v>1299</v>
      </c>
      <c r="BH2216" s="2" t="s">
        <v>1299</v>
      </c>
      <c r="BI2216" s="2" t="s">
        <v>1299</v>
      </c>
      <c r="BJ2216" s="2" t="s">
        <v>1299</v>
      </c>
      <c r="BK2216" s="2" t="s">
        <v>1299</v>
      </c>
      <c r="BL2216" s="2" t="s">
        <v>1299</v>
      </c>
      <c r="BM2216" s="2" t="s">
        <v>1299</v>
      </c>
      <c r="BN2216" s="2" t="s">
        <v>1299</v>
      </c>
      <c r="BO2216" s="2" t="s">
        <v>1299</v>
      </c>
    </row>
    <row r="2217" spans="2:67" outlineLevel="1">
      <c r="B2217" s="36"/>
      <c r="C2217" s="13" t="s">
        <v>1999</v>
      </c>
      <c r="D2217" s="10" t="s">
        <v>2453</v>
      </c>
      <c r="E2217" s="10" t="s">
        <v>2454</v>
      </c>
      <c r="F2217" s="11" t="s">
        <v>2455</v>
      </c>
      <c r="G2217" s="11"/>
      <c r="H2217" s="11"/>
      <c r="I2217" s="11"/>
      <c r="J2217" s="11"/>
      <c r="K2217" s="11"/>
      <c r="L2217" s="11"/>
      <c r="M2217" s="11"/>
      <c r="N2217" s="10"/>
      <c r="O2217" s="10"/>
      <c r="P2217" s="10"/>
      <c r="Q2217" s="10"/>
      <c r="R2217" s="10"/>
      <c r="S2217" s="10" t="s">
        <v>53</v>
      </c>
      <c r="T2217" s="10"/>
      <c r="U2217" s="10" t="s">
        <v>49</v>
      </c>
      <c r="V2217" s="10" t="s">
        <v>50</v>
      </c>
      <c r="W2217" s="10" t="s">
        <v>50</v>
      </c>
      <c r="X2217" s="11" t="str">
        <f t="shared" si="1279"/>
        <v>N</v>
      </c>
      <c r="Y2217" s="11"/>
      <c r="Z2217" s="11">
        <f t="shared" si="1292"/>
        <v>0</v>
      </c>
      <c r="AA2217" s="11" t="str">
        <f t="shared" si="1273"/>
        <v>N</v>
      </c>
      <c r="AB2217" s="11"/>
      <c r="AC2217" s="11">
        <f t="shared" si="1274"/>
        <v>0</v>
      </c>
      <c r="AD2217" s="10" t="str">
        <f t="shared" si="1280"/>
        <v/>
      </c>
      <c r="AE2217" s="10" t="str">
        <f t="shared" si="1281"/>
        <v/>
      </c>
      <c r="AF2217" s="11"/>
      <c r="AG2217" s="10"/>
      <c r="AH2217" s="10"/>
      <c r="AI2217" s="11">
        <f t="shared" si="1282"/>
        <v>1888</v>
      </c>
      <c r="AJ2217" s="11" t="str">
        <f t="shared" si="1283"/>
        <v/>
      </c>
      <c r="AK2217" s="11">
        <f t="shared" si="1284"/>
        <v>2039</v>
      </c>
      <c r="AL2217" s="11" t="str">
        <f t="shared" si="1285"/>
        <v/>
      </c>
      <c r="AM2217" s="11">
        <f t="shared" si="1286"/>
        <v>1543</v>
      </c>
      <c r="AN2217" s="11" t="str">
        <f t="shared" si="1287"/>
        <v/>
      </c>
      <c r="AO2217" s="11">
        <f t="shared" si="1290"/>
        <v>1543</v>
      </c>
      <c r="AP2217" s="11" t="str">
        <f t="shared" si="1289"/>
        <v/>
      </c>
      <c r="AQ2217" s="11"/>
      <c r="AR2217" s="11">
        <f t="shared" si="1275"/>
        <v>0</v>
      </c>
      <c r="AS2217" s="11"/>
      <c r="AT2217" s="9"/>
      <c r="AU2217" t="str">
        <f t="shared" si="1291"/>
        <v>RW</v>
      </c>
      <c r="AV2217" s="7">
        <f>SUM(Z$7:Z2217)/2</f>
        <v>1812</v>
      </c>
      <c r="AW2217" s="7">
        <f>SUM(AC$7:AC2217)/2</f>
        <v>1544</v>
      </c>
      <c r="BF2217" s="2" t="s">
        <v>1299</v>
      </c>
      <c r="BG2217" s="2" t="s">
        <v>1299</v>
      </c>
      <c r="BH2217" s="2" t="s">
        <v>1299</v>
      </c>
      <c r="BI2217" s="2" t="s">
        <v>1299</v>
      </c>
      <c r="BJ2217" s="2" t="s">
        <v>1299</v>
      </c>
      <c r="BK2217" s="2" t="s">
        <v>1299</v>
      </c>
      <c r="BL2217" s="2" t="s">
        <v>1299</v>
      </c>
      <c r="BM2217" s="2" t="s">
        <v>1299</v>
      </c>
      <c r="BN2217" s="2" t="s">
        <v>1299</v>
      </c>
      <c r="BO2217" s="2" t="s">
        <v>1299</v>
      </c>
    </row>
    <row r="2218" spans="2:67" outlineLevel="1">
      <c r="B2218" s="36"/>
      <c r="C2218" s="13" t="s">
        <v>1999</v>
      </c>
      <c r="D2218" s="10" t="s">
        <v>2453</v>
      </c>
      <c r="E2218" s="10" t="s">
        <v>2454</v>
      </c>
      <c r="F2218" s="11" t="s">
        <v>2455</v>
      </c>
      <c r="G2218" s="11"/>
      <c r="H2218" s="11"/>
      <c r="I2218" s="11"/>
      <c r="J2218" s="11"/>
      <c r="K2218" s="11"/>
      <c r="L2218" s="11"/>
      <c r="M2218" s="11"/>
      <c r="N2218" s="10"/>
      <c r="O2218" s="10"/>
      <c r="P2218" s="10"/>
      <c r="Q2218" s="10"/>
      <c r="R2218" s="10"/>
      <c r="S2218" s="10" t="s">
        <v>53</v>
      </c>
      <c r="T2218" s="10"/>
      <c r="U2218" s="10" t="s">
        <v>49</v>
      </c>
      <c r="V2218" s="10" t="s">
        <v>50</v>
      </c>
      <c r="W2218" s="10" t="s">
        <v>50</v>
      </c>
      <c r="X2218" s="11" t="str">
        <f t="shared" si="1279"/>
        <v>N</v>
      </c>
      <c r="Y2218" s="11"/>
      <c r="Z2218" s="11">
        <f t="shared" si="1292"/>
        <v>0</v>
      </c>
      <c r="AA2218" s="11" t="str">
        <f t="shared" si="1273"/>
        <v>N</v>
      </c>
      <c r="AB2218" s="11"/>
      <c r="AC2218" s="11">
        <f t="shared" si="1274"/>
        <v>0</v>
      </c>
      <c r="AD2218" s="10" t="str">
        <f t="shared" si="1280"/>
        <v/>
      </c>
      <c r="AE2218" s="10" t="str">
        <f t="shared" si="1281"/>
        <v/>
      </c>
      <c r="AF2218" s="11"/>
      <c r="AG2218" s="10"/>
      <c r="AH2218" s="10"/>
      <c r="AI2218" s="11">
        <f t="shared" si="1282"/>
        <v>1888</v>
      </c>
      <c r="AJ2218" s="11" t="str">
        <f t="shared" si="1283"/>
        <v/>
      </c>
      <c r="AK2218" s="11">
        <f t="shared" si="1284"/>
        <v>2039</v>
      </c>
      <c r="AL2218" s="11" t="str">
        <f t="shared" si="1285"/>
        <v/>
      </c>
      <c r="AM2218" s="11">
        <f t="shared" si="1286"/>
        <v>1543</v>
      </c>
      <c r="AN2218" s="11" t="str">
        <f t="shared" si="1287"/>
        <v/>
      </c>
      <c r="AO2218" s="11">
        <f t="shared" si="1290"/>
        <v>1543</v>
      </c>
      <c r="AP2218" s="11" t="str">
        <f t="shared" si="1289"/>
        <v/>
      </c>
      <c r="AQ2218" s="11"/>
      <c r="AR2218" s="11">
        <f t="shared" si="1275"/>
        <v>0</v>
      </c>
      <c r="AS2218" s="11"/>
      <c r="AT2218" s="9"/>
      <c r="AU2218" t="str">
        <f t="shared" si="1291"/>
        <v>RW</v>
      </c>
      <c r="AV2218" s="7">
        <f>SUM(Z$7:Z2218)/2</f>
        <v>1812</v>
      </c>
      <c r="AW2218" s="7">
        <f>SUM(AC$7:AC2218)/2</f>
        <v>1544</v>
      </c>
      <c r="BF2218" s="2" t="s">
        <v>1299</v>
      </c>
      <c r="BG2218" s="2" t="s">
        <v>1299</v>
      </c>
      <c r="BH2218" s="2" t="s">
        <v>1299</v>
      </c>
      <c r="BI2218" s="2" t="s">
        <v>1299</v>
      </c>
      <c r="BJ2218" s="2" t="s">
        <v>1299</v>
      </c>
      <c r="BK2218" s="2" t="s">
        <v>1299</v>
      </c>
      <c r="BL2218" s="2" t="s">
        <v>1299</v>
      </c>
      <c r="BM2218" s="2" t="s">
        <v>1299</v>
      </c>
      <c r="BN2218" s="2" t="s">
        <v>1299</v>
      </c>
      <c r="BO2218" s="2" t="s">
        <v>1299</v>
      </c>
    </row>
    <row r="2219" spans="2:67" outlineLevel="1">
      <c r="B2219" s="36"/>
      <c r="C2219" s="13" t="s">
        <v>1999</v>
      </c>
      <c r="D2219" s="10" t="s">
        <v>2453</v>
      </c>
      <c r="E2219" s="10" t="s">
        <v>2454</v>
      </c>
      <c r="F2219" s="11" t="s">
        <v>2455</v>
      </c>
      <c r="G2219" s="11"/>
      <c r="H2219" s="11"/>
      <c r="I2219" s="11"/>
      <c r="J2219" s="11"/>
      <c r="K2219" s="11"/>
      <c r="L2219" s="11"/>
      <c r="M2219" s="11"/>
      <c r="N2219" s="10"/>
      <c r="O2219" s="10"/>
      <c r="P2219" s="10"/>
      <c r="Q2219" s="10"/>
      <c r="R2219" s="10"/>
      <c r="S2219" s="10" t="s">
        <v>53</v>
      </c>
      <c r="T2219" s="10"/>
      <c r="U2219" s="10" t="s">
        <v>49</v>
      </c>
      <c r="V2219" s="10" t="s">
        <v>50</v>
      </c>
      <c r="W2219" s="10" t="s">
        <v>50</v>
      </c>
      <c r="X2219" s="11" t="str">
        <f t="shared" si="1279"/>
        <v>N</v>
      </c>
      <c r="Y2219" s="11"/>
      <c r="Z2219" s="11">
        <f t="shared" si="1292"/>
        <v>0</v>
      </c>
      <c r="AA2219" s="11" t="str">
        <f t="shared" si="1273"/>
        <v>N</v>
      </c>
      <c r="AB2219" s="11"/>
      <c r="AC2219" s="11">
        <f t="shared" si="1274"/>
        <v>0</v>
      </c>
      <c r="AD2219" s="10" t="str">
        <f t="shared" si="1280"/>
        <v/>
      </c>
      <c r="AE2219" s="10" t="str">
        <f t="shared" si="1281"/>
        <v/>
      </c>
      <c r="AF2219" s="11"/>
      <c r="AG2219" s="10"/>
      <c r="AH2219" s="10"/>
      <c r="AI2219" s="11">
        <f t="shared" si="1282"/>
        <v>1888</v>
      </c>
      <c r="AJ2219" s="11" t="str">
        <f t="shared" si="1283"/>
        <v/>
      </c>
      <c r="AK2219" s="11">
        <f t="shared" si="1284"/>
        <v>2039</v>
      </c>
      <c r="AL2219" s="11" t="str">
        <f t="shared" si="1285"/>
        <v/>
      </c>
      <c r="AM2219" s="11">
        <f t="shared" si="1286"/>
        <v>1543</v>
      </c>
      <c r="AN2219" s="11" t="str">
        <f t="shared" si="1287"/>
        <v/>
      </c>
      <c r="AO2219" s="11">
        <f t="shared" si="1290"/>
        <v>1543</v>
      </c>
      <c r="AP2219" s="11" t="str">
        <f t="shared" si="1289"/>
        <v/>
      </c>
      <c r="AQ2219" s="11"/>
      <c r="AR2219" s="11">
        <f t="shared" si="1275"/>
        <v>0</v>
      </c>
      <c r="AS2219" s="11"/>
      <c r="AT2219" s="9"/>
      <c r="AU2219" t="str">
        <f t="shared" si="1291"/>
        <v>RW</v>
      </c>
      <c r="AV2219" s="7">
        <f>SUM(Z$7:Z2219)/2</f>
        <v>1812</v>
      </c>
      <c r="AW2219" s="7">
        <f>SUM(AC$7:AC2219)/2</f>
        <v>1544</v>
      </c>
      <c r="BF2219" s="2" t="s">
        <v>1299</v>
      </c>
      <c r="BG2219" s="2" t="s">
        <v>1299</v>
      </c>
      <c r="BH2219" s="2" t="s">
        <v>1299</v>
      </c>
      <c r="BI2219" s="2" t="s">
        <v>1299</v>
      </c>
      <c r="BJ2219" s="2" t="s">
        <v>1299</v>
      </c>
      <c r="BK2219" s="2" t="s">
        <v>1299</v>
      </c>
      <c r="BL2219" s="2" t="s">
        <v>1299</v>
      </c>
      <c r="BM2219" s="2" t="s">
        <v>1299</v>
      </c>
      <c r="BN2219" s="2" t="s">
        <v>1299</v>
      </c>
      <c r="BO2219" s="2" t="s">
        <v>1299</v>
      </c>
    </row>
    <row r="2220" spans="2:67" outlineLevel="1">
      <c r="B2220" s="36"/>
      <c r="C2220" s="13" t="s">
        <v>1999</v>
      </c>
      <c r="D2220" s="10" t="s">
        <v>2453</v>
      </c>
      <c r="E2220" s="10" t="s">
        <v>2454</v>
      </c>
      <c r="F2220" s="11" t="s">
        <v>2455</v>
      </c>
      <c r="G2220" s="11"/>
      <c r="H2220" s="11"/>
      <c r="I2220" s="11"/>
      <c r="J2220" s="11"/>
      <c r="K2220" s="11"/>
      <c r="L2220" s="11"/>
      <c r="M2220" s="11"/>
      <c r="N2220" s="10"/>
      <c r="O2220" s="10"/>
      <c r="P2220" s="10"/>
      <c r="Q2220" s="10"/>
      <c r="R2220" s="10"/>
      <c r="S2220" s="10" t="s">
        <v>53</v>
      </c>
      <c r="T2220" s="10"/>
      <c r="U2220" s="10" t="s">
        <v>49</v>
      </c>
      <c r="V2220" s="10" t="s">
        <v>50</v>
      </c>
      <c r="W2220" s="10" t="s">
        <v>50</v>
      </c>
      <c r="X2220" s="11" t="str">
        <f t="shared" si="1279"/>
        <v>N</v>
      </c>
      <c r="Y2220" s="11"/>
      <c r="Z2220" s="11">
        <f t="shared" si="1292"/>
        <v>0</v>
      </c>
      <c r="AA2220" s="11" t="str">
        <f t="shared" si="1273"/>
        <v>N</v>
      </c>
      <c r="AB2220" s="11"/>
      <c r="AC2220" s="11">
        <f t="shared" si="1274"/>
        <v>0</v>
      </c>
      <c r="AD2220" s="10" t="str">
        <f t="shared" si="1280"/>
        <v/>
      </c>
      <c r="AE2220" s="10" t="str">
        <f t="shared" si="1281"/>
        <v/>
      </c>
      <c r="AF2220" s="11"/>
      <c r="AG2220" s="10"/>
      <c r="AH2220" s="10"/>
      <c r="AI2220" s="11">
        <f t="shared" si="1282"/>
        <v>1888</v>
      </c>
      <c r="AJ2220" s="11" t="str">
        <f t="shared" si="1283"/>
        <v/>
      </c>
      <c r="AK2220" s="11">
        <f t="shared" si="1284"/>
        <v>2039</v>
      </c>
      <c r="AL2220" s="11" t="str">
        <f t="shared" si="1285"/>
        <v/>
      </c>
      <c r="AM2220" s="11">
        <f t="shared" si="1286"/>
        <v>1543</v>
      </c>
      <c r="AN2220" s="11" t="str">
        <f t="shared" si="1287"/>
        <v/>
      </c>
      <c r="AO2220" s="11">
        <f t="shared" si="1290"/>
        <v>1543</v>
      </c>
      <c r="AP2220" s="11" t="str">
        <f t="shared" si="1289"/>
        <v/>
      </c>
      <c r="AQ2220" s="11"/>
      <c r="AR2220" s="11">
        <f t="shared" si="1275"/>
        <v>0</v>
      </c>
      <c r="AS2220" s="11"/>
      <c r="AT2220" s="9"/>
      <c r="AU2220" t="str">
        <f t="shared" si="1291"/>
        <v>RW</v>
      </c>
      <c r="AV2220" s="7">
        <f>SUM(Z$7:Z2220)/2</f>
        <v>1812</v>
      </c>
      <c r="AW2220" s="7">
        <f>SUM(AC$7:AC2220)/2</f>
        <v>1544</v>
      </c>
      <c r="BF2220" s="2" t="s">
        <v>1299</v>
      </c>
      <c r="BG2220" s="2" t="s">
        <v>1299</v>
      </c>
      <c r="BH2220" s="2" t="s">
        <v>1299</v>
      </c>
      <c r="BI2220" s="2" t="s">
        <v>1299</v>
      </c>
      <c r="BJ2220" s="2" t="s">
        <v>1299</v>
      </c>
      <c r="BK2220" s="2" t="s">
        <v>1299</v>
      </c>
      <c r="BL2220" s="2" t="s">
        <v>1299</v>
      </c>
      <c r="BM2220" s="2" t="s">
        <v>1299</v>
      </c>
      <c r="BN2220" s="2" t="s">
        <v>1299</v>
      </c>
      <c r="BO2220" s="2" t="s">
        <v>1299</v>
      </c>
    </row>
    <row r="2221" spans="2:67" outlineLevel="1">
      <c r="B2221" s="36"/>
      <c r="C2221" s="13" t="s">
        <v>1999</v>
      </c>
      <c r="D2221" s="10" t="s">
        <v>2453</v>
      </c>
      <c r="E2221" s="10" t="s">
        <v>2454</v>
      </c>
      <c r="F2221" s="11" t="s">
        <v>2455</v>
      </c>
      <c r="G2221" s="11"/>
      <c r="H2221" s="11"/>
      <c r="I2221" s="11"/>
      <c r="J2221" s="11"/>
      <c r="K2221" s="11"/>
      <c r="L2221" s="11"/>
      <c r="M2221" s="11"/>
      <c r="N2221" s="10"/>
      <c r="O2221" s="10"/>
      <c r="P2221" s="10"/>
      <c r="Q2221" s="10"/>
      <c r="R2221" s="10"/>
      <c r="S2221" s="10" t="s">
        <v>53</v>
      </c>
      <c r="T2221" s="10"/>
      <c r="U2221" s="10" t="s">
        <v>49</v>
      </c>
      <c r="V2221" s="10" t="s">
        <v>50</v>
      </c>
      <c r="W2221" s="10" t="s">
        <v>50</v>
      </c>
      <c r="X2221" s="11" t="str">
        <f t="shared" si="1279"/>
        <v>N</v>
      </c>
      <c r="Y2221" s="11"/>
      <c r="Z2221" s="11">
        <f t="shared" si="1292"/>
        <v>0</v>
      </c>
      <c r="AA2221" s="11" t="str">
        <f t="shared" si="1273"/>
        <v>N</v>
      </c>
      <c r="AB2221" s="11"/>
      <c r="AC2221" s="11">
        <f t="shared" si="1274"/>
        <v>0</v>
      </c>
      <c r="AD2221" s="10" t="str">
        <f t="shared" si="1280"/>
        <v/>
      </c>
      <c r="AE2221" s="10" t="str">
        <f t="shared" si="1281"/>
        <v/>
      </c>
      <c r="AF2221" s="11"/>
      <c r="AG2221" s="10"/>
      <c r="AH2221" s="10"/>
      <c r="AI2221" s="11">
        <f t="shared" si="1282"/>
        <v>1888</v>
      </c>
      <c r="AJ2221" s="11" t="str">
        <f t="shared" si="1283"/>
        <v/>
      </c>
      <c r="AK2221" s="11">
        <f t="shared" si="1284"/>
        <v>2039</v>
      </c>
      <c r="AL2221" s="11" t="str">
        <f t="shared" si="1285"/>
        <v/>
      </c>
      <c r="AM2221" s="11">
        <f t="shared" si="1286"/>
        <v>1543</v>
      </c>
      <c r="AN2221" s="11" t="str">
        <f t="shared" si="1287"/>
        <v/>
      </c>
      <c r="AO2221" s="11">
        <f t="shared" si="1290"/>
        <v>1543</v>
      </c>
      <c r="AP2221" s="11" t="str">
        <f t="shared" si="1289"/>
        <v/>
      </c>
      <c r="AQ2221" s="11"/>
      <c r="AR2221" s="11">
        <f t="shared" si="1275"/>
        <v>0</v>
      </c>
      <c r="AS2221" s="11"/>
      <c r="AT2221" s="9"/>
      <c r="AU2221" t="str">
        <f t="shared" si="1291"/>
        <v>RW</v>
      </c>
      <c r="AV2221" s="7">
        <f>SUM(Z$7:Z2221)/2</f>
        <v>1812</v>
      </c>
      <c r="AW2221" s="7">
        <f>SUM(AC$7:AC2221)/2</f>
        <v>1544</v>
      </c>
      <c r="BF2221" s="2" t="s">
        <v>1299</v>
      </c>
      <c r="BG2221" s="2" t="s">
        <v>1299</v>
      </c>
      <c r="BH2221" s="2" t="s">
        <v>1299</v>
      </c>
      <c r="BI2221" s="2" t="s">
        <v>1299</v>
      </c>
      <c r="BJ2221" s="2" t="s">
        <v>1299</v>
      </c>
      <c r="BK2221" s="2" t="s">
        <v>1299</v>
      </c>
      <c r="BL2221" s="2" t="s">
        <v>1299</v>
      </c>
      <c r="BM2221" s="2" t="s">
        <v>1299</v>
      </c>
      <c r="BN2221" s="2" t="s">
        <v>1299</v>
      </c>
      <c r="BO2221" s="2" t="s">
        <v>1299</v>
      </c>
    </row>
    <row r="2222" spans="2:67" outlineLevel="1">
      <c r="B2222" s="36"/>
      <c r="C2222" s="13" t="s">
        <v>1999</v>
      </c>
      <c r="D2222" s="10" t="s">
        <v>2453</v>
      </c>
      <c r="E2222" s="10" t="s">
        <v>2454</v>
      </c>
      <c r="F2222" s="11" t="s">
        <v>2455</v>
      </c>
      <c r="G2222" s="11"/>
      <c r="H2222" s="11"/>
      <c r="I2222" s="11"/>
      <c r="J2222" s="11"/>
      <c r="K2222" s="11"/>
      <c r="L2222" s="11"/>
      <c r="M2222" s="11"/>
      <c r="N2222" s="10"/>
      <c r="O2222" s="10"/>
      <c r="P2222" s="10"/>
      <c r="Q2222" s="10"/>
      <c r="R2222" s="10"/>
      <c r="S2222" s="10" t="s">
        <v>53</v>
      </c>
      <c r="T2222" s="10"/>
      <c r="U2222" s="10" t="s">
        <v>49</v>
      </c>
      <c r="V2222" s="10" t="s">
        <v>50</v>
      </c>
      <c r="W2222" s="10" t="s">
        <v>50</v>
      </c>
      <c r="X2222" s="11" t="str">
        <f t="shared" si="1279"/>
        <v>N</v>
      </c>
      <c r="Y2222" s="11"/>
      <c r="Z2222" s="11">
        <f t="shared" si="1292"/>
        <v>0</v>
      </c>
      <c r="AA2222" s="11" t="str">
        <f t="shared" si="1273"/>
        <v>N</v>
      </c>
      <c r="AB2222" s="11"/>
      <c r="AC2222" s="11">
        <f t="shared" si="1274"/>
        <v>0</v>
      </c>
      <c r="AD2222" s="10" t="str">
        <f t="shared" si="1280"/>
        <v/>
      </c>
      <c r="AE2222" s="10" t="str">
        <f t="shared" si="1281"/>
        <v/>
      </c>
      <c r="AF2222" s="11"/>
      <c r="AG2222" s="10"/>
      <c r="AH2222" s="10"/>
      <c r="AI2222" s="11">
        <f t="shared" si="1282"/>
        <v>1888</v>
      </c>
      <c r="AJ2222" s="11" t="str">
        <f t="shared" si="1283"/>
        <v/>
      </c>
      <c r="AK2222" s="11">
        <f t="shared" si="1284"/>
        <v>2039</v>
      </c>
      <c r="AL2222" s="11" t="str">
        <f t="shared" si="1285"/>
        <v/>
      </c>
      <c r="AM2222" s="11">
        <f t="shared" si="1286"/>
        <v>1543</v>
      </c>
      <c r="AN2222" s="11" t="str">
        <f t="shared" si="1287"/>
        <v/>
      </c>
      <c r="AO2222" s="11">
        <f t="shared" si="1290"/>
        <v>1543</v>
      </c>
      <c r="AP2222" s="11" t="str">
        <f t="shared" si="1289"/>
        <v/>
      </c>
      <c r="AQ2222" s="11"/>
      <c r="AR2222" s="11">
        <f t="shared" si="1275"/>
        <v>0</v>
      </c>
      <c r="AS2222" s="11"/>
      <c r="AT2222" s="9"/>
      <c r="AU2222" t="str">
        <f t="shared" si="1291"/>
        <v>RW</v>
      </c>
      <c r="AV2222" s="7">
        <f>SUM(Z$7:Z2222)/2</f>
        <v>1812</v>
      </c>
      <c r="AW2222" s="7">
        <f>SUM(AC$7:AC2222)/2</f>
        <v>1544</v>
      </c>
      <c r="BF2222" s="2" t="s">
        <v>1299</v>
      </c>
      <c r="BG2222" s="2" t="s">
        <v>1299</v>
      </c>
      <c r="BH2222" s="2" t="s">
        <v>1299</v>
      </c>
      <c r="BI2222" s="2" t="s">
        <v>1299</v>
      </c>
      <c r="BJ2222" s="2" t="s">
        <v>1299</v>
      </c>
      <c r="BK2222" s="2" t="s">
        <v>1299</v>
      </c>
      <c r="BL2222" s="2" t="s">
        <v>1299</v>
      </c>
      <c r="BM2222" s="2" t="s">
        <v>1299</v>
      </c>
      <c r="BN2222" s="2" t="s">
        <v>1299</v>
      </c>
      <c r="BO2222" s="2" t="s">
        <v>1299</v>
      </c>
    </row>
    <row r="2223" spans="2:67" outlineLevel="1">
      <c r="B2223" s="36"/>
      <c r="C2223" s="13" t="s">
        <v>1999</v>
      </c>
      <c r="D2223" s="10" t="s">
        <v>2453</v>
      </c>
      <c r="E2223" s="10" t="s">
        <v>2454</v>
      </c>
      <c r="F2223" s="11" t="s">
        <v>2455</v>
      </c>
      <c r="G2223" s="11"/>
      <c r="H2223" s="11"/>
      <c r="I2223" s="11"/>
      <c r="J2223" s="11"/>
      <c r="K2223" s="11"/>
      <c r="L2223" s="11"/>
      <c r="M2223" s="11"/>
      <c r="N2223" s="10"/>
      <c r="O2223" s="10"/>
      <c r="P2223" s="10"/>
      <c r="Q2223" s="10"/>
      <c r="R2223" s="10"/>
      <c r="S2223" s="10" t="s">
        <v>53</v>
      </c>
      <c r="T2223" s="10"/>
      <c r="U2223" s="10" t="s">
        <v>49</v>
      </c>
      <c r="V2223" s="10" t="s">
        <v>50</v>
      </c>
      <c r="W2223" s="10" t="s">
        <v>50</v>
      </c>
      <c r="X2223" s="11" t="str">
        <f t="shared" si="1279"/>
        <v>N</v>
      </c>
      <c r="Y2223" s="11"/>
      <c r="Z2223" s="11">
        <f t="shared" si="1292"/>
        <v>0</v>
      </c>
      <c r="AA2223" s="11" t="str">
        <f t="shared" si="1273"/>
        <v>N</v>
      </c>
      <c r="AB2223" s="11"/>
      <c r="AC2223" s="11">
        <f t="shared" si="1274"/>
        <v>0</v>
      </c>
      <c r="AD2223" s="10" t="str">
        <f t="shared" si="1280"/>
        <v/>
      </c>
      <c r="AE2223" s="10" t="str">
        <f t="shared" si="1281"/>
        <v/>
      </c>
      <c r="AF2223" s="11"/>
      <c r="AG2223" s="10"/>
      <c r="AH2223" s="10"/>
      <c r="AI2223" s="11">
        <f t="shared" si="1282"/>
        <v>1888</v>
      </c>
      <c r="AJ2223" s="11" t="str">
        <f t="shared" si="1283"/>
        <v/>
      </c>
      <c r="AK2223" s="11">
        <f t="shared" si="1284"/>
        <v>2039</v>
      </c>
      <c r="AL2223" s="11" t="str">
        <f t="shared" si="1285"/>
        <v/>
      </c>
      <c r="AM2223" s="11">
        <f t="shared" si="1286"/>
        <v>1543</v>
      </c>
      <c r="AN2223" s="11" t="str">
        <f t="shared" si="1287"/>
        <v/>
      </c>
      <c r="AO2223" s="11">
        <f t="shared" si="1290"/>
        <v>1543</v>
      </c>
      <c r="AP2223" s="11" t="str">
        <f t="shared" si="1289"/>
        <v/>
      </c>
      <c r="AQ2223" s="11"/>
      <c r="AR2223" s="11">
        <f t="shared" si="1275"/>
        <v>0</v>
      </c>
      <c r="AS2223" s="11"/>
      <c r="AT2223" s="9"/>
      <c r="AU2223" t="str">
        <f t="shared" si="1291"/>
        <v>RW</v>
      </c>
      <c r="AV2223" s="7">
        <f>SUM(Z$7:Z2223)/2</f>
        <v>1812</v>
      </c>
      <c r="AW2223" s="7">
        <f>SUM(AC$7:AC2223)/2</f>
        <v>1544</v>
      </c>
      <c r="BF2223" s="2" t="s">
        <v>1299</v>
      </c>
      <c r="BG2223" s="2" t="s">
        <v>1299</v>
      </c>
      <c r="BH2223" s="2" t="s">
        <v>1299</v>
      </c>
      <c r="BI2223" s="2" t="s">
        <v>1299</v>
      </c>
      <c r="BJ2223" s="2" t="s">
        <v>1299</v>
      </c>
      <c r="BK2223" s="2" t="s">
        <v>1299</v>
      </c>
      <c r="BL2223" s="2" t="s">
        <v>1299</v>
      </c>
      <c r="BM2223" s="2" t="s">
        <v>1299</v>
      </c>
      <c r="BN2223" s="2" t="s">
        <v>1299</v>
      </c>
      <c r="BO2223" s="2" t="s">
        <v>1299</v>
      </c>
    </row>
    <row r="2224" spans="2:67" outlineLevel="1">
      <c r="B2224" s="36"/>
      <c r="C2224" s="13" t="s">
        <v>1999</v>
      </c>
      <c r="D2224" s="10" t="s">
        <v>2453</v>
      </c>
      <c r="E2224" s="10" t="s">
        <v>2454</v>
      </c>
      <c r="F2224" s="11" t="s">
        <v>2455</v>
      </c>
      <c r="G2224" s="11"/>
      <c r="H2224" s="11"/>
      <c r="I2224" s="11"/>
      <c r="J2224" s="11"/>
      <c r="K2224" s="11"/>
      <c r="L2224" s="11"/>
      <c r="M2224" s="11"/>
      <c r="N2224" s="10"/>
      <c r="O2224" s="10"/>
      <c r="P2224" s="10"/>
      <c r="Q2224" s="10"/>
      <c r="R2224" s="10"/>
      <c r="S2224" s="10" t="s">
        <v>53</v>
      </c>
      <c r="T2224" s="10"/>
      <c r="U2224" s="10" t="s">
        <v>49</v>
      </c>
      <c r="V2224" s="10" t="s">
        <v>50</v>
      </c>
      <c r="W2224" s="10" t="s">
        <v>50</v>
      </c>
      <c r="X2224" s="11" t="str">
        <f t="shared" si="1279"/>
        <v>N</v>
      </c>
      <c r="Y2224" s="11"/>
      <c r="Z2224" s="11">
        <f t="shared" si="1292"/>
        <v>0</v>
      </c>
      <c r="AA2224" s="11" t="str">
        <f t="shared" si="1273"/>
        <v>N</v>
      </c>
      <c r="AB2224" s="11"/>
      <c r="AC2224" s="11">
        <f t="shared" si="1274"/>
        <v>0</v>
      </c>
      <c r="AD2224" s="10" t="str">
        <f t="shared" si="1280"/>
        <v/>
      </c>
      <c r="AE2224" s="10" t="str">
        <f t="shared" si="1281"/>
        <v/>
      </c>
      <c r="AF2224" s="11"/>
      <c r="AG2224" s="10"/>
      <c r="AH2224" s="10"/>
      <c r="AI2224" s="11">
        <f t="shared" si="1282"/>
        <v>1888</v>
      </c>
      <c r="AJ2224" s="11" t="str">
        <f t="shared" si="1283"/>
        <v/>
      </c>
      <c r="AK2224" s="11">
        <f t="shared" si="1284"/>
        <v>2039</v>
      </c>
      <c r="AL2224" s="11" t="str">
        <f t="shared" si="1285"/>
        <v/>
      </c>
      <c r="AM2224" s="11">
        <f t="shared" si="1286"/>
        <v>1543</v>
      </c>
      <c r="AN2224" s="11" t="str">
        <f t="shared" si="1287"/>
        <v/>
      </c>
      <c r="AO2224" s="11">
        <f t="shared" si="1290"/>
        <v>1543</v>
      </c>
      <c r="AP2224" s="11" t="str">
        <f t="shared" si="1289"/>
        <v/>
      </c>
      <c r="AQ2224" s="11"/>
      <c r="AR2224" s="11">
        <f t="shared" si="1275"/>
        <v>0</v>
      </c>
      <c r="AS2224" s="11"/>
      <c r="AT2224" s="9"/>
      <c r="AU2224" t="str">
        <f t="shared" si="1291"/>
        <v>RW</v>
      </c>
      <c r="AV2224" s="7">
        <f>SUM(Z$7:Z2224)/2</f>
        <v>1812</v>
      </c>
      <c r="AW2224" s="7">
        <f>SUM(AC$7:AC2224)/2</f>
        <v>1544</v>
      </c>
      <c r="BF2224" s="2" t="s">
        <v>1299</v>
      </c>
      <c r="BG2224" s="2" t="s">
        <v>1299</v>
      </c>
      <c r="BH2224" s="2" t="s">
        <v>1299</v>
      </c>
      <c r="BI2224" s="2" t="s">
        <v>1299</v>
      </c>
      <c r="BJ2224" s="2" t="s">
        <v>1299</v>
      </c>
      <c r="BK2224" s="2" t="s">
        <v>1299</v>
      </c>
      <c r="BL2224" s="2" t="s">
        <v>1299</v>
      </c>
      <c r="BM2224" s="2" t="s">
        <v>1299</v>
      </c>
      <c r="BN2224" s="2" t="s">
        <v>1299</v>
      </c>
      <c r="BO2224" s="2" t="s">
        <v>1299</v>
      </c>
    </row>
    <row r="2225" spans="2:67" outlineLevel="1">
      <c r="B2225" s="36"/>
      <c r="C2225" s="13" t="s">
        <v>1999</v>
      </c>
      <c r="D2225" s="10" t="s">
        <v>2453</v>
      </c>
      <c r="E2225" s="10" t="s">
        <v>2454</v>
      </c>
      <c r="F2225" s="11" t="s">
        <v>2455</v>
      </c>
      <c r="G2225" s="11"/>
      <c r="H2225" s="11"/>
      <c r="I2225" s="11"/>
      <c r="J2225" s="11"/>
      <c r="K2225" s="11"/>
      <c r="L2225" s="11"/>
      <c r="M2225" s="11"/>
      <c r="N2225" s="10"/>
      <c r="O2225" s="10"/>
      <c r="P2225" s="10"/>
      <c r="Q2225" s="10"/>
      <c r="R2225" s="10"/>
      <c r="S2225" s="10" t="s">
        <v>53</v>
      </c>
      <c r="T2225" s="10"/>
      <c r="U2225" s="10" t="s">
        <v>49</v>
      </c>
      <c r="V2225" s="10" t="s">
        <v>50</v>
      </c>
      <c r="W2225" s="10" t="s">
        <v>50</v>
      </c>
      <c r="X2225" s="11" t="str">
        <f t="shared" si="1279"/>
        <v>N</v>
      </c>
      <c r="Y2225" s="11"/>
      <c r="Z2225" s="11">
        <f t="shared" si="1292"/>
        <v>0</v>
      </c>
      <c r="AA2225" s="11" t="str">
        <f t="shared" si="1273"/>
        <v>N</v>
      </c>
      <c r="AB2225" s="11"/>
      <c r="AC2225" s="11">
        <f t="shared" si="1274"/>
        <v>0</v>
      </c>
      <c r="AD2225" s="10" t="str">
        <f t="shared" si="1280"/>
        <v/>
      </c>
      <c r="AE2225" s="10" t="str">
        <f t="shared" si="1281"/>
        <v/>
      </c>
      <c r="AF2225" s="11"/>
      <c r="AG2225" s="10"/>
      <c r="AH2225" s="10"/>
      <c r="AI2225" s="11">
        <f t="shared" si="1282"/>
        <v>1888</v>
      </c>
      <c r="AJ2225" s="11" t="str">
        <f t="shared" si="1283"/>
        <v/>
      </c>
      <c r="AK2225" s="11">
        <f t="shared" si="1284"/>
        <v>2039</v>
      </c>
      <c r="AL2225" s="11" t="str">
        <f t="shared" si="1285"/>
        <v/>
      </c>
      <c r="AM2225" s="11">
        <f t="shared" si="1286"/>
        <v>1543</v>
      </c>
      <c r="AN2225" s="11" t="str">
        <f t="shared" si="1287"/>
        <v/>
      </c>
      <c r="AO2225" s="11">
        <f t="shared" si="1290"/>
        <v>1543</v>
      </c>
      <c r="AP2225" s="11" t="str">
        <f t="shared" si="1289"/>
        <v/>
      </c>
      <c r="AQ2225" s="11"/>
      <c r="AR2225" s="11">
        <f t="shared" si="1275"/>
        <v>0</v>
      </c>
      <c r="AS2225" s="11"/>
      <c r="AT2225" s="9"/>
      <c r="AU2225" t="str">
        <f t="shared" si="1291"/>
        <v>RW</v>
      </c>
      <c r="AV2225" s="7">
        <f>SUM(Z$7:Z2225)/2</f>
        <v>1812</v>
      </c>
      <c r="AW2225" s="7">
        <f>SUM(AC$7:AC2225)/2</f>
        <v>1544</v>
      </c>
      <c r="BF2225" s="2" t="s">
        <v>1299</v>
      </c>
      <c r="BG2225" s="2" t="s">
        <v>1299</v>
      </c>
      <c r="BH2225" s="2" t="s">
        <v>1299</v>
      </c>
      <c r="BI2225" s="2" t="s">
        <v>1299</v>
      </c>
      <c r="BJ2225" s="2" t="s">
        <v>1299</v>
      </c>
      <c r="BK2225" s="2" t="s">
        <v>1299</v>
      </c>
      <c r="BL2225" s="2" t="s">
        <v>1299</v>
      </c>
      <c r="BM2225" s="2" t="s">
        <v>1299</v>
      </c>
      <c r="BN2225" s="2" t="s">
        <v>1299</v>
      </c>
      <c r="BO2225" s="2" t="s">
        <v>1299</v>
      </c>
    </row>
    <row r="2226" spans="2:67" outlineLevel="1">
      <c r="B2226" s="36"/>
      <c r="C2226" s="13" t="s">
        <v>1999</v>
      </c>
      <c r="D2226" s="10" t="s">
        <v>2453</v>
      </c>
      <c r="E2226" s="10" t="s">
        <v>2454</v>
      </c>
      <c r="F2226" s="11" t="s">
        <v>2455</v>
      </c>
      <c r="G2226" s="11"/>
      <c r="H2226" s="11"/>
      <c r="I2226" s="11"/>
      <c r="J2226" s="11"/>
      <c r="K2226" s="11"/>
      <c r="L2226" s="11"/>
      <c r="M2226" s="11"/>
      <c r="N2226" s="10"/>
      <c r="O2226" s="10"/>
      <c r="P2226" s="10"/>
      <c r="Q2226" s="10"/>
      <c r="R2226" s="10"/>
      <c r="S2226" s="10" t="s">
        <v>53</v>
      </c>
      <c r="T2226" s="10"/>
      <c r="U2226" s="10" t="s">
        <v>49</v>
      </c>
      <c r="V2226" s="10" t="s">
        <v>50</v>
      </c>
      <c r="W2226" s="10" t="s">
        <v>50</v>
      </c>
      <c r="X2226" s="11" t="str">
        <f t="shared" si="1279"/>
        <v>N</v>
      </c>
      <c r="Y2226" s="11"/>
      <c r="Z2226" s="11">
        <f t="shared" si="1292"/>
        <v>0</v>
      </c>
      <c r="AA2226" s="11" t="str">
        <f t="shared" si="1273"/>
        <v>N</v>
      </c>
      <c r="AB2226" s="11"/>
      <c r="AC2226" s="11">
        <f t="shared" si="1274"/>
        <v>0</v>
      </c>
      <c r="AD2226" s="10" t="str">
        <f t="shared" si="1280"/>
        <v/>
      </c>
      <c r="AE2226" s="10" t="str">
        <f t="shared" si="1281"/>
        <v/>
      </c>
      <c r="AF2226" s="11"/>
      <c r="AG2226" s="10"/>
      <c r="AH2226" s="10"/>
      <c r="AI2226" s="11">
        <f t="shared" si="1282"/>
        <v>1888</v>
      </c>
      <c r="AJ2226" s="11" t="str">
        <f t="shared" si="1283"/>
        <v/>
      </c>
      <c r="AK2226" s="11">
        <f t="shared" si="1284"/>
        <v>2039</v>
      </c>
      <c r="AL2226" s="11" t="str">
        <f t="shared" si="1285"/>
        <v/>
      </c>
      <c r="AM2226" s="11">
        <f t="shared" si="1286"/>
        <v>1543</v>
      </c>
      <c r="AN2226" s="11" t="str">
        <f t="shared" si="1287"/>
        <v/>
      </c>
      <c r="AO2226" s="11">
        <f t="shared" si="1290"/>
        <v>1543</v>
      </c>
      <c r="AP2226" s="11" t="str">
        <f t="shared" si="1289"/>
        <v/>
      </c>
      <c r="AQ2226" s="11"/>
      <c r="AR2226" s="11">
        <f t="shared" si="1275"/>
        <v>0</v>
      </c>
      <c r="AS2226" s="11"/>
      <c r="AT2226" s="9"/>
      <c r="AU2226" t="str">
        <f t="shared" si="1291"/>
        <v>RW</v>
      </c>
      <c r="AV2226" s="7">
        <f>SUM(Z$7:Z2226)/2</f>
        <v>1812</v>
      </c>
      <c r="AW2226" s="7">
        <f>SUM(AC$7:AC2226)/2</f>
        <v>1544</v>
      </c>
      <c r="BF2226" s="2" t="s">
        <v>1299</v>
      </c>
      <c r="BG2226" s="2" t="s">
        <v>1299</v>
      </c>
      <c r="BH2226" s="2" t="s">
        <v>1299</v>
      </c>
      <c r="BI2226" s="2" t="s">
        <v>1299</v>
      </c>
      <c r="BJ2226" s="2" t="s">
        <v>1299</v>
      </c>
      <c r="BK2226" s="2" t="s">
        <v>1299</v>
      </c>
      <c r="BL2226" s="2" t="s">
        <v>1299</v>
      </c>
      <c r="BM2226" s="2" t="s">
        <v>1299</v>
      </c>
      <c r="BN2226" s="2" t="s">
        <v>1299</v>
      </c>
      <c r="BO2226" s="2" t="s">
        <v>1299</v>
      </c>
    </row>
    <row r="2227" spans="2:67" outlineLevel="1">
      <c r="B2227" s="36"/>
      <c r="C2227" s="13" t="s">
        <v>1999</v>
      </c>
      <c r="D2227" s="10" t="s">
        <v>2453</v>
      </c>
      <c r="E2227" s="10" t="s">
        <v>2454</v>
      </c>
      <c r="F2227" s="11" t="s">
        <v>2455</v>
      </c>
      <c r="G2227" s="11"/>
      <c r="H2227" s="11"/>
      <c r="I2227" s="11"/>
      <c r="J2227" s="11"/>
      <c r="K2227" s="11"/>
      <c r="L2227" s="11"/>
      <c r="M2227" s="11"/>
      <c r="N2227" s="10"/>
      <c r="O2227" s="10"/>
      <c r="P2227" s="10"/>
      <c r="Q2227" s="10"/>
      <c r="R2227" s="10"/>
      <c r="S2227" s="10" t="s">
        <v>53</v>
      </c>
      <c r="T2227" s="10"/>
      <c r="U2227" s="10" t="s">
        <v>49</v>
      </c>
      <c r="V2227" s="10" t="s">
        <v>50</v>
      </c>
      <c r="W2227" s="10" t="s">
        <v>50</v>
      </c>
      <c r="X2227" s="11" t="str">
        <f t="shared" si="1279"/>
        <v>N</v>
      </c>
      <c r="Y2227" s="11"/>
      <c r="Z2227" s="11">
        <f t="shared" si="1292"/>
        <v>0</v>
      </c>
      <c r="AA2227" s="11" t="str">
        <f t="shared" ref="AA2227:AA2290" si="1293">IF(AB2227&gt;0,"Y","N")</f>
        <v>N</v>
      </c>
      <c r="AB2227" s="11"/>
      <c r="AC2227" s="11">
        <f t="shared" ref="AC2227:AC2290" si="1294">IF(V2227="N",AB2227,AB2227*$T$1)</f>
        <v>0</v>
      </c>
      <c r="AD2227" s="10" t="str">
        <f t="shared" si="1280"/>
        <v/>
      </c>
      <c r="AE2227" s="10" t="str">
        <f t="shared" si="1281"/>
        <v/>
      </c>
      <c r="AF2227" s="11"/>
      <c r="AG2227" s="10"/>
      <c r="AH2227" s="10"/>
      <c r="AI2227" s="11">
        <f t="shared" si="1282"/>
        <v>1888</v>
      </c>
      <c r="AJ2227" s="11" t="str">
        <f t="shared" si="1283"/>
        <v/>
      </c>
      <c r="AK2227" s="11">
        <f t="shared" si="1284"/>
        <v>2039</v>
      </c>
      <c r="AL2227" s="11" t="str">
        <f t="shared" si="1285"/>
        <v/>
      </c>
      <c r="AM2227" s="11">
        <f t="shared" si="1286"/>
        <v>1543</v>
      </c>
      <c r="AN2227" s="11" t="str">
        <f t="shared" si="1287"/>
        <v/>
      </c>
      <c r="AO2227" s="11">
        <f t="shared" si="1290"/>
        <v>1543</v>
      </c>
      <c r="AP2227" s="11" t="str">
        <f t="shared" si="1289"/>
        <v/>
      </c>
      <c r="AQ2227" s="11"/>
      <c r="AR2227" s="11">
        <f t="shared" ref="AR2227:AR2290" si="1295">IF(V2227="N",AQ2227,AQ2227*$T$1)</f>
        <v>0</v>
      </c>
      <c r="AS2227" s="11"/>
      <c r="AT2227" s="9"/>
      <c r="AU2227" t="str">
        <f t="shared" si="1291"/>
        <v>RW</v>
      </c>
      <c r="AV2227" s="7">
        <f>SUM(Z$7:Z2227)/2</f>
        <v>1812</v>
      </c>
      <c r="AW2227" s="7">
        <f>SUM(AC$7:AC2227)/2</f>
        <v>1544</v>
      </c>
      <c r="BF2227" s="2" t="s">
        <v>1299</v>
      </c>
      <c r="BG2227" s="2" t="s">
        <v>1299</v>
      </c>
      <c r="BH2227" s="2" t="s">
        <v>1299</v>
      </c>
      <c r="BI2227" s="2" t="s">
        <v>1299</v>
      </c>
      <c r="BJ2227" s="2" t="s">
        <v>1299</v>
      </c>
      <c r="BK2227" s="2" t="s">
        <v>1299</v>
      </c>
      <c r="BL2227" s="2" t="s">
        <v>1299</v>
      </c>
      <c r="BM2227" s="2" t="s">
        <v>1299</v>
      </c>
      <c r="BN2227" s="2" t="s">
        <v>1299</v>
      </c>
      <c r="BO2227" s="2" t="s">
        <v>1299</v>
      </c>
    </row>
    <row r="2228" spans="2:67" outlineLevel="1">
      <c r="B2228" s="36"/>
      <c r="C2228" s="13" t="s">
        <v>1999</v>
      </c>
      <c r="D2228" s="10" t="s">
        <v>2453</v>
      </c>
      <c r="E2228" s="10" t="s">
        <v>2454</v>
      </c>
      <c r="F2228" s="11" t="s">
        <v>2455</v>
      </c>
      <c r="G2228" s="11"/>
      <c r="H2228" s="11"/>
      <c r="I2228" s="11"/>
      <c r="J2228" s="11"/>
      <c r="K2228" s="11"/>
      <c r="L2228" s="11"/>
      <c r="M2228" s="11"/>
      <c r="N2228" s="10"/>
      <c r="O2228" s="10"/>
      <c r="P2228" s="10"/>
      <c r="Q2228" s="10"/>
      <c r="R2228" s="10"/>
      <c r="S2228" s="10" t="s">
        <v>53</v>
      </c>
      <c r="T2228" s="10"/>
      <c r="U2228" s="10" t="s">
        <v>49</v>
      </c>
      <c r="V2228" s="10" t="s">
        <v>50</v>
      </c>
      <c r="W2228" s="10" t="s">
        <v>50</v>
      </c>
      <c r="X2228" s="11" t="str">
        <f t="shared" si="1279"/>
        <v>N</v>
      </c>
      <c r="Y2228" s="11"/>
      <c r="Z2228" s="11">
        <f t="shared" si="1292"/>
        <v>0</v>
      </c>
      <c r="AA2228" s="11" t="str">
        <f t="shared" si="1293"/>
        <v>N</v>
      </c>
      <c r="AB2228" s="11"/>
      <c r="AC2228" s="11">
        <f t="shared" si="1294"/>
        <v>0</v>
      </c>
      <c r="AD2228" s="10" t="str">
        <f t="shared" si="1280"/>
        <v/>
      </c>
      <c r="AE2228" s="10" t="str">
        <f t="shared" si="1281"/>
        <v/>
      </c>
      <c r="AF2228" s="11"/>
      <c r="AG2228" s="10"/>
      <c r="AH2228" s="10"/>
      <c r="AI2228" s="11">
        <f t="shared" si="1282"/>
        <v>1888</v>
      </c>
      <c r="AJ2228" s="11" t="str">
        <f t="shared" si="1283"/>
        <v/>
      </c>
      <c r="AK2228" s="11">
        <f t="shared" si="1284"/>
        <v>2039</v>
      </c>
      <c r="AL2228" s="11" t="str">
        <f t="shared" si="1285"/>
        <v/>
      </c>
      <c r="AM2228" s="11">
        <f t="shared" si="1286"/>
        <v>1543</v>
      </c>
      <c r="AN2228" s="11" t="str">
        <f t="shared" si="1287"/>
        <v/>
      </c>
      <c r="AO2228" s="11">
        <f t="shared" si="1290"/>
        <v>1543</v>
      </c>
      <c r="AP2228" s="11" t="str">
        <f t="shared" si="1289"/>
        <v/>
      </c>
      <c r="AQ2228" s="11"/>
      <c r="AR2228" s="11">
        <f t="shared" si="1295"/>
        <v>0</v>
      </c>
      <c r="AS2228" s="11"/>
      <c r="AT2228" s="9"/>
      <c r="AU2228" t="str">
        <f t="shared" si="1291"/>
        <v>RW</v>
      </c>
      <c r="AV2228" s="7">
        <f>SUM(Z$7:Z2228)/2</f>
        <v>1812</v>
      </c>
      <c r="AW2228" s="7">
        <f>SUM(AC$7:AC2228)/2</f>
        <v>1544</v>
      </c>
      <c r="BF2228" s="2" t="s">
        <v>1299</v>
      </c>
      <c r="BG2228" s="2" t="s">
        <v>1299</v>
      </c>
      <c r="BH2228" s="2" t="s">
        <v>1299</v>
      </c>
      <c r="BI2228" s="2" t="s">
        <v>1299</v>
      </c>
      <c r="BJ2228" s="2" t="s">
        <v>1299</v>
      </c>
      <c r="BK2228" s="2" t="s">
        <v>1299</v>
      </c>
      <c r="BL2228" s="2" t="s">
        <v>1299</v>
      </c>
      <c r="BM2228" s="2" t="s">
        <v>1299</v>
      </c>
      <c r="BN2228" s="2" t="s">
        <v>1299</v>
      </c>
      <c r="BO2228" s="2" t="s">
        <v>1299</v>
      </c>
    </row>
    <row r="2229" spans="2:67" outlineLevel="1">
      <c r="B2229" s="36"/>
      <c r="C2229" s="13" t="s">
        <v>1999</v>
      </c>
      <c r="D2229" s="10" t="s">
        <v>2453</v>
      </c>
      <c r="E2229" s="10" t="s">
        <v>2454</v>
      </c>
      <c r="F2229" s="11" t="s">
        <v>2455</v>
      </c>
      <c r="G2229" s="11"/>
      <c r="H2229" s="11"/>
      <c r="I2229" s="11"/>
      <c r="J2229" s="11"/>
      <c r="K2229" s="11"/>
      <c r="L2229" s="11"/>
      <c r="M2229" s="11"/>
      <c r="N2229" s="10"/>
      <c r="O2229" s="10"/>
      <c r="P2229" s="10"/>
      <c r="Q2229" s="10"/>
      <c r="R2229" s="10"/>
      <c r="S2229" s="10" t="s">
        <v>53</v>
      </c>
      <c r="T2229" s="10"/>
      <c r="U2229" s="10" t="s">
        <v>49</v>
      </c>
      <c r="V2229" s="10" t="s">
        <v>50</v>
      </c>
      <c r="W2229" s="10" t="s">
        <v>50</v>
      </c>
      <c r="X2229" s="11" t="str">
        <f t="shared" si="1279"/>
        <v>N</v>
      </c>
      <c r="Y2229" s="11"/>
      <c r="Z2229" s="11">
        <f t="shared" si="1292"/>
        <v>0</v>
      </c>
      <c r="AA2229" s="11" t="str">
        <f t="shared" si="1293"/>
        <v>N</v>
      </c>
      <c r="AB2229" s="11"/>
      <c r="AC2229" s="11">
        <f t="shared" si="1294"/>
        <v>0</v>
      </c>
      <c r="AD2229" s="10" t="str">
        <f t="shared" si="1280"/>
        <v/>
      </c>
      <c r="AE2229" s="10" t="str">
        <f t="shared" si="1281"/>
        <v/>
      </c>
      <c r="AF2229" s="11"/>
      <c r="AG2229" s="10"/>
      <c r="AH2229" s="10"/>
      <c r="AI2229" s="11">
        <f t="shared" si="1282"/>
        <v>1888</v>
      </c>
      <c r="AJ2229" s="11" t="str">
        <f t="shared" si="1283"/>
        <v/>
      </c>
      <c r="AK2229" s="11">
        <f t="shared" si="1284"/>
        <v>2039</v>
      </c>
      <c r="AL2229" s="11" t="str">
        <f t="shared" si="1285"/>
        <v/>
      </c>
      <c r="AM2229" s="11">
        <f t="shared" si="1286"/>
        <v>1543</v>
      </c>
      <c r="AN2229" s="11" t="str">
        <f t="shared" si="1287"/>
        <v/>
      </c>
      <c r="AO2229" s="11">
        <f t="shared" si="1290"/>
        <v>1543</v>
      </c>
      <c r="AP2229" s="11" t="str">
        <f t="shared" si="1289"/>
        <v/>
      </c>
      <c r="AQ2229" s="11"/>
      <c r="AR2229" s="11">
        <f t="shared" si="1295"/>
        <v>0</v>
      </c>
      <c r="AS2229" s="11"/>
      <c r="AT2229" s="9"/>
      <c r="AU2229" t="str">
        <f t="shared" si="1291"/>
        <v>RW</v>
      </c>
      <c r="AV2229" s="7">
        <f>SUM(Z$7:Z2229)/2</f>
        <v>1812</v>
      </c>
      <c r="AW2229" s="7">
        <f>SUM(AC$7:AC2229)/2</f>
        <v>1544</v>
      </c>
      <c r="BF2229" s="2" t="s">
        <v>1299</v>
      </c>
      <c r="BG2229" s="2" t="s">
        <v>1299</v>
      </c>
      <c r="BH2229" s="2" t="s">
        <v>1299</v>
      </c>
      <c r="BI2229" s="2" t="s">
        <v>1299</v>
      </c>
      <c r="BJ2229" s="2" t="s">
        <v>1299</v>
      </c>
      <c r="BK2229" s="2" t="s">
        <v>1299</v>
      </c>
      <c r="BL2229" s="2" t="s">
        <v>1299</v>
      </c>
      <c r="BM2229" s="2" t="s">
        <v>1299</v>
      </c>
      <c r="BN2229" s="2" t="s">
        <v>1299</v>
      </c>
      <c r="BO2229" s="2" t="s">
        <v>1299</v>
      </c>
    </row>
    <row r="2230" spans="2:67" outlineLevel="1">
      <c r="B2230" s="36"/>
      <c r="C2230" s="13" t="s">
        <v>1999</v>
      </c>
      <c r="D2230" s="10" t="s">
        <v>2453</v>
      </c>
      <c r="E2230" s="10" t="s">
        <v>2454</v>
      </c>
      <c r="F2230" s="11" t="s">
        <v>2455</v>
      </c>
      <c r="G2230" s="11"/>
      <c r="H2230" s="11"/>
      <c r="I2230" s="11"/>
      <c r="J2230" s="11"/>
      <c r="K2230" s="11"/>
      <c r="L2230" s="11"/>
      <c r="M2230" s="11"/>
      <c r="N2230" s="10"/>
      <c r="O2230" s="10"/>
      <c r="P2230" s="10"/>
      <c r="Q2230" s="10"/>
      <c r="R2230" s="10"/>
      <c r="S2230" s="10" t="s">
        <v>53</v>
      </c>
      <c r="T2230" s="10"/>
      <c r="U2230" s="10" t="s">
        <v>49</v>
      </c>
      <c r="V2230" s="10" t="s">
        <v>50</v>
      </c>
      <c r="W2230" s="10" t="s">
        <v>50</v>
      </c>
      <c r="X2230" s="11" t="str">
        <f t="shared" si="1279"/>
        <v>N</v>
      </c>
      <c r="Y2230" s="11"/>
      <c r="Z2230" s="11">
        <f t="shared" si="1292"/>
        <v>0</v>
      </c>
      <c r="AA2230" s="11" t="str">
        <f t="shared" si="1293"/>
        <v>N</v>
      </c>
      <c r="AB2230" s="11"/>
      <c r="AC2230" s="11">
        <f t="shared" si="1294"/>
        <v>0</v>
      </c>
      <c r="AD2230" s="10" t="str">
        <f t="shared" si="1280"/>
        <v/>
      </c>
      <c r="AE2230" s="10" t="str">
        <f t="shared" si="1281"/>
        <v/>
      </c>
      <c r="AF2230" s="11"/>
      <c r="AG2230" s="10"/>
      <c r="AH2230" s="10"/>
      <c r="AI2230" s="11">
        <f t="shared" si="1282"/>
        <v>1888</v>
      </c>
      <c r="AJ2230" s="11" t="str">
        <f t="shared" si="1283"/>
        <v/>
      </c>
      <c r="AK2230" s="11">
        <f t="shared" si="1284"/>
        <v>2039</v>
      </c>
      <c r="AL2230" s="11" t="str">
        <f t="shared" si="1285"/>
        <v/>
      </c>
      <c r="AM2230" s="11">
        <f t="shared" si="1286"/>
        <v>1543</v>
      </c>
      <c r="AN2230" s="11" t="str">
        <f t="shared" si="1287"/>
        <v/>
      </c>
      <c r="AO2230" s="11">
        <f t="shared" si="1290"/>
        <v>1543</v>
      </c>
      <c r="AP2230" s="11" t="str">
        <f t="shared" si="1289"/>
        <v/>
      </c>
      <c r="AQ2230" s="11"/>
      <c r="AR2230" s="11">
        <f t="shared" si="1295"/>
        <v>0</v>
      </c>
      <c r="AS2230" s="11"/>
      <c r="AT2230" s="9"/>
      <c r="AU2230" t="str">
        <f t="shared" si="1291"/>
        <v>RW</v>
      </c>
      <c r="AV2230" s="7">
        <f>SUM(Z$7:Z2230)/2</f>
        <v>1812</v>
      </c>
      <c r="AW2230" s="7">
        <f>SUM(AC$7:AC2230)/2</f>
        <v>1544</v>
      </c>
      <c r="BF2230" s="2" t="s">
        <v>1299</v>
      </c>
      <c r="BG2230" s="2" t="s">
        <v>1299</v>
      </c>
      <c r="BH2230" s="2" t="s">
        <v>1299</v>
      </c>
      <c r="BI2230" s="2" t="s">
        <v>1299</v>
      </c>
      <c r="BJ2230" s="2" t="s">
        <v>1299</v>
      </c>
      <c r="BK2230" s="2" t="s">
        <v>1299</v>
      </c>
      <c r="BL2230" s="2" t="s">
        <v>1299</v>
      </c>
      <c r="BM2230" s="2" t="s">
        <v>1299</v>
      </c>
      <c r="BN2230" s="2" t="s">
        <v>1299</v>
      </c>
      <c r="BO2230" s="2" t="s">
        <v>1299</v>
      </c>
    </row>
    <row r="2231" spans="2:67" outlineLevel="1">
      <c r="B2231" s="36"/>
      <c r="C2231" s="13" t="s">
        <v>1999</v>
      </c>
      <c r="D2231" s="10" t="s">
        <v>2453</v>
      </c>
      <c r="E2231" s="10" t="s">
        <v>2454</v>
      </c>
      <c r="F2231" s="11" t="s">
        <v>2455</v>
      </c>
      <c r="G2231" s="11"/>
      <c r="H2231" s="11"/>
      <c r="I2231" s="11"/>
      <c r="J2231" s="11"/>
      <c r="K2231" s="11"/>
      <c r="L2231" s="11"/>
      <c r="M2231" s="11"/>
      <c r="N2231" s="10"/>
      <c r="O2231" s="10"/>
      <c r="P2231" s="10"/>
      <c r="Q2231" s="10"/>
      <c r="R2231" s="10"/>
      <c r="S2231" s="10" t="s">
        <v>53</v>
      </c>
      <c r="T2231" s="10"/>
      <c r="U2231" s="10" t="s">
        <v>49</v>
      </c>
      <c r="V2231" s="10" t="s">
        <v>50</v>
      </c>
      <c r="W2231" s="10" t="s">
        <v>50</v>
      </c>
      <c r="X2231" s="11" t="str">
        <f t="shared" si="1279"/>
        <v>N</v>
      </c>
      <c r="Y2231" s="11"/>
      <c r="Z2231" s="11">
        <f t="shared" si="1292"/>
        <v>0</v>
      </c>
      <c r="AA2231" s="11" t="str">
        <f t="shared" si="1293"/>
        <v>N</v>
      </c>
      <c r="AB2231" s="11"/>
      <c r="AC2231" s="11">
        <f t="shared" si="1294"/>
        <v>0</v>
      </c>
      <c r="AD2231" s="10" t="str">
        <f t="shared" si="1280"/>
        <v/>
      </c>
      <c r="AE2231" s="10" t="str">
        <f t="shared" si="1281"/>
        <v/>
      </c>
      <c r="AF2231" s="11"/>
      <c r="AG2231" s="10"/>
      <c r="AH2231" s="10"/>
      <c r="AI2231" s="11">
        <f t="shared" si="1282"/>
        <v>1888</v>
      </c>
      <c r="AJ2231" s="11" t="str">
        <f t="shared" si="1283"/>
        <v/>
      </c>
      <c r="AK2231" s="11">
        <f t="shared" si="1284"/>
        <v>2039</v>
      </c>
      <c r="AL2231" s="11" t="str">
        <f t="shared" si="1285"/>
        <v/>
      </c>
      <c r="AM2231" s="11">
        <f t="shared" si="1286"/>
        <v>1543</v>
      </c>
      <c r="AN2231" s="11" t="str">
        <f t="shared" si="1287"/>
        <v/>
      </c>
      <c r="AO2231" s="11">
        <f t="shared" si="1290"/>
        <v>1543</v>
      </c>
      <c r="AP2231" s="11" t="str">
        <f t="shared" si="1289"/>
        <v/>
      </c>
      <c r="AQ2231" s="11"/>
      <c r="AR2231" s="11">
        <f t="shared" si="1295"/>
        <v>0</v>
      </c>
      <c r="AS2231" s="11"/>
      <c r="AT2231" s="9"/>
      <c r="AU2231" t="str">
        <f t="shared" si="1291"/>
        <v>RW</v>
      </c>
      <c r="AV2231" s="7">
        <f>SUM(Z$7:Z2231)/2</f>
        <v>1812</v>
      </c>
      <c r="AW2231" s="7">
        <f>SUM(AC$7:AC2231)/2</f>
        <v>1544</v>
      </c>
      <c r="BF2231" s="2" t="s">
        <v>1299</v>
      </c>
      <c r="BG2231" s="2" t="s">
        <v>1299</v>
      </c>
      <c r="BH2231" s="2" t="s">
        <v>1299</v>
      </c>
      <c r="BI2231" s="2" t="s">
        <v>1299</v>
      </c>
      <c r="BJ2231" s="2" t="s">
        <v>1299</v>
      </c>
      <c r="BK2231" s="2" t="s">
        <v>1299</v>
      </c>
      <c r="BL2231" s="2" t="s">
        <v>1299</v>
      </c>
      <c r="BM2231" s="2" t="s">
        <v>1299</v>
      </c>
      <c r="BN2231" s="2" t="s">
        <v>1299</v>
      </c>
      <c r="BO2231" s="2" t="s">
        <v>1299</v>
      </c>
    </row>
    <row r="2232" spans="2:67" outlineLevel="1">
      <c r="B2232" s="36"/>
      <c r="C2232" s="13" t="s">
        <v>1999</v>
      </c>
      <c r="D2232" s="10" t="s">
        <v>2453</v>
      </c>
      <c r="E2232" s="10" t="s">
        <v>2454</v>
      </c>
      <c r="F2232" s="11" t="s">
        <v>2455</v>
      </c>
      <c r="G2232" s="11"/>
      <c r="H2232" s="11"/>
      <c r="I2232" s="11"/>
      <c r="J2232" s="11"/>
      <c r="K2232" s="11"/>
      <c r="L2232" s="11"/>
      <c r="M2232" s="11"/>
      <c r="N2232" s="10"/>
      <c r="O2232" s="10"/>
      <c r="P2232" s="10"/>
      <c r="Q2232" s="10"/>
      <c r="R2232" s="10"/>
      <c r="S2232" s="10" t="s">
        <v>53</v>
      </c>
      <c r="T2232" s="10"/>
      <c r="U2232" s="10" t="s">
        <v>49</v>
      </c>
      <c r="V2232" s="10" t="s">
        <v>50</v>
      </c>
      <c r="W2232" s="10" t="s">
        <v>50</v>
      </c>
      <c r="X2232" s="11" t="str">
        <f t="shared" si="1279"/>
        <v>N</v>
      </c>
      <c r="Y2232" s="11"/>
      <c r="Z2232" s="11">
        <f t="shared" si="1292"/>
        <v>0</v>
      </c>
      <c r="AA2232" s="11" t="str">
        <f t="shared" si="1293"/>
        <v>N</v>
      </c>
      <c r="AB2232" s="11"/>
      <c r="AC2232" s="11">
        <f t="shared" si="1294"/>
        <v>0</v>
      </c>
      <c r="AD2232" s="10" t="str">
        <f t="shared" si="1280"/>
        <v/>
      </c>
      <c r="AE2232" s="10" t="str">
        <f t="shared" si="1281"/>
        <v/>
      </c>
      <c r="AF2232" s="11"/>
      <c r="AG2232" s="10"/>
      <c r="AH2232" s="10"/>
      <c r="AI2232" s="11">
        <f t="shared" si="1282"/>
        <v>1888</v>
      </c>
      <c r="AJ2232" s="11" t="str">
        <f t="shared" si="1283"/>
        <v/>
      </c>
      <c r="AK2232" s="11">
        <f t="shared" si="1284"/>
        <v>2039</v>
      </c>
      <c r="AL2232" s="11" t="str">
        <f t="shared" si="1285"/>
        <v/>
      </c>
      <c r="AM2232" s="11">
        <f t="shared" si="1286"/>
        <v>1543</v>
      </c>
      <c r="AN2232" s="11" t="str">
        <f t="shared" si="1287"/>
        <v/>
      </c>
      <c r="AO2232" s="11">
        <f t="shared" si="1290"/>
        <v>1543</v>
      </c>
      <c r="AP2232" s="11" t="str">
        <f t="shared" si="1289"/>
        <v/>
      </c>
      <c r="AQ2232" s="11"/>
      <c r="AR2232" s="11">
        <f t="shared" si="1295"/>
        <v>0</v>
      </c>
      <c r="AS2232" s="11"/>
      <c r="AT2232" s="9"/>
      <c r="AU2232" t="str">
        <f t="shared" si="1291"/>
        <v>RW</v>
      </c>
      <c r="AV2232" s="7">
        <f>SUM(Z$7:Z2232)/2</f>
        <v>1812</v>
      </c>
      <c r="AW2232" s="7">
        <f>SUM(AC$7:AC2232)/2</f>
        <v>1544</v>
      </c>
      <c r="BF2232" s="2" t="s">
        <v>1299</v>
      </c>
      <c r="BG2232" s="2" t="s">
        <v>1299</v>
      </c>
      <c r="BH2232" s="2" t="s">
        <v>1299</v>
      </c>
      <c r="BI2232" s="2" t="s">
        <v>1299</v>
      </c>
      <c r="BJ2232" s="2" t="s">
        <v>1299</v>
      </c>
      <c r="BK2232" s="2" t="s">
        <v>1299</v>
      </c>
      <c r="BL2232" s="2" t="s">
        <v>1299</v>
      </c>
      <c r="BM2232" s="2" t="s">
        <v>1299</v>
      </c>
      <c r="BN2232" s="2" t="s">
        <v>1299</v>
      </c>
      <c r="BO2232" s="2" t="s">
        <v>1299</v>
      </c>
    </row>
    <row r="2233" spans="2:67" outlineLevel="1">
      <c r="B2233" s="36"/>
      <c r="C2233" s="13" t="s">
        <v>1999</v>
      </c>
      <c r="D2233" s="10" t="s">
        <v>2453</v>
      </c>
      <c r="E2233" s="10" t="s">
        <v>2454</v>
      </c>
      <c r="F2233" s="11" t="s">
        <v>2455</v>
      </c>
      <c r="G2233" s="11"/>
      <c r="H2233" s="11"/>
      <c r="I2233" s="11"/>
      <c r="J2233" s="11"/>
      <c r="K2233" s="11"/>
      <c r="L2233" s="11"/>
      <c r="M2233" s="11"/>
      <c r="N2233" s="10"/>
      <c r="O2233" s="10"/>
      <c r="P2233" s="10"/>
      <c r="Q2233" s="10"/>
      <c r="R2233" s="10"/>
      <c r="S2233" s="10" t="s">
        <v>53</v>
      </c>
      <c r="T2233" s="10"/>
      <c r="U2233" s="10" t="s">
        <v>49</v>
      </c>
      <c r="V2233" s="10" t="s">
        <v>50</v>
      </c>
      <c r="W2233" s="10" t="s">
        <v>50</v>
      </c>
      <c r="X2233" s="11" t="str">
        <f t="shared" si="1279"/>
        <v>N</v>
      </c>
      <c r="Y2233" s="11"/>
      <c r="Z2233" s="11">
        <f t="shared" si="1292"/>
        <v>0</v>
      </c>
      <c r="AA2233" s="11" t="str">
        <f t="shared" si="1293"/>
        <v>N</v>
      </c>
      <c r="AB2233" s="11"/>
      <c r="AC2233" s="11">
        <f t="shared" si="1294"/>
        <v>0</v>
      </c>
      <c r="AD2233" s="10" t="str">
        <f t="shared" si="1280"/>
        <v/>
      </c>
      <c r="AE2233" s="10" t="str">
        <f t="shared" si="1281"/>
        <v/>
      </c>
      <c r="AF2233" s="11"/>
      <c r="AG2233" s="10"/>
      <c r="AH2233" s="10"/>
      <c r="AI2233" s="11">
        <f t="shared" si="1282"/>
        <v>1888</v>
      </c>
      <c r="AJ2233" s="11" t="str">
        <f t="shared" si="1283"/>
        <v/>
      </c>
      <c r="AK2233" s="11">
        <f t="shared" si="1284"/>
        <v>2039</v>
      </c>
      <c r="AL2233" s="11" t="str">
        <f t="shared" si="1285"/>
        <v/>
      </c>
      <c r="AM2233" s="11">
        <f t="shared" si="1286"/>
        <v>1543</v>
      </c>
      <c r="AN2233" s="11" t="str">
        <f t="shared" si="1287"/>
        <v/>
      </c>
      <c r="AO2233" s="11">
        <f t="shared" si="1290"/>
        <v>1543</v>
      </c>
      <c r="AP2233" s="11" t="str">
        <f t="shared" si="1289"/>
        <v/>
      </c>
      <c r="AQ2233" s="11"/>
      <c r="AR2233" s="11">
        <f t="shared" si="1295"/>
        <v>0</v>
      </c>
      <c r="AS2233" s="11"/>
      <c r="AT2233" s="9"/>
      <c r="AU2233" t="str">
        <f t="shared" si="1291"/>
        <v>RW</v>
      </c>
      <c r="AV2233" s="7">
        <f>SUM(Z$7:Z2233)/2</f>
        <v>1812</v>
      </c>
      <c r="AW2233" s="7">
        <f>SUM(AC$7:AC2233)/2</f>
        <v>1544</v>
      </c>
      <c r="BF2233" s="2" t="s">
        <v>1299</v>
      </c>
      <c r="BG2233" s="2" t="s">
        <v>1299</v>
      </c>
      <c r="BH2233" s="2" t="s">
        <v>1299</v>
      </c>
      <c r="BI2233" s="2" t="s">
        <v>1299</v>
      </c>
      <c r="BJ2233" s="2" t="s">
        <v>1299</v>
      </c>
      <c r="BK2233" s="2" t="s">
        <v>1299</v>
      </c>
      <c r="BL2233" s="2" t="s">
        <v>1299</v>
      </c>
      <c r="BM2233" s="2" t="s">
        <v>1299</v>
      </c>
      <c r="BN2233" s="2" t="s">
        <v>1299</v>
      </c>
      <c r="BO2233" s="2" t="s">
        <v>1299</v>
      </c>
    </row>
    <row r="2234" spans="2:67" outlineLevel="1">
      <c r="B2234" s="36"/>
      <c r="C2234" s="13" t="s">
        <v>1999</v>
      </c>
      <c r="D2234" s="10" t="s">
        <v>2453</v>
      </c>
      <c r="E2234" s="10" t="s">
        <v>2454</v>
      </c>
      <c r="F2234" s="11" t="s">
        <v>2455</v>
      </c>
      <c r="G2234" s="11"/>
      <c r="H2234" s="11"/>
      <c r="I2234" s="11"/>
      <c r="J2234" s="11"/>
      <c r="K2234" s="11"/>
      <c r="L2234" s="11"/>
      <c r="M2234" s="11"/>
      <c r="N2234" s="10"/>
      <c r="O2234" s="10"/>
      <c r="P2234" s="10"/>
      <c r="Q2234" s="10"/>
      <c r="R2234" s="10"/>
      <c r="S2234" s="10" t="s">
        <v>53</v>
      </c>
      <c r="T2234" s="10"/>
      <c r="U2234" s="10" t="s">
        <v>49</v>
      </c>
      <c r="V2234" s="10" t="s">
        <v>50</v>
      </c>
      <c r="W2234" s="10" t="s">
        <v>50</v>
      </c>
      <c r="X2234" s="11" t="str">
        <f t="shared" si="1279"/>
        <v>N</v>
      </c>
      <c r="Y2234" s="11"/>
      <c r="Z2234" s="11">
        <f t="shared" si="1292"/>
        <v>0</v>
      </c>
      <c r="AA2234" s="11" t="str">
        <f t="shared" si="1293"/>
        <v>N</v>
      </c>
      <c r="AB2234" s="11"/>
      <c r="AC2234" s="11">
        <f t="shared" si="1294"/>
        <v>0</v>
      </c>
      <c r="AD2234" s="10" t="str">
        <f t="shared" si="1280"/>
        <v/>
      </c>
      <c r="AE2234" s="10" t="str">
        <f t="shared" si="1281"/>
        <v/>
      </c>
      <c r="AF2234" s="11"/>
      <c r="AG2234" s="10"/>
      <c r="AH2234" s="10"/>
      <c r="AI2234" s="11">
        <f t="shared" si="1282"/>
        <v>1888</v>
      </c>
      <c r="AJ2234" s="11" t="str">
        <f t="shared" si="1283"/>
        <v/>
      </c>
      <c r="AK2234" s="11">
        <f t="shared" si="1284"/>
        <v>2039</v>
      </c>
      <c r="AL2234" s="11" t="str">
        <f t="shared" si="1285"/>
        <v/>
      </c>
      <c r="AM2234" s="11">
        <f t="shared" si="1286"/>
        <v>1543</v>
      </c>
      <c r="AN2234" s="11" t="str">
        <f t="shared" si="1287"/>
        <v/>
      </c>
      <c r="AO2234" s="11">
        <f t="shared" si="1290"/>
        <v>1543</v>
      </c>
      <c r="AP2234" s="11" t="str">
        <f t="shared" si="1289"/>
        <v/>
      </c>
      <c r="AQ2234" s="11"/>
      <c r="AR2234" s="11">
        <f t="shared" si="1295"/>
        <v>0</v>
      </c>
      <c r="AS2234" s="11"/>
      <c r="AT2234" s="9"/>
      <c r="AU2234" t="str">
        <f t="shared" si="1291"/>
        <v>RW</v>
      </c>
      <c r="AV2234" s="7">
        <f>SUM(Z$7:Z2234)/2</f>
        <v>1812</v>
      </c>
      <c r="AW2234" s="7">
        <f>SUM(AC$7:AC2234)/2</f>
        <v>1544</v>
      </c>
      <c r="BF2234" s="2" t="s">
        <v>1299</v>
      </c>
      <c r="BG2234" s="2" t="s">
        <v>1299</v>
      </c>
      <c r="BH2234" s="2" t="s">
        <v>1299</v>
      </c>
      <c r="BI2234" s="2" t="s">
        <v>1299</v>
      </c>
      <c r="BJ2234" s="2" t="s">
        <v>1299</v>
      </c>
      <c r="BK2234" s="2" t="s">
        <v>1299</v>
      </c>
      <c r="BL2234" s="2" t="s">
        <v>1299</v>
      </c>
      <c r="BM2234" s="2" t="s">
        <v>1299</v>
      </c>
      <c r="BN2234" s="2" t="s">
        <v>1299</v>
      </c>
      <c r="BO2234" s="2" t="s">
        <v>1299</v>
      </c>
    </row>
    <row r="2235" spans="2:67" outlineLevel="1">
      <c r="B2235" s="36"/>
      <c r="C2235" s="13" t="s">
        <v>1999</v>
      </c>
      <c r="D2235" s="10" t="s">
        <v>2453</v>
      </c>
      <c r="E2235" s="10" t="s">
        <v>2454</v>
      </c>
      <c r="F2235" s="11" t="s">
        <v>2455</v>
      </c>
      <c r="G2235" s="11"/>
      <c r="H2235" s="11"/>
      <c r="I2235" s="11"/>
      <c r="J2235" s="11"/>
      <c r="K2235" s="11"/>
      <c r="L2235" s="11"/>
      <c r="M2235" s="11"/>
      <c r="N2235" s="10"/>
      <c r="O2235" s="10"/>
      <c r="P2235" s="10"/>
      <c r="Q2235" s="10"/>
      <c r="R2235" s="10"/>
      <c r="S2235" s="10" t="s">
        <v>53</v>
      </c>
      <c r="T2235" s="10"/>
      <c r="U2235" s="10" t="s">
        <v>49</v>
      </c>
      <c r="V2235" s="10" t="s">
        <v>50</v>
      </c>
      <c r="W2235" s="10" t="s">
        <v>50</v>
      </c>
      <c r="X2235" s="11" t="str">
        <f t="shared" si="1279"/>
        <v>N</v>
      </c>
      <c r="Y2235" s="11"/>
      <c r="Z2235" s="11">
        <f t="shared" si="1292"/>
        <v>0</v>
      </c>
      <c r="AA2235" s="11" t="str">
        <f t="shared" si="1293"/>
        <v>N</v>
      </c>
      <c r="AB2235" s="11"/>
      <c r="AC2235" s="11">
        <f t="shared" si="1294"/>
        <v>0</v>
      </c>
      <c r="AD2235" s="10" t="str">
        <f t="shared" si="1280"/>
        <v/>
      </c>
      <c r="AE2235" s="10" t="str">
        <f t="shared" si="1281"/>
        <v/>
      </c>
      <c r="AF2235" s="11"/>
      <c r="AG2235" s="10"/>
      <c r="AH2235" s="10"/>
      <c r="AI2235" s="11">
        <f t="shared" si="1282"/>
        <v>1888</v>
      </c>
      <c r="AJ2235" s="11" t="str">
        <f t="shared" si="1283"/>
        <v/>
      </c>
      <c r="AK2235" s="11">
        <f t="shared" si="1284"/>
        <v>2039</v>
      </c>
      <c r="AL2235" s="11" t="str">
        <f t="shared" si="1285"/>
        <v/>
      </c>
      <c r="AM2235" s="11">
        <f t="shared" si="1286"/>
        <v>1543</v>
      </c>
      <c r="AN2235" s="11" t="str">
        <f t="shared" si="1287"/>
        <v/>
      </c>
      <c r="AO2235" s="11">
        <f t="shared" si="1290"/>
        <v>1543</v>
      </c>
      <c r="AP2235" s="11" t="str">
        <f t="shared" si="1289"/>
        <v/>
      </c>
      <c r="AQ2235" s="11"/>
      <c r="AR2235" s="11">
        <f t="shared" si="1295"/>
        <v>0</v>
      </c>
      <c r="AS2235" s="11"/>
      <c r="AT2235" s="9"/>
      <c r="AU2235" t="str">
        <f t="shared" si="1291"/>
        <v>RW</v>
      </c>
      <c r="AV2235" s="7">
        <f>SUM(Z$7:Z2235)/2</f>
        <v>1812</v>
      </c>
      <c r="AW2235" s="7">
        <f>SUM(AC$7:AC2235)/2</f>
        <v>1544</v>
      </c>
      <c r="BF2235" s="2" t="s">
        <v>1299</v>
      </c>
      <c r="BG2235" s="2" t="s">
        <v>1299</v>
      </c>
      <c r="BH2235" s="2" t="s">
        <v>1299</v>
      </c>
      <c r="BI2235" s="2" t="s">
        <v>1299</v>
      </c>
      <c r="BJ2235" s="2" t="s">
        <v>1299</v>
      </c>
      <c r="BK2235" s="2" t="s">
        <v>1299</v>
      </c>
      <c r="BL2235" s="2" t="s">
        <v>1299</v>
      </c>
      <c r="BM2235" s="2" t="s">
        <v>1299</v>
      </c>
      <c r="BN2235" s="2" t="s">
        <v>1299</v>
      </c>
      <c r="BO2235" s="2" t="s">
        <v>1299</v>
      </c>
    </row>
    <row r="2236" spans="2:67" outlineLevel="1">
      <c r="B2236" s="36"/>
      <c r="C2236" s="13" t="s">
        <v>1999</v>
      </c>
      <c r="D2236" s="10" t="s">
        <v>2453</v>
      </c>
      <c r="E2236" s="10" t="s">
        <v>2454</v>
      </c>
      <c r="F2236" s="11" t="s">
        <v>2455</v>
      </c>
      <c r="G2236" s="11"/>
      <c r="H2236" s="11"/>
      <c r="I2236" s="11"/>
      <c r="J2236" s="11"/>
      <c r="K2236" s="11"/>
      <c r="L2236" s="11"/>
      <c r="M2236" s="11"/>
      <c r="N2236" s="10"/>
      <c r="O2236" s="10"/>
      <c r="P2236" s="10"/>
      <c r="Q2236" s="10"/>
      <c r="R2236" s="10"/>
      <c r="S2236" s="10" t="s">
        <v>53</v>
      </c>
      <c r="T2236" s="10"/>
      <c r="U2236" s="10" t="s">
        <v>49</v>
      </c>
      <c r="V2236" s="10" t="s">
        <v>50</v>
      </c>
      <c r="W2236" s="10" t="s">
        <v>50</v>
      </c>
      <c r="X2236" s="11" t="str">
        <f t="shared" ref="X2236:X2299" si="1296">IF(Y2236&gt;0,"Y","N")</f>
        <v>N</v>
      </c>
      <c r="Y2236" s="11"/>
      <c r="Z2236" s="11">
        <f t="shared" si="1292"/>
        <v>0</v>
      </c>
      <c r="AA2236" s="11" t="str">
        <f t="shared" si="1293"/>
        <v>N</v>
      </c>
      <c r="AB2236" s="11"/>
      <c r="AC2236" s="11">
        <f t="shared" si="1294"/>
        <v>0</v>
      </c>
      <c r="AD2236" s="10" t="str">
        <f t="shared" ref="AD2236:AD2299" si="1297">REPT(0,BA2236)</f>
        <v/>
      </c>
      <c r="AE2236" s="10" t="str">
        <f t="shared" ref="AE2236:AE2299" si="1298">REPT(0,BA2236)</f>
        <v/>
      </c>
      <c r="AF2236" s="11"/>
      <c r="AG2236" s="10"/>
      <c r="AH2236" s="10"/>
      <c r="AI2236" s="11">
        <f t="shared" ref="AI2236:AI2298" si="1299">AI2237+Y2237</f>
        <v>1888</v>
      </c>
      <c r="AJ2236" s="11" t="str">
        <f t="shared" ref="AJ2236:AJ2299" si="1300">IF(Y2236&gt;1,"MTP[" &amp; AI2236-1+Y2236&amp; ":" &amp; AI2236 &amp; "]",(IF(Y2236&gt;0,"MTP[" &amp; AI2236 &amp; "]","")))</f>
        <v/>
      </c>
      <c r="AK2236" s="11">
        <f t="shared" ref="AK2236:AK2298" si="1301">AK2237+Y2237</f>
        <v>2039</v>
      </c>
      <c r="AL2236" s="11" t="str">
        <f t="shared" ref="AL2236:AL2299" si="1302">IF(AND(V2236="Y", Y2236&gt;1),"MTP[" &amp; AK2236-1+Y2236&amp; ":" &amp; AK2236 &amp; "]",(IF(AND(V2236="Y", Y2236&gt;0),"MTP[" &amp; AK2236 &amp; "]","")))</f>
        <v/>
      </c>
      <c r="AM2236" s="11">
        <f t="shared" ref="AM2236:AM2298" si="1303">AM2237+AB2237</f>
        <v>1543</v>
      </c>
      <c r="AN2236" s="11" t="str">
        <f t="shared" ref="AN2236:AN2299" si="1304">IF(AB2236&gt;1,"OTP[" &amp; AM2236-1+AB2236&amp; ":" &amp; AM2236 &amp; "]",(IF(AB2236&gt;0,"OTP[" &amp; AM2236 &amp; "]","")))</f>
        <v/>
      </c>
      <c r="AO2236" s="11">
        <f t="shared" ref="AO2236:AO2268" si="1305">IF(AND(X2236="Y",AD2236&gt;0),AO2237+AB2237,AO2237)</f>
        <v>1543</v>
      </c>
      <c r="AP2236" s="11" t="str">
        <f t="shared" ref="AP2236:AP2299" si="1306">IF(AND(V2236="Y", AB2236&gt;1),"OTP[" &amp; AO2236-1+AB2236&amp; ":" &amp; AO2236 &amp; "]",(IF(AND(V2236="Y", AB2236&gt;0),"OTP[" &amp; AO2236 &amp; "]","")))</f>
        <v/>
      </c>
      <c r="AQ2236" s="11"/>
      <c r="AR2236" s="11">
        <f t="shared" si="1295"/>
        <v>0</v>
      </c>
      <c r="AS2236" s="11"/>
      <c r="AT2236" s="9"/>
      <c r="AU2236" t="str">
        <f t="shared" si="1291"/>
        <v>RW</v>
      </c>
      <c r="AV2236" s="7">
        <f>SUM(Z$7:Z2236)/2</f>
        <v>1812</v>
      </c>
      <c r="AW2236" s="7">
        <f>SUM(AC$7:AC2236)/2</f>
        <v>1544</v>
      </c>
      <c r="BF2236" s="2" t="s">
        <v>1299</v>
      </c>
      <c r="BG2236" s="2" t="s">
        <v>1299</v>
      </c>
      <c r="BH2236" s="2" t="s">
        <v>1299</v>
      </c>
      <c r="BI2236" s="2" t="s">
        <v>1299</v>
      </c>
      <c r="BJ2236" s="2" t="s">
        <v>1299</v>
      </c>
      <c r="BK2236" s="2" t="s">
        <v>1299</v>
      </c>
      <c r="BL2236" s="2" t="s">
        <v>1299</v>
      </c>
      <c r="BM2236" s="2" t="s">
        <v>1299</v>
      </c>
      <c r="BN2236" s="2" t="s">
        <v>1299</v>
      </c>
      <c r="BO2236" s="2" t="s">
        <v>1299</v>
      </c>
    </row>
    <row r="2237" spans="2:67" outlineLevel="1">
      <c r="B2237" s="36"/>
      <c r="C2237" s="13" t="s">
        <v>1999</v>
      </c>
      <c r="D2237" s="10" t="s">
        <v>2453</v>
      </c>
      <c r="E2237" s="10" t="s">
        <v>2454</v>
      </c>
      <c r="F2237" s="11" t="s">
        <v>2455</v>
      </c>
      <c r="G2237" s="11"/>
      <c r="H2237" s="11"/>
      <c r="I2237" s="11"/>
      <c r="J2237" s="11"/>
      <c r="K2237" s="11"/>
      <c r="L2237" s="11"/>
      <c r="M2237" s="11"/>
      <c r="N2237" s="10"/>
      <c r="O2237" s="10"/>
      <c r="P2237" s="10"/>
      <c r="Q2237" s="10"/>
      <c r="R2237" s="10"/>
      <c r="S2237" s="10" t="s">
        <v>53</v>
      </c>
      <c r="T2237" s="10"/>
      <c r="U2237" s="10" t="s">
        <v>49</v>
      </c>
      <c r="V2237" s="10" t="s">
        <v>50</v>
      </c>
      <c r="W2237" s="10" t="s">
        <v>50</v>
      </c>
      <c r="X2237" s="11" t="str">
        <f t="shared" si="1296"/>
        <v>N</v>
      </c>
      <c r="Y2237" s="11"/>
      <c r="Z2237" s="11">
        <f t="shared" si="1292"/>
        <v>0</v>
      </c>
      <c r="AA2237" s="11" t="str">
        <f t="shared" si="1293"/>
        <v>N</v>
      </c>
      <c r="AB2237" s="11"/>
      <c r="AC2237" s="11">
        <f t="shared" si="1294"/>
        <v>0</v>
      </c>
      <c r="AD2237" s="10" t="str">
        <f t="shared" si="1297"/>
        <v/>
      </c>
      <c r="AE2237" s="10" t="str">
        <f t="shared" si="1298"/>
        <v/>
      </c>
      <c r="AF2237" s="11"/>
      <c r="AG2237" s="10"/>
      <c r="AH2237" s="10"/>
      <c r="AI2237" s="11">
        <f t="shared" si="1299"/>
        <v>1888</v>
      </c>
      <c r="AJ2237" s="11" t="str">
        <f t="shared" si="1300"/>
        <v/>
      </c>
      <c r="AK2237" s="11">
        <f t="shared" si="1301"/>
        <v>2039</v>
      </c>
      <c r="AL2237" s="11" t="str">
        <f t="shared" si="1302"/>
        <v/>
      </c>
      <c r="AM2237" s="11">
        <f t="shared" si="1303"/>
        <v>1543</v>
      </c>
      <c r="AN2237" s="11" t="str">
        <f t="shared" si="1304"/>
        <v/>
      </c>
      <c r="AO2237" s="11">
        <f t="shared" si="1305"/>
        <v>1543</v>
      </c>
      <c r="AP2237" s="11" t="str">
        <f t="shared" si="1306"/>
        <v/>
      </c>
      <c r="AQ2237" s="11"/>
      <c r="AR2237" s="11">
        <f t="shared" si="1295"/>
        <v>0</v>
      </c>
      <c r="AS2237" s="11"/>
      <c r="AT2237" s="9"/>
      <c r="AU2237" t="str">
        <f t="shared" si="1291"/>
        <v>RW</v>
      </c>
      <c r="AV2237" s="7">
        <f>SUM(Z$7:Z2237)/2</f>
        <v>1812</v>
      </c>
      <c r="AW2237" s="7">
        <f>SUM(AC$7:AC2237)/2</f>
        <v>1544</v>
      </c>
      <c r="BF2237" s="2" t="s">
        <v>1299</v>
      </c>
      <c r="BG2237" s="2" t="s">
        <v>1299</v>
      </c>
      <c r="BH2237" s="2" t="s">
        <v>1299</v>
      </c>
      <c r="BI2237" s="2" t="s">
        <v>1299</v>
      </c>
      <c r="BJ2237" s="2" t="s">
        <v>1299</v>
      </c>
      <c r="BK2237" s="2" t="s">
        <v>1299</v>
      </c>
      <c r="BL2237" s="2" t="s">
        <v>1299</v>
      </c>
      <c r="BM2237" s="2" t="s">
        <v>1299</v>
      </c>
      <c r="BN2237" s="2" t="s">
        <v>1299</v>
      </c>
      <c r="BO2237" s="2" t="s">
        <v>1299</v>
      </c>
    </row>
    <row r="2238" spans="2:67" outlineLevel="1">
      <c r="B2238" s="36"/>
      <c r="C2238" s="13" t="s">
        <v>1999</v>
      </c>
      <c r="D2238" s="10" t="s">
        <v>2453</v>
      </c>
      <c r="E2238" s="10" t="s">
        <v>2454</v>
      </c>
      <c r="F2238" s="11" t="s">
        <v>2455</v>
      </c>
      <c r="G2238" s="11"/>
      <c r="H2238" s="11"/>
      <c r="I2238" s="11"/>
      <c r="J2238" s="11"/>
      <c r="K2238" s="11"/>
      <c r="L2238" s="11"/>
      <c r="M2238" s="11"/>
      <c r="N2238" s="10"/>
      <c r="O2238" s="10"/>
      <c r="P2238" s="10"/>
      <c r="Q2238" s="10"/>
      <c r="R2238" s="10"/>
      <c r="S2238" s="10" t="s">
        <v>53</v>
      </c>
      <c r="T2238" s="10"/>
      <c r="U2238" s="10" t="s">
        <v>49</v>
      </c>
      <c r="V2238" s="10" t="s">
        <v>50</v>
      </c>
      <c r="W2238" s="10" t="s">
        <v>50</v>
      </c>
      <c r="X2238" s="11" t="str">
        <f t="shared" si="1296"/>
        <v>N</v>
      </c>
      <c r="Y2238" s="11"/>
      <c r="Z2238" s="11">
        <f t="shared" si="1292"/>
        <v>0</v>
      </c>
      <c r="AA2238" s="11" t="str">
        <f t="shared" si="1293"/>
        <v>N</v>
      </c>
      <c r="AB2238" s="11"/>
      <c r="AC2238" s="11">
        <f t="shared" si="1294"/>
        <v>0</v>
      </c>
      <c r="AD2238" s="10" t="str">
        <f t="shared" si="1297"/>
        <v/>
      </c>
      <c r="AE2238" s="10" t="str">
        <f t="shared" si="1298"/>
        <v/>
      </c>
      <c r="AF2238" s="11"/>
      <c r="AG2238" s="10"/>
      <c r="AH2238" s="10"/>
      <c r="AI2238" s="11">
        <f t="shared" si="1299"/>
        <v>1888</v>
      </c>
      <c r="AJ2238" s="11" t="str">
        <f t="shared" si="1300"/>
        <v/>
      </c>
      <c r="AK2238" s="11">
        <f t="shared" si="1301"/>
        <v>2039</v>
      </c>
      <c r="AL2238" s="11" t="str">
        <f t="shared" si="1302"/>
        <v/>
      </c>
      <c r="AM2238" s="11">
        <f t="shared" si="1303"/>
        <v>1543</v>
      </c>
      <c r="AN2238" s="11" t="str">
        <f t="shared" si="1304"/>
        <v/>
      </c>
      <c r="AO2238" s="11">
        <f t="shared" si="1305"/>
        <v>1543</v>
      </c>
      <c r="AP2238" s="11" t="str">
        <f t="shared" si="1306"/>
        <v/>
      </c>
      <c r="AQ2238" s="11"/>
      <c r="AR2238" s="11">
        <f t="shared" si="1295"/>
        <v>0</v>
      </c>
      <c r="AS2238" s="11"/>
      <c r="AT2238" s="9"/>
      <c r="AU2238" t="str">
        <f t="shared" si="1291"/>
        <v>RW</v>
      </c>
      <c r="AV2238" s="7">
        <f>SUM(Z$7:Z2238)/2</f>
        <v>1812</v>
      </c>
      <c r="AW2238" s="7">
        <f>SUM(AC$7:AC2238)/2</f>
        <v>1544</v>
      </c>
      <c r="BF2238" s="2" t="s">
        <v>1299</v>
      </c>
      <c r="BG2238" s="2" t="s">
        <v>1299</v>
      </c>
      <c r="BH2238" s="2" t="s">
        <v>1299</v>
      </c>
      <c r="BI2238" s="2" t="s">
        <v>1299</v>
      </c>
      <c r="BJ2238" s="2" t="s">
        <v>1299</v>
      </c>
      <c r="BK2238" s="2" t="s">
        <v>1299</v>
      </c>
      <c r="BL2238" s="2" t="s">
        <v>1299</v>
      </c>
      <c r="BM2238" s="2" t="s">
        <v>1299</v>
      </c>
      <c r="BN2238" s="2" t="s">
        <v>1299</v>
      </c>
      <c r="BO2238" s="2" t="s">
        <v>1299</v>
      </c>
    </row>
    <row r="2239" spans="2:67" outlineLevel="1">
      <c r="B2239" s="36"/>
      <c r="C2239" s="13" t="s">
        <v>1999</v>
      </c>
      <c r="D2239" s="10" t="s">
        <v>2453</v>
      </c>
      <c r="E2239" s="10" t="s">
        <v>2454</v>
      </c>
      <c r="F2239" s="11" t="s">
        <v>2455</v>
      </c>
      <c r="G2239" s="11"/>
      <c r="H2239" s="11"/>
      <c r="I2239" s="11"/>
      <c r="J2239" s="11"/>
      <c r="K2239" s="11"/>
      <c r="L2239" s="11"/>
      <c r="M2239" s="11"/>
      <c r="N2239" s="10"/>
      <c r="O2239" s="10"/>
      <c r="P2239" s="10"/>
      <c r="Q2239" s="10"/>
      <c r="R2239" s="10"/>
      <c r="S2239" s="10" t="s">
        <v>53</v>
      </c>
      <c r="T2239" s="10"/>
      <c r="U2239" s="10" t="s">
        <v>49</v>
      </c>
      <c r="V2239" s="10" t="s">
        <v>50</v>
      </c>
      <c r="W2239" s="10" t="s">
        <v>50</v>
      </c>
      <c r="X2239" s="11" t="str">
        <f t="shared" si="1296"/>
        <v>N</v>
      </c>
      <c r="Y2239" s="11"/>
      <c r="Z2239" s="11">
        <f t="shared" si="1292"/>
        <v>0</v>
      </c>
      <c r="AA2239" s="11" t="str">
        <f t="shared" si="1293"/>
        <v>N</v>
      </c>
      <c r="AB2239" s="11"/>
      <c r="AC2239" s="11">
        <f t="shared" si="1294"/>
        <v>0</v>
      </c>
      <c r="AD2239" s="10" t="str">
        <f t="shared" si="1297"/>
        <v/>
      </c>
      <c r="AE2239" s="10" t="str">
        <f t="shared" si="1298"/>
        <v/>
      </c>
      <c r="AF2239" s="11"/>
      <c r="AG2239" s="10"/>
      <c r="AH2239" s="10"/>
      <c r="AI2239" s="11">
        <f t="shared" si="1299"/>
        <v>1888</v>
      </c>
      <c r="AJ2239" s="11" t="str">
        <f t="shared" si="1300"/>
        <v/>
      </c>
      <c r="AK2239" s="11">
        <f t="shared" si="1301"/>
        <v>2039</v>
      </c>
      <c r="AL2239" s="11" t="str">
        <f t="shared" si="1302"/>
        <v/>
      </c>
      <c r="AM2239" s="11">
        <f t="shared" si="1303"/>
        <v>1543</v>
      </c>
      <c r="AN2239" s="11" t="str">
        <f t="shared" si="1304"/>
        <v/>
      </c>
      <c r="AO2239" s="11">
        <f t="shared" si="1305"/>
        <v>1543</v>
      </c>
      <c r="AP2239" s="11" t="str">
        <f t="shared" si="1306"/>
        <v/>
      </c>
      <c r="AQ2239" s="11"/>
      <c r="AR2239" s="11">
        <f t="shared" si="1295"/>
        <v>0</v>
      </c>
      <c r="AS2239" s="11"/>
      <c r="AT2239" s="9"/>
      <c r="AU2239" t="str">
        <f t="shared" si="1291"/>
        <v>RW</v>
      </c>
      <c r="AV2239" s="7">
        <f>SUM(Z$7:Z2239)/2</f>
        <v>1812</v>
      </c>
      <c r="AW2239" s="7">
        <f>SUM(AC$7:AC2239)/2</f>
        <v>1544</v>
      </c>
      <c r="BF2239" s="2" t="s">
        <v>1299</v>
      </c>
      <c r="BG2239" s="2" t="s">
        <v>1299</v>
      </c>
      <c r="BH2239" s="2" t="s">
        <v>1299</v>
      </c>
      <c r="BI2239" s="2" t="s">
        <v>1299</v>
      </c>
      <c r="BJ2239" s="2" t="s">
        <v>1299</v>
      </c>
      <c r="BK2239" s="2" t="s">
        <v>1299</v>
      </c>
      <c r="BL2239" s="2" t="s">
        <v>1299</v>
      </c>
      <c r="BM2239" s="2" t="s">
        <v>1299</v>
      </c>
      <c r="BN2239" s="2" t="s">
        <v>1299</v>
      </c>
      <c r="BO2239" s="2" t="s">
        <v>1299</v>
      </c>
    </row>
    <row r="2240" spans="2:67" outlineLevel="1">
      <c r="B2240" s="36"/>
      <c r="C2240" s="13" t="s">
        <v>1999</v>
      </c>
      <c r="D2240" s="10" t="s">
        <v>2453</v>
      </c>
      <c r="E2240" s="10" t="s">
        <v>2454</v>
      </c>
      <c r="F2240" s="11" t="s">
        <v>2455</v>
      </c>
      <c r="G2240" s="11"/>
      <c r="H2240" s="11"/>
      <c r="I2240" s="11"/>
      <c r="J2240" s="11"/>
      <c r="K2240" s="11"/>
      <c r="L2240" s="11"/>
      <c r="M2240" s="11"/>
      <c r="N2240" s="10"/>
      <c r="O2240" s="10"/>
      <c r="P2240" s="10"/>
      <c r="Q2240" s="10"/>
      <c r="R2240" s="10"/>
      <c r="S2240" s="10" t="s">
        <v>53</v>
      </c>
      <c r="T2240" s="10"/>
      <c r="U2240" s="10" t="s">
        <v>49</v>
      </c>
      <c r="V2240" s="10" t="s">
        <v>50</v>
      </c>
      <c r="W2240" s="10" t="s">
        <v>50</v>
      </c>
      <c r="X2240" s="11" t="str">
        <f t="shared" si="1296"/>
        <v>N</v>
      </c>
      <c r="Y2240" s="11"/>
      <c r="Z2240" s="11">
        <f t="shared" si="1292"/>
        <v>0</v>
      </c>
      <c r="AA2240" s="11" t="str">
        <f t="shared" si="1293"/>
        <v>N</v>
      </c>
      <c r="AB2240" s="11"/>
      <c r="AC2240" s="11">
        <f t="shared" si="1294"/>
        <v>0</v>
      </c>
      <c r="AD2240" s="10" t="str">
        <f t="shared" si="1297"/>
        <v/>
      </c>
      <c r="AE2240" s="10" t="str">
        <f t="shared" si="1298"/>
        <v/>
      </c>
      <c r="AF2240" s="11"/>
      <c r="AG2240" s="10"/>
      <c r="AH2240" s="10"/>
      <c r="AI2240" s="11">
        <f t="shared" si="1299"/>
        <v>1888</v>
      </c>
      <c r="AJ2240" s="11" t="str">
        <f t="shared" si="1300"/>
        <v/>
      </c>
      <c r="AK2240" s="11">
        <f t="shared" si="1301"/>
        <v>2039</v>
      </c>
      <c r="AL2240" s="11" t="str">
        <f t="shared" si="1302"/>
        <v/>
      </c>
      <c r="AM2240" s="11">
        <f t="shared" si="1303"/>
        <v>1543</v>
      </c>
      <c r="AN2240" s="11" t="str">
        <f t="shared" si="1304"/>
        <v/>
      </c>
      <c r="AO2240" s="11">
        <f t="shared" si="1305"/>
        <v>1543</v>
      </c>
      <c r="AP2240" s="11" t="str">
        <f t="shared" si="1306"/>
        <v/>
      </c>
      <c r="AQ2240" s="11"/>
      <c r="AR2240" s="11">
        <f t="shared" si="1295"/>
        <v>0</v>
      </c>
      <c r="AS2240" s="11"/>
      <c r="AT2240" s="9"/>
      <c r="AU2240" t="str">
        <f t="shared" si="1291"/>
        <v>RW</v>
      </c>
      <c r="AV2240" s="7">
        <f>SUM(Z$7:Z2240)/2</f>
        <v>1812</v>
      </c>
      <c r="AW2240" s="7">
        <f>SUM(AC$7:AC2240)/2</f>
        <v>1544</v>
      </c>
      <c r="BF2240" s="2" t="s">
        <v>1299</v>
      </c>
      <c r="BG2240" s="2" t="s">
        <v>1299</v>
      </c>
      <c r="BH2240" s="2" t="s">
        <v>1299</v>
      </c>
      <c r="BI2240" s="2" t="s">
        <v>1299</v>
      </c>
      <c r="BJ2240" s="2" t="s">
        <v>1299</v>
      </c>
      <c r="BK2240" s="2" t="s">
        <v>1299</v>
      </c>
      <c r="BL2240" s="2" t="s">
        <v>1299</v>
      </c>
      <c r="BM2240" s="2" t="s">
        <v>1299</v>
      </c>
      <c r="BN2240" s="2" t="s">
        <v>1299</v>
      </c>
      <c r="BO2240" s="2" t="s">
        <v>1299</v>
      </c>
    </row>
    <row r="2241" spans="2:67" outlineLevel="1">
      <c r="B2241" s="36"/>
      <c r="C2241" s="13" t="s">
        <v>1999</v>
      </c>
      <c r="D2241" s="10" t="s">
        <v>2453</v>
      </c>
      <c r="E2241" s="10" t="s">
        <v>2454</v>
      </c>
      <c r="F2241" s="11" t="s">
        <v>2455</v>
      </c>
      <c r="G2241" s="11"/>
      <c r="H2241" s="11"/>
      <c r="I2241" s="11"/>
      <c r="J2241" s="11"/>
      <c r="K2241" s="11"/>
      <c r="L2241" s="11"/>
      <c r="M2241" s="11"/>
      <c r="N2241" s="10"/>
      <c r="O2241" s="10"/>
      <c r="P2241" s="10"/>
      <c r="Q2241" s="10"/>
      <c r="R2241" s="10"/>
      <c r="S2241" s="10" t="s">
        <v>53</v>
      </c>
      <c r="T2241" s="10"/>
      <c r="U2241" s="10" t="s">
        <v>49</v>
      </c>
      <c r="V2241" s="10" t="s">
        <v>50</v>
      </c>
      <c r="W2241" s="10" t="s">
        <v>50</v>
      </c>
      <c r="X2241" s="11" t="str">
        <f t="shared" si="1296"/>
        <v>N</v>
      </c>
      <c r="Y2241" s="11"/>
      <c r="Z2241" s="11">
        <f t="shared" si="1292"/>
        <v>0</v>
      </c>
      <c r="AA2241" s="11" t="str">
        <f t="shared" si="1293"/>
        <v>N</v>
      </c>
      <c r="AB2241" s="11"/>
      <c r="AC2241" s="11">
        <f t="shared" si="1294"/>
        <v>0</v>
      </c>
      <c r="AD2241" s="10" t="str">
        <f t="shared" si="1297"/>
        <v/>
      </c>
      <c r="AE2241" s="10" t="str">
        <f t="shared" si="1298"/>
        <v/>
      </c>
      <c r="AF2241" s="11"/>
      <c r="AG2241" s="10"/>
      <c r="AH2241" s="10"/>
      <c r="AI2241" s="11">
        <f t="shared" si="1299"/>
        <v>1888</v>
      </c>
      <c r="AJ2241" s="11" t="str">
        <f t="shared" si="1300"/>
        <v/>
      </c>
      <c r="AK2241" s="11">
        <f t="shared" si="1301"/>
        <v>2039</v>
      </c>
      <c r="AL2241" s="11" t="str">
        <f t="shared" si="1302"/>
        <v/>
      </c>
      <c r="AM2241" s="11">
        <f t="shared" si="1303"/>
        <v>1543</v>
      </c>
      <c r="AN2241" s="11" t="str">
        <f t="shared" si="1304"/>
        <v/>
      </c>
      <c r="AO2241" s="11">
        <f t="shared" si="1305"/>
        <v>1543</v>
      </c>
      <c r="AP2241" s="11" t="str">
        <f t="shared" si="1306"/>
        <v/>
      </c>
      <c r="AQ2241" s="11"/>
      <c r="AR2241" s="11">
        <f t="shared" si="1295"/>
        <v>0</v>
      </c>
      <c r="AS2241" s="11"/>
      <c r="AT2241" s="9"/>
      <c r="AU2241" t="str">
        <f t="shared" si="1291"/>
        <v>RW</v>
      </c>
      <c r="AV2241" s="7">
        <f>SUM(Z$7:Z2241)/2</f>
        <v>1812</v>
      </c>
      <c r="AW2241" s="7">
        <f>SUM(AC$7:AC2241)/2</f>
        <v>1544</v>
      </c>
      <c r="BF2241" s="2" t="s">
        <v>1299</v>
      </c>
      <c r="BG2241" s="2" t="s">
        <v>1299</v>
      </c>
      <c r="BH2241" s="2" t="s">
        <v>1299</v>
      </c>
      <c r="BI2241" s="2" t="s">
        <v>1299</v>
      </c>
      <c r="BJ2241" s="2" t="s">
        <v>1299</v>
      </c>
      <c r="BK2241" s="2" t="s">
        <v>1299</v>
      </c>
      <c r="BL2241" s="2" t="s">
        <v>1299</v>
      </c>
      <c r="BM2241" s="2" t="s">
        <v>1299</v>
      </c>
      <c r="BN2241" s="2" t="s">
        <v>1299</v>
      </c>
      <c r="BO2241" s="2" t="s">
        <v>1299</v>
      </c>
    </row>
    <row r="2242" spans="2:67" outlineLevel="1">
      <c r="B2242" s="36"/>
      <c r="C2242" s="13" t="s">
        <v>1999</v>
      </c>
      <c r="D2242" s="10" t="s">
        <v>2453</v>
      </c>
      <c r="E2242" s="10" t="s">
        <v>2454</v>
      </c>
      <c r="F2242" s="11" t="s">
        <v>2455</v>
      </c>
      <c r="G2242" s="11"/>
      <c r="H2242" s="11"/>
      <c r="I2242" s="11"/>
      <c r="J2242" s="11"/>
      <c r="K2242" s="11"/>
      <c r="L2242" s="11"/>
      <c r="M2242" s="11"/>
      <c r="N2242" s="10"/>
      <c r="O2242" s="10"/>
      <c r="P2242" s="10"/>
      <c r="Q2242" s="10"/>
      <c r="R2242" s="10"/>
      <c r="S2242" s="10" t="s">
        <v>53</v>
      </c>
      <c r="T2242" s="10"/>
      <c r="U2242" s="10" t="s">
        <v>49</v>
      </c>
      <c r="V2242" s="10" t="s">
        <v>50</v>
      </c>
      <c r="W2242" s="10" t="s">
        <v>50</v>
      </c>
      <c r="X2242" s="11" t="str">
        <f t="shared" si="1296"/>
        <v>N</v>
      </c>
      <c r="Y2242" s="11"/>
      <c r="Z2242" s="11">
        <f t="shared" si="1292"/>
        <v>0</v>
      </c>
      <c r="AA2242" s="11" t="str">
        <f t="shared" si="1293"/>
        <v>N</v>
      </c>
      <c r="AB2242" s="11"/>
      <c r="AC2242" s="11">
        <f t="shared" si="1294"/>
        <v>0</v>
      </c>
      <c r="AD2242" s="10" t="str">
        <f t="shared" si="1297"/>
        <v/>
      </c>
      <c r="AE2242" s="10" t="str">
        <f t="shared" si="1298"/>
        <v/>
      </c>
      <c r="AF2242" s="11"/>
      <c r="AG2242" s="10"/>
      <c r="AH2242" s="10"/>
      <c r="AI2242" s="11">
        <f t="shared" si="1299"/>
        <v>1888</v>
      </c>
      <c r="AJ2242" s="11" t="str">
        <f t="shared" si="1300"/>
        <v/>
      </c>
      <c r="AK2242" s="11">
        <f t="shared" si="1301"/>
        <v>2039</v>
      </c>
      <c r="AL2242" s="11" t="str">
        <f t="shared" si="1302"/>
        <v/>
      </c>
      <c r="AM2242" s="11">
        <f t="shared" si="1303"/>
        <v>1543</v>
      </c>
      <c r="AN2242" s="11" t="str">
        <f t="shared" si="1304"/>
        <v/>
      </c>
      <c r="AO2242" s="11">
        <f t="shared" si="1305"/>
        <v>1543</v>
      </c>
      <c r="AP2242" s="11" t="str">
        <f t="shared" si="1306"/>
        <v/>
      </c>
      <c r="AQ2242" s="11"/>
      <c r="AR2242" s="11">
        <f t="shared" si="1295"/>
        <v>0</v>
      </c>
      <c r="AS2242" s="11"/>
      <c r="AT2242" s="9"/>
      <c r="AU2242" t="str">
        <f t="shared" si="1291"/>
        <v>RW</v>
      </c>
      <c r="AV2242" s="7">
        <f>SUM(Z$7:Z2242)/2</f>
        <v>1812</v>
      </c>
      <c r="AW2242" s="7">
        <f>SUM(AC$7:AC2242)/2</f>
        <v>1544</v>
      </c>
      <c r="BF2242" s="2" t="s">
        <v>1299</v>
      </c>
      <c r="BG2242" s="2" t="s">
        <v>1299</v>
      </c>
      <c r="BH2242" s="2" t="s">
        <v>1299</v>
      </c>
      <c r="BI2242" s="2" t="s">
        <v>1299</v>
      </c>
      <c r="BJ2242" s="2" t="s">
        <v>1299</v>
      </c>
      <c r="BK2242" s="2" t="s">
        <v>1299</v>
      </c>
      <c r="BL2242" s="2" t="s">
        <v>1299</v>
      </c>
      <c r="BM2242" s="2" t="s">
        <v>1299</v>
      </c>
      <c r="BN2242" s="2" t="s">
        <v>1299</v>
      </c>
      <c r="BO2242" s="2" t="s">
        <v>1299</v>
      </c>
    </row>
    <row r="2243" spans="2:67" outlineLevel="1">
      <c r="B2243" s="36"/>
      <c r="C2243" s="13" t="s">
        <v>1999</v>
      </c>
      <c r="D2243" s="10" t="s">
        <v>2453</v>
      </c>
      <c r="E2243" s="10" t="s">
        <v>2454</v>
      </c>
      <c r="F2243" s="11" t="s">
        <v>2455</v>
      </c>
      <c r="G2243" s="11"/>
      <c r="H2243" s="11"/>
      <c r="I2243" s="11"/>
      <c r="J2243" s="11"/>
      <c r="K2243" s="11"/>
      <c r="L2243" s="11"/>
      <c r="M2243" s="11"/>
      <c r="N2243" s="10"/>
      <c r="O2243" s="10"/>
      <c r="P2243" s="10"/>
      <c r="Q2243" s="10"/>
      <c r="R2243" s="10"/>
      <c r="S2243" s="10" t="s">
        <v>53</v>
      </c>
      <c r="T2243" s="10"/>
      <c r="U2243" s="10" t="s">
        <v>49</v>
      </c>
      <c r="V2243" s="10" t="s">
        <v>50</v>
      </c>
      <c r="W2243" s="10" t="s">
        <v>50</v>
      </c>
      <c r="X2243" s="11" t="str">
        <f t="shared" si="1296"/>
        <v>N</v>
      </c>
      <c r="Y2243" s="11"/>
      <c r="Z2243" s="11">
        <f t="shared" si="1292"/>
        <v>0</v>
      </c>
      <c r="AA2243" s="11" t="str">
        <f t="shared" si="1293"/>
        <v>N</v>
      </c>
      <c r="AB2243" s="11"/>
      <c r="AC2243" s="11">
        <f t="shared" si="1294"/>
        <v>0</v>
      </c>
      <c r="AD2243" s="10" t="str">
        <f t="shared" si="1297"/>
        <v/>
      </c>
      <c r="AE2243" s="10" t="str">
        <f t="shared" si="1298"/>
        <v/>
      </c>
      <c r="AF2243" s="11"/>
      <c r="AG2243" s="10"/>
      <c r="AH2243" s="10"/>
      <c r="AI2243" s="11">
        <f t="shared" si="1299"/>
        <v>1888</v>
      </c>
      <c r="AJ2243" s="11" t="str">
        <f t="shared" si="1300"/>
        <v/>
      </c>
      <c r="AK2243" s="11">
        <f t="shared" si="1301"/>
        <v>2039</v>
      </c>
      <c r="AL2243" s="11" t="str">
        <f t="shared" si="1302"/>
        <v/>
      </c>
      <c r="AM2243" s="11">
        <f t="shared" si="1303"/>
        <v>1543</v>
      </c>
      <c r="AN2243" s="11" t="str">
        <f t="shared" si="1304"/>
        <v/>
      </c>
      <c r="AO2243" s="11">
        <f t="shared" si="1305"/>
        <v>1543</v>
      </c>
      <c r="AP2243" s="11" t="str">
        <f t="shared" si="1306"/>
        <v/>
      </c>
      <c r="AQ2243" s="11"/>
      <c r="AR2243" s="11">
        <f t="shared" si="1295"/>
        <v>0</v>
      </c>
      <c r="AS2243" s="11"/>
      <c r="AT2243" s="9"/>
      <c r="AU2243" t="str">
        <f t="shared" si="1291"/>
        <v>RW</v>
      </c>
      <c r="AV2243" s="7">
        <f>SUM(Z$7:Z2243)/2</f>
        <v>1812</v>
      </c>
      <c r="AW2243" s="7">
        <f>SUM(AC$7:AC2243)/2</f>
        <v>1544</v>
      </c>
      <c r="BF2243" s="2" t="s">
        <v>1299</v>
      </c>
      <c r="BG2243" s="2" t="s">
        <v>1299</v>
      </c>
      <c r="BH2243" s="2" t="s">
        <v>1299</v>
      </c>
      <c r="BI2243" s="2" t="s">
        <v>1299</v>
      </c>
      <c r="BJ2243" s="2" t="s">
        <v>1299</v>
      </c>
      <c r="BK2243" s="2" t="s">
        <v>1299</v>
      </c>
      <c r="BL2243" s="2" t="s">
        <v>1299</v>
      </c>
      <c r="BM2243" s="2" t="s">
        <v>1299</v>
      </c>
      <c r="BN2243" s="2" t="s">
        <v>1299</v>
      </c>
      <c r="BO2243" s="2" t="s">
        <v>1299</v>
      </c>
    </row>
    <row r="2244" spans="2:67" outlineLevel="1">
      <c r="B2244" s="36"/>
      <c r="C2244" s="13" t="s">
        <v>1999</v>
      </c>
      <c r="D2244" s="10" t="s">
        <v>2453</v>
      </c>
      <c r="E2244" s="10" t="s">
        <v>2454</v>
      </c>
      <c r="F2244" s="11" t="s">
        <v>2455</v>
      </c>
      <c r="G2244" s="11"/>
      <c r="H2244" s="11"/>
      <c r="I2244" s="11"/>
      <c r="J2244" s="11"/>
      <c r="K2244" s="11"/>
      <c r="L2244" s="11"/>
      <c r="M2244" s="11"/>
      <c r="N2244" s="10"/>
      <c r="O2244" s="10"/>
      <c r="P2244" s="10"/>
      <c r="Q2244" s="10"/>
      <c r="R2244" s="10"/>
      <c r="S2244" s="10" t="s">
        <v>53</v>
      </c>
      <c r="T2244" s="10"/>
      <c r="U2244" s="10" t="s">
        <v>49</v>
      </c>
      <c r="V2244" s="10" t="s">
        <v>50</v>
      </c>
      <c r="W2244" s="10" t="s">
        <v>50</v>
      </c>
      <c r="X2244" s="11" t="str">
        <f t="shared" si="1296"/>
        <v>N</v>
      </c>
      <c r="Y2244" s="11"/>
      <c r="Z2244" s="11">
        <f t="shared" si="1292"/>
        <v>0</v>
      </c>
      <c r="AA2244" s="11" t="str">
        <f t="shared" si="1293"/>
        <v>N</v>
      </c>
      <c r="AB2244" s="11"/>
      <c r="AC2244" s="11">
        <f t="shared" si="1294"/>
        <v>0</v>
      </c>
      <c r="AD2244" s="10" t="str">
        <f t="shared" si="1297"/>
        <v/>
      </c>
      <c r="AE2244" s="10" t="str">
        <f t="shared" si="1298"/>
        <v/>
      </c>
      <c r="AF2244" s="11"/>
      <c r="AG2244" s="10"/>
      <c r="AH2244" s="10"/>
      <c r="AI2244" s="11">
        <f t="shared" si="1299"/>
        <v>1888</v>
      </c>
      <c r="AJ2244" s="11" t="str">
        <f t="shared" si="1300"/>
        <v/>
      </c>
      <c r="AK2244" s="11">
        <f t="shared" si="1301"/>
        <v>2039</v>
      </c>
      <c r="AL2244" s="11" t="str">
        <f t="shared" si="1302"/>
        <v/>
      </c>
      <c r="AM2244" s="11">
        <f t="shared" si="1303"/>
        <v>1543</v>
      </c>
      <c r="AN2244" s="11" t="str">
        <f t="shared" si="1304"/>
        <v/>
      </c>
      <c r="AO2244" s="11">
        <f t="shared" si="1305"/>
        <v>1543</v>
      </c>
      <c r="AP2244" s="11" t="str">
        <f t="shared" si="1306"/>
        <v/>
      </c>
      <c r="AQ2244" s="11"/>
      <c r="AR2244" s="11">
        <f t="shared" si="1295"/>
        <v>0</v>
      </c>
      <c r="AS2244" s="11"/>
      <c r="AT2244" s="9"/>
      <c r="AU2244" t="str">
        <f t="shared" si="1291"/>
        <v>RW</v>
      </c>
      <c r="AV2244" s="7">
        <f>SUM(Z$7:Z2244)/2</f>
        <v>1812</v>
      </c>
      <c r="AW2244" s="7">
        <f>SUM(AC$7:AC2244)/2</f>
        <v>1544</v>
      </c>
      <c r="BF2244" s="2" t="s">
        <v>1299</v>
      </c>
      <c r="BG2244" s="2" t="s">
        <v>1299</v>
      </c>
      <c r="BH2244" s="2" t="s">
        <v>1299</v>
      </c>
      <c r="BI2244" s="2" t="s">
        <v>1299</v>
      </c>
      <c r="BJ2244" s="2" t="s">
        <v>1299</v>
      </c>
      <c r="BK2244" s="2" t="s">
        <v>1299</v>
      </c>
      <c r="BL2244" s="2" t="s">
        <v>1299</v>
      </c>
      <c r="BM2244" s="2" t="s">
        <v>1299</v>
      </c>
      <c r="BN2244" s="2" t="s">
        <v>1299</v>
      </c>
      <c r="BO2244" s="2" t="s">
        <v>1299</v>
      </c>
    </row>
    <row r="2245" spans="2:67" outlineLevel="1">
      <c r="B2245" s="36"/>
      <c r="C2245" s="13" t="s">
        <v>1999</v>
      </c>
      <c r="D2245" s="10" t="s">
        <v>2453</v>
      </c>
      <c r="E2245" s="10" t="s">
        <v>2454</v>
      </c>
      <c r="F2245" s="11" t="s">
        <v>2455</v>
      </c>
      <c r="G2245" s="11"/>
      <c r="H2245" s="11"/>
      <c r="I2245" s="11"/>
      <c r="J2245" s="11"/>
      <c r="K2245" s="11"/>
      <c r="L2245" s="11"/>
      <c r="M2245" s="11"/>
      <c r="N2245" s="10"/>
      <c r="O2245" s="10"/>
      <c r="P2245" s="10"/>
      <c r="Q2245" s="10"/>
      <c r="R2245" s="10"/>
      <c r="S2245" s="10" t="s">
        <v>53</v>
      </c>
      <c r="T2245" s="10"/>
      <c r="U2245" s="10" t="s">
        <v>49</v>
      </c>
      <c r="V2245" s="10" t="s">
        <v>50</v>
      </c>
      <c r="W2245" s="10" t="s">
        <v>50</v>
      </c>
      <c r="X2245" s="11" t="str">
        <f t="shared" si="1296"/>
        <v>N</v>
      </c>
      <c r="Y2245" s="11"/>
      <c r="Z2245" s="11">
        <f t="shared" si="1292"/>
        <v>0</v>
      </c>
      <c r="AA2245" s="11" t="str">
        <f t="shared" si="1293"/>
        <v>N</v>
      </c>
      <c r="AB2245" s="11"/>
      <c r="AC2245" s="11">
        <f t="shared" si="1294"/>
        <v>0</v>
      </c>
      <c r="AD2245" s="10" t="str">
        <f t="shared" si="1297"/>
        <v/>
      </c>
      <c r="AE2245" s="10" t="str">
        <f t="shared" si="1298"/>
        <v/>
      </c>
      <c r="AF2245" s="11"/>
      <c r="AG2245" s="10"/>
      <c r="AH2245" s="10"/>
      <c r="AI2245" s="11">
        <f t="shared" si="1299"/>
        <v>1888</v>
      </c>
      <c r="AJ2245" s="11" t="str">
        <f t="shared" si="1300"/>
        <v/>
      </c>
      <c r="AK2245" s="11">
        <f t="shared" si="1301"/>
        <v>2039</v>
      </c>
      <c r="AL2245" s="11" t="str">
        <f t="shared" si="1302"/>
        <v/>
      </c>
      <c r="AM2245" s="11">
        <f t="shared" si="1303"/>
        <v>1543</v>
      </c>
      <c r="AN2245" s="11" t="str">
        <f t="shared" si="1304"/>
        <v/>
      </c>
      <c r="AO2245" s="11">
        <f t="shared" si="1305"/>
        <v>1543</v>
      </c>
      <c r="AP2245" s="11" t="str">
        <f t="shared" si="1306"/>
        <v/>
      </c>
      <c r="AQ2245" s="11"/>
      <c r="AR2245" s="11">
        <f t="shared" si="1295"/>
        <v>0</v>
      </c>
      <c r="AS2245" s="11"/>
      <c r="AT2245" s="9"/>
      <c r="AU2245" t="str">
        <f t="shared" si="1291"/>
        <v>RW</v>
      </c>
      <c r="AV2245" s="7">
        <f>SUM(Z$7:Z2245)/2</f>
        <v>1812</v>
      </c>
      <c r="AW2245" s="7">
        <f>SUM(AC$7:AC2245)/2</f>
        <v>1544</v>
      </c>
      <c r="BF2245" s="2" t="s">
        <v>1299</v>
      </c>
      <c r="BG2245" s="2" t="s">
        <v>1299</v>
      </c>
      <c r="BH2245" s="2" t="s">
        <v>1299</v>
      </c>
      <c r="BI2245" s="2" t="s">
        <v>1299</v>
      </c>
      <c r="BJ2245" s="2" t="s">
        <v>1299</v>
      </c>
      <c r="BK2245" s="2" t="s">
        <v>1299</v>
      </c>
      <c r="BL2245" s="2" t="s">
        <v>1299</v>
      </c>
      <c r="BM2245" s="2" t="s">
        <v>1299</v>
      </c>
      <c r="BN2245" s="2" t="s">
        <v>1299</v>
      </c>
      <c r="BO2245" s="2" t="s">
        <v>1299</v>
      </c>
    </row>
    <row r="2246" spans="2:67" outlineLevel="1">
      <c r="B2246" s="36"/>
      <c r="C2246" s="13" t="s">
        <v>1999</v>
      </c>
      <c r="D2246" s="10" t="s">
        <v>2453</v>
      </c>
      <c r="E2246" s="10" t="s">
        <v>2454</v>
      </c>
      <c r="F2246" s="11" t="s">
        <v>2455</v>
      </c>
      <c r="G2246" s="11"/>
      <c r="H2246" s="11"/>
      <c r="I2246" s="11"/>
      <c r="J2246" s="11"/>
      <c r="K2246" s="11"/>
      <c r="L2246" s="11"/>
      <c r="M2246" s="11"/>
      <c r="N2246" s="10"/>
      <c r="O2246" s="10"/>
      <c r="P2246" s="10"/>
      <c r="Q2246" s="10"/>
      <c r="R2246" s="10"/>
      <c r="S2246" s="10" t="s">
        <v>53</v>
      </c>
      <c r="T2246" s="10"/>
      <c r="U2246" s="10" t="s">
        <v>49</v>
      </c>
      <c r="V2246" s="10" t="s">
        <v>50</v>
      </c>
      <c r="W2246" s="10" t="s">
        <v>50</v>
      </c>
      <c r="X2246" s="11" t="str">
        <f t="shared" si="1296"/>
        <v>N</v>
      </c>
      <c r="Y2246" s="11"/>
      <c r="Z2246" s="11">
        <f t="shared" si="1292"/>
        <v>0</v>
      </c>
      <c r="AA2246" s="11" t="str">
        <f t="shared" si="1293"/>
        <v>N</v>
      </c>
      <c r="AB2246" s="11"/>
      <c r="AC2246" s="11">
        <f t="shared" si="1294"/>
        <v>0</v>
      </c>
      <c r="AD2246" s="10" t="str">
        <f t="shared" si="1297"/>
        <v/>
      </c>
      <c r="AE2246" s="10" t="str">
        <f t="shared" si="1298"/>
        <v/>
      </c>
      <c r="AF2246" s="11"/>
      <c r="AG2246" s="10"/>
      <c r="AH2246" s="10"/>
      <c r="AI2246" s="11">
        <f t="shared" si="1299"/>
        <v>1888</v>
      </c>
      <c r="AJ2246" s="11" t="str">
        <f t="shared" si="1300"/>
        <v/>
      </c>
      <c r="AK2246" s="11">
        <f t="shared" si="1301"/>
        <v>2039</v>
      </c>
      <c r="AL2246" s="11" t="str">
        <f t="shared" si="1302"/>
        <v/>
      </c>
      <c r="AM2246" s="11">
        <f t="shared" si="1303"/>
        <v>1543</v>
      </c>
      <c r="AN2246" s="11" t="str">
        <f t="shared" si="1304"/>
        <v/>
      </c>
      <c r="AO2246" s="11">
        <f t="shared" si="1305"/>
        <v>1543</v>
      </c>
      <c r="AP2246" s="11" t="str">
        <f t="shared" si="1306"/>
        <v/>
      </c>
      <c r="AQ2246" s="11"/>
      <c r="AR2246" s="11">
        <f t="shared" si="1295"/>
        <v>0</v>
      </c>
      <c r="AS2246" s="11"/>
      <c r="AT2246" s="9"/>
      <c r="AU2246" t="str">
        <f t="shared" si="1291"/>
        <v>RW</v>
      </c>
      <c r="AV2246" s="7">
        <f>SUM(Z$7:Z2246)/2</f>
        <v>1812</v>
      </c>
      <c r="AW2246" s="7">
        <f>SUM(AC$7:AC2246)/2</f>
        <v>1544</v>
      </c>
      <c r="BF2246" s="2" t="s">
        <v>1299</v>
      </c>
      <c r="BG2246" s="2" t="s">
        <v>1299</v>
      </c>
      <c r="BH2246" s="2" t="s">
        <v>1299</v>
      </c>
      <c r="BI2246" s="2" t="s">
        <v>1299</v>
      </c>
      <c r="BJ2246" s="2" t="s">
        <v>1299</v>
      </c>
      <c r="BK2246" s="2" t="s">
        <v>1299</v>
      </c>
      <c r="BL2246" s="2" t="s">
        <v>1299</v>
      </c>
      <c r="BM2246" s="2" t="s">
        <v>1299</v>
      </c>
      <c r="BN2246" s="2" t="s">
        <v>1299</v>
      </c>
      <c r="BO2246" s="2" t="s">
        <v>1299</v>
      </c>
    </row>
    <row r="2247" spans="2:67" outlineLevel="1">
      <c r="B2247" s="36"/>
      <c r="C2247" s="13" t="s">
        <v>1999</v>
      </c>
      <c r="D2247" s="10" t="s">
        <v>2453</v>
      </c>
      <c r="E2247" s="10" t="s">
        <v>2454</v>
      </c>
      <c r="F2247" s="11" t="s">
        <v>2455</v>
      </c>
      <c r="G2247" s="11"/>
      <c r="H2247" s="11"/>
      <c r="I2247" s="11"/>
      <c r="J2247" s="11"/>
      <c r="K2247" s="11"/>
      <c r="L2247" s="11"/>
      <c r="M2247" s="11"/>
      <c r="N2247" s="10"/>
      <c r="O2247" s="10"/>
      <c r="P2247" s="10"/>
      <c r="Q2247" s="10"/>
      <c r="R2247" s="10"/>
      <c r="S2247" s="10" t="s">
        <v>53</v>
      </c>
      <c r="T2247" s="10"/>
      <c r="U2247" s="10" t="s">
        <v>49</v>
      </c>
      <c r="V2247" s="10" t="s">
        <v>50</v>
      </c>
      <c r="W2247" s="10" t="s">
        <v>50</v>
      </c>
      <c r="X2247" s="11" t="str">
        <f t="shared" si="1296"/>
        <v>N</v>
      </c>
      <c r="Y2247" s="11"/>
      <c r="Z2247" s="11">
        <f t="shared" si="1292"/>
        <v>0</v>
      </c>
      <c r="AA2247" s="11" t="str">
        <f t="shared" si="1293"/>
        <v>N</v>
      </c>
      <c r="AB2247" s="11"/>
      <c r="AC2247" s="11">
        <f t="shared" si="1294"/>
        <v>0</v>
      </c>
      <c r="AD2247" s="10" t="str">
        <f t="shared" si="1297"/>
        <v/>
      </c>
      <c r="AE2247" s="10" t="str">
        <f t="shared" si="1298"/>
        <v/>
      </c>
      <c r="AF2247" s="11"/>
      <c r="AG2247" s="10"/>
      <c r="AH2247" s="10"/>
      <c r="AI2247" s="11">
        <f t="shared" si="1299"/>
        <v>1888</v>
      </c>
      <c r="AJ2247" s="11" t="str">
        <f t="shared" si="1300"/>
        <v/>
      </c>
      <c r="AK2247" s="11">
        <f t="shared" si="1301"/>
        <v>2039</v>
      </c>
      <c r="AL2247" s="11" t="str">
        <f t="shared" si="1302"/>
        <v/>
      </c>
      <c r="AM2247" s="11">
        <f t="shared" si="1303"/>
        <v>1543</v>
      </c>
      <c r="AN2247" s="11" t="str">
        <f t="shared" si="1304"/>
        <v/>
      </c>
      <c r="AO2247" s="11">
        <f t="shared" si="1305"/>
        <v>1543</v>
      </c>
      <c r="AP2247" s="11" t="str">
        <f t="shared" si="1306"/>
        <v/>
      </c>
      <c r="AQ2247" s="11"/>
      <c r="AR2247" s="11">
        <f t="shared" si="1295"/>
        <v>0</v>
      </c>
      <c r="AS2247" s="11"/>
      <c r="AT2247" s="9"/>
      <c r="AU2247" t="str">
        <f t="shared" si="1291"/>
        <v>RW</v>
      </c>
      <c r="AV2247" s="7">
        <f>SUM(Z$7:Z2247)/2</f>
        <v>1812</v>
      </c>
      <c r="AW2247" s="7">
        <f>SUM(AC$7:AC2247)/2</f>
        <v>1544</v>
      </c>
      <c r="BF2247" s="2" t="s">
        <v>1299</v>
      </c>
      <c r="BG2247" s="2" t="s">
        <v>1299</v>
      </c>
      <c r="BH2247" s="2" t="s">
        <v>1299</v>
      </c>
      <c r="BI2247" s="2" t="s">
        <v>1299</v>
      </c>
      <c r="BJ2247" s="2" t="s">
        <v>1299</v>
      </c>
      <c r="BK2247" s="2" t="s">
        <v>1299</v>
      </c>
      <c r="BL2247" s="2" t="s">
        <v>1299</v>
      </c>
      <c r="BM2247" s="2" t="s">
        <v>1299</v>
      </c>
      <c r="BN2247" s="2" t="s">
        <v>1299</v>
      </c>
      <c r="BO2247" s="2" t="s">
        <v>1299</v>
      </c>
    </row>
    <row r="2248" spans="2:67" outlineLevel="1">
      <c r="B2248" s="36"/>
      <c r="C2248" s="13" t="s">
        <v>1999</v>
      </c>
      <c r="D2248" s="10" t="s">
        <v>2453</v>
      </c>
      <c r="E2248" s="10" t="s">
        <v>2454</v>
      </c>
      <c r="F2248" s="11" t="s">
        <v>2455</v>
      </c>
      <c r="G2248" s="11"/>
      <c r="H2248" s="11"/>
      <c r="I2248" s="11"/>
      <c r="J2248" s="11"/>
      <c r="K2248" s="11"/>
      <c r="L2248" s="11"/>
      <c r="M2248" s="11"/>
      <c r="N2248" s="10"/>
      <c r="O2248" s="10"/>
      <c r="P2248" s="10"/>
      <c r="Q2248" s="10"/>
      <c r="R2248" s="10"/>
      <c r="S2248" s="10" t="s">
        <v>53</v>
      </c>
      <c r="T2248" s="10"/>
      <c r="U2248" s="10" t="s">
        <v>49</v>
      </c>
      <c r="V2248" s="10" t="s">
        <v>50</v>
      </c>
      <c r="W2248" s="10" t="s">
        <v>50</v>
      </c>
      <c r="X2248" s="11" t="str">
        <f t="shared" si="1296"/>
        <v>N</v>
      </c>
      <c r="Y2248" s="11"/>
      <c r="Z2248" s="11">
        <f t="shared" si="1292"/>
        <v>0</v>
      </c>
      <c r="AA2248" s="11" t="str">
        <f t="shared" si="1293"/>
        <v>N</v>
      </c>
      <c r="AB2248" s="11"/>
      <c r="AC2248" s="11">
        <f t="shared" si="1294"/>
        <v>0</v>
      </c>
      <c r="AD2248" s="10" t="str">
        <f t="shared" si="1297"/>
        <v/>
      </c>
      <c r="AE2248" s="10" t="str">
        <f t="shared" si="1298"/>
        <v/>
      </c>
      <c r="AF2248" s="11"/>
      <c r="AG2248" s="10"/>
      <c r="AH2248" s="10"/>
      <c r="AI2248" s="11">
        <f t="shared" si="1299"/>
        <v>1888</v>
      </c>
      <c r="AJ2248" s="11" t="str">
        <f t="shared" si="1300"/>
        <v/>
      </c>
      <c r="AK2248" s="11">
        <f t="shared" si="1301"/>
        <v>2039</v>
      </c>
      <c r="AL2248" s="11" t="str">
        <f t="shared" si="1302"/>
        <v/>
      </c>
      <c r="AM2248" s="11">
        <f t="shared" si="1303"/>
        <v>1543</v>
      </c>
      <c r="AN2248" s="11" t="str">
        <f t="shared" si="1304"/>
        <v/>
      </c>
      <c r="AO2248" s="11">
        <f t="shared" si="1305"/>
        <v>1543</v>
      </c>
      <c r="AP2248" s="11" t="str">
        <f t="shared" si="1306"/>
        <v/>
      </c>
      <c r="AQ2248" s="11"/>
      <c r="AR2248" s="11">
        <f t="shared" si="1295"/>
        <v>0</v>
      </c>
      <c r="AS2248" s="11"/>
      <c r="AT2248" s="9"/>
      <c r="AU2248" t="str">
        <f t="shared" si="1291"/>
        <v>RW</v>
      </c>
      <c r="AV2248" s="7">
        <f>SUM(Z$7:Z2248)/2</f>
        <v>1812</v>
      </c>
      <c r="AW2248" s="7">
        <f>SUM(AC$7:AC2248)/2</f>
        <v>1544</v>
      </c>
      <c r="BF2248" s="2" t="s">
        <v>1299</v>
      </c>
      <c r="BG2248" s="2" t="s">
        <v>1299</v>
      </c>
      <c r="BH2248" s="2" t="s">
        <v>1299</v>
      </c>
      <c r="BI2248" s="2" t="s">
        <v>1299</v>
      </c>
      <c r="BJ2248" s="2" t="s">
        <v>1299</v>
      </c>
      <c r="BK2248" s="2" t="s">
        <v>1299</v>
      </c>
      <c r="BL2248" s="2" t="s">
        <v>1299</v>
      </c>
      <c r="BM2248" s="2" t="s">
        <v>1299</v>
      </c>
      <c r="BN2248" s="2" t="s">
        <v>1299</v>
      </c>
      <c r="BO2248" s="2" t="s">
        <v>1299</v>
      </c>
    </row>
    <row r="2249" spans="2:67" outlineLevel="1">
      <c r="B2249" s="36"/>
      <c r="C2249" s="13" t="s">
        <v>1999</v>
      </c>
      <c r="D2249" s="10" t="s">
        <v>2453</v>
      </c>
      <c r="E2249" s="10" t="s">
        <v>2454</v>
      </c>
      <c r="F2249" s="11" t="s">
        <v>2455</v>
      </c>
      <c r="G2249" s="11"/>
      <c r="H2249" s="11"/>
      <c r="I2249" s="11"/>
      <c r="J2249" s="11"/>
      <c r="K2249" s="11"/>
      <c r="L2249" s="11"/>
      <c r="M2249" s="11"/>
      <c r="N2249" s="10"/>
      <c r="O2249" s="10"/>
      <c r="P2249" s="10"/>
      <c r="Q2249" s="10"/>
      <c r="R2249" s="10"/>
      <c r="S2249" s="10" t="s">
        <v>53</v>
      </c>
      <c r="T2249" s="10"/>
      <c r="U2249" s="10" t="s">
        <v>49</v>
      </c>
      <c r="V2249" s="10" t="s">
        <v>50</v>
      </c>
      <c r="W2249" s="10" t="s">
        <v>50</v>
      </c>
      <c r="X2249" s="11" t="str">
        <f t="shared" si="1296"/>
        <v>N</v>
      </c>
      <c r="Y2249" s="11"/>
      <c r="Z2249" s="11">
        <f t="shared" si="1292"/>
        <v>0</v>
      </c>
      <c r="AA2249" s="11" t="str">
        <f t="shared" si="1293"/>
        <v>N</v>
      </c>
      <c r="AB2249" s="11"/>
      <c r="AC2249" s="11">
        <f t="shared" si="1294"/>
        <v>0</v>
      </c>
      <c r="AD2249" s="10" t="str">
        <f t="shared" si="1297"/>
        <v/>
      </c>
      <c r="AE2249" s="10" t="str">
        <f t="shared" si="1298"/>
        <v/>
      </c>
      <c r="AF2249" s="11"/>
      <c r="AG2249" s="10"/>
      <c r="AH2249" s="10"/>
      <c r="AI2249" s="11">
        <f t="shared" si="1299"/>
        <v>1888</v>
      </c>
      <c r="AJ2249" s="11" t="str">
        <f t="shared" si="1300"/>
        <v/>
      </c>
      <c r="AK2249" s="11">
        <f t="shared" si="1301"/>
        <v>2039</v>
      </c>
      <c r="AL2249" s="11" t="str">
        <f t="shared" si="1302"/>
        <v/>
      </c>
      <c r="AM2249" s="11">
        <f t="shared" si="1303"/>
        <v>1543</v>
      </c>
      <c r="AN2249" s="11" t="str">
        <f t="shared" si="1304"/>
        <v/>
      </c>
      <c r="AO2249" s="11">
        <f t="shared" si="1305"/>
        <v>1543</v>
      </c>
      <c r="AP2249" s="11" t="str">
        <f t="shared" si="1306"/>
        <v/>
      </c>
      <c r="AQ2249" s="11"/>
      <c r="AR2249" s="11">
        <f t="shared" si="1295"/>
        <v>0</v>
      </c>
      <c r="AS2249" s="11"/>
      <c r="AT2249" s="9"/>
      <c r="AU2249" t="str">
        <f t="shared" si="1291"/>
        <v>RW</v>
      </c>
      <c r="AV2249" s="7">
        <f>SUM(Z$7:Z2249)/2</f>
        <v>1812</v>
      </c>
      <c r="AW2249" s="7">
        <f>SUM(AC$7:AC2249)/2</f>
        <v>1544</v>
      </c>
      <c r="BF2249" s="2" t="s">
        <v>1299</v>
      </c>
      <c r="BG2249" s="2" t="s">
        <v>1299</v>
      </c>
      <c r="BH2249" s="2" t="s">
        <v>1299</v>
      </c>
      <c r="BI2249" s="2" t="s">
        <v>1299</v>
      </c>
      <c r="BJ2249" s="2" t="s">
        <v>1299</v>
      </c>
      <c r="BK2249" s="2" t="s">
        <v>1299</v>
      </c>
      <c r="BL2249" s="2" t="s">
        <v>1299</v>
      </c>
      <c r="BM2249" s="2" t="s">
        <v>1299</v>
      </c>
      <c r="BN2249" s="2" t="s">
        <v>1299</v>
      </c>
      <c r="BO2249" s="2" t="s">
        <v>1299</v>
      </c>
    </row>
    <row r="2250" spans="2:67" outlineLevel="1">
      <c r="B2250" s="36"/>
      <c r="C2250" s="13" t="s">
        <v>1999</v>
      </c>
      <c r="D2250" s="10" t="s">
        <v>2453</v>
      </c>
      <c r="E2250" s="10" t="s">
        <v>2454</v>
      </c>
      <c r="F2250" s="11" t="s">
        <v>2455</v>
      </c>
      <c r="G2250" s="11"/>
      <c r="H2250" s="11"/>
      <c r="I2250" s="11"/>
      <c r="J2250" s="11"/>
      <c r="K2250" s="11"/>
      <c r="L2250" s="11"/>
      <c r="M2250" s="11"/>
      <c r="N2250" s="10"/>
      <c r="O2250" s="10"/>
      <c r="P2250" s="10"/>
      <c r="Q2250" s="10"/>
      <c r="R2250" s="10"/>
      <c r="S2250" s="10" t="s">
        <v>53</v>
      </c>
      <c r="T2250" s="10"/>
      <c r="U2250" s="10" t="s">
        <v>49</v>
      </c>
      <c r="V2250" s="10" t="s">
        <v>50</v>
      </c>
      <c r="W2250" s="10" t="s">
        <v>50</v>
      </c>
      <c r="X2250" s="11" t="str">
        <f t="shared" si="1296"/>
        <v>N</v>
      </c>
      <c r="Y2250" s="11"/>
      <c r="Z2250" s="11">
        <f t="shared" si="1292"/>
        <v>0</v>
      </c>
      <c r="AA2250" s="11" t="str">
        <f t="shared" si="1293"/>
        <v>N</v>
      </c>
      <c r="AB2250" s="11"/>
      <c r="AC2250" s="11">
        <f t="shared" si="1294"/>
        <v>0</v>
      </c>
      <c r="AD2250" s="10" t="str">
        <f t="shared" si="1297"/>
        <v/>
      </c>
      <c r="AE2250" s="10" t="str">
        <f t="shared" si="1298"/>
        <v/>
      </c>
      <c r="AF2250" s="11"/>
      <c r="AG2250" s="10"/>
      <c r="AH2250" s="10"/>
      <c r="AI2250" s="11">
        <f t="shared" si="1299"/>
        <v>1888</v>
      </c>
      <c r="AJ2250" s="11" t="str">
        <f t="shared" si="1300"/>
        <v/>
      </c>
      <c r="AK2250" s="11">
        <f t="shared" si="1301"/>
        <v>2039</v>
      </c>
      <c r="AL2250" s="11" t="str">
        <f t="shared" si="1302"/>
        <v/>
      </c>
      <c r="AM2250" s="11">
        <f t="shared" si="1303"/>
        <v>1543</v>
      </c>
      <c r="AN2250" s="11" t="str">
        <f t="shared" si="1304"/>
        <v/>
      </c>
      <c r="AO2250" s="11">
        <f t="shared" si="1305"/>
        <v>1543</v>
      </c>
      <c r="AP2250" s="11" t="str">
        <f t="shared" si="1306"/>
        <v/>
      </c>
      <c r="AQ2250" s="11"/>
      <c r="AR2250" s="11">
        <f t="shared" si="1295"/>
        <v>0</v>
      </c>
      <c r="AS2250" s="11"/>
      <c r="AT2250" s="9"/>
      <c r="AU2250" t="str">
        <f t="shared" si="1291"/>
        <v>RW</v>
      </c>
      <c r="AV2250" s="7">
        <f>SUM(Z$7:Z2250)/2</f>
        <v>1812</v>
      </c>
      <c r="AW2250" s="7">
        <f>SUM(AC$7:AC2250)/2</f>
        <v>1544</v>
      </c>
      <c r="BF2250" s="2" t="s">
        <v>1299</v>
      </c>
      <c r="BG2250" s="2" t="s">
        <v>1299</v>
      </c>
      <c r="BH2250" s="2" t="s">
        <v>1299</v>
      </c>
      <c r="BI2250" s="2" t="s">
        <v>1299</v>
      </c>
      <c r="BJ2250" s="2" t="s">
        <v>1299</v>
      </c>
      <c r="BK2250" s="2" t="s">
        <v>1299</v>
      </c>
      <c r="BL2250" s="2" t="s">
        <v>1299</v>
      </c>
      <c r="BM2250" s="2" t="s">
        <v>1299</v>
      </c>
      <c r="BN2250" s="2" t="s">
        <v>1299</v>
      </c>
      <c r="BO2250" s="2" t="s">
        <v>1299</v>
      </c>
    </row>
    <row r="2251" spans="2:67" outlineLevel="1">
      <c r="B2251" s="36"/>
      <c r="C2251" s="13" t="s">
        <v>1999</v>
      </c>
      <c r="D2251" s="10" t="s">
        <v>2453</v>
      </c>
      <c r="E2251" s="10" t="s">
        <v>2454</v>
      </c>
      <c r="F2251" s="11" t="s">
        <v>2455</v>
      </c>
      <c r="G2251" s="11"/>
      <c r="H2251" s="11"/>
      <c r="I2251" s="11"/>
      <c r="J2251" s="11"/>
      <c r="K2251" s="11"/>
      <c r="L2251" s="11"/>
      <c r="M2251" s="11"/>
      <c r="N2251" s="10"/>
      <c r="O2251" s="10"/>
      <c r="P2251" s="10"/>
      <c r="Q2251" s="10"/>
      <c r="R2251" s="10"/>
      <c r="S2251" s="10" t="s">
        <v>53</v>
      </c>
      <c r="T2251" s="10"/>
      <c r="U2251" s="10" t="s">
        <v>49</v>
      </c>
      <c r="V2251" s="10" t="s">
        <v>50</v>
      </c>
      <c r="W2251" s="10" t="s">
        <v>50</v>
      </c>
      <c r="X2251" s="11" t="str">
        <f t="shared" si="1296"/>
        <v>N</v>
      </c>
      <c r="Y2251" s="11"/>
      <c r="Z2251" s="11">
        <f t="shared" si="1292"/>
        <v>0</v>
      </c>
      <c r="AA2251" s="11" t="str">
        <f t="shared" si="1293"/>
        <v>N</v>
      </c>
      <c r="AB2251" s="11"/>
      <c r="AC2251" s="11">
        <f t="shared" si="1294"/>
        <v>0</v>
      </c>
      <c r="AD2251" s="10" t="str">
        <f t="shared" si="1297"/>
        <v/>
      </c>
      <c r="AE2251" s="10" t="str">
        <f t="shared" si="1298"/>
        <v/>
      </c>
      <c r="AF2251" s="11"/>
      <c r="AG2251" s="10"/>
      <c r="AH2251" s="10"/>
      <c r="AI2251" s="11">
        <f t="shared" si="1299"/>
        <v>1888</v>
      </c>
      <c r="AJ2251" s="11" t="str">
        <f t="shared" si="1300"/>
        <v/>
      </c>
      <c r="AK2251" s="11">
        <f t="shared" si="1301"/>
        <v>2039</v>
      </c>
      <c r="AL2251" s="11" t="str">
        <f t="shared" si="1302"/>
        <v/>
      </c>
      <c r="AM2251" s="11">
        <f t="shared" si="1303"/>
        <v>1543</v>
      </c>
      <c r="AN2251" s="11" t="str">
        <f t="shared" si="1304"/>
        <v/>
      </c>
      <c r="AO2251" s="11">
        <f t="shared" si="1305"/>
        <v>1543</v>
      </c>
      <c r="AP2251" s="11" t="str">
        <f t="shared" si="1306"/>
        <v/>
      </c>
      <c r="AQ2251" s="11"/>
      <c r="AR2251" s="11">
        <f t="shared" si="1295"/>
        <v>0</v>
      </c>
      <c r="AS2251" s="11"/>
      <c r="AT2251" s="9"/>
      <c r="AU2251" t="str">
        <f t="shared" si="1291"/>
        <v>RW</v>
      </c>
      <c r="AV2251" s="7">
        <f>SUM(Z$7:Z2251)/2</f>
        <v>1812</v>
      </c>
      <c r="AW2251" s="7">
        <f>SUM(AC$7:AC2251)/2</f>
        <v>1544</v>
      </c>
      <c r="BF2251" s="2" t="s">
        <v>1299</v>
      </c>
      <c r="BG2251" s="2" t="s">
        <v>1299</v>
      </c>
      <c r="BH2251" s="2" t="s">
        <v>1299</v>
      </c>
      <c r="BI2251" s="2" t="s">
        <v>1299</v>
      </c>
      <c r="BJ2251" s="2" t="s">
        <v>1299</v>
      </c>
      <c r="BK2251" s="2" t="s">
        <v>1299</v>
      </c>
      <c r="BL2251" s="2" t="s">
        <v>1299</v>
      </c>
      <c r="BM2251" s="2" t="s">
        <v>1299</v>
      </c>
      <c r="BN2251" s="2" t="s">
        <v>1299</v>
      </c>
      <c r="BO2251" s="2" t="s">
        <v>1299</v>
      </c>
    </row>
    <row r="2252" spans="2:67" outlineLevel="1">
      <c r="B2252" s="36"/>
      <c r="C2252" s="13" t="s">
        <v>1999</v>
      </c>
      <c r="D2252" s="10" t="s">
        <v>2453</v>
      </c>
      <c r="E2252" s="10" t="s">
        <v>2454</v>
      </c>
      <c r="F2252" s="11" t="s">
        <v>2455</v>
      </c>
      <c r="G2252" s="11"/>
      <c r="H2252" s="11"/>
      <c r="I2252" s="11"/>
      <c r="J2252" s="11"/>
      <c r="K2252" s="11"/>
      <c r="L2252" s="11"/>
      <c r="M2252" s="11"/>
      <c r="N2252" s="10"/>
      <c r="O2252" s="10"/>
      <c r="P2252" s="10"/>
      <c r="Q2252" s="10"/>
      <c r="R2252" s="10"/>
      <c r="S2252" s="10" t="s">
        <v>53</v>
      </c>
      <c r="T2252" s="10"/>
      <c r="U2252" s="10" t="s">
        <v>49</v>
      </c>
      <c r="V2252" s="10" t="s">
        <v>50</v>
      </c>
      <c r="W2252" s="10" t="s">
        <v>50</v>
      </c>
      <c r="X2252" s="11" t="str">
        <f t="shared" si="1296"/>
        <v>N</v>
      </c>
      <c r="Y2252" s="11"/>
      <c r="Z2252" s="11">
        <f t="shared" si="1292"/>
        <v>0</v>
      </c>
      <c r="AA2252" s="11" t="str">
        <f t="shared" si="1293"/>
        <v>N</v>
      </c>
      <c r="AB2252" s="11"/>
      <c r="AC2252" s="11">
        <f t="shared" si="1294"/>
        <v>0</v>
      </c>
      <c r="AD2252" s="10" t="str">
        <f t="shared" si="1297"/>
        <v/>
      </c>
      <c r="AE2252" s="10" t="str">
        <f t="shared" si="1298"/>
        <v/>
      </c>
      <c r="AF2252" s="11"/>
      <c r="AG2252" s="10"/>
      <c r="AH2252" s="10"/>
      <c r="AI2252" s="11">
        <f t="shared" si="1299"/>
        <v>1888</v>
      </c>
      <c r="AJ2252" s="11" t="str">
        <f t="shared" si="1300"/>
        <v/>
      </c>
      <c r="AK2252" s="11">
        <f t="shared" si="1301"/>
        <v>2039</v>
      </c>
      <c r="AL2252" s="11" t="str">
        <f t="shared" si="1302"/>
        <v/>
      </c>
      <c r="AM2252" s="11">
        <f t="shared" si="1303"/>
        <v>1543</v>
      </c>
      <c r="AN2252" s="11" t="str">
        <f t="shared" si="1304"/>
        <v/>
      </c>
      <c r="AO2252" s="11">
        <f t="shared" si="1305"/>
        <v>1543</v>
      </c>
      <c r="AP2252" s="11" t="str">
        <f t="shared" si="1306"/>
        <v/>
      </c>
      <c r="AQ2252" s="11"/>
      <c r="AR2252" s="11">
        <f t="shared" si="1295"/>
        <v>0</v>
      </c>
      <c r="AS2252" s="11"/>
      <c r="AT2252" s="9"/>
      <c r="AU2252" t="str">
        <f t="shared" si="1291"/>
        <v>RW</v>
      </c>
      <c r="AV2252" s="7">
        <f>SUM(Z$7:Z2252)/2</f>
        <v>1812</v>
      </c>
      <c r="AW2252" s="7">
        <f>SUM(AC$7:AC2252)/2</f>
        <v>1544</v>
      </c>
      <c r="BF2252" s="2" t="s">
        <v>1299</v>
      </c>
      <c r="BG2252" s="2" t="s">
        <v>1299</v>
      </c>
      <c r="BH2252" s="2" t="s">
        <v>1299</v>
      </c>
      <c r="BI2252" s="2" t="s">
        <v>1299</v>
      </c>
      <c r="BJ2252" s="2" t="s">
        <v>1299</v>
      </c>
      <c r="BK2252" s="2" t="s">
        <v>1299</v>
      </c>
      <c r="BL2252" s="2" t="s">
        <v>1299</v>
      </c>
      <c r="BM2252" s="2" t="s">
        <v>1299</v>
      </c>
      <c r="BN2252" s="2" t="s">
        <v>1299</v>
      </c>
      <c r="BO2252" s="2" t="s">
        <v>1299</v>
      </c>
    </row>
    <row r="2253" spans="2:67" outlineLevel="1">
      <c r="B2253" s="36"/>
      <c r="C2253" s="13" t="s">
        <v>1999</v>
      </c>
      <c r="D2253" s="10" t="s">
        <v>2453</v>
      </c>
      <c r="E2253" s="10" t="s">
        <v>2454</v>
      </c>
      <c r="F2253" s="11" t="s">
        <v>2455</v>
      </c>
      <c r="G2253" s="11"/>
      <c r="H2253" s="11"/>
      <c r="I2253" s="11"/>
      <c r="J2253" s="11"/>
      <c r="K2253" s="11"/>
      <c r="L2253" s="11"/>
      <c r="M2253" s="11"/>
      <c r="N2253" s="10"/>
      <c r="O2253" s="10"/>
      <c r="P2253" s="10"/>
      <c r="Q2253" s="10"/>
      <c r="R2253" s="10"/>
      <c r="S2253" s="10" t="s">
        <v>53</v>
      </c>
      <c r="T2253" s="10"/>
      <c r="U2253" s="10" t="s">
        <v>49</v>
      </c>
      <c r="V2253" s="10" t="s">
        <v>50</v>
      </c>
      <c r="W2253" s="10" t="s">
        <v>50</v>
      </c>
      <c r="X2253" s="11" t="str">
        <f t="shared" si="1296"/>
        <v>N</v>
      </c>
      <c r="Y2253" s="11"/>
      <c r="Z2253" s="11">
        <f t="shared" si="1292"/>
        <v>0</v>
      </c>
      <c r="AA2253" s="11" t="str">
        <f t="shared" si="1293"/>
        <v>N</v>
      </c>
      <c r="AB2253" s="11"/>
      <c r="AC2253" s="11">
        <f t="shared" si="1294"/>
        <v>0</v>
      </c>
      <c r="AD2253" s="10" t="str">
        <f t="shared" si="1297"/>
        <v/>
      </c>
      <c r="AE2253" s="10" t="str">
        <f t="shared" si="1298"/>
        <v/>
      </c>
      <c r="AF2253" s="11"/>
      <c r="AG2253" s="10"/>
      <c r="AH2253" s="10"/>
      <c r="AI2253" s="11">
        <f t="shared" si="1299"/>
        <v>1888</v>
      </c>
      <c r="AJ2253" s="11" t="str">
        <f t="shared" si="1300"/>
        <v/>
      </c>
      <c r="AK2253" s="11">
        <f t="shared" si="1301"/>
        <v>2039</v>
      </c>
      <c r="AL2253" s="11" t="str">
        <f t="shared" si="1302"/>
        <v/>
      </c>
      <c r="AM2253" s="11">
        <f t="shared" si="1303"/>
        <v>1543</v>
      </c>
      <c r="AN2253" s="11" t="str">
        <f t="shared" si="1304"/>
        <v/>
      </c>
      <c r="AO2253" s="11">
        <f t="shared" si="1305"/>
        <v>1543</v>
      </c>
      <c r="AP2253" s="11" t="str">
        <f t="shared" si="1306"/>
        <v/>
      </c>
      <c r="AQ2253" s="11"/>
      <c r="AR2253" s="11">
        <f t="shared" si="1295"/>
        <v>0</v>
      </c>
      <c r="AS2253" s="11"/>
      <c r="AT2253" s="9"/>
      <c r="AU2253" t="str">
        <f t="shared" si="1291"/>
        <v>RW</v>
      </c>
      <c r="AV2253" s="7">
        <f>SUM(Z$7:Z2253)/2</f>
        <v>1812</v>
      </c>
      <c r="AW2253" s="7">
        <f>SUM(AC$7:AC2253)/2</f>
        <v>1544</v>
      </c>
      <c r="BF2253" s="2" t="s">
        <v>1299</v>
      </c>
      <c r="BG2253" s="2" t="s">
        <v>1299</v>
      </c>
      <c r="BH2253" s="2" t="s">
        <v>1299</v>
      </c>
      <c r="BI2253" s="2" t="s">
        <v>1299</v>
      </c>
      <c r="BJ2253" s="2" t="s">
        <v>1299</v>
      </c>
      <c r="BK2253" s="2" t="s">
        <v>1299</v>
      </c>
      <c r="BL2253" s="2" t="s">
        <v>1299</v>
      </c>
      <c r="BM2253" s="2" t="s">
        <v>1299</v>
      </c>
      <c r="BN2253" s="2" t="s">
        <v>1299</v>
      </c>
      <c r="BO2253" s="2" t="s">
        <v>1299</v>
      </c>
    </row>
    <row r="2254" spans="2:67" outlineLevel="1">
      <c r="B2254" s="36"/>
      <c r="C2254" s="13" t="s">
        <v>1999</v>
      </c>
      <c r="D2254" s="10" t="s">
        <v>2453</v>
      </c>
      <c r="E2254" s="10" t="s">
        <v>2454</v>
      </c>
      <c r="F2254" s="11" t="s">
        <v>2455</v>
      </c>
      <c r="G2254" s="11"/>
      <c r="H2254" s="11"/>
      <c r="I2254" s="11"/>
      <c r="J2254" s="11"/>
      <c r="K2254" s="11"/>
      <c r="L2254" s="11"/>
      <c r="M2254" s="11"/>
      <c r="N2254" s="10"/>
      <c r="O2254" s="10"/>
      <c r="P2254" s="10"/>
      <c r="Q2254" s="10"/>
      <c r="R2254" s="10"/>
      <c r="S2254" s="10" t="s">
        <v>53</v>
      </c>
      <c r="T2254" s="10"/>
      <c r="U2254" s="10" t="s">
        <v>49</v>
      </c>
      <c r="V2254" s="10" t="s">
        <v>50</v>
      </c>
      <c r="W2254" s="10" t="s">
        <v>50</v>
      </c>
      <c r="X2254" s="11" t="str">
        <f t="shared" si="1296"/>
        <v>N</v>
      </c>
      <c r="Y2254" s="11"/>
      <c r="Z2254" s="11">
        <f t="shared" si="1292"/>
        <v>0</v>
      </c>
      <c r="AA2254" s="11" t="str">
        <f t="shared" si="1293"/>
        <v>N</v>
      </c>
      <c r="AB2254" s="11"/>
      <c r="AC2254" s="11">
        <f t="shared" si="1294"/>
        <v>0</v>
      </c>
      <c r="AD2254" s="10" t="str">
        <f t="shared" si="1297"/>
        <v/>
      </c>
      <c r="AE2254" s="10" t="str">
        <f t="shared" si="1298"/>
        <v/>
      </c>
      <c r="AF2254" s="11"/>
      <c r="AG2254" s="10"/>
      <c r="AH2254" s="10"/>
      <c r="AI2254" s="11">
        <f t="shared" si="1299"/>
        <v>1888</v>
      </c>
      <c r="AJ2254" s="11" t="str">
        <f t="shared" si="1300"/>
        <v/>
      </c>
      <c r="AK2254" s="11">
        <f t="shared" si="1301"/>
        <v>2039</v>
      </c>
      <c r="AL2254" s="11" t="str">
        <f t="shared" si="1302"/>
        <v/>
      </c>
      <c r="AM2254" s="11">
        <f t="shared" si="1303"/>
        <v>1543</v>
      </c>
      <c r="AN2254" s="11" t="str">
        <f t="shared" si="1304"/>
        <v/>
      </c>
      <c r="AO2254" s="11">
        <f t="shared" si="1305"/>
        <v>1543</v>
      </c>
      <c r="AP2254" s="11" t="str">
        <f t="shared" si="1306"/>
        <v/>
      </c>
      <c r="AQ2254" s="11"/>
      <c r="AR2254" s="11">
        <f t="shared" si="1295"/>
        <v>0</v>
      </c>
      <c r="AS2254" s="11"/>
      <c r="AT2254" s="9"/>
      <c r="AU2254" t="str">
        <f t="shared" si="1291"/>
        <v>RW</v>
      </c>
      <c r="AV2254" s="7">
        <f>SUM(Z$7:Z2254)/2</f>
        <v>1812</v>
      </c>
      <c r="AW2254" s="7">
        <f>SUM(AC$7:AC2254)/2</f>
        <v>1544</v>
      </c>
      <c r="BF2254" s="2" t="s">
        <v>1299</v>
      </c>
      <c r="BG2254" s="2" t="s">
        <v>1299</v>
      </c>
      <c r="BH2254" s="2" t="s">
        <v>1299</v>
      </c>
      <c r="BI2254" s="2" t="s">
        <v>1299</v>
      </c>
      <c r="BJ2254" s="2" t="s">
        <v>1299</v>
      </c>
      <c r="BK2254" s="2" t="s">
        <v>1299</v>
      </c>
      <c r="BL2254" s="2" t="s">
        <v>1299</v>
      </c>
      <c r="BM2254" s="2" t="s">
        <v>1299</v>
      </c>
      <c r="BN2254" s="2" t="s">
        <v>1299</v>
      </c>
      <c r="BO2254" s="2" t="s">
        <v>1299</v>
      </c>
    </row>
    <row r="2255" spans="2:67" outlineLevel="1">
      <c r="B2255" s="36"/>
      <c r="C2255" s="13" t="s">
        <v>1999</v>
      </c>
      <c r="D2255" s="10" t="s">
        <v>2453</v>
      </c>
      <c r="E2255" s="10" t="s">
        <v>2454</v>
      </c>
      <c r="F2255" s="11" t="s">
        <v>2455</v>
      </c>
      <c r="G2255" s="11"/>
      <c r="H2255" s="11"/>
      <c r="I2255" s="11"/>
      <c r="J2255" s="11"/>
      <c r="K2255" s="11"/>
      <c r="L2255" s="11"/>
      <c r="M2255" s="11"/>
      <c r="N2255" s="10"/>
      <c r="O2255" s="10"/>
      <c r="P2255" s="10"/>
      <c r="Q2255" s="10"/>
      <c r="R2255" s="10"/>
      <c r="S2255" s="10" t="s">
        <v>53</v>
      </c>
      <c r="T2255" s="10"/>
      <c r="U2255" s="10" t="s">
        <v>49</v>
      </c>
      <c r="V2255" s="10" t="s">
        <v>50</v>
      </c>
      <c r="W2255" s="10" t="s">
        <v>50</v>
      </c>
      <c r="X2255" s="11" t="str">
        <f t="shared" si="1296"/>
        <v>N</v>
      </c>
      <c r="Y2255" s="11"/>
      <c r="Z2255" s="11">
        <f t="shared" si="1292"/>
        <v>0</v>
      </c>
      <c r="AA2255" s="11" t="str">
        <f t="shared" si="1293"/>
        <v>N</v>
      </c>
      <c r="AB2255" s="11"/>
      <c r="AC2255" s="11">
        <f t="shared" si="1294"/>
        <v>0</v>
      </c>
      <c r="AD2255" s="10" t="str">
        <f t="shared" si="1297"/>
        <v/>
      </c>
      <c r="AE2255" s="10" t="str">
        <f t="shared" si="1298"/>
        <v/>
      </c>
      <c r="AF2255" s="11"/>
      <c r="AG2255" s="10"/>
      <c r="AH2255" s="10"/>
      <c r="AI2255" s="11">
        <f t="shared" si="1299"/>
        <v>1888</v>
      </c>
      <c r="AJ2255" s="11" t="str">
        <f t="shared" si="1300"/>
        <v/>
      </c>
      <c r="AK2255" s="11">
        <f t="shared" si="1301"/>
        <v>2039</v>
      </c>
      <c r="AL2255" s="11" t="str">
        <f t="shared" si="1302"/>
        <v/>
      </c>
      <c r="AM2255" s="11">
        <f t="shared" si="1303"/>
        <v>1543</v>
      </c>
      <c r="AN2255" s="11" t="str">
        <f t="shared" si="1304"/>
        <v/>
      </c>
      <c r="AO2255" s="11">
        <f t="shared" si="1305"/>
        <v>1543</v>
      </c>
      <c r="AP2255" s="11" t="str">
        <f t="shared" si="1306"/>
        <v/>
      </c>
      <c r="AQ2255" s="11"/>
      <c r="AR2255" s="11">
        <f t="shared" si="1295"/>
        <v>0</v>
      </c>
      <c r="AS2255" s="11"/>
      <c r="AT2255" s="9"/>
      <c r="AU2255" t="str">
        <f t="shared" si="1291"/>
        <v>RW</v>
      </c>
      <c r="AV2255" s="7">
        <f>SUM(Z$7:Z2255)/2</f>
        <v>1812</v>
      </c>
      <c r="AW2255" s="7">
        <f>SUM(AC$7:AC2255)/2</f>
        <v>1544</v>
      </c>
      <c r="BF2255" s="2" t="s">
        <v>1299</v>
      </c>
      <c r="BG2255" s="2" t="s">
        <v>1299</v>
      </c>
      <c r="BH2255" s="2" t="s">
        <v>1299</v>
      </c>
      <c r="BI2255" s="2" t="s">
        <v>1299</v>
      </c>
      <c r="BJ2255" s="2" t="s">
        <v>1299</v>
      </c>
      <c r="BK2255" s="2" t="s">
        <v>1299</v>
      </c>
      <c r="BL2255" s="2" t="s">
        <v>1299</v>
      </c>
      <c r="BM2255" s="2" t="s">
        <v>1299</v>
      </c>
      <c r="BN2255" s="2" t="s">
        <v>1299</v>
      </c>
      <c r="BO2255" s="2" t="s">
        <v>1299</v>
      </c>
    </row>
    <row r="2256" spans="2:67" outlineLevel="1">
      <c r="B2256" s="36"/>
      <c r="C2256" s="13" t="s">
        <v>1999</v>
      </c>
      <c r="D2256" s="10" t="s">
        <v>2453</v>
      </c>
      <c r="E2256" s="10" t="s">
        <v>2454</v>
      </c>
      <c r="F2256" s="11" t="s">
        <v>2455</v>
      </c>
      <c r="G2256" s="11"/>
      <c r="H2256" s="11"/>
      <c r="I2256" s="11"/>
      <c r="J2256" s="11"/>
      <c r="K2256" s="11"/>
      <c r="L2256" s="11"/>
      <c r="M2256" s="11"/>
      <c r="N2256" s="10"/>
      <c r="O2256" s="10"/>
      <c r="P2256" s="10"/>
      <c r="Q2256" s="10"/>
      <c r="R2256" s="10"/>
      <c r="S2256" s="10" t="s">
        <v>53</v>
      </c>
      <c r="T2256" s="10"/>
      <c r="U2256" s="10" t="s">
        <v>49</v>
      </c>
      <c r="V2256" s="10" t="s">
        <v>50</v>
      </c>
      <c r="W2256" s="10" t="s">
        <v>50</v>
      </c>
      <c r="X2256" s="11" t="str">
        <f t="shared" si="1296"/>
        <v>N</v>
      </c>
      <c r="Y2256" s="11"/>
      <c r="Z2256" s="11">
        <f t="shared" si="1292"/>
        <v>0</v>
      </c>
      <c r="AA2256" s="11" t="str">
        <f t="shared" si="1293"/>
        <v>N</v>
      </c>
      <c r="AB2256" s="11"/>
      <c r="AC2256" s="11">
        <f t="shared" si="1294"/>
        <v>0</v>
      </c>
      <c r="AD2256" s="10" t="str">
        <f t="shared" si="1297"/>
        <v/>
      </c>
      <c r="AE2256" s="10" t="str">
        <f t="shared" si="1298"/>
        <v/>
      </c>
      <c r="AF2256" s="11"/>
      <c r="AG2256" s="10"/>
      <c r="AH2256" s="10"/>
      <c r="AI2256" s="11">
        <f t="shared" si="1299"/>
        <v>1888</v>
      </c>
      <c r="AJ2256" s="11" t="str">
        <f t="shared" si="1300"/>
        <v/>
      </c>
      <c r="AK2256" s="11">
        <f t="shared" si="1301"/>
        <v>2039</v>
      </c>
      <c r="AL2256" s="11" t="str">
        <f t="shared" si="1302"/>
        <v/>
      </c>
      <c r="AM2256" s="11">
        <f t="shared" si="1303"/>
        <v>1543</v>
      </c>
      <c r="AN2256" s="11" t="str">
        <f t="shared" si="1304"/>
        <v/>
      </c>
      <c r="AO2256" s="11">
        <f t="shared" si="1305"/>
        <v>1543</v>
      </c>
      <c r="AP2256" s="11" t="str">
        <f t="shared" si="1306"/>
        <v/>
      </c>
      <c r="AQ2256" s="11"/>
      <c r="AR2256" s="11">
        <f t="shared" si="1295"/>
        <v>0</v>
      </c>
      <c r="AS2256" s="11"/>
      <c r="AT2256" s="9"/>
      <c r="AU2256" t="str">
        <f t="shared" si="1291"/>
        <v>RW</v>
      </c>
      <c r="AV2256" s="7">
        <f>SUM(Z$7:Z2256)/2</f>
        <v>1812</v>
      </c>
      <c r="AW2256" s="7">
        <f>SUM(AC$7:AC2256)/2</f>
        <v>1544</v>
      </c>
      <c r="BF2256" s="2" t="s">
        <v>1299</v>
      </c>
      <c r="BG2256" s="2" t="s">
        <v>1299</v>
      </c>
      <c r="BH2256" s="2" t="s">
        <v>1299</v>
      </c>
      <c r="BI2256" s="2" t="s">
        <v>1299</v>
      </c>
      <c r="BJ2256" s="2" t="s">
        <v>1299</v>
      </c>
      <c r="BK2256" s="2" t="s">
        <v>1299</v>
      </c>
      <c r="BL2256" s="2" t="s">
        <v>1299</v>
      </c>
      <c r="BM2256" s="2" t="s">
        <v>1299</v>
      </c>
      <c r="BN2256" s="2" t="s">
        <v>1299</v>
      </c>
      <c r="BO2256" s="2" t="s">
        <v>1299</v>
      </c>
    </row>
    <row r="2257" spans="2:67" outlineLevel="1">
      <c r="B2257" s="36"/>
      <c r="C2257" s="13" t="s">
        <v>1999</v>
      </c>
      <c r="D2257" s="10" t="s">
        <v>2453</v>
      </c>
      <c r="E2257" s="10" t="s">
        <v>2454</v>
      </c>
      <c r="F2257" s="11" t="s">
        <v>2455</v>
      </c>
      <c r="G2257" s="11"/>
      <c r="H2257" s="11"/>
      <c r="I2257" s="11"/>
      <c r="J2257" s="11"/>
      <c r="K2257" s="11"/>
      <c r="L2257" s="11"/>
      <c r="M2257" s="11"/>
      <c r="N2257" s="10"/>
      <c r="O2257" s="10"/>
      <c r="P2257" s="10"/>
      <c r="Q2257" s="10"/>
      <c r="R2257" s="10"/>
      <c r="S2257" s="10" t="s">
        <v>53</v>
      </c>
      <c r="T2257" s="10"/>
      <c r="U2257" s="10" t="s">
        <v>49</v>
      </c>
      <c r="V2257" s="10" t="s">
        <v>50</v>
      </c>
      <c r="W2257" s="10" t="s">
        <v>50</v>
      </c>
      <c r="X2257" s="11" t="str">
        <f t="shared" si="1296"/>
        <v>N</v>
      </c>
      <c r="Y2257" s="11"/>
      <c r="Z2257" s="11">
        <f t="shared" si="1292"/>
        <v>0</v>
      </c>
      <c r="AA2257" s="11" t="str">
        <f t="shared" si="1293"/>
        <v>N</v>
      </c>
      <c r="AB2257" s="11"/>
      <c r="AC2257" s="11">
        <f t="shared" si="1294"/>
        <v>0</v>
      </c>
      <c r="AD2257" s="10" t="str">
        <f t="shared" si="1297"/>
        <v/>
      </c>
      <c r="AE2257" s="10" t="str">
        <f t="shared" si="1298"/>
        <v/>
      </c>
      <c r="AF2257" s="11"/>
      <c r="AG2257" s="10"/>
      <c r="AH2257" s="10"/>
      <c r="AI2257" s="11">
        <f t="shared" si="1299"/>
        <v>1888</v>
      </c>
      <c r="AJ2257" s="11" t="str">
        <f t="shared" si="1300"/>
        <v/>
      </c>
      <c r="AK2257" s="11">
        <f t="shared" si="1301"/>
        <v>2039</v>
      </c>
      <c r="AL2257" s="11" t="str">
        <f t="shared" si="1302"/>
        <v/>
      </c>
      <c r="AM2257" s="11">
        <f t="shared" si="1303"/>
        <v>1543</v>
      </c>
      <c r="AN2257" s="11" t="str">
        <f t="shared" si="1304"/>
        <v/>
      </c>
      <c r="AO2257" s="11">
        <f t="shared" si="1305"/>
        <v>1543</v>
      </c>
      <c r="AP2257" s="11" t="str">
        <f t="shared" si="1306"/>
        <v/>
      </c>
      <c r="AQ2257" s="11"/>
      <c r="AR2257" s="11">
        <f t="shared" si="1295"/>
        <v>0</v>
      </c>
      <c r="AS2257" s="11"/>
      <c r="AT2257" s="9"/>
      <c r="AU2257" t="str">
        <f t="shared" si="1291"/>
        <v>RW</v>
      </c>
      <c r="AV2257" s="7">
        <f>SUM(Z$7:Z2257)/2</f>
        <v>1812</v>
      </c>
      <c r="AW2257" s="7">
        <f>SUM(AC$7:AC2257)/2</f>
        <v>1544</v>
      </c>
      <c r="BF2257" s="2" t="s">
        <v>1299</v>
      </c>
      <c r="BG2257" s="2" t="s">
        <v>1299</v>
      </c>
      <c r="BH2257" s="2" t="s">
        <v>1299</v>
      </c>
      <c r="BI2257" s="2" t="s">
        <v>1299</v>
      </c>
      <c r="BJ2257" s="2" t="s">
        <v>1299</v>
      </c>
      <c r="BK2257" s="2" t="s">
        <v>1299</v>
      </c>
      <c r="BL2257" s="2" t="s">
        <v>1299</v>
      </c>
      <c r="BM2257" s="2" t="s">
        <v>1299</v>
      </c>
      <c r="BN2257" s="2" t="s">
        <v>1299</v>
      </c>
      <c r="BO2257" s="2" t="s">
        <v>1299</v>
      </c>
    </row>
    <row r="2258" spans="2:67" outlineLevel="1">
      <c r="B2258" s="36"/>
      <c r="C2258" s="13" t="s">
        <v>1999</v>
      </c>
      <c r="D2258" s="10" t="s">
        <v>2453</v>
      </c>
      <c r="E2258" s="10" t="s">
        <v>2454</v>
      </c>
      <c r="F2258" s="11" t="s">
        <v>2455</v>
      </c>
      <c r="G2258" s="11"/>
      <c r="H2258" s="11"/>
      <c r="I2258" s="11"/>
      <c r="J2258" s="11"/>
      <c r="K2258" s="11"/>
      <c r="L2258" s="11"/>
      <c r="M2258" s="11"/>
      <c r="N2258" s="10"/>
      <c r="O2258" s="10"/>
      <c r="P2258" s="10"/>
      <c r="Q2258" s="10"/>
      <c r="R2258" s="10"/>
      <c r="S2258" s="10" t="s">
        <v>53</v>
      </c>
      <c r="T2258" s="10"/>
      <c r="U2258" s="10" t="s">
        <v>49</v>
      </c>
      <c r="V2258" s="10" t="s">
        <v>50</v>
      </c>
      <c r="W2258" s="10" t="s">
        <v>50</v>
      </c>
      <c r="X2258" s="11" t="str">
        <f t="shared" si="1296"/>
        <v>N</v>
      </c>
      <c r="Y2258" s="11"/>
      <c r="Z2258" s="11">
        <f t="shared" si="1292"/>
        <v>0</v>
      </c>
      <c r="AA2258" s="11" t="str">
        <f t="shared" si="1293"/>
        <v>N</v>
      </c>
      <c r="AB2258" s="11"/>
      <c r="AC2258" s="11">
        <f t="shared" si="1294"/>
        <v>0</v>
      </c>
      <c r="AD2258" s="10" t="str">
        <f t="shared" si="1297"/>
        <v/>
      </c>
      <c r="AE2258" s="10" t="str">
        <f t="shared" si="1298"/>
        <v/>
      </c>
      <c r="AF2258" s="11"/>
      <c r="AG2258" s="10"/>
      <c r="AH2258" s="10"/>
      <c r="AI2258" s="11">
        <f t="shared" si="1299"/>
        <v>1888</v>
      </c>
      <c r="AJ2258" s="11" t="str">
        <f t="shared" si="1300"/>
        <v/>
      </c>
      <c r="AK2258" s="11">
        <f t="shared" si="1301"/>
        <v>2039</v>
      </c>
      <c r="AL2258" s="11" t="str">
        <f t="shared" si="1302"/>
        <v/>
      </c>
      <c r="AM2258" s="11">
        <f t="shared" si="1303"/>
        <v>1543</v>
      </c>
      <c r="AN2258" s="11" t="str">
        <f t="shared" si="1304"/>
        <v/>
      </c>
      <c r="AO2258" s="11">
        <f t="shared" si="1305"/>
        <v>1543</v>
      </c>
      <c r="AP2258" s="11" t="str">
        <f t="shared" si="1306"/>
        <v/>
      </c>
      <c r="AQ2258" s="11"/>
      <c r="AR2258" s="11">
        <f t="shared" si="1295"/>
        <v>0</v>
      </c>
      <c r="AS2258" s="11"/>
      <c r="AT2258" s="9"/>
      <c r="AU2258" t="str">
        <f t="shared" si="1291"/>
        <v>RW</v>
      </c>
      <c r="AV2258" s="7">
        <f>SUM(Z$7:Z2258)/2</f>
        <v>1812</v>
      </c>
      <c r="AW2258" s="7">
        <f>SUM(AC$7:AC2258)/2</f>
        <v>1544</v>
      </c>
      <c r="BF2258" s="2" t="s">
        <v>1299</v>
      </c>
      <c r="BG2258" s="2" t="s">
        <v>1299</v>
      </c>
      <c r="BH2258" s="2" t="s">
        <v>1299</v>
      </c>
      <c r="BI2258" s="2" t="s">
        <v>1299</v>
      </c>
      <c r="BJ2258" s="2" t="s">
        <v>1299</v>
      </c>
      <c r="BK2258" s="2" t="s">
        <v>1299</v>
      </c>
      <c r="BL2258" s="2" t="s">
        <v>1299</v>
      </c>
      <c r="BM2258" s="2" t="s">
        <v>1299</v>
      </c>
      <c r="BN2258" s="2" t="s">
        <v>1299</v>
      </c>
      <c r="BO2258" s="2" t="s">
        <v>1299</v>
      </c>
    </row>
    <row r="2259" spans="2:67" outlineLevel="1">
      <c r="B2259" s="36"/>
      <c r="C2259" s="13" t="s">
        <v>1999</v>
      </c>
      <c r="D2259" s="10" t="s">
        <v>2453</v>
      </c>
      <c r="E2259" s="10" t="s">
        <v>2454</v>
      </c>
      <c r="F2259" s="11" t="s">
        <v>2455</v>
      </c>
      <c r="G2259" s="11"/>
      <c r="H2259" s="11"/>
      <c r="I2259" s="11"/>
      <c r="J2259" s="11"/>
      <c r="K2259" s="11"/>
      <c r="L2259" s="11"/>
      <c r="M2259" s="11"/>
      <c r="N2259" s="10"/>
      <c r="O2259" s="10"/>
      <c r="P2259" s="10"/>
      <c r="Q2259" s="10"/>
      <c r="R2259" s="10"/>
      <c r="S2259" s="10" t="s">
        <v>53</v>
      </c>
      <c r="T2259" s="10"/>
      <c r="U2259" s="10" t="s">
        <v>49</v>
      </c>
      <c r="V2259" s="10" t="s">
        <v>50</v>
      </c>
      <c r="W2259" s="10" t="s">
        <v>50</v>
      </c>
      <c r="X2259" s="11" t="str">
        <f t="shared" si="1296"/>
        <v>N</v>
      </c>
      <c r="Y2259" s="11"/>
      <c r="Z2259" s="11">
        <f t="shared" si="1292"/>
        <v>0</v>
      </c>
      <c r="AA2259" s="11" t="str">
        <f t="shared" si="1293"/>
        <v>N</v>
      </c>
      <c r="AB2259" s="11"/>
      <c r="AC2259" s="11">
        <f t="shared" si="1294"/>
        <v>0</v>
      </c>
      <c r="AD2259" s="10" t="str">
        <f t="shared" si="1297"/>
        <v/>
      </c>
      <c r="AE2259" s="10" t="str">
        <f t="shared" si="1298"/>
        <v/>
      </c>
      <c r="AF2259" s="11"/>
      <c r="AG2259" s="10"/>
      <c r="AH2259" s="10"/>
      <c r="AI2259" s="11">
        <f t="shared" si="1299"/>
        <v>1888</v>
      </c>
      <c r="AJ2259" s="11" t="str">
        <f t="shared" si="1300"/>
        <v/>
      </c>
      <c r="AK2259" s="11">
        <f t="shared" si="1301"/>
        <v>2039</v>
      </c>
      <c r="AL2259" s="11" t="str">
        <f t="shared" si="1302"/>
        <v/>
      </c>
      <c r="AM2259" s="11">
        <f t="shared" si="1303"/>
        <v>1543</v>
      </c>
      <c r="AN2259" s="11" t="str">
        <f t="shared" si="1304"/>
        <v/>
      </c>
      <c r="AO2259" s="11">
        <f t="shared" si="1305"/>
        <v>1543</v>
      </c>
      <c r="AP2259" s="11" t="str">
        <f t="shared" si="1306"/>
        <v/>
      </c>
      <c r="AQ2259" s="11"/>
      <c r="AR2259" s="11">
        <f t="shared" si="1295"/>
        <v>0</v>
      </c>
      <c r="AS2259" s="11"/>
      <c r="AT2259" s="9"/>
      <c r="AU2259" t="str">
        <f t="shared" si="1291"/>
        <v>RW</v>
      </c>
      <c r="AV2259" s="7">
        <f>SUM(Z$7:Z2259)/2</f>
        <v>1812</v>
      </c>
      <c r="AW2259" s="7">
        <f>SUM(AC$7:AC2259)/2</f>
        <v>1544</v>
      </c>
      <c r="BF2259" s="2" t="s">
        <v>1299</v>
      </c>
      <c r="BG2259" s="2" t="s">
        <v>1299</v>
      </c>
      <c r="BH2259" s="2" t="s">
        <v>1299</v>
      </c>
      <c r="BI2259" s="2" t="s">
        <v>1299</v>
      </c>
      <c r="BJ2259" s="2" t="s">
        <v>1299</v>
      </c>
      <c r="BK2259" s="2" t="s">
        <v>1299</v>
      </c>
      <c r="BL2259" s="2" t="s">
        <v>1299</v>
      </c>
      <c r="BM2259" s="2" t="s">
        <v>1299</v>
      </c>
      <c r="BN2259" s="2" t="s">
        <v>1299</v>
      </c>
      <c r="BO2259" s="2" t="s">
        <v>1299</v>
      </c>
    </row>
    <row r="2260" spans="2:67" outlineLevel="1">
      <c r="B2260" s="36"/>
      <c r="C2260" s="13" t="s">
        <v>1999</v>
      </c>
      <c r="D2260" s="10" t="s">
        <v>2453</v>
      </c>
      <c r="E2260" s="10" t="s">
        <v>2454</v>
      </c>
      <c r="F2260" s="11" t="s">
        <v>2455</v>
      </c>
      <c r="G2260" s="11"/>
      <c r="H2260" s="11"/>
      <c r="I2260" s="11"/>
      <c r="J2260" s="11"/>
      <c r="K2260" s="11"/>
      <c r="L2260" s="11"/>
      <c r="M2260" s="11"/>
      <c r="N2260" s="10"/>
      <c r="O2260" s="10"/>
      <c r="P2260" s="10"/>
      <c r="Q2260" s="10"/>
      <c r="R2260" s="10"/>
      <c r="S2260" s="10" t="s">
        <v>53</v>
      </c>
      <c r="T2260" s="10"/>
      <c r="U2260" s="10" t="s">
        <v>49</v>
      </c>
      <c r="V2260" s="10" t="s">
        <v>50</v>
      </c>
      <c r="W2260" s="10" t="s">
        <v>50</v>
      </c>
      <c r="X2260" s="11" t="str">
        <f t="shared" si="1296"/>
        <v>N</v>
      </c>
      <c r="Y2260" s="11"/>
      <c r="Z2260" s="11">
        <f t="shared" si="1292"/>
        <v>0</v>
      </c>
      <c r="AA2260" s="11" t="str">
        <f t="shared" si="1293"/>
        <v>N</v>
      </c>
      <c r="AB2260" s="11"/>
      <c r="AC2260" s="11">
        <f t="shared" si="1294"/>
        <v>0</v>
      </c>
      <c r="AD2260" s="10" t="str">
        <f t="shared" si="1297"/>
        <v/>
      </c>
      <c r="AE2260" s="10" t="str">
        <f t="shared" si="1298"/>
        <v/>
      </c>
      <c r="AF2260" s="11"/>
      <c r="AG2260" s="10"/>
      <c r="AH2260" s="10"/>
      <c r="AI2260" s="11">
        <f t="shared" si="1299"/>
        <v>1888</v>
      </c>
      <c r="AJ2260" s="11" t="str">
        <f t="shared" si="1300"/>
        <v/>
      </c>
      <c r="AK2260" s="11">
        <f t="shared" si="1301"/>
        <v>2039</v>
      </c>
      <c r="AL2260" s="11" t="str">
        <f t="shared" si="1302"/>
        <v/>
      </c>
      <c r="AM2260" s="11">
        <f t="shared" si="1303"/>
        <v>1543</v>
      </c>
      <c r="AN2260" s="11" t="str">
        <f t="shared" si="1304"/>
        <v/>
      </c>
      <c r="AO2260" s="11">
        <f t="shared" si="1305"/>
        <v>1543</v>
      </c>
      <c r="AP2260" s="11" t="str">
        <f t="shared" si="1306"/>
        <v/>
      </c>
      <c r="AQ2260" s="11"/>
      <c r="AR2260" s="11">
        <f t="shared" si="1295"/>
        <v>0</v>
      </c>
      <c r="AS2260" s="11"/>
      <c r="AT2260" s="9"/>
      <c r="AU2260" t="str">
        <f t="shared" si="1291"/>
        <v>RW</v>
      </c>
      <c r="AV2260" s="7">
        <f>SUM(Z$7:Z2260)/2</f>
        <v>1812</v>
      </c>
      <c r="AW2260" s="7">
        <f>SUM(AC$7:AC2260)/2</f>
        <v>1544</v>
      </c>
      <c r="BF2260" s="2" t="s">
        <v>1299</v>
      </c>
      <c r="BG2260" s="2" t="s">
        <v>1299</v>
      </c>
      <c r="BH2260" s="2" t="s">
        <v>1299</v>
      </c>
      <c r="BI2260" s="2" t="s">
        <v>1299</v>
      </c>
      <c r="BJ2260" s="2" t="s">
        <v>1299</v>
      </c>
      <c r="BK2260" s="2" t="s">
        <v>1299</v>
      </c>
      <c r="BL2260" s="2" t="s">
        <v>1299</v>
      </c>
      <c r="BM2260" s="2" t="s">
        <v>1299</v>
      </c>
      <c r="BN2260" s="2" t="s">
        <v>1299</v>
      </c>
      <c r="BO2260" s="2" t="s">
        <v>1299</v>
      </c>
    </row>
    <row r="2261" spans="2:67" outlineLevel="1">
      <c r="B2261" s="36"/>
      <c r="C2261" s="13" t="s">
        <v>1999</v>
      </c>
      <c r="D2261" s="10" t="s">
        <v>2453</v>
      </c>
      <c r="E2261" s="10" t="s">
        <v>2454</v>
      </c>
      <c r="F2261" s="11" t="s">
        <v>2455</v>
      </c>
      <c r="G2261" s="11"/>
      <c r="H2261" s="11"/>
      <c r="I2261" s="11"/>
      <c r="J2261" s="11"/>
      <c r="K2261" s="11"/>
      <c r="L2261" s="11"/>
      <c r="M2261" s="11"/>
      <c r="N2261" s="10"/>
      <c r="O2261" s="10"/>
      <c r="P2261" s="10"/>
      <c r="Q2261" s="10"/>
      <c r="R2261" s="10"/>
      <c r="S2261" s="10" t="s">
        <v>53</v>
      </c>
      <c r="T2261" s="10"/>
      <c r="U2261" s="10" t="s">
        <v>49</v>
      </c>
      <c r="V2261" s="10" t="s">
        <v>50</v>
      </c>
      <c r="W2261" s="10" t="s">
        <v>50</v>
      </c>
      <c r="X2261" s="11" t="str">
        <f t="shared" si="1296"/>
        <v>N</v>
      </c>
      <c r="Y2261" s="11"/>
      <c r="Z2261" s="11">
        <f t="shared" si="1292"/>
        <v>0</v>
      </c>
      <c r="AA2261" s="11" t="str">
        <f t="shared" si="1293"/>
        <v>N</v>
      </c>
      <c r="AB2261" s="11"/>
      <c r="AC2261" s="11">
        <f t="shared" si="1294"/>
        <v>0</v>
      </c>
      <c r="AD2261" s="10" t="str">
        <f t="shared" si="1297"/>
        <v/>
      </c>
      <c r="AE2261" s="10" t="str">
        <f t="shared" si="1298"/>
        <v/>
      </c>
      <c r="AF2261" s="11"/>
      <c r="AG2261" s="10"/>
      <c r="AH2261" s="10"/>
      <c r="AI2261" s="11">
        <f t="shared" si="1299"/>
        <v>1888</v>
      </c>
      <c r="AJ2261" s="11" t="str">
        <f t="shared" si="1300"/>
        <v/>
      </c>
      <c r="AK2261" s="11">
        <f t="shared" si="1301"/>
        <v>2039</v>
      </c>
      <c r="AL2261" s="11" t="str">
        <f t="shared" si="1302"/>
        <v/>
      </c>
      <c r="AM2261" s="11">
        <f t="shared" si="1303"/>
        <v>1543</v>
      </c>
      <c r="AN2261" s="11" t="str">
        <f t="shared" si="1304"/>
        <v/>
      </c>
      <c r="AO2261" s="11">
        <f t="shared" si="1305"/>
        <v>1543</v>
      </c>
      <c r="AP2261" s="11" t="str">
        <f t="shared" si="1306"/>
        <v/>
      </c>
      <c r="AQ2261" s="11"/>
      <c r="AR2261" s="11">
        <f t="shared" si="1295"/>
        <v>0</v>
      </c>
      <c r="AS2261" s="11"/>
      <c r="AT2261" s="9"/>
      <c r="AU2261" t="str">
        <f t="shared" si="1291"/>
        <v>RW</v>
      </c>
      <c r="AV2261" s="7">
        <f>SUM(Z$7:Z2261)/2</f>
        <v>1812</v>
      </c>
      <c r="AW2261" s="7">
        <f>SUM(AC$7:AC2261)/2</f>
        <v>1544</v>
      </c>
      <c r="BF2261" s="2" t="s">
        <v>1299</v>
      </c>
      <c r="BG2261" s="2" t="s">
        <v>1299</v>
      </c>
      <c r="BH2261" s="2" t="s">
        <v>1299</v>
      </c>
      <c r="BI2261" s="2" t="s">
        <v>1299</v>
      </c>
      <c r="BJ2261" s="2" t="s">
        <v>1299</v>
      </c>
      <c r="BK2261" s="2" t="s">
        <v>1299</v>
      </c>
      <c r="BL2261" s="2" t="s">
        <v>1299</v>
      </c>
      <c r="BM2261" s="2" t="s">
        <v>1299</v>
      </c>
      <c r="BN2261" s="2" t="s">
        <v>1299</v>
      </c>
      <c r="BO2261" s="2" t="s">
        <v>1299</v>
      </c>
    </row>
    <row r="2262" spans="2:67" outlineLevel="1">
      <c r="B2262" s="36"/>
      <c r="C2262" s="13" t="s">
        <v>1999</v>
      </c>
      <c r="D2262" s="10" t="s">
        <v>2453</v>
      </c>
      <c r="E2262" s="10" t="s">
        <v>2454</v>
      </c>
      <c r="F2262" s="11" t="s">
        <v>2455</v>
      </c>
      <c r="G2262" s="11"/>
      <c r="H2262" s="11"/>
      <c r="I2262" s="11"/>
      <c r="J2262" s="11"/>
      <c r="K2262" s="11"/>
      <c r="L2262" s="11"/>
      <c r="M2262" s="11"/>
      <c r="N2262" s="10"/>
      <c r="O2262" s="10"/>
      <c r="P2262" s="10"/>
      <c r="Q2262" s="10"/>
      <c r="R2262" s="10"/>
      <c r="S2262" s="10" t="s">
        <v>53</v>
      </c>
      <c r="T2262" s="10"/>
      <c r="U2262" s="10" t="s">
        <v>49</v>
      </c>
      <c r="V2262" s="10" t="s">
        <v>50</v>
      </c>
      <c r="W2262" s="10" t="s">
        <v>50</v>
      </c>
      <c r="X2262" s="11" t="str">
        <f t="shared" si="1296"/>
        <v>N</v>
      </c>
      <c r="Y2262" s="11"/>
      <c r="Z2262" s="11">
        <f t="shared" si="1292"/>
        <v>0</v>
      </c>
      <c r="AA2262" s="11" t="str">
        <f t="shared" si="1293"/>
        <v>N</v>
      </c>
      <c r="AB2262" s="11"/>
      <c r="AC2262" s="11">
        <f t="shared" si="1294"/>
        <v>0</v>
      </c>
      <c r="AD2262" s="10" t="str">
        <f t="shared" si="1297"/>
        <v/>
      </c>
      <c r="AE2262" s="10" t="str">
        <f t="shared" si="1298"/>
        <v/>
      </c>
      <c r="AF2262" s="11"/>
      <c r="AG2262" s="10"/>
      <c r="AH2262" s="10"/>
      <c r="AI2262" s="11">
        <f t="shared" si="1299"/>
        <v>1888</v>
      </c>
      <c r="AJ2262" s="11" t="str">
        <f t="shared" si="1300"/>
        <v/>
      </c>
      <c r="AK2262" s="11">
        <f t="shared" si="1301"/>
        <v>2039</v>
      </c>
      <c r="AL2262" s="11" t="str">
        <f t="shared" si="1302"/>
        <v/>
      </c>
      <c r="AM2262" s="11">
        <f t="shared" si="1303"/>
        <v>1543</v>
      </c>
      <c r="AN2262" s="11" t="str">
        <f t="shared" si="1304"/>
        <v/>
      </c>
      <c r="AO2262" s="11">
        <f t="shared" si="1305"/>
        <v>1543</v>
      </c>
      <c r="AP2262" s="11" t="str">
        <f t="shared" si="1306"/>
        <v/>
      </c>
      <c r="AQ2262" s="11"/>
      <c r="AR2262" s="11">
        <f t="shared" si="1295"/>
        <v>0</v>
      </c>
      <c r="AS2262" s="11"/>
      <c r="AT2262" s="9"/>
      <c r="AU2262" t="str">
        <f t="shared" si="1291"/>
        <v>RW</v>
      </c>
      <c r="AV2262" s="7">
        <f>SUM(Z$7:Z2262)/2</f>
        <v>1812</v>
      </c>
      <c r="AW2262" s="7">
        <f>SUM(AC$7:AC2262)/2</f>
        <v>1544</v>
      </c>
      <c r="BF2262" s="2" t="s">
        <v>1299</v>
      </c>
      <c r="BG2262" s="2" t="s">
        <v>1299</v>
      </c>
      <c r="BH2262" s="2" t="s">
        <v>1299</v>
      </c>
      <c r="BI2262" s="2" t="s">
        <v>1299</v>
      </c>
      <c r="BJ2262" s="2" t="s">
        <v>1299</v>
      </c>
      <c r="BK2262" s="2" t="s">
        <v>1299</v>
      </c>
      <c r="BL2262" s="2" t="s">
        <v>1299</v>
      </c>
      <c r="BM2262" s="2" t="s">
        <v>1299</v>
      </c>
      <c r="BN2262" s="2" t="s">
        <v>1299</v>
      </c>
      <c r="BO2262" s="2" t="s">
        <v>1299</v>
      </c>
    </row>
    <row r="2263" spans="2:67" outlineLevel="1">
      <c r="B2263" s="36"/>
      <c r="C2263" s="13" t="s">
        <v>1999</v>
      </c>
      <c r="D2263" s="10" t="s">
        <v>2453</v>
      </c>
      <c r="E2263" s="10" t="s">
        <v>2454</v>
      </c>
      <c r="F2263" s="11" t="s">
        <v>2455</v>
      </c>
      <c r="G2263" s="11"/>
      <c r="H2263" s="11"/>
      <c r="I2263" s="11"/>
      <c r="J2263" s="11"/>
      <c r="K2263" s="11"/>
      <c r="L2263" s="11"/>
      <c r="M2263" s="11"/>
      <c r="N2263" s="10"/>
      <c r="O2263" s="10"/>
      <c r="P2263" s="10"/>
      <c r="Q2263" s="10"/>
      <c r="R2263" s="10"/>
      <c r="S2263" s="10" t="s">
        <v>53</v>
      </c>
      <c r="T2263" s="10"/>
      <c r="U2263" s="10" t="s">
        <v>49</v>
      </c>
      <c r="V2263" s="10" t="s">
        <v>50</v>
      </c>
      <c r="W2263" s="10" t="s">
        <v>50</v>
      </c>
      <c r="X2263" s="11" t="str">
        <f t="shared" si="1296"/>
        <v>N</v>
      </c>
      <c r="Y2263" s="11"/>
      <c r="Z2263" s="11">
        <f t="shared" si="1292"/>
        <v>0</v>
      </c>
      <c r="AA2263" s="11" t="str">
        <f t="shared" si="1293"/>
        <v>N</v>
      </c>
      <c r="AB2263" s="11"/>
      <c r="AC2263" s="11">
        <f t="shared" si="1294"/>
        <v>0</v>
      </c>
      <c r="AD2263" s="10" t="str">
        <f t="shared" si="1297"/>
        <v/>
      </c>
      <c r="AE2263" s="10" t="str">
        <f t="shared" si="1298"/>
        <v/>
      </c>
      <c r="AF2263" s="11"/>
      <c r="AG2263" s="10"/>
      <c r="AH2263" s="10"/>
      <c r="AI2263" s="11">
        <f t="shared" si="1299"/>
        <v>1888</v>
      </c>
      <c r="AJ2263" s="11" t="str">
        <f t="shared" si="1300"/>
        <v/>
      </c>
      <c r="AK2263" s="11">
        <f t="shared" si="1301"/>
        <v>2039</v>
      </c>
      <c r="AL2263" s="11" t="str">
        <f t="shared" si="1302"/>
        <v/>
      </c>
      <c r="AM2263" s="11">
        <f t="shared" si="1303"/>
        <v>1543</v>
      </c>
      <c r="AN2263" s="11" t="str">
        <f t="shared" si="1304"/>
        <v/>
      </c>
      <c r="AO2263" s="11">
        <f t="shared" si="1305"/>
        <v>1543</v>
      </c>
      <c r="AP2263" s="11" t="str">
        <f t="shared" si="1306"/>
        <v/>
      </c>
      <c r="AQ2263" s="11"/>
      <c r="AR2263" s="11">
        <f t="shared" si="1295"/>
        <v>0</v>
      </c>
      <c r="AS2263" s="11"/>
      <c r="AT2263" s="9"/>
      <c r="AU2263" t="str">
        <f t="shared" si="1291"/>
        <v>RW</v>
      </c>
      <c r="AV2263" s="7">
        <f>SUM(Z$7:Z2263)/2</f>
        <v>1812</v>
      </c>
      <c r="AW2263" s="7">
        <f>SUM(AC$7:AC2263)/2</f>
        <v>1544</v>
      </c>
      <c r="BF2263" s="2" t="s">
        <v>1299</v>
      </c>
      <c r="BG2263" s="2" t="s">
        <v>1299</v>
      </c>
      <c r="BH2263" s="2" t="s">
        <v>1299</v>
      </c>
      <c r="BI2263" s="2" t="s">
        <v>1299</v>
      </c>
      <c r="BJ2263" s="2" t="s">
        <v>1299</v>
      </c>
      <c r="BK2263" s="2" t="s">
        <v>1299</v>
      </c>
      <c r="BL2263" s="2" t="s">
        <v>1299</v>
      </c>
      <c r="BM2263" s="2" t="s">
        <v>1299</v>
      </c>
      <c r="BN2263" s="2" t="s">
        <v>1299</v>
      </c>
      <c r="BO2263" s="2" t="s">
        <v>1299</v>
      </c>
    </row>
    <row r="2264" spans="2:67" outlineLevel="1">
      <c r="B2264" s="36"/>
      <c r="C2264" s="13" t="s">
        <v>1999</v>
      </c>
      <c r="D2264" s="10" t="s">
        <v>2453</v>
      </c>
      <c r="E2264" s="10" t="s">
        <v>2454</v>
      </c>
      <c r="F2264" s="11" t="s">
        <v>2455</v>
      </c>
      <c r="G2264" s="11"/>
      <c r="H2264" s="11"/>
      <c r="I2264" s="11"/>
      <c r="J2264" s="11"/>
      <c r="K2264" s="11"/>
      <c r="L2264" s="11"/>
      <c r="M2264" s="11"/>
      <c r="N2264" s="10"/>
      <c r="O2264" s="10"/>
      <c r="P2264" s="10"/>
      <c r="Q2264" s="10"/>
      <c r="R2264" s="10"/>
      <c r="S2264" s="10" t="s">
        <v>53</v>
      </c>
      <c r="T2264" s="10"/>
      <c r="U2264" s="10" t="s">
        <v>49</v>
      </c>
      <c r="V2264" s="10" t="s">
        <v>50</v>
      </c>
      <c r="W2264" s="10" t="s">
        <v>50</v>
      </c>
      <c r="X2264" s="11" t="str">
        <f t="shared" si="1296"/>
        <v>N</v>
      </c>
      <c r="Y2264" s="11"/>
      <c r="Z2264" s="11">
        <f t="shared" si="1292"/>
        <v>0</v>
      </c>
      <c r="AA2264" s="11" t="str">
        <f t="shared" si="1293"/>
        <v>N</v>
      </c>
      <c r="AB2264" s="11"/>
      <c r="AC2264" s="11">
        <f t="shared" si="1294"/>
        <v>0</v>
      </c>
      <c r="AD2264" s="10" t="str">
        <f t="shared" si="1297"/>
        <v/>
      </c>
      <c r="AE2264" s="10" t="str">
        <f t="shared" si="1298"/>
        <v/>
      </c>
      <c r="AF2264" s="11"/>
      <c r="AG2264" s="10"/>
      <c r="AH2264" s="10"/>
      <c r="AI2264" s="11">
        <f t="shared" si="1299"/>
        <v>1888</v>
      </c>
      <c r="AJ2264" s="11" t="str">
        <f t="shared" si="1300"/>
        <v/>
      </c>
      <c r="AK2264" s="11">
        <f t="shared" si="1301"/>
        <v>2039</v>
      </c>
      <c r="AL2264" s="11" t="str">
        <f t="shared" si="1302"/>
        <v/>
      </c>
      <c r="AM2264" s="11">
        <f t="shared" si="1303"/>
        <v>1543</v>
      </c>
      <c r="AN2264" s="11" t="str">
        <f t="shared" si="1304"/>
        <v/>
      </c>
      <c r="AO2264" s="11">
        <f t="shared" si="1305"/>
        <v>1543</v>
      </c>
      <c r="AP2264" s="11" t="str">
        <f t="shared" si="1306"/>
        <v/>
      </c>
      <c r="AQ2264" s="11"/>
      <c r="AR2264" s="11">
        <f t="shared" si="1295"/>
        <v>0</v>
      </c>
      <c r="AS2264" s="11"/>
      <c r="AT2264" s="9"/>
      <c r="AU2264" t="str">
        <f t="shared" si="1291"/>
        <v>RW</v>
      </c>
      <c r="AV2264" s="7">
        <f>SUM(Z$7:Z2264)/2</f>
        <v>1812</v>
      </c>
      <c r="AW2264" s="7">
        <f>SUM(AC$7:AC2264)/2</f>
        <v>1544</v>
      </c>
      <c r="BF2264" s="2" t="s">
        <v>1299</v>
      </c>
      <c r="BG2264" s="2" t="s">
        <v>1299</v>
      </c>
      <c r="BH2264" s="2" t="s">
        <v>1299</v>
      </c>
      <c r="BI2264" s="2" t="s">
        <v>1299</v>
      </c>
      <c r="BJ2264" s="2" t="s">
        <v>1299</v>
      </c>
      <c r="BK2264" s="2" t="s">
        <v>1299</v>
      </c>
      <c r="BL2264" s="2" t="s">
        <v>1299</v>
      </c>
      <c r="BM2264" s="2" t="s">
        <v>1299</v>
      </c>
      <c r="BN2264" s="2" t="s">
        <v>1299</v>
      </c>
      <c r="BO2264" s="2" t="s">
        <v>1299</v>
      </c>
    </row>
    <row r="2265" spans="2:67" outlineLevel="1">
      <c r="B2265" s="36"/>
      <c r="C2265" s="13" t="s">
        <v>1999</v>
      </c>
      <c r="D2265" s="10" t="s">
        <v>2453</v>
      </c>
      <c r="E2265" s="10" t="s">
        <v>2454</v>
      </c>
      <c r="F2265" s="11" t="s">
        <v>2455</v>
      </c>
      <c r="G2265" s="11"/>
      <c r="H2265" s="11"/>
      <c r="I2265" s="11"/>
      <c r="J2265" s="11"/>
      <c r="K2265" s="11"/>
      <c r="L2265" s="11"/>
      <c r="M2265" s="11"/>
      <c r="N2265" s="10"/>
      <c r="O2265" s="10"/>
      <c r="P2265" s="10"/>
      <c r="Q2265" s="10"/>
      <c r="R2265" s="10"/>
      <c r="S2265" s="10" t="s">
        <v>53</v>
      </c>
      <c r="T2265" s="10"/>
      <c r="U2265" s="10" t="s">
        <v>49</v>
      </c>
      <c r="V2265" s="10" t="s">
        <v>50</v>
      </c>
      <c r="W2265" s="10" t="s">
        <v>50</v>
      </c>
      <c r="X2265" s="11" t="str">
        <f t="shared" si="1296"/>
        <v>N</v>
      </c>
      <c r="Y2265" s="11"/>
      <c r="Z2265" s="11">
        <f t="shared" si="1292"/>
        <v>0</v>
      </c>
      <c r="AA2265" s="11" t="str">
        <f t="shared" si="1293"/>
        <v>N</v>
      </c>
      <c r="AB2265" s="11"/>
      <c r="AC2265" s="11">
        <f t="shared" si="1294"/>
        <v>0</v>
      </c>
      <c r="AD2265" s="10" t="str">
        <f t="shared" si="1297"/>
        <v/>
      </c>
      <c r="AE2265" s="10" t="str">
        <f t="shared" si="1298"/>
        <v/>
      </c>
      <c r="AF2265" s="11"/>
      <c r="AG2265" s="10"/>
      <c r="AH2265" s="10"/>
      <c r="AI2265" s="11">
        <f t="shared" si="1299"/>
        <v>1888</v>
      </c>
      <c r="AJ2265" s="11" t="str">
        <f t="shared" si="1300"/>
        <v/>
      </c>
      <c r="AK2265" s="11">
        <f t="shared" si="1301"/>
        <v>2039</v>
      </c>
      <c r="AL2265" s="11" t="str">
        <f t="shared" si="1302"/>
        <v/>
      </c>
      <c r="AM2265" s="11">
        <f t="shared" si="1303"/>
        <v>1543</v>
      </c>
      <c r="AN2265" s="11" t="str">
        <f t="shared" si="1304"/>
        <v/>
      </c>
      <c r="AO2265" s="11">
        <f t="shared" si="1305"/>
        <v>1543</v>
      </c>
      <c r="AP2265" s="11" t="str">
        <f t="shared" si="1306"/>
        <v/>
      </c>
      <c r="AQ2265" s="11"/>
      <c r="AR2265" s="11">
        <f t="shared" si="1295"/>
        <v>0</v>
      </c>
      <c r="AS2265" s="11"/>
      <c r="AT2265" s="9"/>
      <c r="AU2265" t="str">
        <f t="shared" si="1291"/>
        <v>RW</v>
      </c>
      <c r="AV2265" s="7">
        <f>SUM(Z$7:Z2265)/2</f>
        <v>1812</v>
      </c>
      <c r="AW2265" s="7">
        <f>SUM(AC$7:AC2265)/2</f>
        <v>1544</v>
      </c>
      <c r="BF2265" s="2" t="s">
        <v>1299</v>
      </c>
      <c r="BG2265" s="2" t="s">
        <v>1299</v>
      </c>
      <c r="BH2265" s="2" t="s">
        <v>1299</v>
      </c>
      <c r="BI2265" s="2" t="s">
        <v>1299</v>
      </c>
      <c r="BJ2265" s="2" t="s">
        <v>1299</v>
      </c>
      <c r="BK2265" s="2" t="s">
        <v>1299</v>
      </c>
      <c r="BL2265" s="2" t="s">
        <v>1299</v>
      </c>
      <c r="BM2265" s="2" t="s">
        <v>1299</v>
      </c>
      <c r="BN2265" s="2" t="s">
        <v>1299</v>
      </c>
      <c r="BO2265" s="2" t="s">
        <v>1299</v>
      </c>
    </row>
    <row r="2266" spans="2:67" outlineLevel="1">
      <c r="B2266" s="36"/>
      <c r="C2266" s="13" t="s">
        <v>1999</v>
      </c>
      <c r="D2266" s="10" t="s">
        <v>2453</v>
      </c>
      <c r="E2266" s="10" t="s">
        <v>2454</v>
      </c>
      <c r="F2266" s="11" t="s">
        <v>2455</v>
      </c>
      <c r="G2266" s="11"/>
      <c r="H2266" s="11"/>
      <c r="I2266" s="11"/>
      <c r="J2266" s="11"/>
      <c r="K2266" s="11"/>
      <c r="L2266" s="11"/>
      <c r="M2266" s="11"/>
      <c r="N2266" s="10"/>
      <c r="O2266" s="10"/>
      <c r="P2266" s="10"/>
      <c r="Q2266" s="10"/>
      <c r="R2266" s="10"/>
      <c r="S2266" s="10" t="s">
        <v>53</v>
      </c>
      <c r="T2266" s="10"/>
      <c r="U2266" s="10" t="s">
        <v>49</v>
      </c>
      <c r="V2266" s="10" t="s">
        <v>50</v>
      </c>
      <c r="W2266" s="10" t="s">
        <v>50</v>
      </c>
      <c r="X2266" s="11" t="str">
        <f t="shared" si="1296"/>
        <v>N</v>
      </c>
      <c r="Y2266" s="11"/>
      <c r="Z2266" s="11">
        <f t="shared" si="1292"/>
        <v>0</v>
      </c>
      <c r="AA2266" s="11" t="str">
        <f t="shared" si="1293"/>
        <v>N</v>
      </c>
      <c r="AB2266" s="11"/>
      <c r="AC2266" s="11">
        <f t="shared" si="1294"/>
        <v>0</v>
      </c>
      <c r="AD2266" s="10" t="str">
        <f t="shared" si="1297"/>
        <v/>
      </c>
      <c r="AE2266" s="10" t="str">
        <f t="shared" si="1298"/>
        <v/>
      </c>
      <c r="AF2266" s="11"/>
      <c r="AG2266" s="10"/>
      <c r="AH2266" s="10"/>
      <c r="AI2266" s="11">
        <f t="shared" si="1299"/>
        <v>1888</v>
      </c>
      <c r="AJ2266" s="11" t="str">
        <f t="shared" si="1300"/>
        <v/>
      </c>
      <c r="AK2266" s="11">
        <f t="shared" si="1301"/>
        <v>2039</v>
      </c>
      <c r="AL2266" s="11" t="str">
        <f t="shared" si="1302"/>
        <v/>
      </c>
      <c r="AM2266" s="11">
        <f t="shared" si="1303"/>
        <v>1543</v>
      </c>
      <c r="AN2266" s="11" t="str">
        <f t="shared" si="1304"/>
        <v/>
      </c>
      <c r="AO2266" s="11">
        <f t="shared" si="1305"/>
        <v>1543</v>
      </c>
      <c r="AP2266" s="11" t="str">
        <f t="shared" si="1306"/>
        <v/>
      </c>
      <c r="AQ2266" s="11"/>
      <c r="AR2266" s="11">
        <f t="shared" si="1295"/>
        <v>0</v>
      </c>
      <c r="AS2266" s="11"/>
      <c r="AT2266" s="9"/>
      <c r="AU2266" t="str">
        <f t="shared" si="1291"/>
        <v>RW</v>
      </c>
      <c r="AV2266" s="7">
        <f>SUM(Z$7:Z2266)/2</f>
        <v>1812</v>
      </c>
      <c r="AW2266" s="7">
        <f>SUM(AC$7:AC2266)/2</f>
        <v>1544</v>
      </c>
      <c r="BF2266" s="2" t="s">
        <v>1299</v>
      </c>
      <c r="BG2266" s="2" t="s">
        <v>1299</v>
      </c>
      <c r="BH2266" s="2" t="s">
        <v>1299</v>
      </c>
      <c r="BI2266" s="2" t="s">
        <v>1299</v>
      </c>
      <c r="BJ2266" s="2" t="s">
        <v>1299</v>
      </c>
      <c r="BK2266" s="2" t="s">
        <v>1299</v>
      </c>
      <c r="BL2266" s="2" t="s">
        <v>1299</v>
      </c>
      <c r="BM2266" s="2" t="s">
        <v>1299</v>
      </c>
      <c r="BN2266" s="2" t="s">
        <v>1299</v>
      </c>
      <c r="BO2266" s="2" t="s">
        <v>1299</v>
      </c>
    </row>
    <row r="2267" spans="2:67" outlineLevel="1">
      <c r="B2267" s="36"/>
      <c r="C2267" s="13" t="s">
        <v>1999</v>
      </c>
      <c r="D2267" s="10" t="s">
        <v>2453</v>
      </c>
      <c r="E2267" s="10" t="s">
        <v>2454</v>
      </c>
      <c r="F2267" s="11" t="s">
        <v>2455</v>
      </c>
      <c r="G2267" s="11"/>
      <c r="H2267" s="11"/>
      <c r="I2267" s="11"/>
      <c r="J2267" s="11"/>
      <c r="K2267" s="11"/>
      <c r="L2267" s="11"/>
      <c r="M2267" s="11"/>
      <c r="N2267" s="10"/>
      <c r="O2267" s="10"/>
      <c r="P2267" s="10"/>
      <c r="Q2267" s="10"/>
      <c r="R2267" s="10"/>
      <c r="S2267" s="10" t="s">
        <v>53</v>
      </c>
      <c r="T2267" s="10"/>
      <c r="U2267" s="10" t="s">
        <v>49</v>
      </c>
      <c r="V2267" s="10" t="s">
        <v>50</v>
      </c>
      <c r="W2267" s="10" t="s">
        <v>50</v>
      </c>
      <c r="X2267" s="11" t="str">
        <f t="shared" si="1296"/>
        <v>N</v>
      </c>
      <c r="Y2267" s="11"/>
      <c r="Z2267" s="11">
        <f t="shared" si="1292"/>
        <v>0</v>
      </c>
      <c r="AA2267" s="11" t="str">
        <f t="shared" si="1293"/>
        <v>N</v>
      </c>
      <c r="AB2267" s="11"/>
      <c r="AC2267" s="11">
        <f t="shared" si="1294"/>
        <v>0</v>
      </c>
      <c r="AD2267" s="10" t="str">
        <f t="shared" si="1297"/>
        <v/>
      </c>
      <c r="AE2267" s="10" t="str">
        <f t="shared" si="1298"/>
        <v/>
      </c>
      <c r="AF2267" s="11"/>
      <c r="AG2267" s="10"/>
      <c r="AH2267" s="10"/>
      <c r="AI2267" s="11">
        <f t="shared" si="1299"/>
        <v>1888</v>
      </c>
      <c r="AJ2267" s="11" t="str">
        <f t="shared" si="1300"/>
        <v/>
      </c>
      <c r="AK2267" s="11">
        <f t="shared" si="1301"/>
        <v>2039</v>
      </c>
      <c r="AL2267" s="11" t="str">
        <f t="shared" si="1302"/>
        <v/>
      </c>
      <c r="AM2267" s="11">
        <f t="shared" si="1303"/>
        <v>1543</v>
      </c>
      <c r="AN2267" s="11" t="str">
        <f t="shared" si="1304"/>
        <v/>
      </c>
      <c r="AO2267" s="11">
        <f t="shared" si="1305"/>
        <v>1543</v>
      </c>
      <c r="AP2267" s="11" t="str">
        <f t="shared" si="1306"/>
        <v/>
      </c>
      <c r="AQ2267" s="11"/>
      <c r="AR2267" s="11">
        <f t="shared" si="1295"/>
        <v>0</v>
      </c>
      <c r="AS2267" s="11"/>
      <c r="AT2267" s="9"/>
      <c r="AU2267" t="str">
        <f t="shared" si="1291"/>
        <v>RW</v>
      </c>
      <c r="AV2267" s="7">
        <f>SUM(Z$7:Z2267)/2</f>
        <v>1812</v>
      </c>
      <c r="AW2267" s="7">
        <f>SUM(AC$7:AC2267)/2</f>
        <v>1544</v>
      </c>
      <c r="BF2267" s="2" t="s">
        <v>1299</v>
      </c>
      <c r="BG2267" s="2" t="s">
        <v>1299</v>
      </c>
      <c r="BH2267" s="2" t="s">
        <v>1299</v>
      </c>
      <c r="BI2267" s="2" t="s">
        <v>1299</v>
      </c>
      <c r="BJ2267" s="2" t="s">
        <v>1299</v>
      </c>
      <c r="BK2267" s="2" t="s">
        <v>1299</v>
      </c>
      <c r="BL2267" s="2" t="s">
        <v>1299</v>
      </c>
      <c r="BM2267" s="2" t="s">
        <v>1299</v>
      </c>
      <c r="BN2267" s="2" t="s">
        <v>1299</v>
      </c>
      <c r="BO2267" s="2" t="s">
        <v>1299</v>
      </c>
    </row>
    <row r="2268" spans="2:67" outlineLevel="1">
      <c r="B2268" s="36"/>
      <c r="C2268" s="13" t="s">
        <v>1999</v>
      </c>
      <c r="D2268" s="10" t="s">
        <v>2453</v>
      </c>
      <c r="E2268" s="10" t="s">
        <v>2454</v>
      </c>
      <c r="F2268" s="11" t="s">
        <v>2455</v>
      </c>
      <c r="G2268" s="11"/>
      <c r="H2268" s="11"/>
      <c r="I2268" s="11"/>
      <c r="J2268" s="11"/>
      <c r="K2268" s="11"/>
      <c r="L2268" s="11"/>
      <c r="M2268" s="11"/>
      <c r="N2268" s="10"/>
      <c r="O2268" s="10"/>
      <c r="P2268" s="10"/>
      <c r="Q2268" s="10"/>
      <c r="R2268" s="10"/>
      <c r="S2268" s="10" t="s">
        <v>53</v>
      </c>
      <c r="T2268" s="10"/>
      <c r="U2268" s="10" t="s">
        <v>49</v>
      </c>
      <c r="V2268" s="10" t="s">
        <v>50</v>
      </c>
      <c r="W2268" s="10" t="s">
        <v>50</v>
      </c>
      <c r="X2268" s="11" t="str">
        <f t="shared" si="1296"/>
        <v>N</v>
      </c>
      <c r="Y2268" s="11"/>
      <c r="Z2268" s="11">
        <f t="shared" si="1292"/>
        <v>0</v>
      </c>
      <c r="AA2268" s="11" t="str">
        <f t="shared" si="1293"/>
        <v>N</v>
      </c>
      <c r="AB2268" s="11"/>
      <c r="AC2268" s="11">
        <f t="shared" si="1294"/>
        <v>0</v>
      </c>
      <c r="AD2268" s="10"/>
      <c r="AE2268" s="10" t="str">
        <f t="shared" si="1298"/>
        <v/>
      </c>
      <c r="AF2268" s="11"/>
      <c r="AG2268" s="10"/>
      <c r="AH2268" s="10"/>
      <c r="AI2268" s="11">
        <f t="shared" si="1299"/>
        <v>1888</v>
      </c>
      <c r="AJ2268" s="11" t="str">
        <f t="shared" si="1300"/>
        <v/>
      </c>
      <c r="AK2268" s="11">
        <f t="shared" si="1301"/>
        <v>2039</v>
      </c>
      <c r="AL2268" s="11" t="str">
        <f t="shared" si="1302"/>
        <v/>
      </c>
      <c r="AM2268" s="11">
        <f t="shared" si="1303"/>
        <v>1543</v>
      </c>
      <c r="AN2268" s="11" t="str">
        <f t="shared" si="1304"/>
        <v/>
      </c>
      <c r="AO2268" s="11">
        <f t="shared" si="1305"/>
        <v>1543</v>
      </c>
      <c r="AP2268" s="11" t="str">
        <f t="shared" si="1306"/>
        <v/>
      </c>
      <c r="AQ2268" s="11"/>
      <c r="AR2268" s="11">
        <f t="shared" si="1295"/>
        <v>0</v>
      </c>
      <c r="AS2268" s="11"/>
      <c r="AT2268" s="9"/>
      <c r="AU2268" t="str">
        <f t="shared" si="1291"/>
        <v>RW</v>
      </c>
      <c r="AV2268" s="7">
        <f>SUM(Z$7:Z2268)/2</f>
        <v>1812</v>
      </c>
      <c r="AW2268" s="7">
        <f>SUM(AC$7:AC2268)/2</f>
        <v>1544</v>
      </c>
      <c r="BG2268" s="2" t="s">
        <v>1299</v>
      </c>
      <c r="BI2268" s="2" t="s">
        <v>1299</v>
      </c>
      <c r="BK2268" s="2" t="s">
        <v>1299</v>
      </c>
      <c r="BM2268" s="2" t="s">
        <v>1299</v>
      </c>
      <c r="BO2268" s="2" t="s">
        <v>1299</v>
      </c>
    </row>
    <row r="2269" spans="2:67" outlineLevel="1">
      <c r="B2269" s="36"/>
      <c r="C2269" s="13" t="s">
        <v>1999</v>
      </c>
      <c r="D2269" s="10" t="s">
        <v>2453</v>
      </c>
      <c r="E2269" s="10" t="s">
        <v>2454</v>
      </c>
      <c r="F2269" s="11" t="s">
        <v>2455</v>
      </c>
      <c r="G2269" s="11"/>
      <c r="H2269" s="11"/>
      <c r="I2269" s="11"/>
      <c r="J2269" s="11"/>
      <c r="K2269" s="11"/>
      <c r="L2269" s="11"/>
      <c r="M2269" s="11"/>
      <c r="N2269" s="10"/>
      <c r="O2269" s="10"/>
      <c r="P2269" s="10"/>
      <c r="Q2269" s="10"/>
      <c r="R2269" s="10"/>
      <c r="S2269" s="10" t="s">
        <v>53</v>
      </c>
      <c r="T2269" s="10"/>
      <c r="U2269" s="10" t="s">
        <v>49</v>
      </c>
      <c r="V2269" s="10" t="s">
        <v>50</v>
      </c>
      <c r="W2269" s="10" t="s">
        <v>50</v>
      </c>
      <c r="X2269" s="11" t="str">
        <f t="shared" si="1296"/>
        <v>N</v>
      </c>
      <c r="Y2269" s="11"/>
      <c r="Z2269" s="11">
        <f t="shared" si="1292"/>
        <v>0</v>
      </c>
      <c r="AA2269" s="11" t="str">
        <f t="shared" si="1293"/>
        <v>N</v>
      </c>
      <c r="AB2269" s="11"/>
      <c r="AC2269" s="11">
        <f t="shared" si="1294"/>
        <v>0</v>
      </c>
      <c r="AD2269" s="10" t="str">
        <f t="shared" si="1297"/>
        <v/>
      </c>
      <c r="AE2269" s="10" t="str">
        <f t="shared" si="1298"/>
        <v/>
      </c>
      <c r="AF2269" s="11"/>
      <c r="AG2269" s="10"/>
      <c r="AH2269" s="10"/>
      <c r="AI2269" s="11">
        <f t="shared" si="1299"/>
        <v>1888</v>
      </c>
      <c r="AJ2269" s="11" t="str">
        <f t="shared" si="1300"/>
        <v/>
      </c>
      <c r="AK2269" s="11">
        <f t="shared" si="1301"/>
        <v>2039</v>
      </c>
      <c r="AL2269" s="11" t="str">
        <f t="shared" si="1302"/>
        <v/>
      </c>
      <c r="AM2269" s="11">
        <f t="shared" si="1303"/>
        <v>1543</v>
      </c>
      <c r="AN2269" s="11" t="str">
        <f t="shared" si="1304"/>
        <v/>
      </c>
      <c r="AO2269" s="11">
        <f t="shared" ref="AO2269:AO2297" si="1307">IF(AND(X2269="Y",AD2269&gt;0),AO2270+AB2270,AO2270)</f>
        <v>1543</v>
      </c>
      <c r="AP2269" s="11" t="str">
        <f t="shared" si="1306"/>
        <v/>
      </c>
      <c r="AQ2269" s="11"/>
      <c r="AR2269" s="11">
        <f t="shared" si="1295"/>
        <v>0</v>
      </c>
      <c r="AS2269" s="11"/>
      <c r="AT2269" s="9"/>
      <c r="AU2269" t="str">
        <f t="shared" ref="AU2269:AU2332" si="1308">S2269</f>
        <v>RW</v>
      </c>
      <c r="AV2269" s="7">
        <f>SUM(Z$7:Z2269)/2</f>
        <v>1812</v>
      </c>
      <c r="AW2269" s="7">
        <f>SUM(AC$7:AC2269)/2</f>
        <v>1544</v>
      </c>
      <c r="BF2269" s="2" t="s">
        <v>1299</v>
      </c>
      <c r="BG2269" s="2" t="s">
        <v>1299</v>
      </c>
      <c r="BH2269" s="2" t="s">
        <v>1299</v>
      </c>
      <c r="BI2269" s="2" t="s">
        <v>1299</v>
      </c>
      <c r="BJ2269" s="2" t="s">
        <v>1299</v>
      </c>
      <c r="BK2269" s="2" t="s">
        <v>1299</v>
      </c>
      <c r="BL2269" s="2" t="s">
        <v>1299</v>
      </c>
      <c r="BM2269" s="2" t="s">
        <v>1299</v>
      </c>
      <c r="BN2269" s="2" t="s">
        <v>1299</v>
      </c>
      <c r="BO2269" s="2" t="s">
        <v>1299</v>
      </c>
    </row>
    <row r="2270" spans="2:67" outlineLevel="1">
      <c r="B2270" s="36"/>
      <c r="C2270" s="13" t="s">
        <v>1999</v>
      </c>
      <c r="D2270" s="10" t="s">
        <v>2453</v>
      </c>
      <c r="E2270" s="10" t="s">
        <v>2454</v>
      </c>
      <c r="F2270" s="11" t="s">
        <v>2455</v>
      </c>
      <c r="G2270" s="11"/>
      <c r="H2270" s="11"/>
      <c r="I2270" s="11"/>
      <c r="J2270" s="11"/>
      <c r="K2270" s="11"/>
      <c r="L2270" s="11"/>
      <c r="M2270" s="11"/>
      <c r="N2270" s="10"/>
      <c r="O2270" s="10"/>
      <c r="P2270" s="10"/>
      <c r="Q2270" s="10"/>
      <c r="R2270" s="10"/>
      <c r="S2270" s="10" t="s">
        <v>53</v>
      </c>
      <c r="T2270" s="10"/>
      <c r="U2270" s="10" t="s">
        <v>49</v>
      </c>
      <c r="V2270" s="10" t="s">
        <v>50</v>
      </c>
      <c r="W2270" s="10" t="s">
        <v>50</v>
      </c>
      <c r="X2270" s="11" t="str">
        <f t="shared" si="1296"/>
        <v>N</v>
      </c>
      <c r="Y2270" s="11"/>
      <c r="Z2270" s="11">
        <f t="shared" si="1292"/>
        <v>0</v>
      </c>
      <c r="AA2270" s="11" t="str">
        <f t="shared" si="1293"/>
        <v>N</v>
      </c>
      <c r="AB2270" s="11"/>
      <c r="AC2270" s="11">
        <f t="shared" si="1294"/>
        <v>0</v>
      </c>
      <c r="AD2270" s="10" t="str">
        <f t="shared" si="1297"/>
        <v/>
      </c>
      <c r="AE2270" s="10" t="str">
        <f t="shared" si="1298"/>
        <v/>
      </c>
      <c r="AF2270" s="11"/>
      <c r="AG2270" s="10"/>
      <c r="AH2270" s="10"/>
      <c r="AI2270" s="11">
        <f t="shared" si="1299"/>
        <v>1888</v>
      </c>
      <c r="AJ2270" s="11" t="str">
        <f t="shared" si="1300"/>
        <v/>
      </c>
      <c r="AK2270" s="11">
        <f t="shared" si="1301"/>
        <v>2039</v>
      </c>
      <c r="AL2270" s="11" t="str">
        <f t="shared" si="1302"/>
        <v/>
      </c>
      <c r="AM2270" s="11">
        <f t="shared" si="1303"/>
        <v>1543</v>
      </c>
      <c r="AN2270" s="11" t="str">
        <f t="shared" si="1304"/>
        <v/>
      </c>
      <c r="AO2270" s="11">
        <f t="shared" si="1307"/>
        <v>1543</v>
      </c>
      <c r="AP2270" s="11" t="str">
        <f t="shared" si="1306"/>
        <v/>
      </c>
      <c r="AQ2270" s="11"/>
      <c r="AR2270" s="11">
        <f t="shared" si="1295"/>
        <v>0</v>
      </c>
      <c r="AS2270" s="11"/>
      <c r="AT2270" s="9"/>
      <c r="AU2270" t="str">
        <f t="shared" si="1308"/>
        <v>RW</v>
      </c>
      <c r="AV2270" s="7">
        <f>SUM(Z$7:Z2270)/2</f>
        <v>1812</v>
      </c>
      <c r="AW2270" s="7">
        <f>SUM(AC$7:AC2270)/2</f>
        <v>1544</v>
      </c>
      <c r="BF2270" s="2" t="s">
        <v>1299</v>
      </c>
      <c r="BG2270" s="2" t="s">
        <v>1299</v>
      </c>
      <c r="BH2270" s="2" t="s">
        <v>1299</v>
      </c>
      <c r="BI2270" s="2" t="s">
        <v>1299</v>
      </c>
      <c r="BJ2270" s="2" t="s">
        <v>1299</v>
      </c>
      <c r="BK2270" s="2" t="s">
        <v>1299</v>
      </c>
      <c r="BL2270" s="2" t="s">
        <v>1299</v>
      </c>
      <c r="BM2270" s="2" t="s">
        <v>1299</v>
      </c>
      <c r="BN2270" s="2" t="s">
        <v>1299</v>
      </c>
      <c r="BO2270" s="2" t="s">
        <v>1299</v>
      </c>
    </row>
    <row r="2271" spans="2:67" outlineLevel="1">
      <c r="B2271" s="36"/>
      <c r="C2271" s="13" t="s">
        <v>1999</v>
      </c>
      <c r="D2271" s="10" t="s">
        <v>2453</v>
      </c>
      <c r="E2271" s="10" t="s">
        <v>2454</v>
      </c>
      <c r="F2271" s="11" t="s">
        <v>2455</v>
      </c>
      <c r="G2271" s="11"/>
      <c r="H2271" s="11"/>
      <c r="I2271" s="11"/>
      <c r="J2271" s="11"/>
      <c r="K2271" s="11"/>
      <c r="L2271" s="11"/>
      <c r="M2271" s="11"/>
      <c r="N2271" s="10"/>
      <c r="O2271" s="10"/>
      <c r="P2271" s="10"/>
      <c r="Q2271" s="10"/>
      <c r="R2271" s="10"/>
      <c r="S2271" s="10" t="s">
        <v>53</v>
      </c>
      <c r="T2271" s="10"/>
      <c r="U2271" s="10" t="s">
        <v>49</v>
      </c>
      <c r="V2271" s="10" t="s">
        <v>50</v>
      </c>
      <c r="W2271" s="10" t="s">
        <v>50</v>
      </c>
      <c r="X2271" s="11" t="str">
        <f t="shared" si="1296"/>
        <v>N</v>
      </c>
      <c r="Y2271" s="11"/>
      <c r="Z2271" s="11">
        <f t="shared" si="1292"/>
        <v>0</v>
      </c>
      <c r="AA2271" s="11" t="str">
        <f t="shared" si="1293"/>
        <v>N</v>
      </c>
      <c r="AB2271" s="11"/>
      <c r="AC2271" s="11">
        <f t="shared" si="1294"/>
        <v>0</v>
      </c>
      <c r="AD2271" s="10" t="str">
        <f t="shared" si="1297"/>
        <v/>
      </c>
      <c r="AE2271" s="10" t="str">
        <f t="shared" si="1298"/>
        <v/>
      </c>
      <c r="AF2271" s="11"/>
      <c r="AG2271" s="10"/>
      <c r="AH2271" s="10"/>
      <c r="AI2271" s="11">
        <f t="shared" si="1299"/>
        <v>1888</v>
      </c>
      <c r="AJ2271" s="11" t="str">
        <f t="shared" si="1300"/>
        <v/>
      </c>
      <c r="AK2271" s="11">
        <f t="shared" si="1301"/>
        <v>2039</v>
      </c>
      <c r="AL2271" s="11" t="str">
        <f t="shared" si="1302"/>
        <v/>
      </c>
      <c r="AM2271" s="11">
        <f t="shared" si="1303"/>
        <v>1543</v>
      </c>
      <c r="AN2271" s="11" t="str">
        <f t="shared" si="1304"/>
        <v/>
      </c>
      <c r="AO2271" s="11">
        <f t="shared" si="1307"/>
        <v>1543</v>
      </c>
      <c r="AP2271" s="11" t="str">
        <f t="shared" si="1306"/>
        <v/>
      </c>
      <c r="AQ2271" s="11"/>
      <c r="AR2271" s="11">
        <f t="shared" si="1295"/>
        <v>0</v>
      </c>
      <c r="AS2271" s="11"/>
      <c r="AT2271" s="9"/>
      <c r="AU2271" t="str">
        <f t="shared" si="1308"/>
        <v>RW</v>
      </c>
      <c r="AV2271" s="7">
        <f>SUM(Z$7:Z2271)/2</f>
        <v>1812</v>
      </c>
      <c r="AW2271" s="7">
        <f>SUM(AC$7:AC2271)/2</f>
        <v>1544</v>
      </c>
      <c r="BF2271" s="2" t="s">
        <v>1299</v>
      </c>
      <c r="BG2271" s="2" t="s">
        <v>1299</v>
      </c>
      <c r="BH2271" s="2" t="s">
        <v>1299</v>
      </c>
      <c r="BI2271" s="2" t="s">
        <v>1299</v>
      </c>
      <c r="BJ2271" s="2" t="s">
        <v>1299</v>
      </c>
      <c r="BK2271" s="2" t="s">
        <v>1299</v>
      </c>
      <c r="BL2271" s="2" t="s">
        <v>1299</v>
      </c>
      <c r="BM2271" s="2" t="s">
        <v>1299</v>
      </c>
      <c r="BN2271" s="2" t="s">
        <v>1299</v>
      </c>
      <c r="BO2271" s="2" t="s">
        <v>1299</v>
      </c>
    </row>
    <row r="2272" spans="2:67" outlineLevel="1">
      <c r="B2272" s="36"/>
      <c r="C2272" s="13" t="s">
        <v>1999</v>
      </c>
      <c r="D2272" s="10" t="s">
        <v>2453</v>
      </c>
      <c r="E2272" s="10" t="s">
        <v>2454</v>
      </c>
      <c r="F2272" s="11" t="s">
        <v>2455</v>
      </c>
      <c r="G2272" s="11"/>
      <c r="H2272" s="11"/>
      <c r="I2272" s="11"/>
      <c r="J2272" s="11"/>
      <c r="K2272" s="11"/>
      <c r="L2272" s="11"/>
      <c r="M2272" s="11"/>
      <c r="N2272" s="10"/>
      <c r="O2272" s="10"/>
      <c r="P2272" s="10"/>
      <c r="Q2272" s="10"/>
      <c r="R2272" s="10"/>
      <c r="S2272" s="10" t="s">
        <v>53</v>
      </c>
      <c r="T2272" s="10"/>
      <c r="U2272" s="10" t="s">
        <v>49</v>
      </c>
      <c r="V2272" s="10" t="s">
        <v>50</v>
      </c>
      <c r="W2272" s="10" t="s">
        <v>50</v>
      </c>
      <c r="X2272" s="11" t="str">
        <f t="shared" si="1296"/>
        <v>N</v>
      </c>
      <c r="Y2272" s="11"/>
      <c r="Z2272" s="11">
        <f t="shared" si="1292"/>
        <v>0</v>
      </c>
      <c r="AA2272" s="11" t="str">
        <f t="shared" si="1293"/>
        <v>N</v>
      </c>
      <c r="AB2272" s="11"/>
      <c r="AC2272" s="11">
        <f t="shared" si="1294"/>
        <v>0</v>
      </c>
      <c r="AD2272" s="10" t="str">
        <f t="shared" si="1297"/>
        <v/>
      </c>
      <c r="AE2272" s="10" t="str">
        <f t="shared" si="1298"/>
        <v/>
      </c>
      <c r="AF2272" s="11"/>
      <c r="AG2272" s="10"/>
      <c r="AH2272" s="10"/>
      <c r="AI2272" s="11">
        <f t="shared" si="1299"/>
        <v>1888</v>
      </c>
      <c r="AJ2272" s="11" t="str">
        <f t="shared" si="1300"/>
        <v/>
      </c>
      <c r="AK2272" s="11">
        <f t="shared" si="1301"/>
        <v>2039</v>
      </c>
      <c r="AL2272" s="11" t="str">
        <f t="shared" si="1302"/>
        <v/>
      </c>
      <c r="AM2272" s="11">
        <f t="shared" si="1303"/>
        <v>1543</v>
      </c>
      <c r="AN2272" s="11" t="str">
        <f t="shared" si="1304"/>
        <v/>
      </c>
      <c r="AO2272" s="11">
        <f t="shared" si="1307"/>
        <v>1543</v>
      </c>
      <c r="AP2272" s="11" t="str">
        <f t="shared" si="1306"/>
        <v/>
      </c>
      <c r="AQ2272" s="11"/>
      <c r="AR2272" s="11">
        <f t="shared" si="1295"/>
        <v>0</v>
      </c>
      <c r="AS2272" s="11"/>
      <c r="AT2272" s="9"/>
      <c r="AU2272" t="str">
        <f t="shared" si="1308"/>
        <v>RW</v>
      </c>
      <c r="AV2272" s="7">
        <f>SUM(Z$7:Z2272)/2</f>
        <v>1812</v>
      </c>
      <c r="AW2272" s="7">
        <f>SUM(AC$7:AC2272)/2</f>
        <v>1544</v>
      </c>
      <c r="BF2272" s="2" t="s">
        <v>1299</v>
      </c>
      <c r="BG2272" s="2" t="s">
        <v>1299</v>
      </c>
      <c r="BH2272" s="2" t="s">
        <v>1299</v>
      </c>
      <c r="BI2272" s="2" t="s">
        <v>1299</v>
      </c>
      <c r="BJ2272" s="2" t="s">
        <v>1299</v>
      </c>
      <c r="BK2272" s="2" t="s">
        <v>1299</v>
      </c>
      <c r="BL2272" s="2" t="s">
        <v>1299</v>
      </c>
      <c r="BM2272" s="2" t="s">
        <v>1299</v>
      </c>
      <c r="BN2272" s="2" t="s">
        <v>1299</v>
      </c>
      <c r="BO2272" s="2" t="s">
        <v>1299</v>
      </c>
    </row>
    <row r="2273" spans="2:67" outlineLevel="1">
      <c r="B2273" s="36"/>
      <c r="C2273" s="13" t="s">
        <v>1999</v>
      </c>
      <c r="D2273" s="10" t="s">
        <v>2453</v>
      </c>
      <c r="E2273" s="10" t="s">
        <v>2454</v>
      </c>
      <c r="F2273" s="11" t="s">
        <v>2455</v>
      </c>
      <c r="G2273" s="11"/>
      <c r="H2273" s="11"/>
      <c r="I2273" s="11"/>
      <c r="J2273" s="11"/>
      <c r="K2273" s="11"/>
      <c r="L2273" s="11"/>
      <c r="M2273" s="11"/>
      <c r="N2273" s="10"/>
      <c r="O2273" s="10"/>
      <c r="P2273" s="10"/>
      <c r="Q2273" s="10"/>
      <c r="R2273" s="10"/>
      <c r="S2273" s="10" t="s">
        <v>53</v>
      </c>
      <c r="T2273" s="10"/>
      <c r="U2273" s="10" t="s">
        <v>49</v>
      </c>
      <c r="V2273" s="10" t="s">
        <v>50</v>
      </c>
      <c r="W2273" s="10" t="s">
        <v>50</v>
      </c>
      <c r="X2273" s="11" t="str">
        <f t="shared" si="1296"/>
        <v>N</v>
      </c>
      <c r="Y2273" s="11"/>
      <c r="Z2273" s="11">
        <f t="shared" si="1292"/>
        <v>0</v>
      </c>
      <c r="AA2273" s="11" t="str">
        <f t="shared" si="1293"/>
        <v>N</v>
      </c>
      <c r="AB2273" s="11"/>
      <c r="AC2273" s="11">
        <f t="shared" si="1294"/>
        <v>0</v>
      </c>
      <c r="AD2273" s="10" t="str">
        <f t="shared" si="1297"/>
        <v/>
      </c>
      <c r="AE2273" s="10" t="str">
        <f t="shared" si="1298"/>
        <v/>
      </c>
      <c r="AF2273" s="11"/>
      <c r="AG2273" s="10"/>
      <c r="AH2273" s="10"/>
      <c r="AI2273" s="11">
        <f t="shared" si="1299"/>
        <v>1888</v>
      </c>
      <c r="AJ2273" s="11" t="str">
        <f t="shared" si="1300"/>
        <v/>
      </c>
      <c r="AK2273" s="11">
        <f t="shared" si="1301"/>
        <v>2039</v>
      </c>
      <c r="AL2273" s="11" t="str">
        <f t="shared" si="1302"/>
        <v/>
      </c>
      <c r="AM2273" s="11">
        <f t="shared" si="1303"/>
        <v>1543</v>
      </c>
      <c r="AN2273" s="11" t="str">
        <f t="shared" si="1304"/>
        <v/>
      </c>
      <c r="AO2273" s="11">
        <f t="shared" si="1307"/>
        <v>1543</v>
      </c>
      <c r="AP2273" s="11" t="str">
        <f t="shared" si="1306"/>
        <v/>
      </c>
      <c r="AQ2273" s="11"/>
      <c r="AR2273" s="11">
        <f t="shared" si="1295"/>
        <v>0</v>
      </c>
      <c r="AS2273" s="11"/>
      <c r="AT2273" s="9"/>
      <c r="AU2273" t="str">
        <f t="shared" si="1308"/>
        <v>RW</v>
      </c>
      <c r="AV2273" s="7">
        <f>SUM(Z$7:Z2273)/2</f>
        <v>1812</v>
      </c>
      <c r="AW2273" s="7">
        <f>SUM(AC$7:AC2273)/2</f>
        <v>1544</v>
      </c>
      <c r="BF2273" s="2" t="s">
        <v>1299</v>
      </c>
      <c r="BG2273" s="2" t="s">
        <v>1299</v>
      </c>
      <c r="BH2273" s="2" t="s">
        <v>1299</v>
      </c>
      <c r="BI2273" s="2" t="s">
        <v>1299</v>
      </c>
      <c r="BJ2273" s="2" t="s">
        <v>1299</v>
      </c>
      <c r="BK2273" s="2" t="s">
        <v>1299</v>
      </c>
      <c r="BL2273" s="2" t="s">
        <v>1299</v>
      </c>
      <c r="BM2273" s="2" t="s">
        <v>1299</v>
      </c>
      <c r="BN2273" s="2" t="s">
        <v>1299</v>
      </c>
      <c r="BO2273" s="2" t="s">
        <v>1299</v>
      </c>
    </row>
    <row r="2274" spans="2:67" outlineLevel="1">
      <c r="B2274" s="36"/>
      <c r="C2274" s="13" t="s">
        <v>1999</v>
      </c>
      <c r="D2274" s="10" t="s">
        <v>2453</v>
      </c>
      <c r="E2274" s="10" t="s">
        <v>2454</v>
      </c>
      <c r="F2274" s="11" t="s">
        <v>2455</v>
      </c>
      <c r="G2274" s="11"/>
      <c r="H2274" s="11"/>
      <c r="I2274" s="11"/>
      <c r="J2274" s="11"/>
      <c r="K2274" s="11"/>
      <c r="L2274" s="11"/>
      <c r="M2274" s="11"/>
      <c r="N2274" s="10"/>
      <c r="O2274" s="10"/>
      <c r="P2274" s="10"/>
      <c r="Q2274" s="10"/>
      <c r="R2274" s="10"/>
      <c r="S2274" s="10" t="s">
        <v>53</v>
      </c>
      <c r="T2274" s="10"/>
      <c r="U2274" s="10" t="s">
        <v>49</v>
      </c>
      <c r="V2274" s="10" t="s">
        <v>50</v>
      </c>
      <c r="W2274" s="10" t="s">
        <v>50</v>
      </c>
      <c r="X2274" s="11" t="str">
        <f t="shared" si="1296"/>
        <v>N</v>
      </c>
      <c r="Y2274" s="11"/>
      <c r="Z2274" s="11">
        <f t="shared" si="1292"/>
        <v>0</v>
      </c>
      <c r="AA2274" s="11" t="str">
        <f t="shared" si="1293"/>
        <v>N</v>
      </c>
      <c r="AB2274" s="11"/>
      <c r="AC2274" s="11">
        <f t="shared" si="1294"/>
        <v>0</v>
      </c>
      <c r="AD2274" s="10" t="str">
        <f t="shared" si="1297"/>
        <v/>
      </c>
      <c r="AE2274" s="10" t="str">
        <f t="shared" si="1298"/>
        <v/>
      </c>
      <c r="AF2274" s="11"/>
      <c r="AG2274" s="10"/>
      <c r="AH2274" s="10"/>
      <c r="AI2274" s="11">
        <f t="shared" si="1299"/>
        <v>1888</v>
      </c>
      <c r="AJ2274" s="11" t="str">
        <f t="shared" si="1300"/>
        <v/>
      </c>
      <c r="AK2274" s="11">
        <f t="shared" si="1301"/>
        <v>2039</v>
      </c>
      <c r="AL2274" s="11" t="str">
        <f t="shared" si="1302"/>
        <v/>
      </c>
      <c r="AM2274" s="11">
        <f t="shared" si="1303"/>
        <v>1543</v>
      </c>
      <c r="AN2274" s="11" t="str">
        <f t="shared" si="1304"/>
        <v/>
      </c>
      <c r="AO2274" s="11">
        <f t="shared" si="1307"/>
        <v>1543</v>
      </c>
      <c r="AP2274" s="11" t="str">
        <f t="shared" si="1306"/>
        <v/>
      </c>
      <c r="AQ2274" s="11"/>
      <c r="AR2274" s="11">
        <f t="shared" si="1295"/>
        <v>0</v>
      </c>
      <c r="AS2274" s="11"/>
      <c r="AT2274" s="9"/>
      <c r="AU2274" t="str">
        <f t="shared" si="1308"/>
        <v>RW</v>
      </c>
      <c r="AV2274" s="7">
        <f>SUM(Z$7:Z2274)/2</f>
        <v>1812</v>
      </c>
      <c r="AW2274" s="7">
        <f>SUM(AC$7:AC2274)/2</f>
        <v>1544</v>
      </c>
      <c r="BF2274" s="2" t="s">
        <v>1299</v>
      </c>
      <c r="BG2274" s="2" t="s">
        <v>1299</v>
      </c>
      <c r="BH2274" s="2" t="s">
        <v>1299</v>
      </c>
      <c r="BI2274" s="2" t="s">
        <v>1299</v>
      </c>
      <c r="BJ2274" s="2" t="s">
        <v>1299</v>
      </c>
      <c r="BK2274" s="2" t="s">
        <v>1299</v>
      </c>
      <c r="BL2274" s="2" t="s">
        <v>1299</v>
      </c>
      <c r="BM2274" s="2" t="s">
        <v>1299</v>
      </c>
      <c r="BN2274" s="2" t="s">
        <v>1299</v>
      </c>
      <c r="BO2274" s="2" t="s">
        <v>1299</v>
      </c>
    </row>
    <row r="2275" spans="2:67" outlineLevel="1">
      <c r="B2275" s="36"/>
      <c r="C2275" s="13" t="s">
        <v>1999</v>
      </c>
      <c r="D2275" s="10" t="s">
        <v>2453</v>
      </c>
      <c r="E2275" s="10" t="s">
        <v>2454</v>
      </c>
      <c r="F2275" s="11" t="s">
        <v>2455</v>
      </c>
      <c r="G2275" s="11"/>
      <c r="H2275" s="11"/>
      <c r="I2275" s="11"/>
      <c r="J2275" s="11"/>
      <c r="K2275" s="11"/>
      <c r="L2275" s="11"/>
      <c r="M2275" s="11"/>
      <c r="N2275" s="10"/>
      <c r="O2275" s="10"/>
      <c r="P2275" s="10"/>
      <c r="Q2275" s="10"/>
      <c r="R2275" s="10"/>
      <c r="S2275" s="10" t="s">
        <v>53</v>
      </c>
      <c r="T2275" s="10"/>
      <c r="U2275" s="10" t="s">
        <v>49</v>
      </c>
      <c r="V2275" s="10" t="s">
        <v>50</v>
      </c>
      <c r="W2275" s="10" t="s">
        <v>50</v>
      </c>
      <c r="X2275" s="11" t="str">
        <f t="shared" si="1296"/>
        <v>N</v>
      </c>
      <c r="Y2275" s="11"/>
      <c r="Z2275" s="11">
        <f t="shared" si="1292"/>
        <v>0</v>
      </c>
      <c r="AA2275" s="11" t="str">
        <f t="shared" si="1293"/>
        <v>N</v>
      </c>
      <c r="AB2275" s="11"/>
      <c r="AC2275" s="11">
        <f t="shared" si="1294"/>
        <v>0</v>
      </c>
      <c r="AD2275" s="10" t="str">
        <f t="shared" si="1297"/>
        <v/>
      </c>
      <c r="AE2275" s="10" t="str">
        <f t="shared" si="1298"/>
        <v/>
      </c>
      <c r="AF2275" s="11"/>
      <c r="AG2275" s="10"/>
      <c r="AH2275" s="10"/>
      <c r="AI2275" s="11">
        <f t="shared" si="1299"/>
        <v>1888</v>
      </c>
      <c r="AJ2275" s="11" t="str">
        <f t="shared" si="1300"/>
        <v/>
      </c>
      <c r="AK2275" s="11">
        <f t="shared" si="1301"/>
        <v>2039</v>
      </c>
      <c r="AL2275" s="11" t="str">
        <f t="shared" si="1302"/>
        <v/>
      </c>
      <c r="AM2275" s="11">
        <f t="shared" si="1303"/>
        <v>1543</v>
      </c>
      <c r="AN2275" s="11" t="str">
        <f t="shared" si="1304"/>
        <v/>
      </c>
      <c r="AO2275" s="11">
        <f t="shared" si="1307"/>
        <v>1543</v>
      </c>
      <c r="AP2275" s="11" t="str">
        <f t="shared" si="1306"/>
        <v/>
      </c>
      <c r="AQ2275" s="11"/>
      <c r="AR2275" s="11">
        <f t="shared" si="1295"/>
        <v>0</v>
      </c>
      <c r="AS2275" s="11"/>
      <c r="AT2275" s="9"/>
      <c r="AU2275" t="str">
        <f t="shared" si="1308"/>
        <v>RW</v>
      </c>
      <c r="AV2275" s="7">
        <f>SUM(Z$7:Z2275)/2</f>
        <v>1812</v>
      </c>
      <c r="AW2275" s="7">
        <f>SUM(AC$7:AC2275)/2</f>
        <v>1544</v>
      </c>
      <c r="BF2275" s="2" t="s">
        <v>1299</v>
      </c>
      <c r="BG2275" s="2" t="s">
        <v>1299</v>
      </c>
      <c r="BH2275" s="2" t="s">
        <v>1299</v>
      </c>
      <c r="BI2275" s="2" t="s">
        <v>1299</v>
      </c>
      <c r="BJ2275" s="2" t="s">
        <v>1299</v>
      </c>
      <c r="BK2275" s="2" t="s">
        <v>1299</v>
      </c>
      <c r="BL2275" s="2" t="s">
        <v>1299</v>
      </c>
      <c r="BM2275" s="2" t="s">
        <v>1299</v>
      </c>
      <c r="BN2275" s="2" t="s">
        <v>1299</v>
      </c>
      <c r="BO2275" s="2" t="s">
        <v>1299</v>
      </c>
    </row>
    <row r="2276" spans="2:67" outlineLevel="1">
      <c r="B2276" s="36"/>
      <c r="C2276" s="13" t="s">
        <v>1999</v>
      </c>
      <c r="D2276" s="10" t="s">
        <v>2453</v>
      </c>
      <c r="E2276" s="10" t="s">
        <v>2454</v>
      </c>
      <c r="F2276" s="11" t="s">
        <v>2455</v>
      </c>
      <c r="G2276" s="11"/>
      <c r="H2276" s="11"/>
      <c r="I2276" s="11"/>
      <c r="J2276" s="11"/>
      <c r="K2276" s="11"/>
      <c r="L2276" s="11"/>
      <c r="M2276" s="11"/>
      <c r="N2276" s="10"/>
      <c r="O2276" s="10"/>
      <c r="P2276" s="10"/>
      <c r="Q2276" s="10"/>
      <c r="R2276" s="10"/>
      <c r="S2276" s="10" t="s">
        <v>53</v>
      </c>
      <c r="T2276" s="10"/>
      <c r="U2276" s="10" t="s">
        <v>49</v>
      </c>
      <c r="V2276" s="10" t="s">
        <v>50</v>
      </c>
      <c r="W2276" s="10" t="s">
        <v>50</v>
      </c>
      <c r="X2276" s="11" t="str">
        <f t="shared" si="1296"/>
        <v>N</v>
      </c>
      <c r="Y2276" s="11"/>
      <c r="Z2276" s="11">
        <f t="shared" si="1292"/>
        <v>0</v>
      </c>
      <c r="AA2276" s="11" t="str">
        <f t="shared" si="1293"/>
        <v>N</v>
      </c>
      <c r="AB2276" s="11"/>
      <c r="AC2276" s="11">
        <f t="shared" si="1294"/>
        <v>0</v>
      </c>
      <c r="AD2276" s="10" t="str">
        <f t="shared" si="1297"/>
        <v/>
      </c>
      <c r="AE2276" s="10" t="str">
        <f t="shared" si="1298"/>
        <v/>
      </c>
      <c r="AF2276" s="11"/>
      <c r="AG2276" s="10"/>
      <c r="AH2276" s="10"/>
      <c r="AI2276" s="11">
        <f t="shared" si="1299"/>
        <v>1888</v>
      </c>
      <c r="AJ2276" s="11" t="str">
        <f t="shared" si="1300"/>
        <v/>
      </c>
      <c r="AK2276" s="11">
        <f t="shared" si="1301"/>
        <v>2039</v>
      </c>
      <c r="AL2276" s="11" t="str">
        <f t="shared" si="1302"/>
        <v/>
      </c>
      <c r="AM2276" s="11">
        <f t="shared" si="1303"/>
        <v>1543</v>
      </c>
      <c r="AN2276" s="11" t="str">
        <f t="shared" si="1304"/>
        <v/>
      </c>
      <c r="AO2276" s="11">
        <f t="shared" si="1307"/>
        <v>1543</v>
      </c>
      <c r="AP2276" s="11" t="str">
        <f t="shared" si="1306"/>
        <v/>
      </c>
      <c r="AQ2276" s="11"/>
      <c r="AR2276" s="11">
        <f t="shared" si="1295"/>
        <v>0</v>
      </c>
      <c r="AS2276" s="11"/>
      <c r="AT2276" s="9"/>
      <c r="AU2276" t="str">
        <f t="shared" si="1308"/>
        <v>RW</v>
      </c>
      <c r="AV2276" s="7">
        <f>SUM(Z$7:Z2276)/2</f>
        <v>1812</v>
      </c>
      <c r="AW2276" s="7">
        <f>SUM(AC$7:AC2276)/2</f>
        <v>1544</v>
      </c>
      <c r="BF2276" s="2" t="s">
        <v>1299</v>
      </c>
      <c r="BG2276" s="2" t="s">
        <v>1299</v>
      </c>
      <c r="BH2276" s="2" t="s">
        <v>1299</v>
      </c>
      <c r="BI2276" s="2" t="s">
        <v>1299</v>
      </c>
      <c r="BJ2276" s="2" t="s">
        <v>1299</v>
      </c>
      <c r="BK2276" s="2" t="s">
        <v>1299</v>
      </c>
      <c r="BL2276" s="2" t="s">
        <v>1299</v>
      </c>
      <c r="BM2276" s="2" t="s">
        <v>1299</v>
      </c>
      <c r="BN2276" s="2" t="s">
        <v>1299</v>
      </c>
      <c r="BO2276" s="2" t="s">
        <v>1299</v>
      </c>
    </row>
    <row r="2277" spans="2:67" outlineLevel="1">
      <c r="B2277" s="36"/>
      <c r="C2277" s="13" t="s">
        <v>1999</v>
      </c>
      <c r="D2277" s="10" t="s">
        <v>2453</v>
      </c>
      <c r="E2277" s="10" t="s">
        <v>2454</v>
      </c>
      <c r="F2277" s="11" t="s">
        <v>2455</v>
      </c>
      <c r="G2277" s="11"/>
      <c r="H2277" s="11"/>
      <c r="I2277" s="11"/>
      <c r="J2277" s="11"/>
      <c r="K2277" s="11"/>
      <c r="L2277" s="11"/>
      <c r="M2277" s="11"/>
      <c r="N2277" s="10"/>
      <c r="O2277" s="10"/>
      <c r="P2277" s="10"/>
      <c r="Q2277" s="10"/>
      <c r="R2277" s="10"/>
      <c r="S2277" s="10" t="s">
        <v>53</v>
      </c>
      <c r="T2277" s="10"/>
      <c r="U2277" s="10" t="s">
        <v>49</v>
      </c>
      <c r="V2277" s="10" t="s">
        <v>50</v>
      </c>
      <c r="W2277" s="10" t="s">
        <v>50</v>
      </c>
      <c r="X2277" s="11" t="str">
        <f t="shared" si="1296"/>
        <v>N</v>
      </c>
      <c r="Y2277" s="11"/>
      <c r="Z2277" s="11">
        <f t="shared" ref="Z2277:Z2340" si="1309">IF(V2277="N",Y2277,Y2277*$T$1)</f>
        <v>0</v>
      </c>
      <c r="AA2277" s="11" t="str">
        <f t="shared" si="1293"/>
        <v>N</v>
      </c>
      <c r="AB2277" s="11"/>
      <c r="AC2277" s="11">
        <f t="shared" si="1294"/>
        <v>0</v>
      </c>
      <c r="AD2277" s="10" t="str">
        <f t="shared" si="1297"/>
        <v/>
      </c>
      <c r="AE2277" s="10" t="str">
        <f t="shared" si="1298"/>
        <v/>
      </c>
      <c r="AF2277" s="11"/>
      <c r="AG2277" s="10"/>
      <c r="AH2277" s="10"/>
      <c r="AI2277" s="11">
        <f t="shared" si="1299"/>
        <v>1888</v>
      </c>
      <c r="AJ2277" s="11" t="str">
        <f t="shared" si="1300"/>
        <v/>
      </c>
      <c r="AK2277" s="11">
        <f t="shared" si="1301"/>
        <v>2039</v>
      </c>
      <c r="AL2277" s="11" t="str">
        <f t="shared" si="1302"/>
        <v/>
      </c>
      <c r="AM2277" s="11">
        <f t="shared" si="1303"/>
        <v>1543</v>
      </c>
      <c r="AN2277" s="11" t="str">
        <f t="shared" si="1304"/>
        <v/>
      </c>
      <c r="AO2277" s="11">
        <f t="shared" si="1307"/>
        <v>1543</v>
      </c>
      <c r="AP2277" s="11" t="str">
        <f t="shared" si="1306"/>
        <v/>
      </c>
      <c r="AQ2277" s="11"/>
      <c r="AR2277" s="11">
        <f t="shared" si="1295"/>
        <v>0</v>
      </c>
      <c r="AS2277" s="11"/>
      <c r="AT2277" s="9"/>
      <c r="AU2277" t="str">
        <f t="shared" si="1308"/>
        <v>RW</v>
      </c>
      <c r="AV2277" s="7">
        <f>SUM(Z$7:Z2277)/2</f>
        <v>1812</v>
      </c>
      <c r="AW2277" s="7">
        <f>SUM(AC$7:AC2277)/2</f>
        <v>1544</v>
      </c>
      <c r="BF2277" s="2" t="s">
        <v>1299</v>
      </c>
      <c r="BG2277" s="2" t="s">
        <v>1299</v>
      </c>
      <c r="BH2277" s="2" t="s">
        <v>1299</v>
      </c>
      <c r="BI2277" s="2" t="s">
        <v>1299</v>
      </c>
      <c r="BJ2277" s="2" t="s">
        <v>1299</v>
      </c>
      <c r="BK2277" s="2" t="s">
        <v>1299</v>
      </c>
      <c r="BL2277" s="2" t="s">
        <v>1299</v>
      </c>
      <c r="BM2277" s="2" t="s">
        <v>1299</v>
      </c>
      <c r="BN2277" s="2" t="s">
        <v>1299</v>
      </c>
      <c r="BO2277" s="2" t="s">
        <v>1299</v>
      </c>
    </row>
    <row r="2278" spans="2:67" outlineLevel="1">
      <c r="B2278" s="36"/>
      <c r="C2278" s="13" t="s">
        <v>1999</v>
      </c>
      <c r="D2278" s="10" t="s">
        <v>2453</v>
      </c>
      <c r="E2278" s="10" t="s">
        <v>2454</v>
      </c>
      <c r="F2278" s="11" t="s">
        <v>2455</v>
      </c>
      <c r="G2278" s="11"/>
      <c r="H2278" s="11"/>
      <c r="I2278" s="11"/>
      <c r="J2278" s="11"/>
      <c r="K2278" s="11"/>
      <c r="L2278" s="11"/>
      <c r="M2278" s="11"/>
      <c r="N2278" s="10"/>
      <c r="O2278" s="10"/>
      <c r="P2278" s="10"/>
      <c r="Q2278" s="10"/>
      <c r="R2278" s="10"/>
      <c r="S2278" s="10" t="s">
        <v>53</v>
      </c>
      <c r="T2278" s="10"/>
      <c r="U2278" s="10" t="s">
        <v>49</v>
      </c>
      <c r="V2278" s="10" t="s">
        <v>50</v>
      </c>
      <c r="W2278" s="10" t="s">
        <v>50</v>
      </c>
      <c r="X2278" s="11" t="str">
        <f t="shared" si="1296"/>
        <v>N</v>
      </c>
      <c r="Y2278" s="11"/>
      <c r="Z2278" s="11">
        <f t="shared" si="1309"/>
        <v>0</v>
      </c>
      <c r="AA2278" s="11" t="str">
        <f t="shared" si="1293"/>
        <v>N</v>
      </c>
      <c r="AB2278" s="11"/>
      <c r="AC2278" s="11">
        <f t="shared" si="1294"/>
        <v>0</v>
      </c>
      <c r="AE2278" s="10" t="str">
        <f t="shared" si="1298"/>
        <v/>
      </c>
      <c r="AF2278" s="11"/>
      <c r="AG2278" s="10"/>
      <c r="AH2278" s="10"/>
      <c r="AI2278" s="11">
        <f t="shared" si="1299"/>
        <v>1888</v>
      </c>
      <c r="AJ2278" s="11" t="str">
        <f t="shared" si="1300"/>
        <v/>
      </c>
      <c r="AK2278" s="11">
        <f t="shared" si="1301"/>
        <v>2039</v>
      </c>
      <c r="AL2278" s="11" t="str">
        <f t="shared" si="1302"/>
        <v/>
      </c>
      <c r="AM2278" s="11">
        <f t="shared" si="1303"/>
        <v>1543</v>
      </c>
      <c r="AN2278" s="11" t="str">
        <f t="shared" si="1304"/>
        <v/>
      </c>
      <c r="AO2278" s="11">
        <f>IF(AND(X2278="Y",AD2268&gt;0),AO2279+AB2279,AO2279)</f>
        <v>1543</v>
      </c>
      <c r="AP2278" s="11" t="str">
        <f t="shared" si="1306"/>
        <v/>
      </c>
      <c r="AQ2278" s="11"/>
      <c r="AR2278" s="11">
        <f t="shared" si="1295"/>
        <v>0</v>
      </c>
      <c r="AS2278" s="11"/>
      <c r="AT2278" s="9"/>
      <c r="AU2278" t="str">
        <f t="shared" si="1308"/>
        <v>RW</v>
      </c>
      <c r="AV2278" s="7">
        <f>SUM(Z$7:Z2278)/2</f>
        <v>1812</v>
      </c>
      <c r="AW2278" s="7">
        <f>SUM(AC$7:AC2278)/2</f>
        <v>1544</v>
      </c>
      <c r="BG2278" s="2" t="s">
        <v>1299</v>
      </c>
      <c r="BI2278" s="2" t="s">
        <v>1299</v>
      </c>
      <c r="BK2278" s="2" t="s">
        <v>1299</v>
      </c>
      <c r="BM2278" s="2" t="s">
        <v>1299</v>
      </c>
      <c r="BO2278" s="2" t="s">
        <v>1299</v>
      </c>
    </row>
    <row r="2279" spans="2:67" outlineLevel="1">
      <c r="B2279" s="36"/>
      <c r="C2279" s="13" t="s">
        <v>1999</v>
      </c>
      <c r="D2279" s="10" t="s">
        <v>2453</v>
      </c>
      <c r="E2279" s="10" t="s">
        <v>2454</v>
      </c>
      <c r="F2279" s="11" t="s">
        <v>2455</v>
      </c>
      <c r="G2279" s="11"/>
      <c r="H2279" s="11"/>
      <c r="I2279" s="11"/>
      <c r="J2279" s="11"/>
      <c r="K2279" s="11"/>
      <c r="L2279" s="11"/>
      <c r="M2279" s="11"/>
      <c r="N2279" s="10"/>
      <c r="O2279" s="10"/>
      <c r="P2279" s="10"/>
      <c r="Q2279" s="10"/>
      <c r="R2279" s="10"/>
      <c r="S2279" s="10" t="s">
        <v>53</v>
      </c>
      <c r="T2279" s="10"/>
      <c r="U2279" s="10" t="s">
        <v>49</v>
      </c>
      <c r="V2279" s="10" t="s">
        <v>50</v>
      </c>
      <c r="W2279" s="10" t="s">
        <v>50</v>
      </c>
      <c r="X2279" s="11" t="str">
        <f t="shared" si="1296"/>
        <v>N</v>
      </c>
      <c r="Y2279" s="11"/>
      <c r="Z2279" s="11">
        <f t="shared" si="1309"/>
        <v>0</v>
      </c>
      <c r="AA2279" s="11" t="str">
        <f t="shared" si="1293"/>
        <v>N</v>
      </c>
      <c r="AB2279" s="11"/>
      <c r="AC2279" s="11">
        <f t="shared" si="1294"/>
        <v>0</v>
      </c>
      <c r="AD2279" s="10" t="str">
        <f t="shared" si="1297"/>
        <v/>
      </c>
      <c r="AE2279" s="10" t="str">
        <f t="shared" si="1298"/>
        <v/>
      </c>
      <c r="AF2279" s="11"/>
      <c r="AG2279" s="10"/>
      <c r="AH2279" s="10"/>
      <c r="AI2279" s="11">
        <f t="shared" si="1299"/>
        <v>1888</v>
      </c>
      <c r="AJ2279" s="11" t="str">
        <f t="shared" si="1300"/>
        <v/>
      </c>
      <c r="AK2279" s="11">
        <f t="shared" si="1301"/>
        <v>2039</v>
      </c>
      <c r="AL2279" s="11" t="str">
        <f t="shared" si="1302"/>
        <v/>
      </c>
      <c r="AM2279" s="11">
        <f t="shared" si="1303"/>
        <v>1543</v>
      </c>
      <c r="AN2279" s="11" t="str">
        <f t="shared" si="1304"/>
        <v/>
      </c>
      <c r="AO2279" s="11">
        <f t="shared" si="1307"/>
        <v>1543</v>
      </c>
      <c r="AP2279" s="11" t="str">
        <f t="shared" si="1306"/>
        <v/>
      </c>
      <c r="AQ2279" s="11"/>
      <c r="AR2279" s="11">
        <f t="shared" si="1295"/>
        <v>0</v>
      </c>
      <c r="AS2279" s="11"/>
      <c r="AT2279" s="9"/>
      <c r="AU2279" t="str">
        <f t="shared" si="1308"/>
        <v>RW</v>
      </c>
      <c r="AV2279" s="7">
        <f>SUM(Z$7:Z2279)/2</f>
        <v>1812</v>
      </c>
      <c r="AW2279" s="7">
        <f>SUM(AC$7:AC2279)/2</f>
        <v>1544</v>
      </c>
      <c r="BF2279" s="2" t="s">
        <v>1299</v>
      </c>
      <c r="BG2279" s="2" t="s">
        <v>1299</v>
      </c>
      <c r="BH2279" s="2" t="s">
        <v>1299</v>
      </c>
      <c r="BI2279" s="2" t="s">
        <v>1299</v>
      </c>
      <c r="BJ2279" s="2" t="s">
        <v>1299</v>
      </c>
      <c r="BK2279" s="2" t="s">
        <v>1299</v>
      </c>
      <c r="BL2279" s="2" t="s">
        <v>1299</v>
      </c>
      <c r="BM2279" s="2" t="s">
        <v>1299</v>
      </c>
      <c r="BN2279" s="2" t="s">
        <v>1299</v>
      </c>
      <c r="BO2279" s="2" t="s">
        <v>1299</v>
      </c>
    </row>
    <row r="2280" spans="2:67" outlineLevel="1">
      <c r="B2280" s="36"/>
      <c r="C2280" s="13" t="s">
        <v>1999</v>
      </c>
      <c r="D2280" s="10" t="s">
        <v>2453</v>
      </c>
      <c r="E2280" s="10" t="s">
        <v>2454</v>
      </c>
      <c r="F2280" s="11" t="s">
        <v>2455</v>
      </c>
      <c r="G2280" s="11"/>
      <c r="H2280" s="11"/>
      <c r="I2280" s="11"/>
      <c r="J2280" s="11"/>
      <c r="K2280" s="11"/>
      <c r="L2280" s="11"/>
      <c r="M2280" s="11"/>
      <c r="N2280" s="10"/>
      <c r="O2280" s="10"/>
      <c r="P2280" s="10"/>
      <c r="Q2280" s="10"/>
      <c r="R2280" s="10"/>
      <c r="S2280" s="10" t="s">
        <v>53</v>
      </c>
      <c r="T2280" s="10"/>
      <c r="U2280" s="10" t="s">
        <v>49</v>
      </c>
      <c r="V2280" s="10" t="s">
        <v>50</v>
      </c>
      <c r="W2280" s="10" t="s">
        <v>50</v>
      </c>
      <c r="X2280" s="11" t="str">
        <f t="shared" si="1296"/>
        <v>N</v>
      </c>
      <c r="Y2280" s="11"/>
      <c r="Z2280" s="11">
        <f t="shared" si="1309"/>
        <v>0</v>
      </c>
      <c r="AA2280" s="11" t="str">
        <f t="shared" si="1293"/>
        <v>N</v>
      </c>
      <c r="AB2280" s="11"/>
      <c r="AC2280" s="11">
        <f t="shared" si="1294"/>
        <v>0</v>
      </c>
      <c r="AD2280" s="10" t="str">
        <f t="shared" si="1297"/>
        <v/>
      </c>
      <c r="AE2280" s="10" t="str">
        <f t="shared" si="1298"/>
        <v/>
      </c>
      <c r="AF2280" s="11"/>
      <c r="AG2280" s="10"/>
      <c r="AH2280" s="10"/>
      <c r="AI2280" s="11">
        <f t="shared" si="1299"/>
        <v>1888</v>
      </c>
      <c r="AJ2280" s="11" t="str">
        <f t="shared" si="1300"/>
        <v/>
      </c>
      <c r="AK2280" s="11">
        <f t="shared" si="1301"/>
        <v>2039</v>
      </c>
      <c r="AL2280" s="11" t="str">
        <f t="shared" si="1302"/>
        <v/>
      </c>
      <c r="AM2280" s="11">
        <f t="shared" si="1303"/>
        <v>1543</v>
      </c>
      <c r="AN2280" s="11" t="str">
        <f t="shared" si="1304"/>
        <v/>
      </c>
      <c r="AO2280" s="11">
        <f t="shared" si="1307"/>
        <v>1543</v>
      </c>
      <c r="AP2280" s="11" t="str">
        <f t="shared" si="1306"/>
        <v/>
      </c>
      <c r="AQ2280" s="11"/>
      <c r="AR2280" s="11">
        <f t="shared" si="1295"/>
        <v>0</v>
      </c>
      <c r="AS2280" s="11"/>
      <c r="AT2280" s="9"/>
      <c r="AU2280" t="str">
        <f t="shared" si="1308"/>
        <v>RW</v>
      </c>
      <c r="AV2280" s="7">
        <f>SUM(Z$7:Z2280)/2</f>
        <v>1812</v>
      </c>
      <c r="AW2280" s="7">
        <f>SUM(AC$7:AC2280)/2</f>
        <v>1544</v>
      </c>
      <c r="BF2280" s="2" t="s">
        <v>1299</v>
      </c>
      <c r="BG2280" s="2" t="s">
        <v>1299</v>
      </c>
      <c r="BH2280" s="2" t="s">
        <v>1299</v>
      </c>
      <c r="BI2280" s="2" t="s">
        <v>1299</v>
      </c>
      <c r="BJ2280" s="2" t="s">
        <v>1299</v>
      </c>
      <c r="BK2280" s="2" t="s">
        <v>1299</v>
      </c>
      <c r="BL2280" s="2" t="s">
        <v>1299</v>
      </c>
      <c r="BM2280" s="2" t="s">
        <v>1299</v>
      </c>
      <c r="BN2280" s="2" t="s">
        <v>1299</v>
      </c>
      <c r="BO2280" s="2" t="s">
        <v>1299</v>
      </c>
    </row>
    <row r="2281" spans="2:67" outlineLevel="1">
      <c r="B2281" s="36"/>
      <c r="C2281" s="13" t="s">
        <v>1999</v>
      </c>
      <c r="D2281" s="10" t="s">
        <v>2453</v>
      </c>
      <c r="E2281" s="10" t="s">
        <v>2454</v>
      </c>
      <c r="F2281" s="11" t="s">
        <v>2455</v>
      </c>
      <c r="G2281" s="11"/>
      <c r="H2281" s="11"/>
      <c r="I2281" s="11"/>
      <c r="J2281" s="11"/>
      <c r="K2281" s="11"/>
      <c r="L2281" s="11"/>
      <c r="M2281" s="11"/>
      <c r="N2281" s="10"/>
      <c r="O2281" s="10"/>
      <c r="P2281" s="10"/>
      <c r="Q2281" s="10"/>
      <c r="R2281" s="10"/>
      <c r="S2281" s="10" t="s">
        <v>53</v>
      </c>
      <c r="T2281" s="10"/>
      <c r="U2281" s="10" t="s">
        <v>49</v>
      </c>
      <c r="V2281" s="10" t="s">
        <v>50</v>
      </c>
      <c r="W2281" s="10" t="s">
        <v>50</v>
      </c>
      <c r="X2281" s="11" t="str">
        <f t="shared" si="1296"/>
        <v>N</v>
      </c>
      <c r="Y2281" s="11"/>
      <c r="Z2281" s="11">
        <f t="shared" si="1309"/>
        <v>0</v>
      </c>
      <c r="AA2281" s="11" t="str">
        <f t="shared" si="1293"/>
        <v>N</v>
      </c>
      <c r="AB2281" s="11"/>
      <c r="AC2281" s="11">
        <f t="shared" si="1294"/>
        <v>0</v>
      </c>
      <c r="AD2281" s="10" t="str">
        <f t="shared" si="1297"/>
        <v/>
      </c>
      <c r="AE2281" s="10" t="str">
        <f t="shared" si="1298"/>
        <v/>
      </c>
      <c r="AF2281" s="11"/>
      <c r="AG2281" s="10"/>
      <c r="AH2281" s="10"/>
      <c r="AI2281" s="11">
        <f t="shared" si="1299"/>
        <v>1888</v>
      </c>
      <c r="AJ2281" s="11" t="str">
        <f t="shared" si="1300"/>
        <v/>
      </c>
      <c r="AK2281" s="11">
        <f t="shared" si="1301"/>
        <v>2039</v>
      </c>
      <c r="AL2281" s="11" t="str">
        <f t="shared" si="1302"/>
        <v/>
      </c>
      <c r="AM2281" s="11">
        <f t="shared" si="1303"/>
        <v>1543</v>
      </c>
      <c r="AN2281" s="11" t="str">
        <f t="shared" si="1304"/>
        <v/>
      </c>
      <c r="AO2281" s="11">
        <f t="shared" si="1307"/>
        <v>1543</v>
      </c>
      <c r="AP2281" s="11" t="str">
        <f t="shared" si="1306"/>
        <v/>
      </c>
      <c r="AQ2281" s="11"/>
      <c r="AR2281" s="11">
        <f t="shared" si="1295"/>
        <v>0</v>
      </c>
      <c r="AS2281" s="11"/>
      <c r="AT2281" s="9"/>
      <c r="AU2281" t="str">
        <f t="shared" si="1308"/>
        <v>RW</v>
      </c>
      <c r="AV2281" s="7">
        <f>SUM(Z$7:Z2281)/2</f>
        <v>1812</v>
      </c>
      <c r="AW2281" s="7">
        <f>SUM(AC$7:AC2281)/2</f>
        <v>1544</v>
      </c>
      <c r="BF2281" s="2" t="s">
        <v>1299</v>
      </c>
      <c r="BG2281" s="2" t="s">
        <v>1299</v>
      </c>
      <c r="BH2281" s="2" t="s">
        <v>1299</v>
      </c>
      <c r="BI2281" s="2" t="s">
        <v>1299</v>
      </c>
      <c r="BJ2281" s="2" t="s">
        <v>1299</v>
      </c>
      <c r="BK2281" s="2" t="s">
        <v>1299</v>
      </c>
      <c r="BL2281" s="2" t="s">
        <v>1299</v>
      </c>
      <c r="BM2281" s="2" t="s">
        <v>1299</v>
      </c>
      <c r="BN2281" s="2" t="s">
        <v>1299</v>
      </c>
      <c r="BO2281" s="2" t="s">
        <v>1299</v>
      </c>
    </row>
    <row r="2282" spans="2:67" outlineLevel="1">
      <c r="B2282" s="36"/>
      <c r="C2282" s="13" t="s">
        <v>1999</v>
      </c>
      <c r="D2282" s="10" t="s">
        <v>2453</v>
      </c>
      <c r="E2282" s="10" t="s">
        <v>2454</v>
      </c>
      <c r="F2282" s="11" t="s">
        <v>2455</v>
      </c>
      <c r="G2282" s="11"/>
      <c r="H2282" s="11"/>
      <c r="I2282" s="11"/>
      <c r="J2282" s="11"/>
      <c r="K2282" s="11"/>
      <c r="L2282" s="11"/>
      <c r="M2282" s="11"/>
      <c r="N2282" s="10"/>
      <c r="O2282" s="10"/>
      <c r="P2282" s="10"/>
      <c r="Q2282" s="10"/>
      <c r="R2282" s="10"/>
      <c r="S2282" s="10" t="s">
        <v>53</v>
      </c>
      <c r="T2282" s="10"/>
      <c r="U2282" s="10" t="s">
        <v>49</v>
      </c>
      <c r="V2282" s="10" t="s">
        <v>50</v>
      </c>
      <c r="W2282" s="10" t="s">
        <v>50</v>
      </c>
      <c r="X2282" s="11" t="str">
        <f t="shared" si="1296"/>
        <v>N</v>
      </c>
      <c r="Y2282" s="11"/>
      <c r="Z2282" s="11">
        <f t="shared" si="1309"/>
        <v>0</v>
      </c>
      <c r="AA2282" s="11" t="str">
        <f t="shared" si="1293"/>
        <v>N</v>
      </c>
      <c r="AB2282" s="11"/>
      <c r="AC2282" s="11">
        <f t="shared" si="1294"/>
        <v>0</v>
      </c>
      <c r="AD2282" s="10" t="str">
        <f t="shared" si="1297"/>
        <v/>
      </c>
      <c r="AE2282" s="10" t="str">
        <f t="shared" si="1298"/>
        <v/>
      </c>
      <c r="AF2282" s="11"/>
      <c r="AG2282" s="10"/>
      <c r="AH2282" s="10"/>
      <c r="AI2282" s="11">
        <f t="shared" si="1299"/>
        <v>1888</v>
      </c>
      <c r="AJ2282" s="11" t="str">
        <f t="shared" si="1300"/>
        <v/>
      </c>
      <c r="AK2282" s="11">
        <f t="shared" si="1301"/>
        <v>2039</v>
      </c>
      <c r="AL2282" s="11" t="str">
        <f t="shared" si="1302"/>
        <v/>
      </c>
      <c r="AM2282" s="11">
        <f t="shared" si="1303"/>
        <v>1543</v>
      </c>
      <c r="AN2282" s="11" t="str">
        <f t="shared" si="1304"/>
        <v/>
      </c>
      <c r="AO2282" s="11">
        <f t="shared" si="1307"/>
        <v>1543</v>
      </c>
      <c r="AP2282" s="11" t="str">
        <f t="shared" si="1306"/>
        <v/>
      </c>
      <c r="AQ2282" s="11"/>
      <c r="AR2282" s="11">
        <f t="shared" si="1295"/>
        <v>0</v>
      </c>
      <c r="AS2282" s="11"/>
      <c r="AT2282" s="9"/>
      <c r="AU2282" t="str">
        <f t="shared" si="1308"/>
        <v>RW</v>
      </c>
      <c r="AV2282" s="7">
        <f>SUM(Z$7:Z2282)/2</f>
        <v>1812</v>
      </c>
      <c r="AW2282" s="7">
        <f>SUM(AC$7:AC2282)/2</f>
        <v>1544</v>
      </c>
      <c r="BF2282" s="2" t="s">
        <v>1299</v>
      </c>
      <c r="BG2282" s="2" t="s">
        <v>1299</v>
      </c>
      <c r="BH2282" s="2" t="s">
        <v>1299</v>
      </c>
      <c r="BI2282" s="2" t="s">
        <v>1299</v>
      </c>
      <c r="BJ2282" s="2" t="s">
        <v>1299</v>
      </c>
      <c r="BK2282" s="2" t="s">
        <v>1299</v>
      </c>
      <c r="BL2282" s="2" t="s">
        <v>1299</v>
      </c>
      <c r="BM2282" s="2" t="s">
        <v>1299</v>
      </c>
      <c r="BN2282" s="2" t="s">
        <v>1299</v>
      </c>
      <c r="BO2282" s="2" t="s">
        <v>1299</v>
      </c>
    </row>
    <row r="2283" spans="2:67" outlineLevel="1">
      <c r="B2283" s="36"/>
      <c r="C2283" s="13" t="s">
        <v>1999</v>
      </c>
      <c r="D2283" s="10" t="s">
        <v>2453</v>
      </c>
      <c r="E2283" s="10" t="s">
        <v>2454</v>
      </c>
      <c r="F2283" s="11" t="s">
        <v>2455</v>
      </c>
      <c r="G2283" s="11"/>
      <c r="H2283" s="11"/>
      <c r="I2283" s="11"/>
      <c r="J2283" s="11"/>
      <c r="K2283" s="11"/>
      <c r="L2283" s="11"/>
      <c r="M2283" s="11"/>
      <c r="N2283" s="10"/>
      <c r="O2283" s="10"/>
      <c r="P2283" s="10"/>
      <c r="Q2283" s="10"/>
      <c r="R2283" s="10"/>
      <c r="S2283" s="10" t="s">
        <v>53</v>
      </c>
      <c r="T2283" s="10"/>
      <c r="U2283" s="10" t="s">
        <v>49</v>
      </c>
      <c r="V2283" s="10" t="s">
        <v>50</v>
      </c>
      <c r="W2283" s="10" t="s">
        <v>50</v>
      </c>
      <c r="X2283" s="11" t="str">
        <f t="shared" si="1296"/>
        <v>N</v>
      </c>
      <c r="Y2283" s="11"/>
      <c r="Z2283" s="11">
        <f t="shared" si="1309"/>
        <v>0</v>
      </c>
      <c r="AA2283" s="11" t="str">
        <f t="shared" si="1293"/>
        <v>N</v>
      </c>
      <c r="AB2283" s="11"/>
      <c r="AC2283" s="11">
        <f t="shared" si="1294"/>
        <v>0</v>
      </c>
      <c r="AD2283" s="10" t="str">
        <f t="shared" si="1297"/>
        <v/>
      </c>
      <c r="AE2283" s="10" t="str">
        <f t="shared" si="1298"/>
        <v/>
      </c>
      <c r="AF2283" s="11"/>
      <c r="AG2283" s="10"/>
      <c r="AH2283" s="10"/>
      <c r="AI2283" s="11">
        <f t="shared" si="1299"/>
        <v>1888</v>
      </c>
      <c r="AJ2283" s="11" t="str">
        <f t="shared" si="1300"/>
        <v/>
      </c>
      <c r="AK2283" s="11">
        <f t="shared" si="1301"/>
        <v>2039</v>
      </c>
      <c r="AL2283" s="11" t="str">
        <f t="shared" si="1302"/>
        <v/>
      </c>
      <c r="AM2283" s="11">
        <f t="shared" si="1303"/>
        <v>1543</v>
      </c>
      <c r="AN2283" s="11" t="str">
        <f t="shared" si="1304"/>
        <v/>
      </c>
      <c r="AO2283" s="11">
        <f t="shared" si="1307"/>
        <v>1543</v>
      </c>
      <c r="AP2283" s="11" t="str">
        <f t="shared" si="1306"/>
        <v/>
      </c>
      <c r="AQ2283" s="11"/>
      <c r="AR2283" s="11">
        <f t="shared" si="1295"/>
        <v>0</v>
      </c>
      <c r="AS2283" s="11"/>
      <c r="AT2283" s="9"/>
      <c r="AU2283" t="str">
        <f t="shared" si="1308"/>
        <v>RW</v>
      </c>
      <c r="AV2283" s="7">
        <f>SUM(Z$7:Z2283)/2</f>
        <v>1812</v>
      </c>
      <c r="AW2283" s="7">
        <f>SUM(AC$7:AC2283)/2</f>
        <v>1544</v>
      </c>
      <c r="BF2283" s="2" t="s">
        <v>1299</v>
      </c>
      <c r="BG2283" s="2" t="s">
        <v>1299</v>
      </c>
      <c r="BH2283" s="2" t="s">
        <v>1299</v>
      </c>
      <c r="BI2283" s="2" t="s">
        <v>1299</v>
      </c>
      <c r="BJ2283" s="2" t="s">
        <v>1299</v>
      </c>
      <c r="BK2283" s="2" t="s">
        <v>1299</v>
      </c>
      <c r="BL2283" s="2" t="s">
        <v>1299</v>
      </c>
      <c r="BM2283" s="2" t="s">
        <v>1299</v>
      </c>
      <c r="BN2283" s="2" t="s">
        <v>1299</v>
      </c>
      <c r="BO2283" s="2" t="s">
        <v>1299</v>
      </c>
    </row>
    <row r="2284" spans="2:67" outlineLevel="1">
      <c r="B2284" s="36"/>
      <c r="C2284" s="13" t="s">
        <v>1999</v>
      </c>
      <c r="D2284" s="10" t="s">
        <v>2453</v>
      </c>
      <c r="E2284" s="10" t="s">
        <v>2454</v>
      </c>
      <c r="F2284" s="11" t="s">
        <v>2455</v>
      </c>
      <c r="G2284" s="11"/>
      <c r="H2284" s="11"/>
      <c r="I2284" s="11"/>
      <c r="J2284" s="11"/>
      <c r="K2284" s="11"/>
      <c r="L2284" s="11"/>
      <c r="M2284" s="11"/>
      <c r="N2284" s="10"/>
      <c r="O2284" s="10"/>
      <c r="P2284" s="10"/>
      <c r="Q2284" s="10"/>
      <c r="R2284" s="10"/>
      <c r="S2284" s="10" t="s">
        <v>53</v>
      </c>
      <c r="T2284" s="10"/>
      <c r="U2284" s="10" t="s">
        <v>49</v>
      </c>
      <c r="V2284" s="10" t="s">
        <v>50</v>
      </c>
      <c r="W2284" s="10" t="s">
        <v>50</v>
      </c>
      <c r="X2284" s="11" t="str">
        <f t="shared" si="1296"/>
        <v>N</v>
      </c>
      <c r="Y2284" s="11"/>
      <c r="Z2284" s="11">
        <f t="shared" si="1309"/>
        <v>0</v>
      </c>
      <c r="AA2284" s="11" t="str">
        <f t="shared" si="1293"/>
        <v>N</v>
      </c>
      <c r="AB2284" s="11"/>
      <c r="AC2284" s="11">
        <f t="shared" si="1294"/>
        <v>0</v>
      </c>
      <c r="AD2284" s="10" t="str">
        <f t="shared" si="1297"/>
        <v/>
      </c>
      <c r="AE2284" s="10" t="str">
        <f t="shared" si="1298"/>
        <v/>
      </c>
      <c r="AF2284" s="11"/>
      <c r="AG2284" s="10"/>
      <c r="AH2284" s="10"/>
      <c r="AI2284" s="11">
        <f t="shared" si="1299"/>
        <v>1888</v>
      </c>
      <c r="AJ2284" s="11" t="str">
        <f t="shared" si="1300"/>
        <v/>
      </c>
      <c r="AK2284" s="11">
        <f t="shared" si="1301"/>
        <v>2039</v>
      </c>
      <c r="AL2284" s="11" t="str">
        <f t="shared" si="1302"/>
        <v/>
      </c>
      <c r="AM2284" s="11">
        <f t="shared" si="1303"/>
        <v>1543</v>
      </c>
      <c r="AN2284" s="11" t="str">
        <f t="shared" si="1304"/>
        <v/>
      </c>
      <c r="AO2284" s="11">
        <f t="shared" si="1307"/>
        <v>1543</v>
      </c>
      <c r="AP2284" s="11" t="str">
        <f t="shared" si="1306"/>
        <v/>
      </c>
      <c r="AQ2284" s="11"/>
      <c r="AR2284" s="11">
        <f t="shared" si="1295"/>
        <v>0</v>
      </c>
      <c r="AS2284" s="11"/>
      <c r="AT2284" s="9"/>
      <c r="AU2284" t="str">
        <f t="shared" si="1308"/>
        <v>RW</v>
      </c>
      <c r="AV2284" s="7">
        <f>SUM(Z$7:Z2284)/2</f>
        <v>1812</v>
      </c>
      <c r="AW2284" s="7">
        <f>SUM(AC$7:AC2284)/2</f>
        <v>1544</v>
      </c>
      <c r="BB2284" s="7">
        <f t="shared" ref="BB2284:BB2289" si="1310">BB2285+BA2285</f>
        <v>152</v>
      </c>
      <c r="BF2284" s="2" t="s">
        <v>1299</v>
      </c>
      <c r="BG2284" s="2" t="s">
        <v>1299</v>
      </c>
      <c r="BH2284" s="2" t="s">
        <v>1299</v>
      </c>
      <c r="BI2284" s="2" t="s">
        <v>1299</v>
      </c>
      <c r="BJ2284" s="2" t="s">
        <v>1299</v>
      </c>
      <c r="BK2284" s="2" t="s">
        <v>1299</v>
      </c>
      <c r="BL2284" s="2" t="s">
        <v>1299</v>
      </c>
      <c r="BM2284" s="2" t="s">
        <v>1299</v>
      </c>
      <c r="BN2284" s="2" t="s">
        <v>1299</v>
      </c>
      <c r="BO2284" s="2" t="s">
        <v>1299</v>
      </c>
    </row>
    <row r="2285" spans="2:67" outlineLevel="1">
      <c r="B2285" s="36"/>
      <c r="C2285" s="13" t="s">
        <v>1999</v>
      </c>
      <c r="D2285" s="10" t="s">
        <v>2453</v>
      </c>
      <c r="E2285" s="10" t="s">
        <v>2454</v>
      </c>
      <c r="F2285" s="11" t="s">
        <v>2455</v>
      </c>
      <c r="G2285" s="11" t="str">
        <f t="shared" ref="G2285:G2299" si="1311">IF(BA2285&gt;1, F2285 &amp; "[" &amp; BB2285-1+BA2285&amp; ":" &amp; BB2285 &amp; "]",(IF(BA2285&gt;0,F2285 &amp; "[" &amp; BB2285 &amp; "]","")))</f>
        <v/>
      </c>
      <c r="H2285" s="11"/>
      <c r="I2285" s="11"/>
      <c r="J2285" s="11"/>
      <c r="K2285" s="11"/>
      <c r="L2285" s="11"/>
      <c r="M2285" s="11"/>
      <c r="N2285" s="10"/>
      <c r="O2285" s="10"/>
      <c r="P2285" s="10"/>
      <c r="Q2285" s="10"/>
      <c r="R2285" s="10"/>
      <c r="S2285" s="10" t="s">
        <v>53</v>
      </c>
      <c r="T2285" s="10"/>
      <c r="U2285" s="10" t="s">
        <v>49</v>
      </c>
      <c r="V2285" s="10" t="s">
        <v>50</v>
      </c>
      <c r="W2285" s="10" t="s">
        <v>50</v>
      </c>
      <c r="X2285" s="11" t="str">
        <f t="shared" si="1296"/>
        <v>N</v>
      </c>
      <c r="Y2285" s="11"/>
      <c r="Z2285" s="11">
        <f t="shared" si="1309"/>
        <v>0</v>
      </c>
      <c r="AA2285" s="11" t="str">
        <f t="shared" si="1293"/>
        <v>N</v>
      </c>
      <c r="AB2285" s="11"/>
      <c r="AC2285" s="11">
        <f t="shared" si="1294"/>
        <v>0</v>
      </c>
      <c r="AD2285" s="10" t="str">
        <f t="shared" si="1297"/>
        <v/>
      </c>
      <c r="AE2285" s="10" t="str">
        <f t="shared" si="1298"/>
        <v/>
      </c>
      <c r="AF2285" s="11"/>
      <c r="AG2285" s="10"/>
      <c r="AH2285" s="10"/>
      <c r="AI2285" s="11">
        <f t="shared" si="1299"/>
        <v>1888</v>
      </c>
      <c r="AJ2285" s="11" t="str">
        <f t="shared" si="1300"/>
        <v/>
      </c>
      <c r="AK2285" s="11">
        <f t="shared" si="1301"/>
        <v>2039</v>
      </c>
      <c r="AL2285" s="11" t="str">
        <f t="shared" si="1302"/>
        <v/>
      </c>
      <c r="AM2285" s="11">
        <f t="shared" si="1303"/>
        <v>1543</v>
      </c>
      <c r="AN2285" s="11" t="str">
        <f t="shared" si="1304"/>
        <v/>
      </c>
      <c r="AO2285" s="11">
        <f t="shared" si="1307"/>
        <v>1543</v>
      </c>
      <c r="AP2285" s="11" t="str">
        <f t="shared" si="1306"/>
        <v/>
      </c>
      <c r="AQ2285" s="11"/>
      <c r="AR2285" s="11">
        <f t="shared" si="1295"/>
        <v>0</v>
      </c>
      <c r="AS2285" s="11"/>
      <c r="AT2285" s="9"/>
      <c r="AU2285" t="str">
        <f t="shared" si="1308"/>
        <v>RW</v>
      </c>
      <c r="AV2285" s="7">
        <f>SUM(Z$7:Z2285)/2</f>
        <v>1812</v>
      </c>
      <c r="AW2285" s="7">
        <f>SUM(AC$7:AC2285)/2</f>
        <v>1544</v>
      </c>
      <c r="BB2285" s="7">
        <f t="shared" si="1310"/>
        <v>152</v>
      </c>
      <c r="BF2285" s="2" t="s">
        <v>1299</v>
      </c>
      <c r="BG2285" s="2" t="s">
        <v>1299</v>
      </c>
      <c r="BH2285" s="2" t="s">
        <v>1299</v>
      </c>
      <c r="BI2285" s="2" t="s">
        <v>1299</v>
      </c>
      <c r="BJ2285" s="2" t="s">
        <v>1299</v>
      </c>
      <c r="BK2285" s="2" t="s">
        <v>1299</v>
      </c>
      <c r="BL2285" s="2" t="s">
        <v>1299</v>
      </c>
      <c r="BM2285" s="2" t="s">
        <v>1299</v>
      </c>
      <c r="BN2285" s="2" t="s">
        <v>1299</v>
      </c>
      <c r="BO2285" s="2" t="s">
        <v>1299</v>
      </c>
    </row>
    <row r="2286" spans="2:67" outlineLevel="1">
      <c r="B2286" s="36"/>
      <c r="C2286" s="13" t="s">
        <v>1999</v>
      </c>
      <c r="D2286" s="10" t="s">
        <v>2453</v>
      </c>
      <c r="E2286" s="10" t="s">
        <v>2454</v>
      </c>
      <c r="F2286" s="11" t="s">
        <v>2455</v>
      </c>
      <c r="G2286" s="11" t="str">
        <f t="shared" si="1311"/>
        <v/>
      </c>
      <c r="H2286" s="11"/>
      <c r="I2286" s="11"/>
      <c r="J2286" s="11"/>
      <c r="K2286" s="11"/>
      <c r="L2286" s="11"/>
      <c r="M2286" s="11"/>
      <c r="N2286" s="10"/>
      <c r="O2286" s="10"/>
      <c r="P2286" s="10"/>
      <c r="Q2286" s="10"/>
      <c r="R2286" s="10"/>
      <c r="S2286" s="10" t="s">
        <v>53</v>
      </c>
      <c r="T2286" s="10"/>
      <c r="U2286" s="10" t="s">
        <v>49</v>
      </c>
      <c r="V2286" s="10" t="s">
        <v>50</v>
      </c>
      <c r="W2286" s="10" t="s">
        <v>50</v>
      </c>
      <c r="X2286" s="11" t="str">
        <f t="shared" si="1296"/>
        <v>N</v>
      </c>
      <c r="Y2286" s="11"/>
      <c r="Z2286" s="11">
        <f t="shared" si="1309"/>
        <v>0</v>
      </c>
      <c r="AA2286" s="11" t="str">
        <f t="shared" si="1293"/>
        <v>N</v>
      </c>
      <c r="AB2286" s="11"/>
      <c r="AC2286" s="11">
        <f t="shared" si="1294"/>
        <v>0</v>
      </c>
      <c r="AD2286" s="10" t="str">
        <f t="shared" si="1297"/>
        <v/>
      </c>
      <c r="AE2286" s="10" t="str">
        <f t="shared" si="1298"/>
        <v/>
      </c>
      <c r="AF2286" s="11"/>
      <c r="AG2286" s="10"/>
      <c r="AH2286" s="10"/>
      <c r="AI2286" s="11">
        <f t="shared" si="1299"/>
        <v>1888</v>
      </c>
      <c r="AJ2286" s="11" t="str">
        <f t="shared" si="1300"/>
        <v/>
      </c>
      <c r="AK2286" s="11">
        <f t="shared" si="1301"/>
        <v>2039</v>
      </c>
      <c r="AL2286" s="11" t="str">
        <f t="shared" si="1302"/>
        <v/>
      </c>
      <c r="AM2286" s="11">
        <f t="shared" si="1303"/>
        <v>1543</v>
      </c>
      <c r="AN2286" s="11" t="str">
        <f t="shared" si="1304"/>
        <v/>
      </c>
      <c r="AO2286" s="11">
        <f t="shared" si="1307"/>
        <v>1543</v>
      </c>
      <c r="AP2286" s="11" t="str">
        <f t="shared" si="1306"/>
        <v/>
      </c>
      <c r="AQ2286" s="11"/>
      <c r="AR2286" s="11">
        <f t="shared" si="1295"/>
        <v>0</v>
      </c>
      <c r="AS2286" s="11"/>
      <c r="AT2286" s="9"/>
      <c r="AU2286" t="str">
        <f t="shared" si="1308"/>
        <v>RW</v>
      </c>
      <c r="AV2286" s="7">
        <f>SUM(Z$7:Z2286)/2</f>
        <v>1812</v>
      </c>
      <c r="AW2286" s="7">
        <f>SUM(AC$7:AC2286)/2</f>
        <v>1544</v>
      </c>
      <c r="BB2286" s="7">
        <f t="shared" si="1310"/>
        <v>152</v>
      </c>
      <c r="BF2286" s="2" t="s">
        <v>1299</v>
      </c>
      <c r="BG2286" s="2" t="s">
        <v>1299</v>
      </c>
      <c r="BH2286" s="2" t="s">
        <v>1299</v>
      </c>
      <c r="BI2286" s="2" t="s">
        <v>1299</v>
      </c>
      <c r="BJ2286" s="2" t="s">
        <v>1299</v>
      </c>
      <c r="BK2286" s="2" t="s">
        <v>1299</v>
      </c>
      <c r="BL2286" s="2" t="s">
        <v>1299</v>
      </c>
      <c r="BM2286" s="2" t="s">
        <v>1299</v>
      </c>
      <c r="BN2286" s="2" t="s">
        <v>1299</v>
      </c>
      <c r="BO2286" s="2" t="s">
        <v>1299</v>
      </c>
    </row>
    <row r="2287" spans="2:67" outlineLevel="1">
      <c r="B2287" s="36"/>
      <c r="C2287" s="13" t="s">
        <v>1999</v>
      </c>
      <c r="D2287" s="10" t="s">
        <v>2453</v>
      </c>
      <c r="E2287" s="10" t="s">
        <v>2454</v>
      </c>
      <c r="F2287" s="11" t="s">
        <v>2455</v>
      </c>
      <c r="G2287" s="11" t="str">
        <f t="shared" si="1311"/>
        <v/>
      </c>
      <c r="H2287" s="11"/>
      <c r="I2287" s="11"/>
      <c r="J2287" s="11"/>
      <c r="K2287" s="11"/>
      <c r="L2287" s="11"/>
      <c r="M2287" s="11"/>
      <c r="N2287" s="10"/>
      <c r="O2287" s="10"/>
      <c r="P2287" s="10"/>
      <c r="Q2287" s="10"/>
      <c r="R2287" s="10"/>
      <c r="S2287" s="10" t="s">
        <v>53</v>
      </c>
      <c r="T2287" s="10"/>
      <c r="U2287" s="10" t="s">
        <v>49</v>
      </c>
      <c r="V2287" s="10" t="s">
        <v>50</v>
      </c>
      <c r="W2287" s="10" t="s">
        <v>50</v>
      </c>
      <c r="X2287" s="11" t="str">
        <f t="shared" si="1296"/>
        <v>N</v>
      </c>
      <c r="Y2287" s="11"/>
      <c r="Z2287" s="11">
        <f t="shared" si="1309"/>
        <v>0</v>
      </c>
      <c r="AA2287" s="11" t="str">
        <f t="shared" si="1293"/>
        <v>N</v>
      </c>
      <c r="AB2287" s="11"/>
      <c r="AC2287" s="11">
        <f t="shared" si="1294"/>
        <v>0</v>
      </c>
      <c r="AD2287" s="10" t="str">
        <f t="shared" si="1297"/>
        <v/>
      </c>
      <c r="AE2287" s="10" t="str">
        <f t="shared" si="1298"/>
        <v/>
      </c>
      <c r="AF2287" s="11"/>
      <c r="AG2287" s="10"/>
      <c r="AH2287" s="10"/>
      <c r="AI2287" s="11">
        <f t="shared" si="1299"/>
        <v>1888</v>
      </c>
      <c r="AJ2287" s="11" t="str">
        <f t="shared" si="1300"/>
        <v/>
      </c>
      <c r="AK2287" s="11">
        <f t="shared" si="1301"/>
        <v>2039</v>
      </c>
      <c r="AL2287" s="11" t="str">
        <f t="shared" si="1302"/>
        <v/>
      </c>
      <c r="AM2287" s="11">
        <f t="shared" si="1303"/>
        <v>1543</v>
      </c>
      <c r="AN2287" s="11" t="str">
        <f t="shared" si="1304"/>
        <v/>
      </c>
      <c r="AO2287" s="11">
        <f t="shared" si="1307"/>
        <v>1543</v>
      </c>
      <c r="AP2287" s="11" t="str">
        <f t="shared" si="1306"/>
        <v/>
      </c>
      <c r="AQ2287" s="11"/>
      <c r="AR2287" s="11">
        <f t="shared" si="1295"/>
        <v>0</v>
      </c>
      <c r="AS2287" s="11"/>
      <c r="AT2287" s="9"/>
      <c r="AU2287" t="str">
        <f t="shared" si="1308"/>
        <v>RW</v>
      </c>
      <c r="AV2287" s="7">
        <f>SUM(Z$7:Z2287)/2</f>
        <v>1812</v>
      </c>
      <c r="AW2287" s="7">
        <f>SUM(AC$7:AC2287)/2</f>
        <v>1544</v>
      </c>
      <c r="BB2287" s="7">
        <f t="shared" si="1310"/>
        <v>152</v>
      </c>
      <c r="BF2287" s="2" t="s">
        <v>1299</v>
      </c>
      <c r="BG2287" s="2" t="s">
        <v>1299</v>
      </c>
      <c r="BH2287" s="2" t="s">
        <v>1299</v>
      </c>
      <c r="BI2287" s="2" t="s">
        <v>1299</v>
      </c>
      <c r="BJ2287" s="2" t="s">
        <v>1299</v>
      </c>
      <c r="BK2287" s="2" t="s">
        <v>1299</v>
      </c>
      <c r="BL2287" s="2" t="s">
        <v>1299</v>
      </c>
      <c r="BM2287" s="2" t="s">
        <v>1299</v>
      </c>
      <c r="BN2287" s="2" t="s">
        <v>1299</v>
      </c>
      <c r="BO2287" s="2" t="s">
        <v>1299</v>
      </c>
    </row>
    <row r="2288" spans="2:67" ht="72" outlineLevel="1">
      <c r="B2288" s="36" t="s">
        <v>2103</v>
      </c>
      <c r="C2288" s="13" t="s">
        <v>1999</v>
      </c>
      <c r="D2288" s="10" t="s">
        <v>2457</v>
      </c>
      <c r="E2288" s="10" t="s">
        <v>2454</v>
      </c>
      <c r="F2288" s="11" t="s">
        <v>2455</v>
      </c>
      <c r="G2288" s="11" t="str">
        <f>IF(BA2288&gt;1, F2288 &amp; "[" &amp; BB2288-1+BA2288&amp; ":" &amp; BB2288 &amp; "]",(IF(BA2288&gt;0,F2288 &amp; "[" &amp; BB2288 &amp; "]","")))</f>
        <v>MFR_SPECIFIC_F3[151:143]</v>
      </c>
      <c r="H2288" s="45" t="s">
        <v>2458</v>
      </c>
      <c r="I2288" s="45"/>
      <c r="J2288" s="45"/>
      <c r="K2288" s="45"/>
      <c r="L2288" s="45"/>
      <c r="M2288" s="45"/>
      <c r="N2288" s="16" t="s">
        <v>2459</v>
      </c>
      <c r="O2288" s="10"/>
      <c r="P2288" s="10"/>
      <c r="Q2288" s="10"/>
      <c r="R2288" s="10"/>
      <c r="S2288" s="10" t="s">
        <v>53</v>
      </c>
      <c r="T2288" s="10"/>
      <c r="U2288" s="10" t="s">
        <v>49</v>
      </c>
      <c r="V2288" s="10" t="s">
        <v>50</v>
      </c>
      <c r="W2288" s="10" t="s">
        <v>50</v>
      </c>
      <c r="X2288" s="11" t="str">
        <f t="shared" si="1296"/>
        <v>Y</v>
      </c>
      <c r="Y2288" s="11">
        <v>9</v>
      </c>
      <c r="Z2288" s="11">
        <f t="shared" si="1309"/>
        <v>9</v>
      </c>
      <c r="AA2288" s="11" t="str">
        <f t="shared" si="1293"/>
        <v>N</v>
      </c>
      <c r="AB2288" s="11"/>
      <c r="AC2288" s="11">
        <f t="shared" si="1294"/>
        <v>0</v>
      </c>
      <c r="AD2288" s="10" t="str">
        <f t="shared" si="1297"/>
        <v>000000000</v>
      </c>
      <c r="AE2288" s="10" t="str">
        <f t="shared" si="1298"/>
        <v>000000000</v>
      </c>
      <c r="AF2288" s="11"/>
      <c r="AG2288" s="10"/>
      <c r="AH2288" s="10"/>
      <c r="AI2288" s="11">
        <f t="shared" si="1299"/>
        <v>1879</v>
      </c>
      <c r="AJ2288" s="11" t="str">
        <f t="shared" si="1300"/>
        <v>MTP[1887:1879]</v>
      </c>
      <c r="AK2288" s="11">
        <f t="shared" si="1301"/>
        <v>2030</v>
      </c>
      <c r="AL2288" s="11" t="str">
        <f t="shared" si="1302"/>
        <v/>
      </c>
      <c r="AM2288" s="11">
        <f t="shared" si="1303"/>
        <v>1543</v>
      </c>
      <c r="AN2288" s="11" t="str">
        <f t="shared" si="1304"/>
        <v/>
      </c>
      <c r="AO2288" s="11">
        <f t="shared" si="1307"/>
        <v>1543</v>
      </c>
      <c r="AP2288" s="11" t="str">
        <f t="shared" si="1306"/>
        <v/>
      </c>
      <c r="AQ2288" s="11"/>
      <c r="AR2288" s="11">
        <f t="shared" si="1295"/>
        <v>0</v>
      </c>
      <c r="AS2288" s="11"/>
      <c r="AT2288" s="9"/>
      <c r="AU2288" t="str">
        <f t="shared" si="1308"/>
        <v>RW</v>
      </c>
      <c r="AV2288" s="7">
        <f>SUM(Z$7:Z2288)/2</f>
        <v>1816.5</v>
      </c>
      <c r="AW2288" s="7">
        <f>SUM(AC$7:AC2288)/2</f>
        <v>1544</v>
      </c>
      <c r="BA2288" s="11">
        <v>9</v>
      </c>
      <c r="BB2288" s="7">
        <f t="shared" si="1310"/>
        <v>143</v>
      </c>
      <c r="BF2288" s="32" t="s">
        <v>2460</v>
      </c>
      <c r="BG2288" s="32" t="s">
        <v>2460</v>
      </c>
      <c r="BH2288" s="32" t="s">
        <v>2460</v>
      </c>
      <c r="BI2288" s="32" t="s">
        <v>2460</v>
      </c>
      <c r="BJ2288" s="51" t="s">
        <v>2461</v>
      </c>
      <c r="BK2288" s="51" t="s">
        <v>2461</v>
      </c>
      <c r="BL2288" s="32" t="s">
        <v>2462</v>
      </c>
      <c r="BM2288" s="32" t="s">
        <v>2462</v>
      </c>
      <c r="BN2288" s="32" t="s">
        <v>2460</v>
      </c>
      <c r="BO2288" s="32" t="s">
        <v>2460</v>
      </c>
    </row>
    <row r="2289" spans="2:67" outlineLevel="1">
      <c r="B2289" s="36" t="s">
        <v>2103</v>
      </c>
      <c r="C2289" s="13" t="s">
        <v>1999</v>
      </c>
      <c r="D2289" s="10" t="s">
        <v>2457</v>
      </c>
      <c r="E2289" s="10" t="s">
        <v>2454</v>
      </c>
      <c r="F2289" s="11" t="s">
        <v>2455</v>
      </c>
      <c r="G2289" s="11" t="str">
        <f t="shared" si="1311"/>
        <v>MFR_SPECIFIC_F3[142]</v>
      </c>
      <c r="H2289" s="45" t="s">
        <v>2463</v>
      </c>
      <c r="I2289" s="45"/>
      <c r="J2289" s="45"/>
      <c r="K2289" s="45"/>
      <c r="L2289" s="45"/>
      <c r="M2289" s="45"/>
      <c r="N2289" s="10"/>
      <c r="O2289" s="10"/>
      <c r="P2289" s="10"/>
      <c r="Q2289" s="10"/>
      <c r="R2289" s="10"/>
      <c r="S2289" s="10" t="s">
        <v>53</v>
      </c>
      <c r="T2289" s="10"/>
      <c r="U2289" s="10" t="s">
        <v>49</v>
      </c>
      <c r="V2289" s="10" t="s">
        <v>50</v>
      </c>
      <c r="W2289" s="10" t="s">
        <v>50</v>
      </c>
      <c r="X2289" s="11" t="str">
        <f t="shared" si="1296"/>
        <v>Y</v>
      </c>
      <c r="Y2289" s="11">
        <v>1</v>
      </c>
      <c r="Z2289" s="11">
        <f t="shared" si="1309"/>
        <v>1</v>
      </c>
      <c r="AA2289" s="11" t="str">
        <f t="shared" si="1293"/>
        <v>N</v>
      </c>
      <c r="AB2289" s="11"/>
      <c r="AC2289" s="11">
        <f t="shared" si="1294"/>
        <v>0</v>
      </c>
      <c r="AD2289" s="10" t="str">
        <f t="shared" si="1297"/>
        <v>0</v>
      </c>
      <c r="AE2289" s="10" t="str">
        <f t="shared" si="1298"/>
        <v>0</v>
      </c>
      <c r="AF2289" s="11"/>
      <c r="AG2289" s="10"/>
      <c r="AH2289" s="10"/>
      <c r="AI2289" s="11">
        <f t="shared" si="1299"/>
        <v>1878</v>
      </c>
      <c r="AJ2289" s="11" t="str">
        <f t="shared" si="1300"/>
        <v>MTP[1878]</v>
      </c>
      <c r="AK2289" s="11">
        <f t="shared" si="1301"/>
        <v>2029</v>
      </c>
      <c r="AL2289" s="11" t="str">
        <f t="shared" si="1302"/>
        <v/>
      </c>
      <c r="AM2289" s="11">
        <f t="shared" si="1303"/>
        <v>1543</v>
      </c>
      <c r="AN2289" s="11" t="str">
        <f t="shared" si="1304"/>
        <v/>
      </c>
      <c r="AO2289" s="11">
        <f t="shared" si="1307"/>
        <v>1543</v>
      </c>
      <c r="AP2289" s="11" t="str">
        <f t="shared" si="1306"/>
        <v/>
      </c>
      <c r="AQ2289" s="11"/>
      <c r="AR2289" s="11">
        <f t="shared" si="1295"/>
        <v>0</v>
      </c>
      <c r="AS2289" s="11"/>
      <c r="AT2289" s="9"/>
      <c r="AU2289" t="str">
        <f t="shared" si="1308"/>
        <v>RW</v>
      </c>
      <c r="AV2289" s="7">
        <f>SUM(Z$7:Z2289)/2</f>
        <v>1817</v>
      </c>
      <c r="AW2289" s="7">
        <f>SUM(AC$7:AC2289)/2</f>
        <v>1544</v>
      </c>
      <c r="BA2289" s="11">
        <v>1</v>
      </c>
      <c r="BB2289" s="7">
        <f t="shared" si="1310"/>
        <v>142</v>
      </c>
      <c r="BF2289" s="2" t="s">
        <v>1304</v>
      </c>
      <c r="BG2289" s="2" t="s">
        <v>1304</v>
      </c>
      <c r="BH2289" s="2" t="s">
        <v>1304</v>
      </c>
      <c r="BI2289" s="2" t="s">
        <v>1304</v>
      </c>
      <c r="BJ2289" s="2" t="s">
        <v>1304</v>
      </c>
      <c r="BK2289" s="2" t="s">
        <v>1304</v>
      </c>
      <c r="BL2289" s="2" t="s">
        <v>1304</v>
      </c>
      <c r="BM2289" s="2" t="s">
        <v>1304</v>
      </c>
      <c r="BN2289" s="2" t="s">
        <v>1304</v>
      </c>
      <c r="BO2289" s="2" t="s">
        <v>1304</v>
      </c>
    </row>
    <row r="2290" spans="2:67" outlineLevel="1">
      <c r="B2290" s="36" t="s">
        <v>2103</v>
      </c>
      <c r="C2290" s="13" t="s">
        <v>1999</v>
      </c>
      <c r="D2290" s="10" t="s">
        <v>2457</v>
      </c>
      <c r="E2290" s="10" t="s">
        <v>2454</v>
      </c>
      <c r="F2290" s="11" t="s">
        <v>2455</v>
      </c>
      <c r="G2290" s="11" t="str">
        <f t="shared" si="1311"/>
        <v>MFR_SPECIFIC_F3[141]</v>
      </c>
      <c r="H2290" s="45" t="s">
        <v>2464</v>
      </c>
      <c r="I2290" s="45"/>
      <c r="J2290" s="45"/>
      <c r="K2290" s="45"/>
      <c r="L2290" s="45"/>
      <c r="M2290" s="45"/>
      <c r="N2290" s="10"/>
      <c r="O2290" s="10"/>
      <c r="P2290" s="10"/>
      <c r="Q2290" s="10"/>
      <c r="R2290" s="10"/>
      <c r="S2290" s="10" t="s">
        <v>53</v>
      </c>
      <c r="T2290" s="10"/>
      <c r="U2290" s="10" t="s">
        <v>49</v>
      </c>
      <c r="V2290" s="10" t="s">
        <v>50</v>
      </c>
      <c r="W2290" s="10" t="s">
        <v>50</v>
      </c>
      <c r="X2290" s="11" t="str">
        <f t="shared" si="1296"/>
        <v>Y</v>
      </c>
      <c r="Y2290" s="11">
        <v>1</v>
      </c>
      <c r="Z2290" s="11">
        <f t="shared" si="1309"/>
        <v>1</v>
      </c>
      <c r="AA2290" s="11" t="str">
        <f t="shared" si="1293"/>
        <v>N</v>
      </c>
      <c r="AB2290" s="11"/>
      <c r="AC2290" s="11">
        <f t="shared" si="1294"/>
        <v>0</v>
      </c>
      <c r="AD2290" s="10" t="str">
        <f t="shared" si="1297"/>
        <v>0</v>
      </c>
      <c r="AE2290" s="10" t="str">
        <f t="shared" si="1298"/>
        <v>0</v>
      </c>
      <c r="AF2290" s="11"/>
      <c r="AG2290" s="10"/>
      <c r="AH2290" s="10"/>
      <c r="AI2290" s="11">
        <f t="shared" si="1299"/>
        <v>1877</v>
      </c>
      <c r="AJ2290" s="11" t="str">
        <f t="shared" si="1300"/>
        <v>MTP[1877]</v>
      </c>
      <c r="AK2290" s="11">
        <f t="shared" si="1301"/>
        <v>2028</v>
      </c>
      <c r="AL2290" s="11" t="str">
        <f t="shared" si="1302"/>
        <v/>
      </c>
      <c r="AM2290" s="11">
        <f t="shared" si="1303"/>
        <v>1543</v>
      </c>
      <c r="AN2290" s="11" t="str">
        <f t="shared" si="1304"/>
        <v/>
      </c>
      <c r="AO2290" s="11">
        <f t="shared" si="1307"/>
        <v>1543</v>
      </c>
      <c r="AP2290" s="11" t="str">
        <f t="shared" si="1306"/>
        <v/>
      </c>
      <c r="AQ2290" s="11"/>
      <c r="AR2290" s="11">
        <f t="shared" si="1295"/>
        <v>0</v>
      </c>
      <c r="AS2290" s="11"/>
      <c r="AT2290" s="9"/>
      <c r="AU2290" t="str">
        <f t="shared" si="1308"/>
        <v>RW</v>
      </c>
      <c r="AV2290" s="7">
        <f>SUM(Z$7:Z2290)/2</f>
        <v>1817.5</v>
      </c>
      <c r="AW2290" s="7">
        <f>SUM(AC$7:AC2290)/2</f>
        <v>1544</v>
      </c>
      <c r="BA2290" s="11">
        <v>1</v>
      </c>
      <c r="BB2290" s="7">
        <f t="shared" ref="BB2290:BB2292" si="1312">BB2291+BA2291</f>
        <v>141</v>
      </c>
      <c r="BF2290" s="2" t="s">
        <v>1304</v>
      </c>
      <c r="BG2290" s="2" t="s">
        <v>1304</v>
      </c>
      <c r="BH2290" s="2" t="s">
        <v>1304</v>
      </c>
      <c r="BI2290" s="2" t="s">
        <v>1304</v>
      </c>
      <c r="BJ2290" s="2" t="s">
        <v>1304</v>
      </c>
      <c r="BK2290" s="2" t="s">
        <v>1304</v>
      </c>
      <c r="BL2290" s="2" t="s">
        <v>1304</v>
      </c>
      <c r="BM2290" s="2" t="s">
        <v>1304</v>
      </c>
      <c r="BN2290" s="2" t="s">
        <v>1304</v>
      </c>
      <c r="BO2290" s="2" t="s">
        <v>1304</v>
      </c>
    </row>
    <row r="2291" spans="2:67" outlineLevel="1">
      <c r="B2291" s="36" t="s">
        <v>2103</v>
      </c>
      <c r="C2291" s="13" t="s">
        <v>1999</v>
      </c>
      <c r="D2291" s="10" t="s">
        <v>2457</v>
      </c>
      <c r="E2291" s="10" t="s">
        <v>2454</v>
      </c>
      <c r="F2291" s="11" t="s">
        <v>2455</v>
      </c>
      <c r="G2291" s="11" t="str">
        <f t="shared" si="1311"/>
        <v>MFR_SPECIFIC_F3[140]</v>
      </c>
      <c r="H2291" s="45" t="s">
        <v>2465</v>
      </c>
      <c r="I2291" s="45"/>
      <c r="J2291" s="45"/>
      <c r="K2291" s="45"/>
      <c r="L2291" s="45"/>
      <c r="M2291" s="45"/>
      <c r="N2291" s="10"/>
      <c r="O2291" s="10"/>
      <c r="P2291" s="10"/>
      <c r="Q2291" s="10"/>
      <c r="R2291" s="10"/>
      <c r="S2291" s="10" t="s">
        <v>53</v>
      </c>
      <c r="T2291" s="10"/>
      <c r="U2291" s="10" t="s">
        <v>49</v>
      </c>
      <c r="V2291" s="10" t="s">
        <v>50</v>
      </c>
      <c r="W2291" s="10" t="s">
        <v>50</v>
      </c>
      <c r="X2291" s="11" t="str">
        <f t="shared" si="1296"/>
        <v>Y</v>
      </c>
      <c r="Y2291" s="11">
        <v>1</v>
      </c>
      <c r="Z2291" s="11">
        <f t="shared" si="1309"/>
        <v>1</v>
      </c>
      <c r="AA2291" s="11" t="str">
        <f t="shared" ref="AA2291:AA2404" si="1313">IF(AB2291&gt;0,"Y","N")</f>
        <v>N</v>
      </c>
      <c r="AB2291" s="11"/>
      <c r="AC2291" s="11">
        <f t="shared" ref="AC2291:AC2404" si="1314">IF(V2291="N",AB2291,AB2291*$T$1)</f>
        <v>0</v>
      </c>
      <c r="AD2291" s="10">
        <v>1</v>
      </c>
      <c r="AE2291" s="10">
        <v>1</v>
      </c>
      <c r="AF2291" s="11"/>
      <c r="AG2291" s="10"/>
      <c r="AH2291" s="10"/>
      <c r="AI2291" s="11">
        <f t="shared" si="1299"/>
        <v>1876</v>
      </c>
      <c r="AJ2291" s="11" t="str">
        <f t="shared" si="1300"/>
        <v>MTP[1876]</v>
      </c>
      <c r="AK2291" s="11">
        <f t="shared" si="1301"/>
        <v>2027</v>
      </c>
      <c r="AL2291" s="11" t="str">
        <f t="shared" si="1302"/>
        <v/>
      </c>
      <c r="AM2291" s="11">
        <f t="shared" si="1303"/>
        <v>1543</v>
      </c>
      <c r="AN2291" s="11" t="str">
        <f t="shared" si="1304"/>
        <v/>
      </c>
      <c r="AO2291" s="11">
        <f t="shared" si="1307"/>
        <v>1543</v>
      </c>
      <c r="AP2291" s="11" t="str">
        <f t="shared" si="1306"/>
        <v/>
      </c>
      <c r="AQ2291" s="11"/>
      <c r="AR2291" s="11">
        <f t="shared" ref="AR2291:AR2404" si="1315">IF(V2291="N",AQ2291,AQ2291*$T$1)</f>
        <v>0</v>
      </c>
      <c r="AS2291" s="11"/>
      <c r="AT2291" s="9"/>
      <c r="AU2291" t="str">
        <f t="shared" si="1308"/>
        <v>RW</v>
      </c>
      <c r="AV2291" s="7">
        <f>SUM(Z$7:Z2291)/2</f>
        <v>1818</v>
      </c>
      <c r="AW2291" s="7">
        <f>SUM(AC$7:AC2291)/2</f>
        <v>1544</v>
      </c>
      <c r="BA2291" s="11">
        <v>1</v>
      </c>
      <c r="BB2291" s="7">
        <f t="shared" si="1312"/>
        <v>140</v>
      </c>
      <c r="BF2291" s="2">
        <v>1</v>
      </c>
      <c r="BG2291" s="2">
        <v>1</v>
      </c>
      <c r="BH2291" s="2">
        <v>1</v>
      </c>
      <c r="BI2291" s="2">
        <v>1</v>
      </c>
      <c r="BJ2291" s="2">
        <v>1</v>
      </c>
      <c r="BK2291" s="2">
        <v>1</v>
      </c>
      <c r="BL2291" s="2">
        <v>1</v>
      </c>
      <c r="BM2291" s="2">
        <v>1</v>
      </c>
      <c r="BN2291" s="2">
        <v>1</v>
      </c>
      <c r="BO2291" s="2">
        <v>1</v>
      </c>
    </row>
    <row r="2292" spans="2:67" outlineLevel="1">
      <c r="B2292" s="36" t="s">
        <v>2103</v>
      </c>
      <c r="C2292" s="13" t="s">
        <v>1999</v>
      </c>
      <c r="D2292" s="10" t="s">
        <v>2457</v>
      </c>
      <c r="E2292" s="10" t="s">
        <v>2454</v>
      </c>
      <c r="F2292" s="11" t="s">
        <v>2455</v>
      </c>
      <c r="G2292" s="11" t="str">
        <f t="shared" si="1311"/>
        <v>MFR_SPECIFIC_F3[139]</v>
      </c>
      <c r="H2292" s="45" t="s">
        <v>2466</v>
      </c>
      <c r="I2292" s="45"/>
      <c r="J2292" s="45"/>
      <c r="K2292" s="45"/>
      <c r="L2292" s="45"/>
      <c r="M2292" s="45"/>
      <c r="N2292" s="10"/>
      <c r="O2292" s="10"/>
      <c r="P2292" s="10"/>
      <c r="Q2292" s="10"/>
      <c r="R2292" s="10"/>
      <c r="S2292" s="10" t="s">
        <v>53</v>
      </c>
      <c r="T2292" s="10"/>
      <c r="U2292" s="10" t="s">
        <v>49</v>
      </c>
      <c r="V2292" s="10" t="s">
        <v>50</v>
      </c>
      <c r="W2292" s="10" t="s">
        <v>50</v>
      </c>
      <c r="X2292" s="11" t="str">
        <f t="shared" si="1296"/>
        <v>Y</v>
      </c>
      <c r="Y2292" s="11">
        <v>1</v>
      </c>
      <c r="Z2292" s="11">
        <f t="shared" si="1309"/>
        <v>1</v>
      </c>
      <c r="AA2292" s="11" t="str">
        <f t="shared" si="1313"/>
        <v>N</v>
      </c>
      <c r="AB2292" s="11"/>
      <c r="AC2292" s="11">
        <f t="shared" si="1314"/>
        <v>0</v>
      </c>
      <c r="AD2292" s="10">
        <v>1</v>
      </c>
      <c r="AE2292" s="10">
        <v>1</v>
      </c>
      <c r="AF2292" s="11"/>
      <c r="AG2292" s="10"/>
      <c r="AH2292" s="10"/>
      <c r="AI2292" s="11">
        <f t="shared" si="1299"/>
        <v>1875</v>
      </c>
      <c r="AJ2292" s="11" t="str">
        <f t="shared" si="1300"/>
        <v>MTP[1875]</v>
      </c>
      <c r="AK2292" s="11">
        <f t="shared" si="1301"/>
        <v>2026</v>
      </c>
      <c r="AL2292" s="11" t="str">
        <f t="shared" si="1302"/>
        <v/>
      </c>
      <c r="AM2292" s="11">
        <f t="shared" si="1303"/>
        <v>1543</v>
      </c>
      <c r="AN2292" s="11" t="str">
        <f t="shared" si="1304"/>
        <v/>
      </c>
      <c r="AO2292" s="11">
        <f t="shared" si="1307"/>
        <v>1543</v>
      </c>
      <c r="AP2292" s="11" t="str">
        <f t="shared" si="1306"/>
        <v/>
      </c>
      <c r="AQ2292" s="11"/>
      <c r="AR2292" s="11">
        <f t="shared" si="1315"/>
        <v>0</v>
      </c>
      <c r="AS2292" s="11"/>
      <c r="AT2292" s="9"/>
      <c r="AU2292" t="str">
        <f t="shared" si="1308"/>
        <v>RW</v>
      </c>
      <c r="AV2292" s="7">
        <f>SUM(Z$7:Z2292)/2</f>
        <v>1818.5</v>
      </c>
      <c r="AW2292" s="7">
        <f>SUM(AC$7:AC2292)/2</f>
        <v>1544</v>
      </c>
      <c r="BA2292" s="11">
        <v>1</v>
      </c>
      <c r="BB2292" s="7">
        <f t="shared" si="1312"/>
        <v>139</v>
      </c>
      <c r="BF2292" s="2">
        <v>1</v>
      </c>
      <c r="BG2292" s="2">
        <v>1</v>
      </c>
      <c r="BH2292" s="2">
        <v>1</v>
      </c>
      <c r="BI2292" s="2">
        <v>1</v>
      </c>
      <c r="BJ2292" s="2">
        <v>0</v>
      </c>
      <c r="BK2292" s="2">
        <v>0</v>
      </c>
      <c r="BL2292" s="2">
        <v>0</v>
      </c>
      <c r="BM2292" s="2">
        <v>0</v>
      </c>
      <c r="BN2292" s="2">
        <v>0</v>
      </c>
      <c r="BO2292" s="2">
        <v>0</v>
      </c>
    </row>
    <row r="2293" spans="2:67" outlineLevel="1">
      <c r="B2293" s="36" t="s">
        <v>2103</v>
      </c>
      <c r="C2293" s="13" t="s">
        <v>1999</v>
      </c>
      <c r="D2293" s="10" t="s">
        <v>2457</v>
      </c>
      <c r="E2293" s="10" t="s">
        <v>2454</v>
      </c>
      <c r="F2293" s="11" t="s">
        <v>2455</v>
      </c>
      <c r="G2293" s="11" t="str">
        <f t="shared" si="1311"/>
        <v>MFR_SPECIFIC_F3[138:131]</v>
      </c>
      <c r="H2293" s="45" t="s">
        <v>2467</v>
      </c>
      <c r="I2293" s="45"/>
      <c r="J2293" s="45"/>
      <c r="K2293" s="45"/>
      <c r="L2293" s="45"/>
      <c r="M2293" s="45"/>
      <c r="N2293" s="10"/>
      <c r="O2293" s="10"/>
      <c r="P2293" s="10"/>
      <c r="Q2293" s="10"/>
      <c r="R2293" s="10"/>
      <c r="S2293" s="10" t="s">
        <v>53</v>
      </c>
      <c r="T2293" s="10"/>
      <c r="U2293" s="10" t="s">
        <v>49</v>
      </c>
      <c r="V2293" s="10" t="s">
        <v>50</v>
      </c>
      <c r="W2293" s="10" t="s">
        <v>50</v>
      </c>
      <c r="X2293" s="11" t="str">
        <f t="shared" si="1296"/>
        <v>Y</v>
      </c>
      <c r="Y2293" s="11">
        <v>8</v>
      </c>
      <c r="Z2293" s="11">
        <f t="shared" si="1309"/>
        <v>8</v>
      </c>
      <c r="AA2293" s="11" t="str">
        <f t="shared" si="1313"/>
        <v>N</v>
      </c>
      <c r="AB2293" s="11"/>
      <c r="AC2293" s="11">
        <f t="shared" si="1314"/>
        <v>0</v>
      </c>
      <c r="AD2293" s="10" t="str">
        <f t="shared" si="1297"/>
        <v>00000000</v>
      </c>
      <c r="AE2293" s="10" t="str">
        <f t="shared" si="1298"/>
        <v>00000000</v>
      </c>
      <c r="AF2293" s="11"/>
      <c r="AG2293" s="10"/>
      <c r="AH2293" s="10"/>
      <c r="AI2293" s="11">
        <f t="shared" si="1299"/>
        <v>1867</v>
      </c>
      <c r="AJ2293" s="11" t="str">
        <f t="shared" si="1300"/>
        <v>MTP[1874:1867]</v>
      </c>
      <c r="AK2293" s="11">
        <f t="shared" si="1301"/>
        <v>2018</v>
      </c>
      <c r="AL2293" s="11" t="str">
        <f t="shared" si="1302"/>
        <v/>
      </c>
      <c r="AM2293" s="11">
        <f t="shared" si="1303"/>
        <v>1543</v>
      </c>
      <c r="AN2293" s="11" t="str">
        <f t="shared" si="1304"/>
        <v/>
      </c>
      <c r="AO2293" s="11">
        <f t="shared" si="1307"/>
        <v>1543</v>
      </c>
      <c r="AP2293" s="11" t="str">
        <f t="shared" si="1306"/>
        <v/>
      </c>
      <c r="AQ2293" s="11"/>
      <c r="AR2293" s="11">
        <f t="shared" si="1315"/>
        <v>0</v>
      </c>
      <c r="AS2293" s="11"/>
      <c r="AT2293" s="9"/>
      <c r="AU2293" t="str">
        <f t="shared" si="1308"/>
        <v>RW</v>
      </c>
      <c r="AV2293" s="7">
        <f>SUM(Z$7:Z2293)/2</f>
        <v>1822.5</v>
      </c>
      <c r="AW2293" s="7">
        <f>SUM(AC$7:AC2293)/2</f>
        <v>1544</v>
      </c>
      <c r="BA2293" s="11">
        <v>8</v>
      </c>
      <c r="BB2293" s="7">
        <f t="shared" ref="BB2293:BB2298" si="1316">BB2294+BA2294</f>
        <v>131</v>
      </c>
      <c r="BF2293" s="2" t="s">
        <v>272</v>
      </c>
      <c r="BG2293" s="2" t="s">
        <v>272</v>
      </c>
      <c r="BH2293" s="2" t="s">
        <v>272</v>
      </c>
      <c r="BI2293" s="2" t="s">
        <v>272</v>
      </c>
      <c r="BJ2293" s="2" t="s">
        <v>272</v>
      </c>
      <c r="BK2293" s="2" t="s">
        <v>272</v>
      </c>
      <c r="BL2293" s="2" t="s">
        <v>272</v>
      </c>
      <c r="BM2293" s="2" t="s">
        <v>272</v>
      </c>
      <c r="BN2293" s="2" t="s">
        <v>272</v>
      </c>
      <c r="BO2293" s="2" t="s">
        <v>272</v>
      </c>
    </row>
    <row r="2294" spans="2:67" outlineLevel="1">
      <c r="B2294" s="36" t="s">
        <v>2103</v>
      </c>
      <c r="C2294" s="13" t="s">
        <v>1999</v>
      </c>
      <c r="D2294" s="10" t="s">
        <v>2457</v>
      </c>
      <c r="E2294" s="10" t="s">
        <v>2454</v>
      </c>
      <c r="F2294" s="11" t="s">
        <v>2455</v>
      </c>
      <c r="G2294" s="11" t="str">
        <f t="shared" si="1311"/>
        <v>MFR_SPECIFIC_F3[130]</v>
      </c>
      <c r="H2294" s="45" t="s">
        <v>2468</v>
      </c>
      <c r="I2294" s="45"/>
      <c r="J2294" s="45"/>
      <c r="K2294" s="45"/>
      <c r="L2294" s="45"/>
      <c r="M2294" s="45"/>
      <c r="N2294" s="10"/>
      <c r="O2294" s="10"/>
      <c r="P2294" s="10"/>
      <c r="Q2294" s="10"/>
      <c r="R2294" s="10"/>
      <c r="S2294" s="10" t="s">
        <v>53</v>
      </c>
      <c r="T2294" s="10"/>
      <c r="U2294" s="10" t="s">
        <v>49</v>
      </c>
      <c r="V2294" s="10" t="s">
        <v>50</v>
      </c>
      <c r="W2294" s="10" t="s">
        <v>50</v>
      </c>
      <c r="X2294" s="11" t="str">
        <f t="shared" si="1296"/>
        <v>Y</v>
      </c>
      <c r="Y2294" s="11">
        <v>1</v>
      </c>
      <c r="Z2294" s="11">
        <f t="shared" si="1309"/>
        <v>1</v>
      </c>
      <c r="AA2294" s="11" t="str">
        <f t="shared" si="1313"/>
        <v>N</v>
      </c>
      <c r="AB2294" s="11"/>
      <c r="AC2294" s="11">
        <f t="shared" si="1314"/>
        <v>0</v>
      </c>
      <c r="AD2294" s="10" t="str">
        <f t="shared" si="1297"/>
        <v>0</v>
      </c>
      <c r="AE2294" s="10" t="str">
        <f t="shared" si="1298"/>
        <v>0</v>
      </c>
      <c r="AF2294" s="11"/>
      <c r="AG2294" s="10"/>
      <c r="AH2294" s="10"/>
      <c r="AI2294" s="11">
        <f t="shared" si="1299"/>
        <v>1866</v>
      </c>
      <c r="AJ2294" s="11" t="str">
        <f t="shared" si="1300"/>
        <v>MTP[1866]</v>
      </c>
      <c r="AK2294" s="11">
        <f t="shared" si="1301"/>
        <v>2017</v>
      </c>
      <c r="AL2294" s="11" t="str">
        <f t="shared" si="1302"/>
        <v/>
      </c>
      <c r="AM2294" s="11">
        <f t="shared" si="1303"/>
        <v>1543</v>
      </c>
      <c r="AN2294" s="11" t="str">
        <f t="shared" si="1304"/>
        <v/>
      </c>
      <c r="AO2294" s="11">
        <f t="shared" si="1307"/>
        <v>1543</v>
      </c>
      <c r="AP2294" s="11" t="str">
        <f t="shared" si="1306"/>
        <v/>
      </c>
      <c r="AQ2294" s="11"/>
      <c r="AR2294" s="11">
        <f t="shared" si="1315"/>
        <v>0</v>
      </c>
      <c r="AS2294" s="11"/>
      <c r="AT2294" s="9"/>
      <c r="AU2294" t="str">
        <f t="shared" si="1308"/>
        <v>RW</v>
      </c>
      <c r="AV2294" s="7">
        <f>SUM(Z$7:Z2294)/2</f>
        <v>1823</v>
      </c>
      <c r="AW2294" s="7">
        <f>SUM(AC$7:AC2294)/2</f>
        <v>1544</v>
      </c>
      <c r="BA2294">
        <v>1</v>
      </c>
      <c r="BB2294" s="7">
        <f t="shared" si="1316"/>
        <v>130</v>
      </c>
      <c r="BF2294" s="2" t="s">
        <v>1304</v>
      </c>
      <c r="BG2294" s="2" t="s">
        <v>1304</v>
      </c>
      <c r="BH2294" s="2" t="s">
        <v>1304</v>
      </c>
      <c r="BI2294" s="2" t="s">
        <v>1304</v>
      </c>
      <c r="BJ2294" s="2" t="s">
        <v>1304</v>
      </c>
      <c r="BK2294" s="2" t="s">
        <v>1304</v>
      </c>
      <c r="BL2294" s="2" t="s">
        <v>1304</v>
      </c>
      <c r="BM2294" s="2" t="s">
        <v>1304</v>
      </c>
      <c r="BN2294" s="2" t="s">
        <v>1304</v>
      </c>
      <c r="BO2294" s="2" t="s">
        <v>1304</v>
      </c>
    </row>
    <row r="2295" spans="2:67" ht="43.15" outlineLevel="1">
      <c r="B2295" s="36" t="s">
        <v>2103</v>
      </c>
      <c r="C2295" s="13" t="s">
        <v>1999</v>
      </c>
      <c r="D2295" s="10" t="s">
        <v>2457</v>
      </c>
      <c r="E2295" s="10" t="s">
        <v>2454</v>
      </c>
      <c r="F2295" s="11" t="s">
        <v>2455</v>
      </c>
      <c r="G2295" s="11" t="str">
        <f t="shared" si="1311"/>
        <v>MFR_SPECIFIC_F3[129]</v>
      </c>
      <c r="H2295" s="45" t="s">
        <v>2469</v>
      </c>
      <c r="I2295" s="45"/>
      <c r="J2295" s="45"/>
      <c r="K2295" s="45"/>
      <c r="L2295" s="45"/>
      <c r="M2295" s="45"/>
      <c r="N2295" s="16" t="s">
        <v>2470</v>
      </c>
      <c r="O2295" s="10"/>
      <c r="P2295" s="10"/>
      <c r="Q2295" s="10"/>
      <c r="R2295" s="10"/>
      <c r="S2295" s="10" t="s">
        <v>53</v>
      </c>
      <c r="T2295" s="10"/>
      <c r="U2295" s="10" t="s">
        <v>49</v>
      </c>
      <c r="V2295" s="10" t="s">
        <v>50</v>
      </c>
      <c r="W2295" s="10" t="s">
        <v>50</v>
      </c>
      <c r="X2295" s="11" t="str">
        <f t="shared" si="1296"/>
        <v>Y</v>
      </c>
      <c r="Y2295" s="11">
        <v>1</v>
      </c>
      <c r="Z2295" s="11">
        <f t="shared" si="1309"/>
        <v>1</v>
      </c>
      <c r="AA2295" s="11" t="str">
        <f t="shared" si="1313"/>
        <v>N</v>
      </c>
      <c r="AB2295" s="11"/>
      <c r="AC2295" s="11">
        <f t="shared" si="1314"/>
        <v>0</v>
      </c>
      <c r="AD2295" s="10">
        <v>1</v>
      </c>
      <c r="AE2295" s="10">
        <v>1</v>
      </c>
      <c r="AF2295" s="11"/>
      <c r="AG2295" s="10"/>
      <c r="AH2295" s="10"/>
      <c r="AI2295" s="11">
        <f t="shared" si="1299"/>
        <v>1865</v>
      </c>
      <c r="AJ2295" s="11" t="str">
        <f t="shared" si="1300"/>
        <v>MTP[1865]</v>
      </c>
      <c r="AK2295" s="11">
        <f t="shared" si="1301"/>
        <v>2016</v>
      </c>
      <c r="AL2295" s="11" t="str">
        <f t="shared" si="1302"/>
        <v/>
      </c>
      <c r="AM2295" s="11">
        <f t="shared" si="1303"/>
        <v>1543</v>
      </c>
      <c r="AN2295" s="11" t="str">
        <f t="shared" si="1304"/>
        <v/>
      </c>
      <c r="AO2295" s="11">
        <f t="shared" si="1307"/>
        <v>1543</v>
      </c>
      <c r="AP2295" s="11" t="str">
        <f t="shared" si="1306"/>
        <v/>
      </c>
      <c r="AQ2295" s="11"/>
      <c r="AR2295" s="11">
        <f t="shared" si="1315"/>
        <v>0</v>
      </c>
      <c r="AS2295" s="11"/>
      <c r="AT2295" s="9"/>
      <c r="AU2295" t="str">
        <f t="shared" si="1308"/>
        <v>RW</v>
      </c>
      <c r="AV2295" s="7">
        <f>SUM(Z$7:Z2295)/2</f>
        <v>1823.5</v>
      </c>
      <c r="AW2295" s="7">
        <f>SUM(AC$7:AC2295)/2</f>
        <v>1544</v>
      </c>
      <c r="BA2295">
        <v>1</v>
      </c>
      <c r="BB2295" s="7">
        <f t="shared" si="1316"/>
        <v>129</v>
      </c>
      <c r="BF2295" s="2">
        <v>1</v>
      </c>
      <c r="BG2295" s="2">
        <v>1</v>
      </c>
      <c r="BH2295" s="2">
        <v>1</v>
      </c>
      <c r="BI2295" s="2">
        <v>1</v>
      </c>
      <c r="BJ2295" s="2">
        <v>1</v>
      </c>
      <c r="BK2295" s="2">
        <v>1</v>
      </c>
      <c r="BL2295" s="2">
        <v>1</v>
      </c>
      <c r="BM2295" s="2">
        <v>1</v>
      </c>
      <c r="BN2295" s="2">
        <v>1</v>
      </c>
      <c r="BO2295" s="2">
        <v>1</v>
      </c>
    </row>
    <row r="2296" spans="2:67" outlineLevel="1">
      <c r="B2296" s="36" t="s">
        <v>2103</v>
      </c>
      <c r="C2296" s="13" t="s">
        <v>1999</v>
      </c>
      <c r="D2296" s="10" t="s">
        <v>2457</v>
      </c>
      <c r="E2296" s="10" t="s">
        <v>2454</v>
      </c>
      <c r="F2296" s="11" t="s">
        <v>2455</v>
      </c>
      <c r="G2296" s="11" t="str">
        <f t="shared" si="1311"/>
        <v>MFR_SPECIFIC_F3[128]</v>
      </c>
      <c r="H2296" s="45" t="s">
        <v>2471</v>
      </c>
      <c r="I2296" s="45"/>
      <c r="J2296" s="45"/>
      <c r="K2296" s="45"/>
      <c r="L2296" s="45"/>
      <c r="M2296" s="45"/>
      <c r="N2296" s="10"/>
      <c r="O2296" s="10"/>
      <c r="P2296" s="10"/>
      <c r="Q2296" s="10"/>
      <c r="R2296" s="10"/>
      <c r="S2296" s="10" t="s">
        <v>53</v>
      </c>
      <c r="T2296" s="10"/>
      <c r="U2296" s="10" t="s">
        <v>49</v>
      </c>
      <c r="V2296" s="10" t="s">
        <v>50</v>
      </c>
      <c r="W2296" s="10" t="s">
        <v>50</v>
      </c>
      <c r="X2296" s="11" t="str">
        <f t="shared" si="1296"/>
        <v>Y</v>
      </c>
      <c r="Y2296" s="11">
        <v>1</v>
      </c>
      <c r="Z2296" s="11">
        <f t="shared" si="1309"/>
        <v>1</v>
      </c>
      <c r="AA2296" s="11" t="str">
        <f t="shared" si="1313"/>
        <v>N</v>
      </c>
      <c r="AB2296" s="11"/>
      <c r="AC2296" s="11">
        <f t="shared" si="1314"/>
        <v>0</v>
      </c>
      <c r="AD2296" s="10" t="str">
        <f t="shared" si="1297"/>
        <v>0</v>
      </c>
      <c r="AE2296" s="10" t="str">
        <f t="shared" si="1298"/>
        <v>0</v>
      </c>
      <c r="AF2296" s="11"/>
      <c r="AG2296" s="10"/>
      <c r="AH2296" s="10"/>
      <c r="AI2296" s="11">
        <f t="shared" si="1299"/>
        <v>1864</v>
      </c>
      <c r="AJ2296" s="11" t="str">
        <f t="shared" si="1300"/>
        <v>MTP[1864]</v>
      </c>
      <c r="AK2296" s="11">
        <f t="shared" si="1301"/>
        <v>2015</v>
      </c>
      <c r="AL2296" s="11" t="str">
        <f t="shared" si="1302"/>
        <v/>
      </c>
      <c r="AM2296" s="11">
        <f t="shared" si="1303"/>
        <v>1543</v>
      </c>
      <c r="AN2296" s="11" t="str">
        <f t="shared" si="1304"/>
        <v/>
      </c>
      <c r="AO2296" s="11">
        <f t="shared" si="1307"/>
        <v>1543</v>
      </c>
      <c r="AP2296" s="11" t="str">
        <f t="shared" si="1306"/>
        <v/>
      </c>
      <c r="AQ2296" s="11"/>
      <c r="AR2296" s="11">
        <f t="shared" si="1315"/>
        <v>0</v>
      </c>
      <c r="AS2296" s="11"/>
      <c r="AT2296" s="9"/>
      <c r="AU2296" t="str">
        <f t="shared" si="1308"/>
        <v>RW</v>
      </c>
      <c r="AV2296" s="7">
        <f>SUM(Z$7:Z2296)/2</f>
        <v>1824</v>
      </c>
      <c r="AW2296" s="7">
        <f>SUM(AC$7:AC2296)/2</f>
        <v>1544</v>
      </c>
      <c r="BA2296">
        <v>1</v>
      </c>
      <c r="BB2296" s="7">
        <f t="shared" si="1316"/>
        <v>128</v>
      </c>
      <c r="BF2296" s="2" t="s">
        <v>1304</v>
      </c>
      <c r="BG2296" s="2" t="s">
        <v>1304</v>
      </c>
      <c r="BH2296" s="2" t="s">
        <v>1304</v>
      </c>
      <c r="BI2296" s="2" t="s">
        <v>1304</v>
      </c>
      <c r="BJ2296" s="2" t="s">
        <v>1304</v>
      </c>
      <c r="BK2296" s="2" t="s">
        <v>1304</v>
      </c>
      <c r="BL2296" s="2" t="s">
        <v>1304</v>
      </c>
      <c r="BM2296" s="2" t="s">
        <v>1304</v>
      </c>
      <c r="BN2296" s="2" t="s">
        <v>1304</v>
      </c>
      <c r="BO2296" s="2" t="s">
        <v>1304</v>
      </c>
    </row>
    <row r="2297" spans="2:67" ht="100.9" outlineLevel="1">
      <c r="B2297" s="36" t="s">
        <v>2103</v>
      </c>
      <c r="C2297" s="13" t="s">
        <v>1999</v>
      </c>
      <c r="D2297" s="10" t="s">
        <v>2457</v>
      </c>
      <c r="E2297" s="10" t="s">
        <v>2454</v>
      </c>
      <c r="F2297" s="11" t="s">
        <v>2455</v>
      </c>
      <c r="G2297" s="11" t="str">
        <f t="shared" si="1311"/>
        <v>MFR_SPECIFIC_F3[127:64]</v>
      </c>
      <c r="H2297" s="45" t="s">
        <v>2472</v>
      </c>
      <c r="I2297" s="45"/>
      <c r="J2297" s="45"/>
      <c r="K2297" s="45"/>
      <c r="L2297" s="45"/>
      <c r="M2297" s="45"/>
      <c r="N2297" s="10"/>
      <c r="O2297" s="10"/>
      <c r="P2297" s="10"/>
      <c r="Q2297" s="10"/>
      <c r="R2297" s="10"/>
      <c r="S2297" s="10" t="s">
        <v>53</v>
      </c>
      <c r="T2297" s="10"/>
      <c r="U2297" s="10" t="s">
        <v>49</v>
      </c>
      <c r="V2297" s="10" t="s">
        <v>50</v>
      </c>
      <c r="W2297" s="10" t="s">
        <v>50</v>
      </c>
      <c r="X2297" s="11" t="str">
        <f t="shared" si="1296"/>
        <v>Y</v>
      </c>
      <c r="Y2297" s="11">
        <v>64</v>
      </c>
      <c r="Z2297" s="11">
        <f t="shared" si="1309"/>
        <v>64</v>
      </c>
      <c r="AA2297" s="11" t="str">
        <f t="shared" si="1313"/>
        <v>N</v>
      </c>
      <c r="AB2297" s="11"/>
      <c r="AC2297" s="11">
        <f t="shared" si="1314"/>
        <v>0</v>
      </c>
      <c r="AD2297" s="10" t="str">
        <f>REPT(0,BA2297)</f>
        <v>0000000000000000000000000000000000000000000000000000000000000000</v>
      </c>
      <c r="AE2297" s="10" t="str">
        <f>REPT(0,BA2297)</f>
        <v>0000000000000000000000000000000000000000000000000000000000000000</v>
      </c>
      <c r="AF2297" s="11"/>
      <c r="AG2297" s="10"/>
      <c r="AH2297" s="10"/>
      <c r="AI2297" s="11">
        <f t="shared" si="1299"/>
        <v>1800</v>
      </c>
      <c r="AJ2297" s="11" t="str">
        <f t="shared" si="1300"/>
        <v>MTP[1863:1800]</v>
      </c>
      <c r="AK2297" s="11">
        <f t="shared" si="1301"/>
        <v>1951</v>
      </c>
      <c r="AL2297" s="11" t="str">
        <f t="shared" si="1302"/>
        <v/>
      </c>
      <c r="AM2297" s="11">
        <f t="shared" si="1303"/>
        <v>1543</v>
      </c>
      <c r="AN2297" s="11" t="str">
        <f t="shared" si="1304"/>
        <v/>
      </c>
      <c r="AO2297" s="11">
        <f t="shared" si="1307"/>
        <v>1543</v>
      </c>
      <c r="AP2297" s="11" t="str">
        <f t="shared" si="1306"/>
        <v/>
      </c>
      <c r="AQ2297" s="11"/>
      <c r="AR2297" s="11">
        <f t="shared" si="1315"/>
        <v>0</v>
      </c>
      <c r="AS2297" s="11"/>
      <c r="AT2297" s="9"/>
      <c r="AU2297" t="str">
        <f t="shared" si="1308"/>
        <v>RW</v>
      </c>
      <c r="AV2297" s="7">
        <f>SUM(Z$7:Z2297)/2</f>
        <v>1856</v>
      </c>
      <c r="AW2297" s="7">
        <f>SUM(AC$7:AC2297)/2</f>
        <v>1544</v>
      </c>
      <c r="BA2297">
        <v>64</v>
      </c>
      <c r="BB2297" s="7">
        <f t="shared" si="1316"/>
        <v>64</v>
      </c>
      <c r="BF2297" s="2" t="s">
        <v>2473</v>
      </c>
      <c r="BG2297" s="2" t="s">
        <v>2473</v>
      </c>
      <c r="BH2297" s="2" t="s">
        <v>2473</v>
      </c>
      <c r="BI2297" s="2" t="s">
        <v>2473</v>
      </c>
      <c r="BJ2297" s="2" t="s">
        <v>2474</v>
      </c>
      <c r="BK2297" s="2" t="s">
        <v>2474</v>
      </c>
      <c r="BL2297" s="2" t="s">
        <v>2474</v>
      </c>
      <c r="BM2297" s="2" t="s">
        <v>2474</v>
      </c>
      <c r="BN2297" s="2" t="s">
        <v>2475</v>
      </c>
      <c r="BO2297" s="2" t="s">
        <v>2475</v>
      </c>
    </row>
    <row r="2298" spans="2:67" ht="57.6" outlineLevel="1">
      <c r="B2298" s="36" t="s">
        <v>2103</v>
      </c>
      <c r="C2298" s="13" t="s">
        <v>1999</v>
      </c>
      <c r="D2298" s="10" t="s">
        <v>2457</v>
      </c>
      <c r="E2298" s="10" t="s">
        <v>2454</v>
      </c>
      <c r="F2298" s="11" t="s">
        <v>2455</v>
      </c>
      <c r="G2298" s="11" t="str">
        <f t="shared" si="1311"/>
        <v>MFR_SPECIFIC_F3[63:32]</v>
      </c>
      <c r="H2298" s="45" t="s">
        <v>2476</v>
      </c>
      <c r="I2298" s="45"/>
      <c r="J2298" s="45"/>
      <c r="K2298" s="45"/>
      <c r="L2298" s="45"/>
      <c r="M2298" s="45"/>
      <c r="N2298" s="10"/>
      <c r="O2298" s="10"/>
      <c r="P2298" s="10"/>
      <c r="Q2298" s="10"/>
      <c r="R2298" s="10"/>
      <c r="S2298" s="10" t="s">
        <v>53</v>
      </c>
      <c r="T2298" s="10"/>
      <c r="U2298" s="10" t="s">
        <v>49</v>
      </c>
      <c r="V2298" s="10" t="s">
        <v>50</v>
      </c>
      <c r="W2298" s="10" t="s">
        <v>50</v>
      </c>
      <c r="X2298" s="11" t="str">
        <f t="shared" si="1296"/>
        <v>Y</v>
      </c>
      <c r="Y2298" s="11">
        <v>32</v>
      </c>
      <c r="Z2298" s="11">
        <f t="shared" si="1309"/>
        <v>32</v>
      </c>
      <c r="AA2298" s="11" t="str">
        <f t="shared" si="1313"/>
        <v>N</v>
      </c>
      <c r="AB2298" s="11"/>
      <c r="AC2298" s="11">
        <f t="shared" si="1314"/>
        <v>0</v>
      </c>
      <c r="AD2298" s="10" t="str">
        <f t="shared" si="1297"/>
        <v>00000000000000000000000000000000</v>
      </c>
      <c r="AE2298" s="10" t="str">
        <f t="shared" si="1298"/>
        <v>00000000000000000000000000000000</v>
      </c>
      <c r="AF2298" s="11"/>
      <c r="AG2298" s="10"/>
      <c r="AH2298" s="10"/>
      <c r="AI2298" s="11">
        <f t="shared" si="1299"/>
        <v>1768</v>
      </c>
      <c r="AJ2298" s="11" t="str">
        <f t="shared" si="1300"/>
        <v>MTP[1799:1768]</v>
      </c>
      <c r="AK2298" s="11">
        <f t="shared" si="1301"/>
        <v>1919</v>
      </c>
      <c r="AL2298" s="11" t="str">
        <f t="shared" si="1302"/>
        <v/>
      </c>
      <c r="AM2298" s="11">
        <f t="shared" si="1303"/>
        <v>1543</v>
      </c>
      <c r="AN2298" s="11" t="str">
        <f t="shared" si="1304"/>
        <v/>
      </c>
      <c r="AO2298" s="11">
        <f>IF(AND(X2298="Y",AD2298&gt;0),AO2299+AB2299,AO2299)</f>
        <v>1543</v>
      </c>
      <c r="AP2298" s="11" t="str">
        <f t="shared" si="1306"/>
        <v/>
      </c>
      <c r="AQ2298" s="11"/>
      <c r="AR2298" s="11">
        <f t="shared" si="1315"/>
        <v>0</v>
      </c>
      <c r="AS2298" s="11"/>
      <c r="AT2298" s="9"/>
      <c r="AU2298" t="str">
        <f t="shared" si="1308"/>
        <v>RW</v>
      </c>
      <c r="AV2298" s="7">
        <f>SUM(Z$7:Z2298)/2</f>
        <v>1872</v>
      </c>
      <c r="AW2298" s="7">
        <f>SUM(AC$7:AC2298)/2</f>
        <v>1544</v>
      </c>
      <c r="BA2298">
        <v>32</v>
      </c>
      <c r="BB2298" s="7">
        <f t="shared" si="1316"/>
        <v>32</v>
      </c>
      <c r="BF2298" s="2" t="s">
        <v>2477</v>
      </c>
      <c r="BG2298" s="2" t="s">
        <v>2477</v>
      </c>
      <c r="BH2298" s="2" t="s">
        <v>2477</v>
      </c>
      <c r="BI2298" s="2" t="s">
        <v>2477</v>
      </c>
      <c r="BJ2298" s="32" t="s">
        <v>2477</v>
      </c>
      <c r="BK2298" s="32" t="s">
        <v>2477</v>
      </c>
      <c r="BL2298" s="2" t="s">
        <v>2478</v>
      </c>
      <c r="BM2298" s="2" t="s">
        <v>2478</v>
      </c>
      <c r="BN2298" s="2" t="s">
        <v>2479</v>
      </c>
      <c r="BO2298" s="2" t="s">
        <v>2479</v>
      </c>
    </row>
    <row r="2299" spans="2:67" ht="57.6" outlineLevel="1">
      <c r="B2299" s="36" t="s">
        <v>2103</v>
      </c>
      <c r="C2299" s="13" t="s">
        <v>1999</v>
      </c>
      <c r="D2299" s="10" t="s">
        <v>2457</v>
      </c>
      <c r="E2299" s="10" t="s">
        <v>2454</v>
      </c>
      <c r="F2299" s="11" t="s">
        <v>2455</v>
      </c>
      <c r="G2299" s="11" t="str">
        <f t="shared" si="1311"/>
        <v>MFR_SPECIFIC_F3[31:0]</v>
      </c>
      <c r="H2299" s="45" t="s">
        <v>2480</v>
      </c>
      <c r="I2299" s="45"/>
      <c r="J2299" s="45"/>
      <c r="K2299" s="45"/>
      <c r="L2299" s="45"/>
      <c r="M2299" s="45"/>
      <c r="N2299" s="10"/>
      <c r="O2299" s="10"/>
      <c r="P2299" s="10"/>
      <c r="Q2299" s="10"/>
      <c r="R2299" s="10"/>
      <c r="S2299" s="10" t="s">
        <v>53</v>
      </c>
      <c r="T2299" s="10"/>
      <c r="U2299" s="10" t="s">
        <v>49</v>
      </c>
      <c r="V2299" s="10" t="s">
        <v>50</v>
      </c>
      <c r="W2299" s="10" t="s">
        <v>50</v>
      </c>
      <c r="X2299" s="11" t="str">
        <f t="shared" si="1296"/>
        <v>Y</v>
      </c>
      <c r="Y2299" s="11">
        <v>32</v>
      </c>
      <c r="Z2299" s="11">
        <f t="shared" si="1309"/>
        <v>32</v>
      </c>
      <c r="AA2299" s="11" t="str">
        <f t="shared" si="1313"/>
        <v>N</v>
      </c>
      <c r="AB2299" s="11"/>
      <c r="AC2299" s="11">
        <f t="shared" si="1314"/>
        <v>0</v>
      </c>
      <c r="AD2299" s="10" t="str">
        <f t="shared" si="1297"/>
        <v>00000000000000000000000000000000</v>
      </c>
      <c r="AE2299" s="10" t="str">
        <f t="shared" si="1298"/>
        <v>00000000000000000000000000000000</v>
      </c>
      <c r="AF2299" s="11"/>
      <c r="AG2299" s="10"/>
      <c r="AH2299" s="10"/>
      <c r="AI2299" s="11">
        <f>IF(Y2299&gt;0,AK2134,AK2134- 1)</f>
        <v>1736</v>
      </c>
      <c r="AJ2299" s="11" t="str">
        <f t="shared" si="1300"/>
        <v>MTP[1767:1736]</v>
      </c>
      <c r="AK2299" s="11">
        <f>IF(AND(V2299="Y", Y2299&gt;0),AI2171,AI2171- 1)</f>
        <v>1887</v>
      </c>
      <c r="AL2299" s="11" t="str">
        <f t="shared" si="1302"/>
        <v/>
      </c>
      <c r="AM2299" s="11">
        <f>IF(AB2299&gt;0,AO2170,AO2170- 1)</f>
        <v>1543</v>
      </c>
      <c r="AN2299" s="11" t="str">
        <f t="shared" si="1304"/>
        <v/>
      </c>
      <c r="AO2299" s="11">
        <f>IF(AND(V2299="Y", AB2299&gt;0),AM2171,AM2171- 1)</f>
        <v>1543</v>
      </c>
      <c r="AP2299" s="11" t="str">
        <f t="shared" si="1306"/>
        <v/>
      </c>
      <c r="AQ2299" s="11"/>
      <c r="AR2299" s="11">
        <f t="shared" si="1315"/>
        <v>0</v>
      </c>
      <c r="AS2299" s="11"/>
      <c r="AT2299" s="9"/>
      <c r="AU2299" t="str">
        <f t="shared" si="1308"/>
        <v>RW</v>
      </c>
      <c r="AV2299" s="7">
        <f>SUM(Z$7:Z2299)/2</f>
        <v>1888</v>
      </c>
      <c r="AW2299" s="7">
        <f>SUM(AC$7:AC2299)/2</f>
        <v>1544</v>
      </c>
      <c r="BA2299">
        <v>32</v>
      </c>
      <c r="BB2299" s="7">
        <f t="shared" ref="BB2299" si="1317">BB2300+BA2300</f>
        <v>0</v>
      </c>
      <c r="BF2299" s="2" t="s">
        <v>173</v>
      </c>
      <c r="BG2299" s="2" t="s">
        <v>173</v>
      </c>
      <c r="BH2299" s="2" t="s">
        <v>173</v>
      </c>
      <c r="BI2299" s="2" t="s">
        <v>173</v>
      </c>
      <c r="BJ2299" s="2" t="s">
        <v>173</v>
      </c>
      <c r="BK2299" s="2" t="s">
        <v>173</v>
      </c>
      <c r="BL2299" s="2" t="s">
        <v>173</v>
      </c>
      <c r="BM2299" s="2" t="s">
        <v>173</v>
      </c>
      <c r="BN2299" s="2" t="s">
        <v>173</v>
      </c>
      <c r="BO2299" s="2" t="s">
        <v>173</v>
      </c>
    </row>
    <row r="2300" spans="2:67" hidden="1">
      <c r="C2300" s="13" t="s">
        <v>1999</v>
      </c>
      <c r="D2300" s="10" t="s">
        <v>2457</v>
      </c>
      <c r="E2300" s="10" t="s">
        <v>2481</v>
      </c>
      <c r="F2300" s="11" t="s">
        <v>2482</v>
      </c>
      <c r="G2300" s="11"/>
      <c r="H2300" s="11"/>
      <c r="I2300" s="11"/>
      <c r="J2300" s="11"/>
      <c r="K2300" s="11"/>
      <c r="L2300" s="11"/>
      <c r="M2300" s="11"/>
      <c r="N2300" s="10"/>
      <c r="O2300" s="10"/>
      <c r="P2300" s="10"/>
      <c r="Q2300" s="10" t="str">
        <f>IF(T2300&gt;2,"Block Write",IF(T2300=1,"Write Byte","Write Word"))</f>
        <v>Block Write</v>
      </c>
      <c r="R2300" s="10" t="str">
        <f>IF(T2300&gt;2,"Block Read",IF(T2300=1,"Read Byte","Read Word"))</f>
        <v>Block Read</v>
      </c>
      <c r="S2300" s="10" t="str">
        <f t="shared" si="591"/>
        <v>RW</v>
      </c>
      <c r="T2300" s="10">
        <v>4</v>
      </c>
      <c r="U2300" s="10" t="s">
        <v>50</v>
      </c>
      <c r="V2300" s="10" t="s">
        <v>50</v>
      </c>
      <c r="W2300" s="10" t="s">
        <v>50</v>
      </c>
      <c r="X2300" s="11" t="str">
        <f t="shared" ref="X2300:X2404" si="1318">IF(Y2300&gt;0,"Y","N")</f>
        <v>N</v>
      </c>
      <c r="Y2300" s="11"/>
      <c r="Z2300" s="11">
        <f t="shared" si="1309"/>
        <v>0</v>
      </c>
      <c r="AA2300" s="11" t="str">
        <f t="shared" si="1313"/>
        <v>N</v>
      </c>
      <c r="AB2300" s="11"/>
      <c r="AC2300" s="11">
        <f t="shared" si="1314"/>
        <v>0</v>
      </c>
      <c r="AD2300" s="10"/>
      <c r="AE2300" s="10"/>
      <c r="AF2300" s="11"/>
      <c r="AG2300" s="10"/>
      <c r="AH2300" s="10"/>
      <c r="AI2300" s="11">
        <f>AK2171+Y2300</f>
        <v>1888</v>
      </c>
      <c r="AJ2300" s="11"/>
      <c r="AK2300" s="11">
        <f t="shared" si="592"/>
        <v>1888</v>
      </c>
      <c r="AL2300" s="11"/>
      <c r="AM2300" s="11">
        <f>AO2171+AB2300</f>
        <v>1544</v>
      </c>
      <c r="AN2300" s="11"/>
      <c r="AO2300" s="11">
        <f t="shared" si="593"/>
        <v>1544</v>
      </c>
      <c r="AP2300" s="11"/>
      <c r="AQ2300" s="11">
        <f>IF(AND(U2300="Y",S2300="RW"),T2300*8,0)</f>
        <v>0</v>
      </c>
      <c r="AR2300" s="11">
        <f t="shared" si="1315"/>
        <v>0</v>
      </c>
      <c r="AS2300" s="11"/>
      <c r="AT2300" s="9" t="s">
        <v>18</v>
      </c>
      <c r="AU2300" t="str">
        <f t="shared" si="1308"/>
        <v>RW</v>
      </c>
      <c r="AV2300" s="7">
        <f>SUM(Z$7:Z2300)/2</f>
        <v>1888</v>
      </c>
      <c r="AW2300" s="7">
        <f>SUM(AC$7:AC2300)/2</f>
        <v>1544</v>
      </c>
    </row>
    <row r="2301" spans="2:67" hidden="1">
      <c r="C2301" s="13" t="s">
        <v>1999</v>
      </c>
      <c r="D2301" s="10" t="s">
        <v>2483</v>
      </c>
      <c r="E2301" s="10" t="s">
        <v>2484</v>
      </c>
      <c r="F2301" s="11" t="s">
        <v>2485</v>
      </c>
      <c r="G2301" s="11"/>
      <c r="H2301" s="11"/>
      <c r="I2301" s="11"/>
      <c r="J2301" s="11"/>
      <c r="K2301" s="11"/>
      <c r="L2301" s="11"/>
      <c r="M2301" s="11"/>
      <c r="N2301" s="10"/>
      <c r="O2301" s="10"/>
      <c r="P2301" s="10"/>
      <c r="Q2301" s="10" t="str">
        <f>IF(T2301&gt;2,"Block Write",IF(T2301=1,"Write Byte","Write Word"))</f>
        <v>Block Write</v>
      </c>
      <c r="R2301" s="10" t="str">
        <f>IF(T2301&gt;2,"Block Read",IF(T2301=1,"Read Byte","Read Word"))</f>
        <v>Block Read</v>
      </c>
      <c r="S2301" s="10" t="str">
        <f t="shared" si="591"/>
        <v>RW</v>
      </c>
      <c r="T2301" s="10">
        <v>4</v>
      </c>
      <c r="U2301" s="10" t="s">
        <v>50</v>
      </c>
      <c r="V2301" s="10" t="s">
        <v>50</v>
      </c>
      <c r="W2301" s="10" t="s">
        <v>50</v>
      </c>
      <c r="X2301" s="11" t="str">
        <f t="shared" si="1318"/>
        <v>N</v>
      </c>
      <c r="Y2301" s="11"/>
      <c r="Z2301" s="11">
        <f t="shared" si="1309"/>
        <v>0</v>
      </c>
      <c r="AA2301" s="11" t="str">
        <f t="shared" si="1313"/>
        <v>N</v>
      </c>
      <c r="AB2301" s="11"/>
      <c r="AC2301" s="11">
        <f t="shared" si="1314"/>
        <v>0</v>
      </c>
      <c r="AD2301" s="10"/>
      <c r="AE2301" s="10"/>
      <c r="AF2301" s="11"/>
      <c r="AG2301" s="10"/>
      <c r="AH2301" s="10"/>
      <c r="AI2301" s="11">
        <f t="shared" si="595"/>
        <v>1888</v>
      </c>
      <c r="AJ2301" s="11"/>
      <c r="AK2301" s="11">
        <f t="shared" si="592"/>
        <v>1888</v>
      </c>
      <c r="AL2301" s="11"/>
      <c r="AM2301" s="11">
        <f t="shared" si="594"/>
        <v>1544</v>
      </c>
      <c r="AN2301" s="11"/>
      <c r="AO2301" s="11">
        <f t="shared" si="593"/>
        <v>1544</v>
      </c>
      <c r="AP2301" s="11"/>
      <c r="AQ2301" s="11">
        <f t="shared" ref="AQ2301:AQ2381" si="1319">IF(AND(U2301="Y",S2301="RW"),T2301*8,0)</f>
        <v>0</v>
      </c>
      <c r="AR2301" s="11">
        <f t="shared" si="1315"/>
        <v>0</v>
      </c>
      <c r="AS2301" s="11"/>
      <c r="AT2301" s="9" t="s">
        <v>2486</v>
      </c>
      <c r="AU2301" t="str">
        <f t="shared" si="1308"/>
        <v>RW</v>
      </c>
      <c r="AV2301" s="7">
        <f>SUM(Z$7:Z2301)/2</f>
        <v>1888</v>
      </c>
      <c r="AW2301" s="7">
        <f>SUM(AC$7:AC2301)/2</f>
        <v>1544</v>
      </c>
    </row>
    <row r="2302" spans="2:67" ht="28.9">
      <c r="C2302" s="13" t="s">
        <v>1999</v>
      </c>
      <c r="D2302" s="10" t="s">
        <v>2487</v>
      </c>
      <c r="E2302" s="10" t="s">
        <v>2488</v>
      </c>
      <c r="F2302" s="11" t="s">
        <v>2489</v>
      </c>
      <c r="G2302" s="11"/>
      <c r="H2302" s="11"/>
      <c r="I2302" s="11"/>
      <c r="J2302" s="11"/>
      <c r="K2302" s="11"/>
      <c r="L2302" s="11"/>
      <c r="M2302" s="11"/>
      <c r="N2302" s="10"/>
      <c r="O2302" s="10"/>
      <c r="P2302" s="10"/>
      <c r="Q2302" s="10" t="str">
        <f>IF(T2302&gt;2,"Block Write",IF(T2302=1,"Write Byte","Write Word"))</f>
        <v>Write Word</v>
      </c>
      <c r="R2302" s="10" t="str">
        <f>IF(T2302&gt;2,"Block Read",IF(T2302=1,"Read Byte","Read Word"))</f>
        <v>Read Word</v>
      </c>
      <c r="S2302" s="10" t="str">
        <f t="shared" si="591"/>
        <v>RW</v>
      </c>
      <c r="T2302" s="10">
        <v>2</v>
      </c>
      <c r="U2302" s="10" t="s">
        <v>49</v>
      </c>
      <c r="V2302" s="10" t="s">
        <v>50</v>
      </c>
      <c r="W2302" s="10" t="s">
        <v>50</v>
      </c>
      <c r="X2302" s="11" t="str">
        <f t="shared" si="1318"/>
        <v>N</v>
      </c>
      <c r="Y2302" s="11"/>
      <c r="Z2302" s="11">
        <f t="shared" si="1309"/>
        <v>0</v>
      </c>
      <c r="AA2302" s="11" t="str">
        <f t="shared" si="1313"/>
        <v>Y</v>
      </c>
      <c r="AB2302" s="11">
        <f>SUM(AB2303:AB2310)</f>
        <v>16</v>
      </c>
      <c r="AC2302" s="11">
        <f t="shared" si="1314"/>
        <v>16</v>
      </c>
      <c r="AD2302" s="10" t="str">
        <f>(AD2303 &amp; AD2304 &amp; AD2305 &amp; AD2306 &amp; AD2307 &amp; AD2308 &amp; AD2309 &amp; AD2310)</f>
        <v>0000011001101010</v>
      </c>
      <c r="AE2302" s="10" t="str">
        <f>(AE2303 &amp; AE2304 &amp; AE2305 &amp; AE2306 &amp; AE2307 &amp; AE2308 &amp; AE2309 &amp; AE2310)</f>
        <v>0000010001000000</v>
      </c>
      <c r="AF2302" s="11"/>
      <c r="AG2302" s="10"/>
      <c r="AH2302" s="10"/>
      <c r="AI2302" s="11">
        <f t="shared" si="595"/>
        <v>1888</v>
      </c>
      <c r="AJ2302" s="11"/>
      <c r="AK2302" s="11">
        <f t="shared" si="592"/>
        <v>1888</v>
      </c>
      <c r="AL2302" s="11"/>
      <c r="AM2302" s="11">
        <f t="shared" si="594"/>
        <v>1560</v>
      </c>
      <c r="AN2302" s="11"/>
      <c r="AO2302" s="11">
        <f t="shared" si="593"/>
        <v>1560</v>
      </c>
      <c r="AP2302" s="11"/>
      <c r="AQ2302" s="11">
        <f t="shared" si="1319"/>
        <v>16</v>
      </c>
      <c r="AR2302" s="11">
        <f t="shared" si="1315"/>
        <v>16</v>
      </c>
      <c r="AS2302" s="11"/>
      <c r="AT2302" s="9" t="s">
        <v>20</v>
      </c>
      <c r="AU2302" t="str">
        <f t="shared" si="1308"/>
        <v>RW</v>
      </c>
      <c r="AV2302" s="7">
        <f>SUM(Z$7:Z2302)/2</f>
        <v>1888</v>
      </c>
      <c r="AW2302" s="7">
        <f>SUM(AC$7:AC2302)/2</f>
        <v>1552</v>
      </c>
      <c r="BF2302" s="2" t="s">
        <v>2490</v>
      </c>
      <c r="BG2302" s="2" t="s">
        <v>733</v>
      </c>
      <c r="BH2302" s="2" t="s">
        <v>2490</v>
      </c>
      <c r="BI2302" s="2" t="s">
        <v>733</v>
      </c>
      <c r="BJ2302" s="2" t="s">
        <v>2490</v>
      </c>
      <c r="BK2302" s="2" t="s">
        <v>733</v>
      </c>
      <c r="BL2302" s="2" t="s">
        <v>2490</v>
      </c>
      <c r="BM2302" s="2" t="s">
        <v>733</v>
      </c>
      <c r="BN2302" s="2" t="s">
        <v>2490</v>
      </c>
      <c r="BO2302" s="2" t="s">
        <v>733</v>
      </c>
    </row>
    <row r="2303" spans="2:67" outlineLevel="1">
      <c r="B2303" s="36"/>
      <c r="C2303" s="13" t="s">
        <v>1999</v>
      </c>
      <c r="D2303" s="10" t="s">
        <v>2487</v>
      </c>
      <c r="E2303" s="10" t="s">
        <v>2488</v>
      </c>
      <c r="F2303" s="11" t="s">
        <v>2489</v>
      </c>
      <c r="G2303" s="11" t="str">
        <f t="shared" ref="G2303:G2310" si="1320">IF(BA2303&gt;1, F2303 &amp; "[" &amp; BB2303-1+BA2303&amp; ":" &amp; BB2303 &amp; "]",(IF(BA2303&gt;0,F2303 &amp; "[" &amp; BB2303 &amp; "]","")))</f>
        <v>MFR_SPECIFIC_F6[15:13]</v>
      </c>
      <c r="H2303" s="11"/>
      <c r="I2303" s="5"/>
      <c r="J2303" s="5"/>
      <c r="K2303" s="5"/>
      <c r="L2303" s="5"/>
      <c r="M2303" s="5"/>
      <c r="N2303"/>
      <c r="O2303" s="10"/>
      <c r="P2303" s="10"/>
      <c r="Q2303" s="10"/>
      <c r="R2303" s="10"/>
      <c r="S2303" s="10" t="s">
        <v>53</v>
      </c>
      <c r="T2303" s="10"/>
      <c r="U2303" s="10" t="s">
        <v>49</v>
      </c>
      <c r="V2303" s="10" t="s">
        <v>50</v>
      </c>
      <c r="W2303" s="10" t="s">
        <v>50</v>
      </c>
      <c r="X2303" s="11" t="str">
        <f t="shared" si="1318"/>
        <v>N</v>
      </c>
      <c r="Y2303" s="11"/>
      <c r="Z2303" s="11">
        <f t="shared" si="1309"/>
        <v>0</v>
      </c>
      <c r="AA2303" s="11" t="str">
        <f t="shared" si="1313"/>
        <v>Y</v>
      </c>
      <c r="AB2303" s="11">
        <v>3</v>
      </c>
      <c r="AC2303" s="11">
        <f t="shared" si="1314"/>
        <v>3</v>
      </c>
      <c r="AD2303" s="10" t="str">
        <f t="shared" ref="AD2303:AD2304" si="1321">REPT(0,BA2303)</f>
        <v>000</v>
      </c>
      <c r="AE2303" s="10" t="str">
        <f t="shared" ref="AE2303:AE2310" si="1322">REPT(0,BA2303)</f>
        <v>000</v>
      </c>
      <c r="AF2303" s="11"/>
      <c r="AG2303" s="10"/>
      <c r="AH2303" s="10"/>
      <c r="AI2303" s="11">
        <f t="shared" ref="AI2303:AI2309" si="1323">AI2304+Y2304</f>
        <v>1887</v>
      </c>
      <c r="AJ2303" s="11" t="str">
        <f t="shared" ref="AJ2303" si="1324">IF(Y2303&gt;1,"MTP[" &amp; AI2303-1+Y2303&amp; ":" &amp; AI2303 &amp; "]",(IF(Y2303&gt;0,"MTP[" &amp; AI2303 &amp; "]","")))</f>
        <v/>
      </c>
      <c r="AK2303" s="11">
        <f t="shared" ref="AK2303:AK2309" si="1325">AK2304+Y2304</f>
        <v>1887</v>
      </c>
      <c r="AL2303" s="11" t="str">
        <f t="shared" ref="AL2303" si="1326">IF(AND(V2303="Y", Y2303&gt;1),"MTP[" &amp; AK2303-1+Y2303&amp; ":" &amp; AK2303 &amp; "]",(IF(AND(V2303="Y", Y2303&gt;0),"MTP[" &amp; AK2303 &amp; "]","")))</f>
        <v/>
      </c>
      <c r="AM2303" s="11">
        <f t="shared" ref="AM2303:AM2309" si="1327">AM2304+AB2304</f>
        <v>1557</v>
      </c>
      <c r="AN2303" s="11" t="str">
        <f t="shared" ref="AN2303" si="1328">IF(AB2303&gt;1,"OTP[" &amp; AM2303-1+AB2303&amp; ":" &amp; AM2303 &amp; "]",(IF(AB2303&gt;0,"OTP[" &amp; AM2303 &amp; "]","")))</f>
        <v>OTP[1559:1557]</v>
      </c>
      <c r="AO2303" s="11">
        <f t="shared" ref="AO2303:AO2308" si="1329">IF(AND(X2303="Y",AD2303&gt;0),AO2304+AB2304,AO2304)</f>
        <v>1559</v>
      </c>
      <c r="AP2303" s="11" t="str">
        <f t="shared" ref="AP2303" si="1330">IF(AND(V2303="Y", AB2303&gt;1),"OTP[" &amp; AO2303-1+AB2303&amp; ":" &amp; AO2303 &amp; "]",(IF(AND(V2303="Y", AB2303&gt;0),"OTP[" &amp; AO2303 &amp; "]","")))</f>
        <v/>
      </c>
      <c r="AQ2303" s="11"/>
      <c r="AR2303" s="11">
        <f t="shared" si="1315"/>
        <v>0</v>
      </c>
      <c r="AS2303" s="11"/>
      <c r="AT2303" s="9"/>
      <c r="AU2303" t="str">
        <f t="shared" si="1308"/>
        <v>RW</v>
      </c>
      <c r="AV2303" s="7">
        <f>SUM(Z$7:Z2303)/2</f>
        <v>1888</v>
      </c>
      <c r="AW2303" s="7">
        <f>SUM(AC$7:AC2303)/2</f>
        <v>1553.5</v>
      </c>
      <c r="BA2303" s="7">
        <f>8*T2302-SUM(BA2304:BA2310)</f>
        <v>3</v>
      </c>
      <c r="BB2303" s="7">
        <f t="shared" ref="BB2303:BB2308" si="1331">BB2304+BA2304</f>
        <v>13</v>
      </c>
      <c r="BF2303" s="2" t="s">
        <v>135</v>
      </c>
      <c r="BG2303" s="2" t="s">
        <v>135</v>
      </c>
      <c r="BH2303" s="2" t="s">
        <v>135</v>
      </c>
      <c r="BI2303" s="2" t="s">
        <v>135</v>
      </c>
      <c r="BJ2303" s="2" t="s">
        <v>135</v>
      </c>
      <c r="BK2303" s="2" t="s">
        <v>135</v>
      </c>
      <c r="BL2303" s="2" t="s">
        <v>135</v>
      </c>
      <c r="BM2303" s="2" t="s">
        <v>135</v>
      </c>
      <c r="BN2303" s="2" t="s">
        <v>135</v>
      </c>
      <c r="BO2303" s="2" t="s">
        <v>135</v>
      </c>
    </row>
    <row r="2304" spans="2:67" outlineLevel="1">
      <c r="B2304" s="36"/>
      <c r="C2304" s="13" t="s">
        <v>1999</v>
      </c>
      <c r="D2304" s="10" t="s">
        <v>2487</v>
      </c>
      <c r="E2304" s="10" t="s">
        <v>2488</v>
      </c>
      <c r="F2304" s="11" t="s">
        <v>2489</v>
      </c>
      <c r="G2304" s="11" t="str">
        <f t="shared" si="1320"/>
        <v>MFR_SPECIFIC_F6[12]</v>
      </c>
      <c r="H2304" s="11" t="s">
        <v>2491</v>
      </c>
      <c r="I2304" s="11"/>
      <c r="J2304" s="11"/>
      <c r="K2304" s="11"/>
      <c r="L2304" s="11"/>
      <c r="M2304" s="11"/>
      <c r="N2304" s="11" t="s">
        <v>2492</v>
      </c>
      <c r="O2304" s="10"/>
      <c r="P2304" s="10"/>
      <c r="Q2304" s="10"/>
      <c r="R2304" s="10"/>
      <c r="S2304" s="10" t="s">
        <v>53</v>
      </c>
      <c r="T2304" s="10"/>
      <c r="U2304" s="10" t="s">
        <v>49</v>
      </c>
      <c r="V2304" s="10" t="s">
        <v>50</v>
      </c>
      <c r="W2304" s="10" t="s">
        <v>50</v>
      </c>
      <c r="X2304" s="11" t="str">
        <f t="shared" ref="X2304:X2310" si="1332">IF(Y2304&gt;0,"Y","N")</f>
        <v>N</v>
      </c>
      <c r="Y2304" s="11"/>
      <c r="Z2304" s="11">
        <f t="shared" ref="Z2304:Z2310" si="1333">IF(V2304="N",Y2304,Y2304*$T$1)</f>
        <v>0</v>
      </c>
      <c r="AA2304" s="11" t="str">
        <f t="shared" ref="AA2304:AA2310" si="1334">IF(AB2304&gt;0,"Y","N")</f>
        <v>Y</v>
      </c>
      <c r="AB2304" s="11">
        <v>1</v>
      </c>
      <c r="AC2304" s="11">
        <f t="shared" ref="AC2304:AC2310" si="1335">IF(V2304="N",AB2304,AB2304*$T$1)</f>
        <v>1</v>
      </c>
      <c r="AD2304" s="10" t="str">
        <f t="shared" si="1321"/>
        <v>0</v>
      </c>
      <c r="AE2304" s="10" t="str">
        <f t="shared" si="1322"/>
        <v>0</v>
      </c>
      <c r="AF2304" s="11"/>
      <c r="AG2304" s="10"/>
      <c r="AH2304" s="10"/>
      <c r="AI2304" s="11">
        <f t="shared" si="1323"/>
        <v>1887</v>
      </c>
      <c r="AJ2304" s="11" t="str">
        <f t="shared" ref="AJ2304:AJ2310" si="1336">IF(Y2304&gt;1,"MTP[" &amp; AI2304-1+Y2304&amp; ":" &amp; AI2304 &amp; "]",(IF(Y2304&gt;0,"MTP[" &amp; AI2304 &amp; "]","")))</f>
        <v/>
      </c>
      <c r="AK2304" s="11">
        <f t="shared" si="1325"/>
        <v>1887</v>
      </c>
      <c r="AL2304" s="11" t="str">
        <f t="shared" ref="AL2304:AL2310" si="1337">IF(AND(V2304="Y", Y2304&gt;1),"MTP[" &amp; AK2304-1+Y2304&amp; ":" &amp; AK2304 &amp; "]",(IF(AND(V2304="Y", Y2304&gt;0),"MTP[" &amp; AK2304 &amp; "]","")))</f>
        <v/>
      </c>
      <c r="AM2304" s="11">
        <f t="shared" si="1327"/>
        <v>1556</v>
      </c>
      <c r="AN2304" s="11" t="str">
        <f t="shared" ref="AN2304:AN2310" si="1338">IF(AB2304&gt;1,"OTP[" &amp; AM2304-1+AB2304&amp; ":" &amp; AM2304 &amp; "]",(IF(AB2304&gt;0,"OTP[" &amp; AM2304 &amp; "]","")))</f>
        <v>OTP[1556]</v>
      </c>
      <c r="AO2304" s="11">
        <f t="shared" si="1329"/>
        <v>1559</v>
      </c>
      <c r="AP2304" s="11" t="str">
        <f t="shared" ref="AP2304:AP2310" si="1339">IF(AND(V2304="Y", AB2304&gt;1),"OTP[" &amp; AO2304-1+AB2304&amp; ":" &amp; AO2304 &amp; "]",(IF(AND(V2304="Y", AB2304&gt;0),"OTP[" &amp; AO2304 &amp; "]","")))</f>
        <v/>
      </c>
      <c r="AQ2304" s="11"/>
      <c r="AR2304" s="11">
        <f t="shared" si="1315"/>
        <v>0</v>
      </c>
      <c r="AS2304" s="11"/>
      <c r="AT2304" s="9"/>
      <c r="AU2304" t="str">
        <f t="shared" si="1308"/>
        <v>RW</v>
      </c>
      <c r="AV2304" s="7">
        <f>SUM(Z$7:Z2304)/2</f>
        <v>1888</v>
      </c>
      <c r="AW2304" s="7">
        <f>SUM(AC$7:AC2304)/2</f>
        <v>1554</v>
      </c>
      <c r="BA2304" s="7">
        <v>1</v>
      </c>
      <c r="BB2304" s="7">
        <f t="shared" si="1331"/>
        <v>12</v>
      </c>
      <c r="BF2304" s="2" t="s">
        <v>1304</v>
      </c>
      <c r="BG2304" s="2" t="s">
        <v>1304</v>
      </c>
      <c r="BH2304" s="2" t="s">
        <v>1304</v>
      </c>
      <c r="BI2304" s="2" t="s">
        <v>1304</v>
      </c>
      <c r="BJ2304" s="2" t="s">
        <v>1304</v>
      </c>
      <c r="BK2304" s="2" t="s">
        <v>1304</v>
      </c>
      <c r="BL2304" s="2" t="s">
        <v>1304</v>
      </c>
      <c r="BM2304" s="2" t="s">
        <v>1304</v>
      </c>
      <c r="BN2304" s="2" t="s">
        <v>1304</v>
      </c>
      <c r="BO2304" s="2" t="s">
        <v>1304</v>
      </c>
    </row>
    <row r="2305" spans="2:67" outlineLevel="1">
      <c r="B2305" s="36"/>
      <c r="C2305" s="13" t="s">
        <v>1999</v>
      </c>
      <c r="D2305" s="10" t="s">
        <v>2487</v>
      </c>
      <c r="E2305" s="10" t="s">
        <v>2488</v>
      </c>
      <c r="F2305" s="11" t="s">
        <v>2489</v>
      </c>
      <c r="G2305" s="11" t="str">
        <f t="shared" si="1320"/>
        <v>MFR_SPECIFIC_F6[11:10]</v>
      </c>
      <c r="H2305" s="11" t="s">
        <v>2493</v>
      </c>
      <c r="I2305" s="11"/>
      <c r="J2305" s="11"/>
      <c r="K2305" s="11"/>
      <c r="L2305" s="11"/>
      <c r="M2305" s="11"/>
      <c r="N2305" s="11" t="s">
        <v>2494</v>
      </c>
      <c r="O2305" s="10"/>
      <c r="P2305" s="10"/>
      <c r="Q2305" s="10"/>
      <c r="R2305" s="10"/>
      <c r="S2305" s="10" t="s">
        <v>53</v>
      </c>
      <c r="T2305" s="10"/>
      <c r="U2305" s="10" t="s">
        <v>49</v>
      </c>
      <c r="V2305" s="10" t="s">
        <v>50</v>
      </c>
      <c r="W2305" s="10" t="s">
        <v>50</v>
      </c>
      <c r="X2305" s="11" t="str">
        <f t="shared" si="1332"/>
        <v>N</v>
      </c>
      <c r="Y2305" s="11"/>
      <c r="Z2305" s="11">
        <f t="shared" si="1333"/>
        <v>0</v>
      </c>
      <c r="AA2305" s="11" t="str">
        <f t="shared" si="1334"/>
        <v>Y</v>
      </c>
      <c r="AB2305" s="11">
        <v>2</v>
      </c>
      <c r="AC2305" s="11">
        <f t="shared" si="1335"/>
        <v>2</v>
      </c>
      <c r="AD2305" s="32" t="s">
        <v>1313</v>
      </c>
      <c r="AE2305" s="32" t="s">
        <v>1313</v>
      </c>
      <c r="AF2305" s="11"/>
      <c r="AG2305" s="10"/>
      <c r="AH2305" s="10"/>
      <c r="AI2305" s="11">
        <f t="shared" si="1323"/>
        <v>1887</v>
      </c>
      <c r="AJ2305" s="11" t="str">
        <f t="shared" si="1336"/>
        <v/>
      </c>
      <c r="AK2305" s="11">
        <f t="shared" si="1325"/>
        <v>1887</v>
      </c>
      <c r="AL2305" s="11" t="str">
        <f t="shared" si="1337"/>
        <v/>
      </c>
      <c r="AM2305" s="11">
        <f t="shared" si="1327"/>
        <v>1554</v>
      </c>
      <c r="AN2305" s="11" t="str">
        <f t="shared" si="1338"/>
        <v>OTP[1555:1554]</v>
      </c>
      <c r="AO2305" s="11">
        <f t="shared" si="1329"/>
        <v>1559</v>
      </c>
      <c r="AP2305" s="11" t="str">
        <f t="shared" si="1339"/>
        <v/>
      </c>
      <c r="AQ2305" s="11"/>
      <c r="AR2305" s="11">
        <f t="shared" si="1315"/>
        <v>0</v>
      </c>
      <c r="AS2305" s="11"/>
      <c r="AT2305" s="9"/>
      <c r="AU2305" t="str">
        <f t="shared" si="1308"/>
        <v>RW</v>
      </c>
      <c r="AV2305" s="7">
        <f>SUM(Z$7:Z2305)/2</f>
        <v>1888</v>
      </c>
      <c r="AW2305" s="7">
        <f>SUM(AC$7:AC2305)/2</f>
        <v>1555</v>
      </c>
      <c r="BA2305" s="7">
        <v>2</v>
      </c>
      <c r="BB2305" s="7">
        <f t="shared" si="1331"/>
        <v>10</v>
      </c>
      <c r="BF2305" s="32" t="s">
        <v>1313</v>
      </c>
      <c r="BG2305" s="32" t="s">
        <v>1313</v>
      </c>
      <c r="BH2305" s="32" t="s">
        <v>1313</v>
      </c>
      <c r="BI2305" s="32" t="s">
        <v>1313</v>
      </c>
      <c r="BJ2305" s="32" t="s">
        <v>1313</v>
      </c>
      <c r="BK2305" s="32" t="s">
        <v>1313</v>
      </c>
      <c r="BL2305" s="32" t="s">
        <v>1313</v>
      </c>
      <c r="BM2305" s="32" t="s">
        <v>1313</v>
      </c>
      <c r="BN2305" s="32" t="s">
        <v>1313</v>
      </c>
      <c r="BO2305" s="32" t="s">
        <v>1313</v>
      </c>
    </row>
    <row r="2306" spans="2:67" outlineLevel="1">
      <c r="B2306" s="36"/>
      <c r="C2306" s="13" t="s">
        <v>1999</v>
      </c>
      <c r="D2306" s="10" t="s">
        <v>2487</v>
      </c>
      <c r="E2306" s="10" t="s">
        <v>2488</v>
      </c>
      <c r="F2306" s="11" t="s">
        <v>2489</v>
      </c>
      <c r="G2306" s="11" t="str">
        <f t="shared" si="1320"/>
        <v>MFR_SPECIFIC_F6[9:8]</v>
      </c>
      <c r="H2306" s="11" t="s">
        <v>2495</v>
      </c>
      <c r="I2306" s="11"/>
      <c r="J2306" s="11"/>
      <c r="K2306" s="11"/>
      <c r="L2306" s="11"/>
      <c r="M2306" s="11"/>
      <c r="N2306" s="11" t="s">
        <v>2496</v>
      </c>
      <c r="O2306" s="10"/>
      <c r="P2306" s="10"/>
      <c r="Q2306" s="10"/>
      <c r="R2306" s="10"/>
      <c r="S2306" s="10" t="s">
        <v>53</v>
      </c>
      <c r="T2306" s="10"/>
      <c r="U2306" s="10" t="s">
        <v>49</v>
      </c>
      <c r="V2306" s="10" t="s">
        <v>50</v>
      </c>
      <c r="W2306" s="10" t="s">
        <v>50</v>
      </c>
      <c r="X2306" s="11" t="str">
        <f t="shared" si="1332"/>
        <v>N</v>
      </c>
      <c r="Y2306" s="11"/>
      <c r="Z2306" s="11">
        <f t="shared" si="1333"/>
        <v>0</v>
      </c>
      <c r="AA2306" s="11" t="str">
        <f t="shared" si="1334"/>
        <v>Y</v>
      </c>
      <c r="AB2306" s="11">
        <v>2</v>
      </c>
      <c r="AC2306" s="11">
        <f t="shared" si="1335"/>
        <v>2</v>
      </c>
      <c r="AD2306" s="2">
        <v>10</v>
      </c>
      <c r="AE2306" s="2" t="s">
        <v>51</v>
      </c>
      <c r="AF2306" s="11"/>
      <c r="AG2306" s="10"/>
      <c r="AH2306" s="10"/>
      <c r="AI2306" s="11">
        <f t="shared" si="1323"/>
        <v>1887</v>
      </c>
      <c r="AJ2306" s="11" t="str">
        <f t="shared" si="1336"/>
        <v/>
      </c>
      <c r="AK2306" s="11">
        <f t="shared" si="1325"/>
        <v>1887</v>
      </c>
      <c r="AL2306" s="11" t="str">
        <f t="shared" si="1337"/>
        <v/>
      </c>
      <c r="AM2306" s="11">
        <f t="shared" si="1327"/>
        <v>1552</v>
      </c>
      <c r="AN2306" s="11" t="str">
        <f t="shared" si="1338"/>
        <v>OTP[1553:1552]</v>
      </c>
      <c r="AO2306" s="11">
        <f t="shared" si="1329"/>
        <v>1559</v>
      </c>
      <c r="AP2306" s="11" t="str">
        <f t="shared" si="1339"/>
        <v/>
      </c>
      <c r="AQ2306" s="11"/>
      <c r="AR2306" s="11">
        <f t="shared" si="1315"/>
        <v>0</v>
      </c>
      <c r="AS2306" s="11"/>
      <c r="AT2306" s="9"/>
      <c r="AU2306" t="str">
        <f t="shared" si="1308"/>
        <v>RW</v>
      </c>
      <c r="AV2306" s="7">
        <f>SUM(Z$7:Z2306)/2</f>
        <v>1888</v>
      </c>
      <c r="AW2306" s="7">
        <f>SUM(AC$7:AC2306)/2</f>
        <v>1556</v>
      </c>
      <c r="BA2306" s="7">
        <v>2</v>
      </c>
      <c r="BB2306" s="7">
        <f t="shared" si="1331"/>
        <v>8</v>
      </c>
      <c r="BF2306" s="2">
        <v>10</v>
      </c>
      <c r="BG2306" s="2" t="s">
        <v>51</v>
      </c>
      <c r="BH2306" s="2">
        <v>10</v>
      </c>
      <c r="BI2306" s="2" t="s">
        <v>51</v>
      </c>
      <c r="BJ2306" s="2">
        <v>10</v>
      </c>
      <c r="BK2306" s="2" t="s">
        <v>51</v>
      </c>
      <c r="BL2306" s="2">
        <v>10</v>
      </c>
      <c r="BM2306" s="2" t="s">
        <v>51</v>
      </c>
      <c r="BN2306" s="2">
        <v>10</v>
      </c>
      <c r="BO2306" s="2" t="s">
        <v>51</v>
      </c>
    </row>
    <row r="2307" spans="2:67" outlineLevel="1">
      <c r="B2307" s="36"/>
      <c r="C2307" s="13" t="s">
        <v>1999</v>
      </c>
      <c r="D2307" s="10" t="s">
        <v>2487</v>
      </c>
      <c r="E2307" s="10" t="s">
        <v>2488</v>
      </c>
      <c r="F2307" s="11" t="s">
        <v>2489</v>
      </c>
      <c r="G2307" s="11" t="str">
        <f t="shared" si="1320"/>
        <v>MFR_SPECIFIC_F6[7:6]</v>
      </c>
      <c r="H2307" s="11" t="s">
        <v>2497</v>
      </c>
      <c r="I2307" s="11"/>
      <c r="J2307" s="11"/>
      <c r="K2307" s="11"/>
      <c r="L2307" s="11"/>
      <c r="M2307" s="11"/>
      <c r="N2307" s="11" t="s">
        <v>2498</v>
      </c>
      <c r="O2307" s="10"/>
      <c r="P2307" s="10"/>
      <c r="Q2307" s="10"/>
      <c r="R2307" s="10"/>
      <c r="S2307" s="10" t="s">
        <v>53</v>
      </c>
      <c r="T2307" s="10"/>
      <c r="U2307" s="10" t="s">
        <v>49</v>
      </c>
      <c r="V2307" s="10" t="s">
        <v>50</v>
      </c>
      <c r="W2307" s="10" t="s">
        <v>50</v>
      </c>
      <c r="X2307" s="11" t="str">
        <f t="shared" si="1332"/>
        <v>N</v>
      </c>
      <c r="Y2307" s="11"/>
      <c r="Z2307" s="11">
        <f t="shared" si="1333"/>
        <v>0</v>
      </c>
      <c r="AA2307" s="11" t="str">
        <f t="shared" si="1334"/>
        <v>Y</v>
      </c>
      <c r="AB2307" s="11">
        <v>2</v>
      </c>
      <c r="AC2307" s="11">
        <f t="shared" si="1335"/>
        <v>2</v>
      </c>
      <c r="AD2307" s="32" t="s">
        <v>1313</v>
      </c>
      <c r="AE2307" s="32" t="s">
        <v>1313</v>
      </c>
      <c r="AF2307" s="11"/>
      <c r="AG2307" s="10"/>
      <c r="AH2307" s="10"/>
      <c r="AI2307" s="11">
        <f t="shared" si="1323"/>
        <v>1887</v>
      </c>
      <c r="AJ2307" s="11" t="str">
        <f t="shared" si="1336"/>
        <v/>
      </c>
      <c r="AK2307" s="11">
        <f t="shared" si="1325"/>
        <v>1887</v>
      </c>
      <c r="AL2307" s="11" t="str">
        <f t="shared" si="1337"/>
        <v/>
      </c>
      <c r="AM2307" s="11">
        <f t="shared" si="1327"/>
        <v>1550</v>
      </c>
      <c r="AN2307" s="11" t="str">
        <f t="shared" si="1338"/>
        <v>OTP[1551:1550]</v>
      </c>
      <c r="AO2307" s="11">
        <f t="shared" si="1329"/>
        <v>1559</v>
      </c>
      <c r="AP2307" s="11" t="str">
        <f t="shared" si="1339"/>
        <v/>
      </c>
      <c r="AQ2307" s="11"/>
      <c r="AR2307" s="11">
        <f t="shared" si="1315"/>
        <v>0</v>
      </c>
      <c r="AS2307" s="11"/>
      <c r="AT2307" s="9"/>
      <c r="AU2307" t="str">
        <f t="shared" si="1308"/>
        <v>RW</v>
      </c>
      <c r="AV2307" s="7">
        <f>SUM(Z$7:Z2307)/2</f>
        <v>1888</v>
      </c>
      <c r="AW2307" s="7">
        <f>SUM(AC$7:AC2307)/2</f>
        <v>1557</v>
      </c>
      <c r="BA2307" s="7">
        <v>2</v>
      </c>
      <c r="BB2307" s="7">
        <f t="shared" si="1331"/>
        <v>6</v>
      </c>
      <c r="BF2307" s="32" t="s">
        <v>1313</v>
      </c>
      <c r="BG2307" s="32" t="s">
        <v>1313</v>
      </c>
      <c r="BH2307" s="32" t="s">
        <v>1313</v>
      </c>
      <c r="BI2307" s="32" t="s">
        <v>1313</v>
      </c>
      <c r="BJ2307" s="32" t="s">
        <v>1313</v>
      </c>
      <c r="BK2307" s="32" t="s">
        <v>1313</v>
      </c>
      <c r="BL2307" s="32" t="s">
        <v>1313</v>
      </c>
      <c r="BM2307" s="32" t="s">
        <v>1313</v>
      </c>
      <c r="BN2307" s="32" t="s">
        <v>1313</v>
      </c>
      <c r="BO2307" s="32" t="s">
        <v>1313</v>
      </c>
    </row>
    <row r="2308" spans="2:67" outlineLevel="1">
      <c r="B2308" s="36"/>
      <c r="C2308" s="13" t="s">
        <v>1999</v>
      </c>
      <c r="D2308" s="10" t="s">
        <v>2487</v>
      </c>
      <c r="E2308" s="10" t="s">
        <v>2488</v>
      </c>
      <c r="F2308" s="11" t="s">
        <v>2489</v>
      </c>
      <c r="G2308" s="11" t="str">
        <f t="shared" si="1320"/>
        <v>MFR_SPECIFIC_F6[5:4]</v>
      </c>
      <c r="H2308" s="11" t="s">
        <v>2499</v>
      </c>
      <c r="I2308" s="11"/>
      <c r="J2308" s="11"/>
      <c r="K2308" s="11"/>
      <c r="L2308" s="11"/>
      <c r="M2308" s="11"/>
      <c r="N2308" s="11" t="s">
        <v>2500</v>
      </c>
      <c r="O2308" s="10"/>
      <c r="P2308" s="10"/>
      <c r="Q2308" s="10"/>
      <c r="R2308" s="10"/>
      <c r="S2308" s="10" t="s">
        <v>53</v>
      </c>
      <c r="T2308" s="10"/>
      <c r="U2308" s="10" t="s">
        <v>49</v>
      </c>
      <c r="V2308" s="10" t="s">
        <v>50</v>
      </c>
      <c r="W2308" s="10" t="s">
        <v>50</v>
      </c>
      <c r="X2308" s="11" t="str">
        <f t="shared" si="1332"/>
        <v>N</v>
      </c>
      <c r="Y2308" s="11"/>
      <c r="Z2308" s="11">
        <f t="shared" si="1333"/>
        <v>0</v>
      </c>
      <c r="AA2308" s="11" t="str">
        <f t="shared" si="1334"/>
        <v>Y</v>
      </c>
      <c r="AB2308" s="11">
        <v>2</v>
      </c>
      <c r="AC2308" s="11">
        <f t="shared" si="1335"/>
        <v>2</v>
      </c>
      <c r="AD2308" s="10">
        <v>10</v>
      </c>
      <c r="AE2308" s="10" t="str">
        <f t="shared" si="1322"/>
        <v>00</v>
      </c>
      <c r="AF2308" s="11"/>
      <c r="AG2308" s="10"/>
      <c r="AH2308" s="10"/>
      <c r="AI2308" s="11">
        <f t="shared" si="1323"/>
        <v>1887</v>
      </c>
      <c r="AJ2308" s="11" t="str">
        <f t="shared" si="1336"/>
        <v/>
      </c>
      <c r="AK2308" s="11">
        <f t="shared" si="1325"/>
        <v>1887</v>
      </c>
      <c r="AL2308" s="11" t="str">
        <f t="shared" si="1337"/>
        <v/>
      </c>
      <c r="AM2308" s="11">
        <f t="shared" si="1327"/>
        <v>1548</v>
      </c>
      <c r="AN2308" s="11" t="str">
        <f t="shared" si="1338"/>
        <v>OTP[1549:1548]</v>
      </c>
      <c r="AO2308" s="11">
        <f t="shared" si="1329"/>
        <v>1559</v>
      </c>
      <c r="AP2308" s="11" t="str">
        <f t="shared" si="1339"/>
        <v/>
      </c>
      <c r="AQ2308" s="11"/>
      <c r="AR2308" s="11">
        <f t="shared" si="1315"/>
        <v>0</v>
      </c>
      <c r="AS2308" s="11"/>
      <c r="AT2308" s="9"/>
      <c r="AU2308" t="str">
        <f t="shared" si="1308"/>
        <v>RW</v>
      </c>
      <c r="AV2308" s="7">
        <f>SUM(Z$7:Z2308)/2</f>
        <v>1888</v>
      </c>
      <c r="AW2308" s="7">
        <f>SUM(AC$7:AC2308)/2</f>
        <v>1558</v>
      </c>
      <c r="BA2308" s="7">
        <v>2</v>
      </c>
      <c r="BB2308" s="7">
        <f t="shared" si="1331"/>
        <v>4</v>
      </c>
      <c r="BF2308" s="2">
        <v>10</v>
      </c>
      <c r="BG2308" s="2" t="s">
        <v>51</v>
      </c>
      <c r="BH2308" s="2">
        <v>10</v>
      </c>
      <c r="BI2308" s="2" t="s">
        <v>51</v>
      </c>
      <c r="BJ2308" s="2">
        <v>10</v>
      </c>
      <c r="BK2308" s="2" t="s">
        <v>51</v>
      </c>
      <c r="BL2308" s="2">
        <v>10</v>
      </c>
      <c r="BM2308" s="2" t="s">
        <v>51</v>
      </c>
      <c r="BN2308" s="2">
        <v>10</v>
      </c>
      <c r="BO2308" s="2" t="s">
        <v>51</v>
      </c>
    </row>
    <row r="2309" spans="2:67" outlineLevel="1">
      <c r="B2309" s="36"/>
      <c r="C2309" s="13" t="s">
        <v>1999</v>
      </c>
      <c r="D2309" s="10" t="s">
        <v>2487</v>
      </c>
      <c r="E2309" s="10" t="s">
        <v>2488</v>
      </c>
      <c r="F2309" s="11" t="s">
        <v>2489</v>
      </c>
      <c r="G2309" s="11" t="str">
        <f t="shared" si="1320"/>
        <v>MFR_SPECIFIC_F6[3:2]</v>
      </c>
      <c r="H2309" s="11" t="s">
        <v>2501</v>
      </c>
      <c r="I2309" s="11"/>
      <c r="J2309" s="11"/>
      <c r="K2309" s="11"/>
      <c r="L2309" s="11"/>
      <c r="M2309" s="11"/>
      <c r="N2309" s="11" t="s">
        <v>2502</v>
      </c>
      <c r="O2309" s="10"/>
      <c r="P2309" s="10"/>
      <c r="Q2309" s="10"/>
      <c r="R2309" s="10"/>
      <c r="S2309" s="10" t="s">
        <v>53</v>
      </c>
      <c r="T2309" s="10"/>
      <c r="U2309" s="10" t="s">
        <v>49</v>
      </c>
      <c r="V2309" s="10" t="s">
        <v>50</v>
      </c>
      <c r="W2309" s="10" t="s">
        <v>50</v>
      </c>
      <c r="X2309" s="11" t="str">
        <f t="shared" si="1332"/>
        <v>N</v>
      </c>
      <c r="Y2309" s="11"/>
      <c r="Z2309" s="11">
        <f t="shared" si="1333"/>
        <v>0</v>
      </c>
      <c r="AA2309" s="11" t="str">
        <f t="shared" si="1334"/>
        <v>Y</v>
      </c>
      <c r="AB2309" s="11">
        <v>2</v>
      </c>
      <c r="AC2309" s="11">
        <f t="shared" si="1335"/>
        <v>2</v>
      </c>
      <c r="AD2309" s="10">
        <v>10</v>
      </c>
      <c r="AE2309" s="10" t="str">
        <f t="shared" si="1322"/>
        <v>00</v>
      </c>
      <c r="AF2309" s="11"/>
      <c r="AG2309" s="10"/>
      <c r="AH2309" s="10"/>
      <c r="AI2309" s="11">
        <f t="shared" si="1323"/>
        <v>1887</v>
      </c>
      <c r="AJ2309" s="11" t="str">
        <f t="shared" si="1336"/>
        <v/>
      </c>
      <c r="AK2309" s="11">
        <f t="shared" si="1325"/>
        <v>1887</v>
      </c>
      <c r="AL2309" s="11" t="str">
        <f t="shared" si="1337"/>
        <v/>
      </c>
      <c r="AM2309" s="11">
        <f t="shared" si="1327"/>
        <v>1546</v>
      </c>
      <c r="AN2309" s="11" t="str">
        <f t="shared" si="1338"/>
        <v>OTP[1547:1546]</v>
      </c>
      <c r="AO2309" s="11">
        <f>IF(AND(X2309="Y",AD2309&gt;0),AO2310+AB2310,AO2310)</f>
        <v>1559</v>
      </c>
      <c r="AP2309" s="11" t="str">
        <f t="shared" si="1339"/>
        <v/>
      </c>
      <c r="AQ2309" s="11"/>
      <c r="AR2309" s="11">
        <f t="shared" si="1315"/>
        <v>0</v>
      </c>
      <c r="AS2309" s="11"/>
      <c r="AT2309" s="9"/>
      <c r="AU2309" t="str">
        <f t="shared" si="1308"/>
        <v>RW</v>
      </c>
      <c r="AV2309" s="7">
        <f>SUM(Z$7:Z2309)/2</f>
        <v>1888</v>
      </c>
      <c r="AW2309" s="7">
        <f>SUM(AC$7:AC2309)/2</f>
        <v>1559</v>
      </c>
      <c r="BA2309" s="7">
        <v>2</v>
      </c>
      <c r="BB2309" s="7">
        <f>BB2310+BA2310</f>
        <v>2</v>
      </c>
      <c r="BF2309" s="2">
        <v>10</v>
      </c>
      <c r="BG2309" s="2" t="s">
        <v>51</v>
      </c>
      <c r="BH2309" s="2">
        <v>10</v>
      </c>
      <c r="BI2309" s="2" t="s">
        <v>51</v>
      </c>
      <c r="BJ2309" s="2">
        <v>10</v>
      </c>
      <c r="BK2309" s="2" t="s">
        <v>51</v>
      </c>
      <c r="BL2309" s="2">
        <v>10</v>
      </c>
      <c r="BM2309" s="2" t="s">
        <v>51</v>
      </c>
      <c r="BN2309" s="2">
        <v>10</v>
      </c>
      <c r="BO2309" s="2" t="s">
        <v>51</v>
      </c>
    </row>
    <row r="2310" spans="2:67" outlineLevel="1">
      <c r="B2310" s="36"/>
      <c r="C2310" s="13" t="s">
        <v>1999</v>
      </c>
      <c r="D2310" s="10" t="s">
        <v>2487</v>
      </c>
      <c r="E2310" s="10" t="s">
        <v>2488</v>
      </c>
      <c r="F2310" s="11" t="s">
        <v>2489</v>
      </c>
      <c r="G2310" s="11" t="str">
        <f t="shared" si="1320"/>
        <v>MFR_SPECIFIC_F6[1:0]</v>
      </c>
      <c r="H2310" s="11" t="s">
        <v>2503</v>
      </c>
      <c r="I2310" s="11"/>
      <c r="J2310" s="11"/>
      <c r="K2310" s="11"/>
      <c r="L2310" s="11"/>
      <c r="M2310" s="11"/>
      <c r="N2310" s="11" t="s">
        <v>2504</v>
      </c>
      <c r="O2310" s="10"/>
      <c r="P2310" s="10"/>
      <c r="Q2310" s="10"/>
      <c r="R2310" s="10"/>
      <c r="S2310" s="10" t="s">
        <v>53</v>
      </c>
      <c r="T2310" s="10"/>
      <c r="U2310" s="10" t="s">
        <v>49</v>
      </c>
      <c r="V2310" s="10" t="s">
        <v>50</v>
      </c>
      <c r="W2310" s="10" t="s">
        <v>50</v>
      </c>
      <c r="X2310" s="11" t="str">
        <f t="shared" si="1332"/>
        <v>N</v>
      </c>
      <c r="Y2310" s="11"/>
      <c r="Z2310" s="11">
        <f t="shared" si="1333"/>
        <v>0</v>
      </c>
      <c r="AA2310" s="11" t="str">
        <f t="shared" si="1334"/>
        <v>Y</v>
      </c>
      <c r="AB2310" s="11">
        <v>2</v>
      </c>
      <c r="AC2310" s="11">
        <f t="shared" si="1335"/>
        <v>2</v>
      </c>
      <c r="AD2310" s="10">
        <v>10</v>
      </c>
      <c r="AE2310" s="10" t="str">
        <f t="shared" si="1322"/>
        <v>00</v>
      </c>
      <c r="AF2310" s="11"/>
      <c r="AG2310" s="10"/>
      <c r="AH2310" s="10"/>
      <c r="AI2310" s="11">
        <f>IF(Y2310&gt;0,AK2171,AK2171- 1)</f>
        <v>1887</v>
      </c>
      <c r="AJ2310" s="11" t="str">
        <f t="shared" si="1336"/>
        <v/>
      </c>
      <c r="AK2310" s="11">
        <f>IF(AND(V2310="Y", Y2310&gt;0),AI2302,AI2302- 1)</f>
        <v>1887</v>
      </c>
      <c r="AL2310" s="11" t="str">
        <f t="shared" si="1337"/>
        <v/>
      </c>
      <c r="AM2310" s="11">
        <f>IF(AB2310&gt;0,AO2171,AO2171- 1)</f>
        <v>1544</v>
      </c>
      <c r="AN2310" s="11" t="str">
        <f t="shared" si="1338"/>
        <v>OTP[1545:1544]</v>
      </c>
      <c r="AO2310" s="11">
        <f>IF(AND(V2310="Y", AB2310&gt;0),AM2302,AM2302- 1)</f>
        <v>1559</v>
      </c>
      <c r="AP2310" s="11" t="str">
        <f t="shared" si="1339"/>
        <v/>
      </c>
      <c r="AQ2310" s="11"/>
      <c r="AR2310" s="11">
        <f t="shared" si="1315"/>
        <v>0</v>
      </c>
      <c r="AS2310" s="11"/>
      <c r="AT2310" s="9"/>
      <c r="AU2310" t="str">
        <f t="shared" si="1308"/>
        <v>RW</v>
      </c>
      <c r="AV2310" s="7">
        <f>SUM(Z$7:Z2310)/2</f>
        <v>1888</v>
      </c>
      <c r="AW2310" s="7">
        <f>SUM(AC$7:AC2310)/2</f>
        <v>1560</v>
      </c>
      <c r="BA2310" s="7">
        <v>2</v>
      </c>
      <c r="BB2310" s="7">
        <f>BB2311+BA2311</f>
        <v>0</v>
      </c>
      <c r="BF2310" s="2">
        <v>10</v>
      </c>
      <c r="BG2310" s="2" t="s">
        <v>51</v>
      </c>
      <c r="BH2310" s="2">
        <v>10</v>
      </c>
      <c r="BI2310" s="2" t="s">
        <v>51</v>
      </c>
      <c r="BJ2310" s="2">
        <v>10</v>
      </c>
      <c r="BK2310" s="2" t="s">
        <v>51</v>
      </c>
      <c r="BL2310" s="2">
        <v>10</v>
      </c>
      <c r="BM2310" s="2" t="s">
        <v>51</v>
      </c>
      <c r="BN2310" s="2">
        <v>10</v>
      </c>
      <c r="BO2310" s="2" t="s">
        <v>51</v>
      </c>
    </row>
    <row r="2311" spans="2:67" ht="57.6">
      <c r="B2311" s="36"/>
      <c r="C2311" s="13" t="s">
        <v>1999</v>
      </c>
      <c r="D2311" s="10" t="s">
        <v>2505</v>
      </c>
      <c r="E2311" s="10" t="s">
        <v>2506</v>
      </c>
      <c r="F2311" s="11" t="s">
        <v>2507</v>
      </c>
      <c r="G2311" s="11"/>
      <c r="H2311" s="11"/>
      <c r="I2311" s="11"/>
      <c r="J2311" s="11"/>
      <c r="K2311" s="11"/>
      <c r="L2311" s="11"/>
      <c r="M2311" s="11"/>
      <c r="N2311" s="10"/>
      <c r="O2311" s="10"/>
      <c r="P2311" s="10"/>
      <c r="Q2311" s="10" t="str">
        <f>IF(T2311&gt;2,"Block Write",IF(T2311=1,"Write Byte","Write Word"))</f>
        <v>Block Write</v>
      </c>
      <c r="R2311" s="10" t="str">
        <f>IF(T2311&gt;2,"Block Read",IF(T2311=1,"Read Byte","Read Word"))</f>
        <v>Block Read</v>
      </c>
      <c r="S2311" s="10" t="str">
        <f t="shared" si="591"/>
        <v>RW</v>
      </c>
      <c r="T2311" s="10">
        <v>5</v>
      </c>
      <c r="U2311" s="10" t="s">
        <v>49</v>
      </c>
      <c r="V2311" s="10" t="s">
        <v>50</v>
      </c>
      <c r="W2311" s="10" t="s">
        <v>50</v>
      </c>
      <c r="X2311" s="11" t="str">
        <f t="shared" si="1318"/>
        <v>N</v>
      </c>
      <c r="Y2311" s="11"/>
      <c r="Z2311" s="11">
        <f t="shared" si="1309"/>
        <v>0</v>
      </c>
      <c r="AA2311" s="11" t="str">
        <f t="shared" si="1313"/>
        <v>Y</v>
      </c>
      <c r="AB2311" s="11">
        <f>SUM(AB2332:AB2335)</f>
        <v>40</v>
      </c>
      <c r="AC2311" s="11">
        <f t="shared" si="1314"/>
        <v>40</v>
      </c>
      <c r="AD2311" s="10" t="str">
        <f>(AD2312 &amp; AD2313 &amp; AD2314 &amp; AD2315 &amp; AD2316 &amp; AD2317 &amp; AD2318 &amp; AD2319) &amp; (AD2320 &amp; AD2321 &amp; AD2322 &amp; AD2323 &amp; AD2324 &amp; AD2325 &amp; AD2326 &amp; AD2327) &amp; (AD2328 &amp; AD2329 &amp; AD2330 &amp; AD2331 &amp; AD2332 &amp; AD2333 &amp; AD2334 &amp; AD2335)</f>
        <v>0000011111111111111111011111111111111111</v>
      </c>
      <c r="AE2311" s="10" t="str">
        <f>(AE2312 &amp; AE2313 &amp; AE2314 &amp; AE2315 &amp; AE2316 &amp; AE2317 &amp; AE2318 &amp; AE2319) &amp; (AE2320 &amp; AE2321 &amp; AE2322 &amp; AE2323 &amp; AE2324 &amp; AE2325 &amp; AE2326 &amp; AE2327) &amp; (AE2328 &amp; AE2329 &amp; AE2330 &amp; AE2331 &amp; AE2332 &amp; AE2333 &amp; AE2334 &amp; AE2335)</f>
        <v>0000011111111111111111011111111111111111</v>
      </c>
      <c r="AF2311" s="11"/>
      <c r="AG2311" s="10"/>
      <c r="AH2311" s="10"/>
      <c r="AI2311" s="11">
        <f>AK2302+Y2311</f>
        <v>1888</v>
      </c>
      <c r="AJ2311" s="11"/>
      <c r="AK2311" s="11">
        <f t="shared" si="592"/>
        <v>1888</v>
      </c>
      <c r="AL2311" s="11"/>
      <c r="AM2311" s="11">
        <f>AO2302+AB2311</f>
        <v>1600</v>
      </c>
      <c r="AN2311" s="11"/>
      <c r="AO2311" s="11">
        <f t="shared" si="593"/>
        <v>1600</v>
      </c>
      <c r="AP2311" s="11"/>
      <c r="AQ2311" s="11">
        <f t="shared" si="1319"/>
        <v>40</v>
      </c>
      <c r="AR2311" s="11">
        <f t="shared" si="1315"/>
        <v>40</v>
      </c>
      <c r="AS2311" s="11"/>
      <c r="AT2311" s="9" t="s">
        <v>20</v>
      </c>
      <c r="AU2311" t="str">
        <f t="shared" si="1308"/>
        <v>RW</v>
      </c>
      <c r="AV2311" s="7">
        <f>SUM(Z$7:Z2311)/2</f>
        <v>1888</v>
      </c>
      <c r="AW2311" s="7">
        <f>SUM(AC$7:AC2311)/2</f>
        <v>1580</v>
      </c>
      <c r="BF2311" s="2" t="s">
        <v>2508</v>
      </c>
      <c r="BG2311" s="2" t="s">
        <v>2508</v>
      </c>
      <c r="BH2311" s="2" t="s">
        <v>2508</v>
      </c>
      <c r="BI2311" s="2" t="s">
        <v>2508</v>
      </c>
      <c r="BJ2311" s="2" t="s">
        <v>2508</v>
      </c>
      <c r="BK2311" s="2" t="s">
        <v>2508</v>
      </c>
      <c r="BL2311" s="2" t="s">
        <v>2508</v>
      </c>
      <c r="BM2311" s="2" t="s">
        <v>2508</v>
      </c>
      <c r="BN2311" s="2" t="s">
        <v>2508</v>
      </c>
      <c r="BO2311" s="2" t="s">
        <v>2508</v>
      </c>
    </row>
    <row r="2312" spans="2:67" ht="28.9" outlineLevel="1">
      <c r="B2312" s="36"/>
      <c r="C2312" s="13" t="s">
        <v>1999</v>
      </c>
      <c r="D2312" s="10" t="s">
        <v>2505</v>
      </c>
      <c r="E2312" s="10" t="s">
        <v>2506</v>
      </c>
      <c r="F2312" s="11" t="s">
        <v>2507</v>
      </c>
      <c r="G2312" s="11"/>
      <c r="H2312" s="11"/>
      <c r="I2312" s="11"/>
      <c r="J2312" s="11"/>
      <c r="K2312" s="11"/>
      <c r="L2312" s="11"/>
      <c r="M2312" s="11"/>
      <c r="N2312" s="10"/>
      <c r="O2312" s="10"/>
      <c r="P2312" s="10"/>
      <c r="Q2312" s="10"/>
      <c r="R2312" s="10"/>
      <c r="S2312" s="10" t="s">
        <v>53</v>
      </c>
      <c r="T2312" s="10"/>
      <c r="U2312" s="10" t="s">
        <v>49</v>
      </c>
      <c r="V2312" s="10" t="s">
        <v>50</v>
      </c>
      <c r="W2312" s="10" t="s">
        <v>50</v>
      </c>
      <c r="X2312" s="11" t="str">
        <f t="shared" si="1318"/>
        <v>N</v>
      </c>
      <c r="Y2312" s="11"/>
      <c r="Z2312" s="11">
        <f t="shared" si="1309"/>
        <v>0</v>
      </c>
      <c r="AA2312" s="11" t="str">
        <f t="shared" si="1313"/>
        <v>N</v>
      </c>
      <c r="AB2312" s="11"/>
      <c r="AC2312" s="11">
        <f t="shared" si="1314"/>
        <v>0</v>
      </c>
      <c r="AD2312" s="10" t="str">
        <f t="shared" ref="AD2312:AD2332" si="1340">REPT(0,BA2312)</f>
        <v/>
      </c>
      <c r="AE2312" s="10" t="str">
        <f t="shared" ref="AE2312:AE2332" si="1341">REPT(0,BA2312)</f>
        <v/>
      </c>
      <c r="AF2312" s="11"/>
      <c r="AG2312" s="10"/>
      <c r="AH2312" s="10"/>
      <c r="AI2312" s="11">
        <f t="shared" ref="AI2312:AI2334" si="1342">AI2313+Y2313</f>
        <v>1887</v>
      </c>
      <c r="AJ2312" s="11" t="str">
        <f t="shared" ref="AJ2312:AJ2335" si="1343">IF(Y2312&gt;1,"MTP[" &amp; AI2312-1+Y2312&amp; ":" &amp; AI2312 &amp; "]",(IF(Y2312&gt;0,"MTP[" &amp; AI2312 &amp; "]","")))</f>
        <v/>
      </c>
      <c r="AK2312" s="11">
        <f t="shared" ref="AK2312:AK2334" si="1344">AK2313+Y2313</f>
        <v>1887</v>
      </c>
      <c r="AL2312" s="11" t="str">
        <f t="shared" ref="AL2312:AL2335" si="1345">IF(AND(V2312="Y", Y2312&gt;1),"MTP[" &amp; AK2312-1+Y2312&amp; ":" &amp; AK2312 &amp; "]",(IF(AND(V2312="Y", Y2312&gt;0),"MTP[" &amp; AK2312 &amp; "]","")))</f>
        <v/>
      </c>
      <c r="AM2312" s="11">
        <f t="shared" ref="AM2312:AM2334" si="1346">AM2313+AB2313</f>
        <v>1600</v>
      </c>
      <c r="AN2312" s="11" t="str">
        <f t="shared" ref="AN2312:AN2335" si="1347">IF(AB2312&gt;1,"OTP[" &amp; AM2312-1+AB2312&amp; ":" &amp; AM2312 &amp; "]",(IF(AB2312&gt;0,"OTP[" &amp; AM2312 &amp; "]","")))</f>
        <v/>
      </c>
      <c r="AO2312" s="11">
        <f t="shared" ref="AO2312:AO2334" si="1348">AO2313+AB2313</f>
        <v>1639</v>
      </c>
      <c r="AP2312" s="11" t="str">
        <f t="shared" ref="AP2312:AP2335" si="1349">IF(AND(V2312="Y", AB2312&gt;1),"OTP[" &amp; AO2312-1+AB2312&amp; ":" &amp; AO2312 &amp; "]",(IF(AND(V2312="Y", AB2312&gt;0),"OTP[" &amp; AO2312 &amp; "]","")))</f>
        <v/>
      </c>
      <c r="AQ2312" s="11"/>
      <c r="AR2312" s="11">
        <f t="shared" si="1315"/>
        <v>0</v>
      </c>
      <c r="AS2312" s="11"/>
      <c r="AT2312" s="9"/>
      <c r="AU2312" t="str">
        <f t="shared" si="1308"/>
        <v>RW</v>
      </c>
      <c r="AV2312" s="7">
        <f>SUM(Z$7:Z2312)/2</f>
        <v>1888</v>
      </c>
      <c r="AW2312" s="7">
        <f>SUM(AC$7:AC2312)/2</f>
        <v>1580</v>
      </c>
      <c r="BF2312" s="2" t="s">
        <v>1299</v>
      </c>
      <c r="BG2312" s="2" t="s">
        <v>1299</v>
      </c>
      <c r="BH2312" s="2" t="s">
        <v>1299</v>
      </c>
      <c r="BI2312" s="2" t="s">
        <v>1299</v>
      </c>
      <c r="BJ2312" s="2" t="s">
        <v>1299</v>
      </c>
      <c r="BK2312" s="2" t="s">
        <v>1299</v>
      </c>
      <c r="BL2312" s="2" t="s">
        <v>1299</v>
      </c>
      <c r="BM2312" s="2" t="s">
        <v>1299</v>
      </c>
      <c r="BN2312" s="2" t="s">
        <v>1299</v>
      </c>
      <c r="BO2312" s="2" t="s">
        <v>1299</v>
      </c>
    </row>
    <row r="2313" spans="2:67" ht="28.9" outlineLevel="1">
      <c r="B2313" s="36"/>
      <c r="C2313" s="13" t="s">
        <v>1999</v>
      </c>
      <c r="D2313" s="10" t="s">
        <v>2505</v>
      </c>
      <c r="E2313" s="10" t="s">
        <v>2506</v>
      </c>
      <c r="F2313" s="11" t="s">
        <v>2507</v>
      </c>
      <c r="G2313" s="11"/>
      <c r="H2313" s="11"/>
      <c r="I2313" s="11"/>
      <c r="J2313" s="11"/>
      <c r="K2313" s="11"/>
      <c r="L2313" s="11"/>
      <c r="M2313" s="11"/>
      <c r="N2313" s="10"/>
      <c r="O2313" s="10"/>
      <c r="P2313" s="10"/>
      <c r="Q2313" s="10"/>
      <c r="R2313" s="10"/>
      <c r="S2313" s="10" t="s">
        <v>53</v>
      </c>
      <c r="T2313" s="10"/>
      <c r="U2313" s="10" t="s">
        <v>49</v>
      </c>
      <c r="V2313" s="10" t="s">
        <v>50</v>
      </c>
      <c r="W2313" s="10" t="s">
        <v>50</v>
      </c>
      <c r="X2313" s="11" t="str">
        <f t="shared" si="1318"/>
        <v>N</v>
      </c>
      <c r="Y2313" s="11"/>
      <c r="Z2313" s="11">
        <f t="shared" si="1309"/>
        <v>0</v>
      </c>
      <c r="AA2313" s="11" t="str">
        <f t="shared" si="1313"/>
        <v>N</v>
      </c>
      <c r="AB2313" s="11"/>
      <c r="AC2313" s="11">
        <f t="shared" si="1314"/>
        <v>0</v>
      </c>
      <c r="AD2313" s="10" t="str">
        <f t="shared" si="1340"/>
        <v/>
      </c>
      <c r="AE2313" s="10" t="str">
        <f t="shared" si="1341"/>
        <v/>
      </c>
      <c r="AF2313" s="11"/>
      <c r="AG2313" s="10"/>
      <c r="AH2313" s="10"/>
      <c r="AI2313" s="11">
        <f t="shared" si="1342"/>
        <v>1887</v>
      </c>
      <c r="AJ2313" s="11" t="str">
        <f t="shared" si="1343"/>
        <v/>
      </c>
      <c r="AK2313" s="11">
        <f t="shared" si="1344"/>
        <v>1887</v>
      </c>
      <c r="AL2313" s="11" t="str">
        <f t="shared" si="1345"/>
        <v/>
      </c>
      <c r="AM2313" s="11">
        <f t="shared" si="1346"/>
        <v>1600</v>
      </c>
      <c r="AN2313" s="11" t="str">
        <f t="shared" si="1347"/>
        <v/>
      </c>
      <c r="AO2313" s="11">
        <f t="shared" si="1348"/>
        <v>1639</v>
      </c>
      <c r="AP2313" s="11" t="str">
        <f t="shared" si="1349"/>
        <v/>
      </c>
      <c r="AQ2313" s="11"/>
      <c r="AR2313" s="11">
        <f t="shared" si="1315"/>
        <v>0</v>
      </c>
      <c r="AS2313" s="11"/>
      <c r="AT2313" s="9"/>
      <c r="AU2313" t="str">
        <f t="shared" si="1308"/>
        <v>RW</v>
      </c>
      <c r="AV2313" s="7">
        <f>SUM(Z$7:Z2313)/2</f>
        <v>1888</v>
      </c>
      <c r="AW2313" s="7">
        <f>SUM(AC$7:AC2313)/2</f>
        <v>1580</v>
      </c>
      <c r="BF2313" s="2" t="s">
        <v>1299</v>
      </c>
      <c r="BG2313" s="2" t="s">
        <v>1299</v>
      </c>
      <c r="BH2313" s="2" t="s">
        <v>1299</v>
      </c>
      <c r="BI2313" s="2" t="s">
        <v>1299</v>
      </c>
      <c r="BJ2313" s="2" t="s">
        <v>1299</v>
      </c>
      <c r="BK2313" s="2" t="s">
        <v>1299</v>
      </c>
      <c r="BL2313" s="2" t="s">
        <v>1299</v>
      </c>
      <c r="BM2313" s="2" t="s">
        <v>1299</v>
      </c>
      <c r="BN2313" s="2" t="s">
        <v>1299</v>
      </c>
      <c r="BO2313" s="2" t="s">
        <v>1299</v>
      </c>
    </row>
    <row r="2314" spans="2:67" ht="28.9" outlineLevel="1">
      <c r="B2314" s="36"/>
      <c r="C2314" s="13" t="s">
        <v>1999</v>
      </c>
      <c r="D2314" s="10" t="s">
        <v>2505</v>
      </c>
      <c r="E2314" s="10" t="s">
        <v>2506</v>
      </c>
      <c r="F2314" s="11" t="s">
        <v>2507</v>
      </c>
      <c r="G2314" s="11"/>
      <c r="H2314" s="11"/>
      <c r="I2314" s="11"/>
      <c r="J2314" s="11"/>
      <c r="K2314" s="11"/>
      <c r="L2314" s="11"/>
      <c r="M2314" s="11"/>
      <c r="N2314" s="10"/>
      <c r="O2314" s="10"/>
      <c r="P2314" s="10"/>
      <c r="Q2314" s="10"/>
      <c r="R2314" s="10"/>
      <c r="S2314" s="10" t="s">
        <v>53</v>
      </c>
      <c r="T2314" s="10"/>
      <c r="U2314" s="10" t="s">
        <v>49</v>
      </c>
      <c r="V2314" s="10" t="s">
        <v>50</v>
      </c>
      <c r="W2314" s="10" t="s">
        <v>50</v>
      </c>
      <c r="X2314" s="11" t="str">
        <f t="shared" si="1318"/>
        <v>N</v>
      </c>
      <c r="Y2314" s="11"/>
      <c r="Z2314" s="11">
        <f t="shared" si="1309"/>
        <v>0</v>
      </c>
      <c r="AA2314" s="11" t="str">
        <f t="shared" si="1313"/>
        <v>N</v>
      </c>
      <c r="AB2314" s="11"/>
      <c r="AC2314" s="11">
        <f t="shared" si="1314"/>
        <v>0</v>
      </c>
      <c r="AD2314" s="10" t="str">
        <f t="shared" si="1340"/>
        <v/>
      </c>
      <c r="AE2314" s="10" t="str">
        <f t="shared" si="1341"/>
        <v/>
      </c>
      <c r="AF2314" s="11"/>
      <c r="AG2314" s="10"/>
      <c r="AH2314" s="10"/>
      <c r="AI2314" s="11">
        <f t="shared" si="1342"/>
        <v>1887</v>
      </c>
      <c r="AJ2314" s="11" t="str">
        <f t="shared" si="1343"/>
        <v/>
      </c>
      <c r="AK2314" s="11">
        <f t="shared" si="1344"/>
        <v>1887</v>
      </c>
      <c r="AL2314" s="11" t="str">
        <f t="shared" si="1345"/>
        <v/>
      </c>
      <c r="AM2314" s="11">
        <f t="shared" si="1346"/>
        <v>1600</v>
      </c>
      <c r="AN2314" s="11" t="str">
        <f t="shared" si="1347"/>
        <v/>
      </c>
      <c r="AO2314" s="11">
        <f t="shared" si="1348"/>
        <v>1639</v>
      </c>
      <c r="AP2314" s="11" t="str">
        <f t="shared" si="1349"/>
        <v/>
      </c>
      <c r="AQ2314" s="11"/>
      <c r="AR2314" s="11">
        <f t="shared" si="1315"/>
        <v>0</v>
      </c>
      <c r="AS2314" s="11"/>
      <c r="AT2314" s="9"/>
      <c r="AU2314" t="str">
        <f t="shared" si="1308"/>
        <v>RW</v>
      </c>
      <c r="AV2314" s="7">
        <f>SUM(Z$7:Z2314)/2</f>
        <v>1888</v>
      </c>
      <c r="AW2314" s="7">
        <f>SUM(AC$7:AC2314)/2</f>
        <v>1580</v>
      </c>
      <c r="BF2314" s="2" t="s">
        <v>1299</v>
      </c>
      <c r="BG2314" s="2" t="s">
        <v>1299</v>
      </c>
      <c r="BH2314" s="2" t="s">
        <v>1299</v>
      </c>
      <c r="BI2314" s="2" t="s">
        <v>1299</v>
      </c>
      <c r="BJ2314" s="2" t="s">
        <v>1299</v>
      </c>
      <c r="BK2314" s="2" t="s">
        <v>1299</v>
      </c>
      <c r="BL2314" s="2" t="s">
        <v>1299</v>
      </c>
      <c r="BM2314" s="2" t="s">
        <v>1299</v>
      </c>
      <c r="BN2314" s="2" t="s">
        <v>1299</v>
      </c>
      <c r="BO2314" s="2" t="s">
        <v>1299</v>
      </c>
    </row>
    <row r="2315" spans="2:67" ht="28.9" outlineLevel="1">
      <c r="B2315" s="36"/>
      <c r="C2315" s="13" t="s">
        <v>1999</v>
      </c>
      <c r="D2315" s="10" t="s">
        <v>2505</v>
      </c>
      <c r="E2315" s="10" t="s">
        <v>2506</v>
      </c>
      <c r="F2315" s="11" t="s">
        <v>2507</v>
      </c>
      <c r="G2315" s="11"/>
      <c r="H2315" s="11"/>
      <c r="I2315" s="11"/>
      <c r="J2315" s="11"/>
      <c r="K2315" s="11"/>
      <c r="L2315" s="11"/>
      <c r="M2315" s="11"/>
      <c r="N2315" s="10"/>
      <c r="O2315" s="10"/>
      <c r="P2315" s="10"/>
      <c r="Q2315" s="10"/>
      <c r="R2315" s="10"/>
      <c r="S2315" s="10" t="s">
        <v>53</v>
      </c>
      <c r="T2315" s="10"/>
      <c r="U2315" s="10" t="s">
        <v>49</v>
      </c>
      <c r="V2315" s="10" t="s">
        <v>50</v>
      </c>
      <c r="W2315" s="10" t="s">
        <v>50</v>
      </c>
      <c r="X2315" s="11" t="str">
        <f t="shared" si="1318"/>
        <v>N</v>
      </c>
      <c r="Y2315" s="11"/>
      <c r="Z2315" s="11">
        <f t="shared" si="1309"/>
        <v>0</v>
      </c>
      <c r="AA2315" s="11" t="str">
        <f t="shared" si="1313"/>
        <v>N</v>
      </c>
      <c r="AB2315" s="11"/>
      <c r="AC2315" s="11">
        <f t="shared" si="1314"/>
        <v>0</v>
      </c>
      <c r="AD2315" s="10" t="str">
        <f t="shared" si="1340"/>
        <v/>
      </c>
      <c r="AE2315" s="10" t="str">
        <f t="shared" si="1341"/>
        <v/>
      </c>
      <c r="AF2315" s="11"/>
      <c r="AG2315" s="10"/>
      <c r="AH2315" s="10"/>
      <c r="AI2315" s="11">
        <f t="shared" si="1342"/>
        <v>1887</v>
      </c>
      <c r="AJ2315" s="11" t="str">
        <f t="shared" si="1343"/>
        <v/>
      </c>
      <c r="AK2315" s="11">
        <f t="shared" si="1344"/>
        <v>1887</v>
      </c>
      <c r="AL2315" s="11" t="str">
        <f t="shared" si="1345"/>
        <v/>
      </c>
      <c r="AM2315" s="11">
        <f t="shared" si="1346"/>
        <v>1600</v>
      </c>
      <c r="AN2315" s="11" t="str">
        <f t="shared" si="1347"/>
        <v/>
      </c>
      <c r="AO2315" s="11">
        <f t="shared" si="1348"/>
        <v>1639</v>
      </c>
      <c r="AP2315" s="11" t="str">
        <f t="shared" si="1349"/>
        <v/>
      </c>
      <c r="AQ2315" s="11"/>
      <c r="AR2315" s="11">
        <f t="shared" si="1315"/>
        <v>0</v>
      </c>
      <c r="AS2315" s="11"/>
      <c r="AT2315" s="9"/>
      <c r="AU2315" t="str">
        <f t="shared" si="1308"/>
        <v>RW</v>
      </c>
      <c r="AV2315" s="7">
        <f>SUM(Z$7:Z2315)/2</f>
        <v>1888</v>
      </c>
      <c r="AW2315" s="7">
        <f>SUM(AC$7:AC2315)/2</f>
        <v>1580</v>
      </c>
      <c r="BF2315" s="2" t="s">
        <v>1299</v>
      </c>
      <c r="BG2315" s="2" t="s">
        <v>1299</v>
      </c>
      <c r="BH2315" s="2" t="s">
        <v>1299</v>
      </c>
      <c r="BI2315" s="2" t="s">
        <v>1299</v>
      </c>
      <c r="BJ2315" s="2" t="s">
        <v>1299</v>
      </c>
      <c r="BK2315" s="2" t="s">
        <v>1299</v>
      </c>
      <c r="BL2315" s="2" t="s">
        <v>1299</v>
      </c>
      <c r="BM2315" s="2" t="s">
        <v>1299</v>
      </c>
      <c r="BN2315" s="2" t="s">
        <v>1299</v>
      </c>
      <c r="BO2315" s="2" t="s">
        <v>1299</v>
      </c>
    </row>
    <row r="2316" spans="2:67" ht="28.9" outlineLevel="1">
      <c r="B2316" s="36"/>
      <c r="C2316" s="13" t="s">
        <v>1999</v>
      </c>
      <c r="D2316" s="10" t="s">
        <v>2505</v>
      </c>
      <c r="E2316" s="10" t="s">
        <v>2506</v>
      </c>
      <c r="F2316" s="11" t="s">
        <v>2507</v>
      </c>
      <c r="G2316" s="11"/>
      <c r="H2316" s="11"/>
      <c r="I2316" s="11"/>
      <c r="J2316" s="11"/>
      <c r="K2316" s="11"/>
      <c r="L2316" s="11"/>
      <c r="M2316" s="11"/>
      <c r="N2316" s="10"/>
      <c r="O2316" s="10"/>
      <c r="P2316" s="10"/>
      <c r="Q2316" s="10"/>
      <c r="R2316" s="10"/>
      <c r="S2316" s="10" t="s">
        <v>53</v>
      </c>
      <c r="T2316" s="10"/>
      <c r="U2316" s="10" t="s">
        <v>49</v>
      </c>
      <c r="V2316" s="10" t="s">
        <v>50</v>
      </c>
      <c r="W2316" s="10" t="s">
        <v>50</v>
      </c>
      <c r="X2316" s="11" t="str">
        <f t="shared" si="1318"/>
        <v>N</v>
      </c>
      <c r="Y2316" s="11"/>
      <c r="Z2316" s="11">
        <f t="shared" si="1309"/>
        <v>0</v>
      </c>
      <c r="AA2316" s="11" t="str">
        <f t="shared" si="1313"/>
        <v>N</v>
      </c>
      <c r="AB2316" s="11"/>
      <c r="AC2316" s="11">
        <f t="shared" si="1314"/>
        <v>0</v>
      </c>
      <c r="AD2316" s="10" t="str">
        <f t="shared" si="1340"/>
        <v/>
      </c>
      <c r="AE2316" s="10" t="str">
        <f t="shared" si="1341"/>
        <v/>
      </c>
      <c r="AF2316" s="11"/>
      <c r="AG2316" s="10"/>
      <c r="AH2316" s="10"/>
      <c r="AI2316" s="11">
        <f t="shared" si="1342"/>
        <v>1887</v>
      </c>
      <c r="AJ2316" s="11" t="str">
        <f t="shared" si="1343"/>
        <v/>
      </c>
      <c r="AK2316" s="11">
        <f t="shared" si="1344"/>
        <v>1887</v>
      </c>
      <c r="AL2316" s="11" t="str">
        <f t="shared" si="1345"/>
        <v/>
      </c>
      <c r="AM2316" s="11">
        <f t="shared" si="1346"/>
        <v>1600</v>
      </c>
      <c r="AN2316" s="11" t="str">
        <f t="shared" si="1347"/>
        <v/>
      </c>
      <c r="AO2316" s="11">
        <f t="shared" si="1348"/>
        <v>1639</v>
      </c>
      <c r="AP2316" s="11" t="str">
        <f t="shared" si="1349"/>
        <v/>
      </c>
      <c r="AQ2316" s="11"/>
      <c r="AR2316" s="11">
        <f t="shared" si="1315"/>
        <v>0</v>
      </c>
      <c r="AS2316" s="11"/>
      <c r="AT2316" s="9"/>
      <c r="AU2316" t="str">
        <f t="shared" si="1308"/>
        <v>RW</v>
      </c>
      <c r="AV2316" s="7">
        <f>SUM(Z$7:Z2316)/2</f>
        <v>1888</v>
      </c>
      <c r="AW2316" s="7">
        <f>SUM(AC$7:AC2316)/2</f>
        <v>1580</v>
      </c>
      <c r="BF2316" s="2" t="s">
        <v>1299</v>
      </c>
      <c r="BG2316" s="2" t="s">
        <v>1299</v>
      </c>
      <c r="BH2316" s="2" t="s">
        <v>1299</v>
      </c>
      <c r="BI2316" s="2" t="s">
        <v>1299</v>
      </c>
      <c r="BJ2316" s="2" t="s">
        <v>1299</v>
      </c>
      <c r="BK2316" s="2" t="s">
        <v>1299</v>
      </c>
      <c r="BL2316" s="2" t="s">
        <v>1299</v>
      </c>
      <c r="BM2316" s="2" t="s">
        <v>1299</v>
      </c>
      <c r="BN2316" s="2" t="s">
        <v>1299</v>
      </c>
      <c r="BO2316" s="2" t="s">
        <v>1299</v>
      </c>
    </row>
    <row r="2317" spans="2:67" ht="28.9" outlineLevel="1">
      <c r="B2317" s="36"/>
      <c r="C2317" s="13" t="s">
        <v>1999</v>
      </c>
      <c r="D2317" s="10" t="s">
        <v>2505</v>
      </c>
      <c r="E2317" s="10" t="s">
        <v>2506</v>
      </c>
      <c r="F2317" s="11" t="s">
        <v>2507</v>
      </c>
      <c r="G2317" s="11"/>
      <c r="H2317" s="11"/>
      <c r="I2317" s="11"/>
      <c r="J2317" s="11"/>
      <c r="K2317" s="11"/>
      <c r="L2317" s="11"/>
      <c r="M2317" s="11"/>
      <c r="N2317" s="10"/>
      <c r="O2317" s="10"/>
      <c r="P2317" s="10"/>
      <c r="Q2317" s="10"/>
      <c r="R2317" s="10"/>
      <c r="S2317" s="10" t="s">
        <v>53</v>
      </c>
      <c r="T2317" s="10"/>
      <c r="U2317" s="10" t="s">
        <v>49</v>
      </c>
      <c r="V2317" s="10" t="s">
        <v>50</v>
      </c>
      <c r="W2317" s="10" t="s">
        <v>50</v>
      </c>
      <c r="X2317" s="11" t="str">
        <f t="shared" si="1318"/>
        <v>N</v>
      </c>
      <c r="Y2317" s="11"/>
      <c r="Z2317" s="11">
        <f t="shared" si="1309"/>
        <v>0</v>
      </c>
      <c r="AA2317" s="11" t="str">
        <f t="shared" si="1313"/>
        <v>N</v>
      </c>
      <c r="AB2317" s="11"/>
      <c r="AC2317" s="11">
        <f t="shared" si="1314"/>
        <v>0</v>
      </c>
      <c r="AD2317" s="10" t="str">
        <f t="shared" si="1340"/>
        <v/>
      </c>
      <c r="AE2317" s="10" t="str">
        <f t="shared" si="1341"/>
        <v/>
      </c>
      <c r="AF2317" s="11"/>
      <c r="AG2317" s="10"/>
      <c r="AH2317" s="10"/>
      <c r="AI2317" s="11">
        <f t="shared" si="1342"/>
        <v>1887</v>
      </c>
      <c r="AJ2317" s="11" t="str">
        <f t="shared" si="1343"/>
        <v/>
      </c>
      <c r="AK2317" s="11">
        <f t="shared" si="1344"/>
        <v>1887</v>
      </c>
      <c r="AL2317" s="11" t="str">
        <f t="shared" si="1345"/>
        <v/>
      </c>
      <c r="AM2317" s="11">
        <f t="shared" si="1346"/>
        <v>1600</v>
      </c>
      <c r="AN2317" s="11" t="str">
        <f t="shared" si="1347"/>
        <v/>
      </c>
      <c r="AO2317" s="11">
        <f t="shared" si="1348"/>
        <v>1639</v>
      </c>
      <c r="AP2317" s="11" t="str">
        <f t="shared" si="1349"/>
        <v/>
      </c>
      <c r="AQ2317" s="11"/>
      <c r="AR2317" s="11">
        <f t="shared" si="1315"/>
        <v>0</v>
      </c>
      <c r="AS2317" s="11"/>
      <c r="AT2317" s="9"/>
      <c r="AU2317" t="str">
        <f t="shared" si="1308"/>
        <v>RW</v>
      </c>
      <c r="AV2317" s="7">
        <f>SUM(Z$7:Z2317)/2</f>
        <v>1888</v>
      </c>
      <c r="AW2317" s="7">
        <f>SUM(AC$7:AC2317)/2</f>
        <v>1580</v>
      </c>
      <c r="BF2317" s="2" t="s">
        <v>1299</v>
      </c>
      <c r="BG2317" s="2" t="s">
        <v>1299</v>
      </c>
      <c r="BH2317" s="2" t="s">
        <v>1299</v>
      </c>
      <c r="BI2317" s="2" t="s">
        <v>1299</v>
      </c>
      <c r="BJ2317" s="2" t="s">
        <v>1299</v>
      </c>
      <c r="BK2317" s="2" t="s">
        <v>1299</v>
      </c>
      <c r="BL2317" s="2" t="s">
        <v>1299</v>
      </c>
      <c r="BM2317" s="2" t="s">
        <v>1299</v>
      </c>
      <c r="BN2317" s="2" t="s">
        <v>1299</v>
      </c>
      <c r="BO2317" s="2" t="s">
        <v>1299</v>
      </c>
    </row>
    <row r="2318" spans="2:67" ht="28.9" outlineLevel="1">
      <c r="B2318" s="36"/>
      <c r="C2318" s="13" t="s">
        <v>1999</v>
      </c>
      <c r="D2318" s="10" t="s">
        <v>2505</v>
      </c>
      <c r="E2318" s="10" t="s">
        <v>2506</v>
      </c>
      <c r="F2318" s="11" t="s">
        <v>2507</v>
      </c>
      <c r="G2318" s="11"/>
      <c r="H2318" s="11"/>
      <c r="I2318" s="11"/>
      <c r="J2318" s="11"/>
      <c r="K2318" s="11"/>
      <c r="L2318" s="11"/>
      <c r="M2318" s="11"/>
      <c r="N2318" s="10"/>
      <c r="O2318" s="10"/>
      <c r="P2318" s="10"/>
      <c r="Q2318" s="10"/>
      <c r="R2318" s="10"/>
      <c r="S2318" s="10" t="s">
        <v>53</v>
      </c>
      <c r="T2318" s="10"/>
      <c r="U2318" s="10" t="s">
        <v>49</v>
      </c>
      <c r="V2318" s="10" t="s">
        <v>50</v>
      </c>
      <c r="W2318" s="10" t="s">
        <v>50</v>
      </c>
      <c r="X2318" s="11" t="str">
        <f t="shared" si="1318"/>
        <v>N</v>
      </c>
      <c r="Y2318" s="11"/>
      <c r="Z2318" s="11">
        <f t="shared" si="1309"/>
        <v>0</v>
      </c>
      <c r="AA2318" s="11" t="str">
        <f t="shared" si="1313"/>
        <v>N</v>
      </c>
      <c r="AB2318" s="11"/>
      <c r="AC2318" s="11">
        <f t="shared" si="1314"/>
        <v>0</v>
      </c>
      <c r="AD2318" s="10" t="str">
        <f t="shared" si="1340"/>
        <v/>
      </c>
      <c r="AE2318" s="10" t="str">
        <f t="shared" si="1341"/>
        <v/>
      </c>
      <c r="AF2318" s="11"/>
      <c r="AG2318" s="10"/>
      <c r="AH2318" s="10"/>
      <c r="AI2318" s="11">
        <f t="shared" si="1342"/>
        <v>1887</v>
      </c>
      <c r="AJ2318" s="11" t="str">
        <f t="shared" si="1343"/>
        <v/>
      </c>
      <c r="AK2318" s="11">
        <f t="shared" si="1344"/>
        <v>1887</v>
      </c>
      <c r="AL2318" s="11" t="str">
        <f t="shared" si="1345"/>
        <v/>
      </c>
      <c r="AM2318" s="11">
        <f t="shared" si="1346"/>
        <v>1600</v>
      </c>
      <c r="AN2318" s="11" t="str">
        <f t="shared" si="1347"/>
        <v/>
      </c>
      <c r="AO2318" s="11">
        <f t="shared" si="1348"/>
        <v>1639</v>
      </c>
      <c r="AP2318" s="11" t="str">
        <f t="shared" si="1349"/>
        <v/>
      </c>
      <c r="AQ2318" s="11"/>
      <c r="AR2318" s="11">
        <f t="shared" si="1315"/>
        <v>0</v>
      </c>
      <c r="AS2318" s="11"/>
      <c r="AT2318" s="9"/>
      <c r="AU2318" t="str">
        <f t="shared" si="1308"/>
        <v>RW</v>
      </c>
      <c r="AV2318" s="7">
        <f>SUM(Z$7:Z2318)/2</f>
        <v>1888</v>
      </c>
      <c r="AW2318" s="7">
        <f>SUM(AC$7:AC2318)/2</f>
        <v>1580</v>
      </c>
      <c r="BF2318" s="2" t="s">
        <v>1299</v>
      </c>
      <c r="BG2318" s="2" t="s">
        <v>1299</v>
      </c>
      <c r="BH2318" s="2" t="s">
        <v>1299</v>
      </c>
      <c r="BI2318" s="2" t="s">
        <v>1299</v>
      </c>
      <c r="BJ2318" s="2" t="s">
        <v>1299</v>
      </c>
      <c r="BK2318" s="2" t="s">
        <v>1299</v>
      </c>
      <c r="BL2318" s="2" t="s">
        <v>1299</v>
      </c>
      <c r="BM2318" s="2" t="s">
        <v>1299</v>
      </c>
      <c r="BN2318" s="2" t="s">
        <v>1299</v>
      </c>
      <c r="BO2318" s="2" t="s">
        <v>1299</v>
      </c>
    </row>
    <row r="2319" spans="2:67" ht="28.9" outlineLevel="1">
      <c r="B2319" s="36"/>
      <c r="C2319" s="13" t="s">
        <v>1999</v>
      </c>
      <c r="D2319" s="10" t="s">
        <v>2505</v>
      </c>
      <c r="E2319" s="10" t="s">
        <v>2506</v>
      </c>
      <c r="F2319" s="11" t="s">
        <v>2507</v>
      </c>
      <c r="G2319" s="11"/>
      <c r="H2319" s="11"/>
      <c r="I2319" s="11"/>
      <c r="J2319" s="11"/>
      <c r="K2319" s="11"/>
      <c r="L2319" s="11"/>
      <c r="M2319" s="11"/>
      <c r="N2319" s="10"/>
      <c r="O2319" s="10"/>
      <c r="P2319" s="10"/>
      <c r="Q2319" s="10"/>
      <c r="R2319" s="10"/>
      <c r="S2319" s="10" t="s">
        <v>53</v>
      </c>
      <c r="T2319" s="10"/>
      <c r="U2319" s="10" t="s">
        <v>49</v>
      </c>
      <c r="V2319" s="10" t="s">
        <v>50</v>
      </c>
      <c r="W2319" s="10" t="s">
        <v>50</v>
      </c>
      <c r="X2319" s="11" t="str">
        <f t="shared" si="1318"/>
        <v>N</v>
      </c>
      <c r="Y2319" s="11"/>
      <c r="Z2319" s="11">
        <f t="shared" si="1309"/>
        <v>0</v>
      </c>
      <c r="AA2319" s="11" t="str">
        <f t="shared" si="1313"/>
        <v>N</v>
      </c>
      <c r="AB2319" s="11"/>
      <c r="AC2319" s="11">
        <f t="shared" si="1314"/>
        <v>0</v>
      </c>
      <c r="AD2319" s="10" t="str">
        <f t="shared" si="1340"/>
        <v/>
      </c>
      <c r="AE2319" s="10" t="str">
        <f t="shared" si="1341"/>
        <v/>
      </c>
      <c r="AF2319" s="11"/>
      <c r="AG2319" s="10"/>
      <c r="AH2319" s="10"/>
      <c r="AI2319" s="11">
        <f t="shared" si="1342"/>
        <v>1887</v>
      </c>
      <c r="AJ2319" s="11" t="str">
        <f t="shared" si="1343"/>
        <v/>
      </c>
      <c r="AK2319" s="11">
        <f t="shared" si="1344"/>
        <v>1887</v>
      </c>
      <c r="AL2319" s="11" t="str">
        <f t="shared" si="1345"/>
        <v/>
      </c>
      <c r="AM2319" s="11">
        <f t="shared" si="1346"/>
        <v>1600</v>
      </c>
      <c r="AN2319" s="11" t="str">
        <f t="shared" si="1347"/>
        <v/>
      </c>
      <c r="AO2319" s="11">
        <f t="shared" si="1348"/>
        <v>1639</v>
      </c>
      <c r="AP2319" s="11" t="str">
        <f t="shared" si="1349"/>
        <v/>
      </c>
      <c r="AQ2319" s="11"/>
      <c r="AR2319" s="11">
        <f t="shared" si="1315"/>
        <v>0</v>
      </c>
      <c r="AS2319" s="11"/>
      <c r="AT2319" s="9"/>
      <c r="AU2319" t="str">
        <f t="shared" si="1308"/>
        <v>RW</v>
      </c>
      <c r="AV2319" s="7">
        <f>SUM(Z$7:Z2319)/2</f>
        <v>1888</v>
      </c>
      <c r="AW2319" s="7">
        <f>SUM(AC$7:AC2319)/2</f>
        <v>1580</v>
      </c>
      <c r="BF2319" s="2" t="s">
        <v>1299</v>
      </c>
      <c r="BG2319" s="2" t="s">
        <v>1299</v>
      </c>
      <c r="BH2319" s="2" t="s">
        <v>1299</v>
      </c>
      <c r="BI2319" s="2" t="s">
        <v>1299</v>
      </c>
      <c r="BJ2319" s="2" t="s">
        <v>1299</v>
      </c>
      <c r="BK2319" s="2" t="s">
        <v>1299</v>
      </c>
      <c r="BL2319" s="2" t="s">
        <v>1299</v>
      </c>
      <c r="BM2319" s="2" t="s">
        <v>1299</v>
      </c>
      <c r="BN2319" s="2" t="s">
        <v>1299</v>
      </c>
      <c r="BO2319" s="2" t="s">
        <v>1299</v>
      </c>
    </row>
    <row r="2320" spans="2:67" ht="28.9" outlineLevel="1">
      <c r="B2320" s="36"/>
      <c r="C2320" s="13" t="s">
        <v>1999</v>
      </c>
      <c r="D2320" s="10" t="s">
        <v>2505</v>
      </c>
      <c r="E2320" s="10" t="s">
        <v>2506</v>
      </c>
      <c r="F2320" s="11" t="s">
        <v>2507</v>
      </c>
      <c r="G2320" s="11"/>
      <c r="H2320" s="11"/>
      <c r="I2320" s="11"/>
      <c r="J2320" s="11"/>
      <c r="K2320" s="11"/>
      <c r="L2320" s="11"/>
      <c r="M2320" s="11"/>
      <c r="N2320" s="10"/>
      <c r="O2320" s="10"/>
      <c r="P2320" s="10"/>
      <c r="Q2320" s="10"/>
      <c r="R2320" s="10"/>
      <c r="S2320" s="10" t="s">
        <v>53</v>
      </c>
      <c r="T2320" s="10"/>
      <c r="U2320" s="10" t="s">
        <v>49</v>
      </c>
      <c r="V2320" s="10" t="s">
        <v>50</v>
      </c>
      <c r="W2320" s="10" t="s">
        <v>50</v>
      </c>
      <c r="X2320" s="11" t="str">
        <f t="shared" si="1318"/>
        <v>N</v>
      </c>
      <c r="Y2320" s="11"/>
      <c r="Z2320" s="11">
        <f t="shared" si="1309"/>
        <v>0</v>
      </c>
      <c r="AA2320" s="11" t="str">
        <f t="shared" si="1313"/>
        <v>N</v>
      </c>
      <c r="AB2320" s="11"/>
      <c r="AC2320" s="11">
        <f t="shared" si="1314"/>
        <v>0</v>
      </c>
      <c r="AD2320" s="10" t="str">
        <f t="shared" si="1340"/>
        <v/>
      </c>
      <c r="AE2320" s="10" t="str">
        <f t="shared" si="1341"/>
        <v/>
      </c>
      <c r="AF2320" s="11"/>
      <c r="AG2320" s="10"/>
      <c r="AH2320" s="10"/>
      <c r="AI2320" s="11">
        <f t="shared" si="1342"/>
        <v>1887</v>
      </c>
      <c r="AJ2320" s="11" t="str">
        <f t="shared" si="1343"/>
        <v/>
      </c>
      <c r="AK2320" s="11">
        <f t="shared" si="1344"/>
        <v>1887</v>
      </c>
      <c r="AL2320" s="11" t="str">
        <f t="shared" si="1345"/>
        <v/>
      </c>
      <c r="AM2320" s="11">
        <f t="shared" si="1346"/>
        <v>1600</v>
      </c>
      <c r="AN2320" s="11" t="str">
        <f t="shared" si="1347"/>
        <v/>
      </c>
      <c r="AO2320" s="11">
        <f t="shared" si="1348"/>
        <v>1639</v>
      </c>
      <c r="AP2320" s="11" t="str">
        <f t="shared" si="1349"/>
        <v/>
      </c>
      <c r="AQ2320" s="11"/>
      <c r="AR2320" s="11">
        <f t="shared" si="1315"/>
        <v>0</v>
      </c>
      <c r="AS2320" s="11"/>
      <c r="AT2320" s="9"/>
      <c r="AU2320" t="str">
        <f t="shared" si="1308"/>
        <v>RW</v>
      </c>
      <c r="AV2320" s="7">
        <f>SUM(Z$7:Z2320)/2</f>
        <v>1888</v>
      </c>
      <c r="AW2320" s="7">
        <f>SUM(AC$7:AC2320)/2</f>
        <v>1580</v>
      </c>
      <c r="BF2320" s="2" t="s">
        <v>1299</v>
      </c>
      <c r="BG2320" s="2" t="s">
        <v>1299</v>
      </c>
      <c r="BH2320" s="2" t="s">
        <v>1299</v>
      </c>
      <c r="BI2320" s="2" t="s">
        <v>1299</v>
      </c>
      <c r="BJ2320" s="2" t="s">
        <v>1299</v>
      </c>
      <c r="BK2320" s="2" t="s">
        <v>1299</v>
      </c>
      <c r="BL2320" s="2" t="s">
        <v>1299</v>
      </c>
      <c r="BM2320" s="2" t="s">
        <v>1299</v>
      </c>
      <c r="BN2320" s="2" t="s">
        <v>1299</v>
      </c>
      <c r="BO2320" s="2" t="s">
        <v>1299</v>
      </c>
    </row>
    <row r="2321" spans="2:67" ht="28.9" outlineLevel="1">
      <c r="B2321" s="36"/>
      <c r="C2321" s="13" t="s">
        <v>1999</v>
      </c>
      <c r="D2321" s="10" t="s">
        <v>2505</v>
      </c>
      <c r="E2321" s="10" t="s">
        <v>2506</v>
      </c>
      <c r="F2321" s="11" t="s">
        <v>2507</v>
      </c>
      <c r="G2321" s="11"/>
      <c r="H2321" s="11"/>
      <c r="I2321" s="11"/>
      <c r="J2321" s="11"/>
      <c r="K2321" s="11"/>
      <c r="L2321" s="11"/>
      <c r="M2321" s="11"/>
      <c r="N2321" s="10"/>
      <c r="O2321" s="10"/>
      <c r="P2321" s="10"/>
      <c r="Q2321" s="10"/>
      <c r="R2321" s="10"/>
      <c r="S2321" s="10" t="s">
        <v>53</v>
      </c>
      <c r="T2321" s="10"/>
      <c r="U2321" s="10" t="s">
        <v>49</v>
      </c>
      <c r="V2321" s="10" t="s">
        <v>50</v>
      </c>
      <c r="W2321" s="10" t="s">
        <v>50</v>
      </c>
      <c r="X2321" s="11" t="str">
        <f t="shared" si="1318"/>
        <v>N</v>
      </c>
      <c r="Y2321" s="11"/>
      <c r="Z2321" s="11">
        <f t="shared" si="1309"/>
        <v>0</v>
      </c>
      <c r="AA2321" s="11" t="str">
        <f t="shared" si="1313"/>
        <v>N</v>
      </c>
      <c r="AB2321" s="11"/>
      <c r="AC2321" s="11">
        <f t="shared" si="1314"/>
        <v>0</v>
      </c>
      <c r="AD2321" s="10" t="str">
        <f t="shared" si="1340"/>
        <v/>
      </c>
      <c r="AE2321" s="10" t="str">
        <f t="shared" si="1341"/>
        <v/>
      </c>
      <c r="AF2321" s="11"/>
      <c r="AG2321" s="10"/>
      <c r="AH2321" s="10"/>
      <c r="AI2321" s="11">
        <f t="shared" si="1342"/>
        <v>1887</v>
      </c>
      <c r="AJ2321" s="11" t="str">
        <f t="shared" si="1343"/>
        <v/>
      </c>
      <c r="AK2321" s="11">
        <f t="shared" si="1344"/>
        <v>1887</v>
      </c>
      <c r="AL2321" s="11" t="str">
        <f t="shared" si="1345"/>
        <v/>
      </c>
      <c r="AM2321" s="11">
        <f t="shared" si="1346"/>
        <v>1600</v>
      </c>
      <c r="AN2321" s="11" t="str">
        <f t="shared" si="1347"/>
        <v/>
      </c>
      <c r="AO2321" s="11">
        <f t="shared" si="1348"/>
        <v>1639</v>
      </c>
      <c r="AP2321" s="11" t="str">
        <f t="shared" si="1349"/>
        <v/>
      </c>
      <c r="AQ2321" s="11"/>
      <c r="AR2321" s="11">
        <f t="shared" si="1315"/>
        <v>0</v>
      </c>
      <c r="AS2321" s="11"/>
      <c r="AT2321" s="9"/>
      <c r="AU2321" t="str">
        <f t="shared" si="1308"/>
        <v>RW</v>
      </c>
      <c r="AV2321" s="7">
        <f>SUM(Z$7:Z2321)/2</f>
        <v>1888</v>
      </c>
      <c r="AW2321" s="7">
        <f>SUM(AC$7:AC2321)/2</f>
        <v>1580</v>
      </c>
      <c r="BF2321" s="2" t="s">
        <v>1299</v>
      </c>
      <c r="BG2321" s="2" t="s">
        <v>1299</v>
      </c>
      <c r="BH2321" s="2" t="s">
        <v>1299</v>
      </c>
      <c r="BI2321" s="2" t="s">
        <v>1299</v>
      </c>
      <c r="BJ2321" s="2" t="s">
        <v>1299</v>
      </c>
      <c r="BK2321" s="2" t="s">
        <v>1299</v>
      </c>
      <c r="BL2321" s="2" t="s">
        <v>1299</v>
      </c>
      <c r="BM2321" s="2" t="s">
        <v>1299</v>
      </c>
      <c r="BN2321" s="2" t="s">
        <v>1299</v>
      </c>
      <c r="BO2321" s="2" t="s">
        <v>1299</v>
      </c>
    </row>
    <row r="2322" spans="2:67" ht="28.9" outlineLevel="1">
      <c r="B2322" s="36"/>
      <c r="C2322" s="13" t="s">
        <v>1999</v>
      </c>
      <c r="D2322" s="10" t="s">
        <v>2505</v>
      </c>
      <c r="E2322" s="10" t="s">
        <v>2506</v>
      </c>
      <c r="F2322" s="11" t="s">
        <v>2507</v>
      </c>
      <c r="G2322" s="11"/>
      <c r="H2322" s="11"/>
      <c r="I2322" s="11"/>
      <c r="J2322" s="11"/>
      <c r="K2322" s="11"/>
      <c r="L2322" s="11"/>
      <c r="M2322" s="11"/>
      <c r="N2322" s="10"/>
      <c r="O2322" s="10"/>
      <c r="P2322" s="10"/>
      <c r="Q2322" s="10"/>
      <c r="R2322" s="10"/>
      <c r="S2322" s="10" t="s">
        <v>53</v>
      </c>
      <c r="T2322" s="10"/>
      <c r="U2322" s="10" t="s">
        <v>49</v>
      </c>
      <c r="V2322" s="10" t="s">
        <v>50</v>
      </c>
      <c r="W2322" s="10" t="s">
        <v>50</v>
      </c>
      <c r="X2322" s="11" t="str">
        <f t="shared" si="1318"/>
        <v>N</v>
      </c>
      <c r="Y2322" s="11"/>
      <c r="Z2322" s="11">
        <f t="shared" si="1309"/>
        <v>0</v>
      </c>
      <c r="AA2322" s="11" t="str">
        <f t="shared" si="1313"/>
        <v>N</v>
      </c>
      <c r="AB2322" s="11"/>
      <c r="AC2322" s="11">
        <f t="shared" si="1314"/>
        <v>0</v>
      </c>
      <c r="AD2322" s="10" t="str">
        <f t="shared" si="1340"/>
        <v/>
      </c>
      <c r="AE2322" s="10" t="str">
        <f t="shared" si="1341"/>
        <v/>
      </c>
      <c r="AF2322" s="11"/>
      <c r="AG2322" s="10"/>
      <c r="AH2322" s="10"/>
      <c r="AI2322" s="11">
        <f t="shared" si="1342"/>
        <v>1887</v>
      </c>
      <c r="AJ2322" s="11" t="str">
        <f t="shared" si="1343"/>
        <v/>
      </c>
      <c r="AK2322" s="11">
        <f t="shared" si="1344"/>
        <v>1887</v>
      </c>
      <c r="AL2322" s="11" t="str">
        <f t="shared" si="1345"/>
        <v/>
      </c>
      <c r="AM2322" s="11">
        <f t="shared" si="1346"/>
        <v>1600</v>
      </c>
      <c r="AN2322" s="11" t="str">
        <f t="shared" si="1347"/>
        <v/>
      </c>
      <c r="AO2322" s="11">
        <f t="shared" si="1348"/>
        <v>1639</v>
      </c>
      <c r="AP2322" s="11" t="str">
        <f t="shared" si="1349"/>
        <v/>
      </c>
      <c r="AQ2322" s="11"/>
      <c r="AR2322" s="11">
        <f t="shared" si="1315"/>
        <v>0</v>
      </c>
      <c r="AS2322" s="11"/>
      <c r="AT2322" s="9"/>
      <c r="AU2322" t="str">
        <f t="shared" si="1308"/>
        <v>RW</v>
      </c>
      <c r="AV2322" s="7">
        <f>SUM(Z$7:Z2322)/2</f>
        <v>1888</v>
      </c>
      <c r="AW2322" s="7">
        <f>SUM(AC$7:AC2322)/2</f>
        <v>1580</v>
      </c>
      <c r="BF2322" s="2" t="s">
        <v>1299</v>
      </c>
      <c r="BG2322" s="2" t="s">
        <v>1299</v>
      </c>
      <c r="BH2322" s="2" t="s">
        <v>1299</v>
      </c>
      <c r="BI2322" s="2" t="s">
        <v>1299</v>
      </c>
      <c r="BJ2322" s="2" t="s">
        <v>1299</v>
      </c>
      <c r="BK2322" s="2" t="s">
        <v>1299</v>
      </c>
      <c r="BL2322" s="2" t="s">
        <v>1299</v>
      </c>
      <c r="BM2322" s="2" t="s">
        <v>1299</v>
      </c>
      <c r="BN2322" s="2" t="s">
        <v>1299</v>
      </c>
      <c r="BO2322" s="2" t="s">
        <v>1299</v>
      </c>
    </row>
    <row r="2323" spans="2:67" ht="28.9" outlineLevel="1">
      <c r="B2323" s="36"/>
      <c r="C2323" s="13" t="s">
        <v>1999</v>
      </c>
      <c r="D2323" s="10" t="s">
        <v>2505</v>
      </c>
      <c r="E2323" s="10" t="s">
        <v>2506</v>
      </c>
      <c r="F2323" s="11" t="s">
        <v>2507</v>
      </c>
      <c r="G2323" s="11"/>
      <c r="H2323" s="11"/>
      <c r="I2323" s="11"/>
      <c r="J2323" s="11"/>
      <c r="K2323" s="11"/>
      <c r="L2323" s="11"/>
      <c r="M2323" s="11"/>
      <c r="N2323" s="10"/>
      <c r="O2323" s="10"/>
      <c r="P2323" s="10"/>
      <c r="Q2323" s="10"/>
      <c r="R2323" s="10"/>
      <c r="S2323" s="10" t="s">
        <v>53</v>
      </c>
      <c r="T2323" s="10"/>
      <c r="U2323" s="10" t="s">
        <v>49</v>
      </c>
      <c r="V2323" s="10" t="s">
        <v>50</v>
      </c>
      <c r="W2323" s="10" t="s">
        <v>50</v>
      </c>
      <c r="X2323" s="11" t="str">
        <f t="shared" si="1318"/>
        <v>N</v>
      </c>
      <c r="Y2323" s="11"/>
      <c r="Z2323" s="11">
        <f t="shared" si="1309"/>
        <v>0</v>
      </c>
      <c r="AA2323" s="11" t="str">
        <f t="shared" si="1313"/>
        <v>N</v>
      </c>
      <c r="AB2323" s="11"/>
      <c r="AC2323" s="11">
        <f t="shared" si="1314"/>
        <v>0</v>
      </c>
      <c r="AD2323" s="10" t="str">
        <f t="shared" si="1340"/>
        <v/>
      </c>
      <c r="AE2323" s="10" t="str">
        <f t="shared" si="1341"/>
        <v/>
      </c>
      <c r="AF2323" s="11"/>
      <c r="AG2323" s="10"/>
      <c r="AH2323" s="10"/>
      <c r="AI2323" s="11">
        <f t="shared" si="1342"/>
        <v>1887</v>
      </c>
      <c r="AJ2323" s="11" t="str">
        <f t="shared" si="1343"/>
        <v/>
      </c>
      <c r="AK2323" s="11">
        <f t="shared" si="1344"/>
        <v>1887</v>
      </c>
      <c r="AL2323" s="11" t="str">
        <f t="shared" si="1345"/>
        <v/>
      </c>
      <c r="AM2323" s="11">
        <f t="shared" si="1346"/>
        <v>1600</v>
      </c>
      <c r="AN2323" s="11" t="str">
        <f t="shared" si="1347"/>
        <v/>
      </c>
      <c r="AO2323" s="11">
        <f t="shared" si="1348"/>
        <v>1639</v>
      </c>
      <c r="AP2323" s="11" t="str">
        <f t="shared" si="1349"/>
        <v/>
      </c>
      <c r="AQ2323" s="11"/>
      <c r="AR2323" s="11">
        <f t="shared" si="1315"/>
        <v>0</v>
      </c>
      <c r="AS2323" s="11"/>
      <c r="AT2323" s="9"/>
      <c r="AU2323" t="str">
        <f t="shared" si="1308"/>
        <v>RW</v>
      </c>
      <c r="AV2323" s="7">
        <f>SUM(Z$7:Z2323)/2</f>
        <v>1888</v>
      </c>
      <c r="AW2323" s="7">
        <f>SUM(AC$7:AC2323)/2</f>
        <v>1580</v>
      </c>
      <c r="BF2323" s="2" t="s">
        <v>1299</v>
      </c>
      <c r="BG2323" s="2" t="s">
        <v>1299</v>
      </c>
      <c r="BH2323" s="2" t="s">
        <v>1299</v>
      </c>
      <c r="BI2323" s="2" t="s">
        <v>1299</v>
      </c>
      <c r="BJ2323" s="2" t="s">
        <v>1299</v>
      </c>
      <c r="BK2323" s="2" t="s">
        <v>1299</v>
      </c>
      <c r="BL2323" s="2" t="s">
        <v>1299</v>
      </c>
      <c r="BM2323" s="2" t="s">
        <v>1299</v>
      </c>
      <c r="BN2323" s="2" t="s">
        <v>1299</v>
      </c>
      <c r="BO2323" s="2" t="s">
        <v>1299</v>
      </c>
    </row>
    <row r="2324" spans="2:67" ht="28.9" outlineLevel="1">
      <c r="B2324" s="36"/>
      <c r="C2324" s="13" t="s">
        <v>1999</v>
      </c>
      <c r="D2324" s="10" t="s">
        <v>2505</v>
      </c>
      <c r="E2324" s="10" t="s">
        <v>2506</v>
      </c>
      <c r="F2324" s="11" t="s">
        <v>2507</v>
      </c>
      <c r="G2324" s="11"/>
      <c r="H2324" s="11"/>
      <c r="I2324" s="11"/>
      <c r="J2324" s="11"/>
      <c r="K2324" s="11"/>
      <c r="L2324" s="11"/>
      <c r="M2324" s="11"/>
      <c r="N2324" s="10"/>
      <c r="O2324" s="10"/>
      <c r="P2324" s="10"/>
      <c r="Q2324" s="10"/>
      <c r="R2324" s="10"/>
      <c r="S2324" s="10" t="s">
        <v>53</v>
      </c>
      <c r="T2324" s="10"/>
      <c r="U2324" s="10" t="s">
        <v>49</v>
      </c>
      <c r="V2324" s="10" t="s">
        <v>50</v>
      </c>
      <c r="W2324" s="10" t="s">
        <v>50</v>
      </c>
      <c r="X2324" s="11" t="str">
        <f t="shared" si="1318"/>
        <v>N</v>
      </c>
      <c r="Y2324" s="11"/>
      <c r="Z2324" s="11">
        <f t="shared" si="1309"/>
        <v>0</v>
      </c>
      <c r="AA2324" s="11" t="str">
        <f t="shared" si="1313"/>
        <v>N</v>
      </c>
      <c r="AB2324" s="11"/>
      <c r="AC2324" s="11">
        <f t="shared" si="1314"/>
        <v>0</v>
      </c>
      <c r="AD2324" s="10" t="str">
        <f t="shared" si="1340"/>
        <v/>
      </c>
      <c r="AE2324" s="10" t="str">
        <f t="shared" si="1341"/>
        <v/>
      </c>
      <c r="AF2324" s="11"/>
      <c r="AG2324" s="10"/>
      <c r="AH2324" s="10"/>
      <c r="AI2324" s="11">
        <f t="shared" si="1342"/>
        <v>1887</v>
      </c>
      <c r="AJ2324" s="11" t="str">
        <f t="shared" si="1343"/>
        <v/>
      </c>
      <c r="AK2324" s="11">
        <f t="shared" si="1344"/>
        <v>1887</v>
      </c>
      <c r="AL2324" s="11" t="str">
        <f t="shared" si="1345"/>
        <v/>
      </c>
      <c r="AM2324" s="11">
        <f t="shared" si="1346"/>
        <v>1600</v>
      </c>
      <c r="AN2324" s="11" t="str">
        <f t="shared" si="1347"/>
        <v/>
      </c>
      <c r="AO2324" s="11">
        <f t="shared" si="1348"/>
        <v>1639</v>
      </c>
      <c r="AP2324" s="11" t="str">
        <f t="shared" si="1349"/>
        <v/>
      </c>
      <c r="AQ2324" s="11"/>
      <c r="AR2324" s="11">
        <f t="shared" si="1315"/>
        <v>0</v>
      </c>
      <c r="AS2324" s="11"/>
      <c r="AT2324" s="9"/>
      <c r="AU2324" t="str">
        <f t="shared" si="1308"/>
        <v>RW</v>
      </c>
      <c r="AV2324" s="7">
        <f>SUM(Z$7:Z2324)/2</f>
        <v>1888</v>
      </c>
      <c r="AW2324" s="7">
        <f>SUM(AC$7:AC2324)/2</f>
        <v>1580</v>
      </c>
      <c r="BF2324" s="2" t="s">
        <v>1299</v>
      </c>
      <c r="BG2324" s="2" t="s">
        <v>1299</v>
      </c>
      <c r="BH2324" s="2" t="s">
        <v>1299</v>
      </c>
      <c r="BI2324" s="2" t="s">
        <v>1299</v>
      </c>
      <c r="BJ2324" s="2" t="s">
        <v>1299</v>
      </c>
      <c r="BK2324" s="2" t="s">
        <v>1299</v>
      </c>
      <c r="BL2324" s="2" t="s">
        <v>1299</v>
      </c>
      <c r="BM2324" s="2" t="s">
        <v>1299</v>
      </c>
      <c r="BN2324" s="2" t="s">
        <v>1299</v>
      </c>
      <c r="BO2324" s="2" t="s">
        <v>1299</v>
      </c>
    </row>
    <row r="2325" spans="2:67" ht="28.9" outlineLevel="1">
      <c r="B2325" s="36"/>
      <c r="C2325" s="13" t="s">
        <v>1999</v>
      </c>
      <c r="D2325" s="10" t="s">
        <v>2505</v>
      </c>
      <c r="E2325" s="10" t="s">
        <v>2506</v>
      </c>
      <c r="F2325" s="11" t="s">
        <v>2507</v>
      </c>
      <c r="G2325" s="11"/>
      <c r="H2325" s="11"/>
      <c r="I2325" s="11"/>
      <c r="J2325" s="11"/>
      <c r="K2325" s="11"/>
      <c r="L2325" s="11"/>
      <c r="M2325" s="11"/>
      <c r="N2325" s="10"/>
      <c r="O2325" s="10"/>
      <c r="P2325" s="10"/>
      <c r="Q2325" s="10"/>
      <c r="R2325" s="10"/>
      <c r="S2325" s="10" t="s">
        <v>53</v>
      </c>
      <c r="T2325" s="10"/>
      <c r="U2325" s="10" t="s">
        <v>49</v>
      </c>
      <c r="V2325" s="10" t="s">
        <v>50</v>
      </c>
      <c r="W2325" s="10" t="s">
        <v>50</v>
      </c>
      <c r="X2325" s="11" t="str">
        <f t="shared" si="1318"/>
        <v>N</v>
      </c>
      <c r="Y2325" s="11"/>
      <c r="Z2325" s="11">
        <f t="shared" si="1309"/>
        <v>0</v>
      </c>
      <c r="AA2325" s="11" t="str">
        <f t="shared" si="1313"/>
        <v>N</v>
      </c>
      <c r="AB2325" s="11"/>
      <c r="AC2325" s="11">
        <f t="shared" si="1314"/>
        <v>0</v>
      </c>
      <c r="AD2325" s="10" t="str">
        <f t="shared" si="1340"/>
        <v/>
      </c>
      <c r="AE2325" s="10" t="str">
        <f t="shared" si="1341"/>
        <v/>
      </c>
      <c r="AF2325" s="11"/>
      <c r="AG2325" s="10"/>
      <c r="AH2325" s="10"/>
      <c r="AI2325" s="11">
        <f t="shared" si="1342"/>
        <v>1887</v>
      </c>
      <c r="AJ2325" s="11" t="str">
        <f t="shared" si="1343"/>
        <v/>
      </c>
      <c r="AK2325" s="11">
        <f t="shared" si="1344"/>
        <v>1887</v>
      </c>
      <c r="AL2325" s="11" t="str">
        <f t="shared" si="1345"/>
        <v/>
      </c>
      <c r="AM2325" s="11">
        <f t="shared" si="1346"/>
        <v>1600</v>
      </c>
      <c r="AN2325" s="11" t="str">
        <f t="shared" si="1347"/>
        <v/>
      </c>
      <c r="AO2325" s="11">
        <f t="shared" si="1348"/>
        <v>1639</v>
      </c>
      <c r="AP2325" s="11" t="str">
        <f t="shared" si="1349"/>
        <v/>
      </c>
      <c r="AQ2325" s="11"/>
      <c r="AR2325" s="11">
        <f t="shared" si="1315"/>
        <v>0</v>
      </c>
      <c r="AS2325" s="11"/>
      <c r="AT2325" s="9"/>
      <c r="AU2325" t="str">
        <f t="shared" si="1308"/>
        <v>RW</v>
      </c>
      <c r="AV2325" s="7">
        <f>SUM(Z$7:Z2325)/2</f>
        <v>1888</v>
      </c>
      <c r="AW2325" s="7">
        <f>SUM(AC$7:AC2325)/2</f>
        <v>1580</v>
      </c>
      <c r="BF2325" s="2" t="s">
        <v>1299</v>
      </c>
      <c r="BG2325" s="2" t="s">
        <v>1299</v>
      </c>
      <c r="BH2325" s="2" t="s">
        <v>1299</v>
      </c>
      <c r="BI2325" s="2" t="s">
        <v>1299</v>
      </c>
      <c r="BJ2325" s="2" t="s">
        <v>1299</v>
      </c>
      <c r="BK2325" s="2" t="s">
        <v>1299</v>
      </c>
      <c r="BL2325" s="2" t="s">
        <v>1299</v>
      </c>
      <c r="BM2325" s="2" t="s">
        <v>1299</v>
      </c>
      <c r="BN2325" s="2" t="s">
        <v>1299</v>
      </c>
      <c r="BO2325" s="2" t="s">
        <v>1299</v>
      </c>
    </row>
    <row r="2326" spans="2:67" ht="28.9" outlineLevel="1">
      <c r="B2326" s="36"/>
      <c r="C2326" s="13" t="s">
        <v>1999</v>
      </c>
      <c r="D2326" s="10" t="s">
        <v>2505</v>
      </c>
      <c r="E2326" s="10" t="s">
        <v>2506</v>
      </c>
      <c r="F2326" s="11" t="s">
        <v>2507</v>
      </c>
      <c r="G2326" s="11"/>
      <c r="H2326" s="11"/>
      <c r="I2326" s="11"/>
      <c r="J2326" s="11"/>
      <c r="K2326" s="11"/>
      <c r="L2326" s="11"/>
      <c r="M2326" s="11"/>
      <c r="N2326" s="10"/>
      <c r="O2326" s="10"/>
      <c r="P2326" s="10"/>
      <c r="Q2326" s="10"/>
      <c r="R2326" s="10"/>
      <c r="S2326" s="10" t="s">
        <v>53</v>
      </c>
      <c r="T2326" s="10"/>
      <c r="U2326" s="10" t="s">
        <v>49</v>
      </c>
      <c r="V2326" s="10" t="s">
        <v>50</v>
      </c>
      <c r="W2326" s="10" t="s">
        <v>50</v>
      </c>
      <c r="X2326" s="11" t="str">
        <f t="shared" si="1318"/>
        <v>N</v>
      </c>
      <c r="Y2326" s="11"/>
      <c r="Z2326" s="11">
        <f t="shared" si="1309"/>
        <v>0</v>
      </c>
      <c r="AA2326" s="11" t="str">
        <f t="shared" si="1313"/>
        <v>N</v>
      </c>
      <c r="AB2326" s="11"/>
      <c r="AC2326" s="11">
        <f t="shared" si="1314"/>
        <v>0</v>
      </c>
      <c r="AD2326" s="10" t="str">
        <f t="shared" si="1340"/>
        <v/>
      </c>
      <c r="AE2326" s="10" t="str">
        <f t="shared" si="1341"/>
        <v/>
      </c>
      <c r="AF2326" s="11"/>
      <c r="AG2326" s="10"/>
      <c r="AH2326" s="10"/>
      <c r="AI2326" s="11">
        <f t="shared" si="1342"/>
        <v>1887</v>
      </c>
      <c r="AJ2326" s="11" t="str">
        <f t="shared" si="1343"/>
        <v/>
      </c>
      <c r="AK2326" s="11">
        <f t="shared" si="1344"/>
        <v>1887</v>
      </c>
      <c r="AL2326" s="11" t="str">
        <f t="shared" si="1345"/>
        <v/>
      </c>
      <c r="AM2326" s="11">
        <f t="shared" si="1346"/>
        <v>1600</v>
      </c>
      <c r="AN2326" s="11" t="str">
        <f t="shared" si="1347"/>
        <v/>
      </c>
      <c r="AO2326" s="11">
        <f t="shared" si="1348"/>
        <v>1639</v>
      </c>
      <c r="AP2326" s="11" t="str">
        <f t="shared" si="1349"/>
        <v/>
      </c>
      <c r="AQ2326" s="11"/>
      <c r="AR2326" s="11">
        <f t="shared" si="1315"/>
        <v>0</v>
      </c>
      <c r="AS2326" s="11"/>
      <c r="AT2326" s="9"/>
      <c r="AU2326" t="str">
        <f t="shared" si="1308"/>
        <v>RW</v>
      </c>
      <c r="AV2326" s="7">
        <f>SUM(Z$7:Z2326)/2</f>
        <v>1888</v>
      </c>
      <c r="AW2326" s="7">
        <f>SUM(AC$7:AC2326)/2</f>
        <v>1580</v>
      </c>
      <c r="BF2326" s="2" t="s">
        <v>1299</v>
      </c>
      <c r="BG2326" s="2" t="s">
        <v>1299</v>
      </c>
      <c r="BH2326" s="2" t="s">
        <v>1299</v>
      </c>
      <c r="BI2326" s="2" t="s">
        <v>1299</v>
      </c>
      <c r="BJ2326" s="2" t="s">
        <v>1299</v>
      </c>
      <c r="BK2326" s="2" t="s">
        <v>1299</v>
      </c>
      <c r="BL2326" s="2" t="s">
        <v>1299</v>
      </c>
      <c r="BM2326" s="2" t="s">
        <v>1299</v>
      </c>
      <c r="BN2326" s="2" t="s">
        <v>1299</v>
      </c>
      <c r="BO2326" s="2" t="s">
        <v>1299</v>
      </c>
    </row>
    <row r="2327" spans="2:67" ht="28.9" outlineLevel="1">
      <c r="B2327" s="36"/>
      <c r="C2327" s="13" t="s">
        <v>1999</v>
      </c>
      <c r="D2327" s="10" t="s">
        <v>2505</v>
      </c>
      <c r="E2327" s="10" t="s">
        <v>2506</v>
      </c>
      <c r="F2327" s="11" t="s">
        <v>2507</v>
      </c>
      <c r="G2327" s="11"/>
      <c r="H2327" s="11"/>
      <c r="I2327" s="11"/>
      <c r="J2327" s="11"/>
      <c r="K2327" s="11"/>
      <c r="L2327" s="11"/>
      <c r="M2327" s="11"/>
      <c r="N2327" s="10"/>
      <c r="O2327" s="10"/>
      <c r="P2327" s="10"/>
      <c r="Q2327" s="10"/>
      <c r="R2327" s="10"/>
      <c r="S2327" s="10" t="s">
        <v>53</v>
      </c>
      <c r="T2327" s="10"/>
      <c r="U2327" s="10" t="s">
        <v>49</v>
      </c>
      <c r="V2327" s="10" t="s">
        <v>50</v>
      </c>
      <c r="W2327" s="10" t="s">
        <v>50</v>
      </c>
      <c r="X2327" s="11" t="str">
        <f t="shared" si="1318"/>
        <v>N</v>
      </c>
      <c r="Y2327" s="11"/>
      <c r="Z2327" s="11">
        <f t="shared" si="1309"/>
        <v>0</v>
      </c>
      <c r="AA2327" s="11" t="str">
        <f t="shared" si="1313"/>
        <v>N</v>
      </c>
      <c r="AB2327" s="11"/>
      <c r="AC2327" s="11">
        <f t="shared" si="1314"/>
        <v>0</v>
      </c>
      <c r="AD2327" s="10" t="str">
        <f t="shared" si="1340"/>
        <v/>
      </c>
      <c r="AE2327" s="10" t="str">
        <f t="shared" si="1341"/>
        <v/>
      </c>
      <c r="AF2327" s="11"/>
      <c r="AG2327" s="10"/>
      <c r="AH2327" s="10"/>
      <c r="AI2327" s="11">
        <f t="shared" si="1342"/>
        <v>1887</v>
      </c>
      <c r="AJ2327" s="11" t="str">
        <f t="shared" si="1343"/>
        <v/>
      </c>
      <c r="AK2327" s="11">
        <f t="shared" si="1344"/>
        <v>1887</v>
      </c>
      <c r="AL2327" s="11" t="str">
        <f t="shared" si="1345"/>
        <v/>
      </c>
      <c r="AM2327" s="11">
        <f t="shared" si="1346"/>
        <v>1600</v>
      </c>
      <c r="AN2327" s="11" t="str">
        <f t="shared" si="1347"/>
        <v/>
      </c>
      <c r="AO2327" s="11">
        <f t="shared" si="1348"/>
        <v>1639</v>
      </c>
      <c r="AP2327" s="11" t="str">
        <f t="shared" si="1349"/>
        <v/>
      </c>
      <c r="AQ2327" s="11"/>
      <c r="AR2327" s="11">
        <f t="shared" si="1315"/>
        <v>0</v>
      </c>
      <c r="AS2327" s="11"/>
      <c r="AT2327" s="9"/>
      <c r="AU2327" t="str">
        <f t="shared" si="1308"/>
        <v>RW</v>
      </c>
      <c r="AV2327" s="7">
        <f>SUM(Z$7:Z2327)/2</f>
        <v>1888</v>
      </c>
      <c r="AW2327" s="7">
        <f>SUM(AC$7:AC2327)/2</f>
        <v>1580</v>
      </c>
      <c r="BF2327" s="2" t="s">
        <v>1299</v>
      </c>
      <c r="BG2327" s="2" t="s">
        <v>1299</v>
      </c>
      <c r="BH2327" s="2" t="s">
        <v>1299</v>
      </c>
      <c r="BI2327" s="2" t="s">
        <v>1299</v>
      </c>
      <c r="BJ2327" s="2" t="s">
        <v>1299</v>
      </c>
      <c r="BK2327" s="2" t="s">
        <v>1299</v>
      </c>
      <c r="BL2327" s="2" t="s">
        <v>1299</v>
      </c>
      <c r="BM2327" s="2" t="s">
        <v>1299</v>
      </c>
      <c r="BN2327" s="2" t="s">
        <v>1299</v>
      </c>
      <c r="BO2327" s="2" t="s">
        <v>1299</v>
      </c>
    </row>
    <row r="2328" spans="2:67" ht="28.9" outlineLevel="1">
      <c r="B2328" s="36"/>
      <c r="C2328" s="13" t="s">
        <v>1999</v>
      </c>
      <c r="D2328" s="10" t="s">
        <v>2505</v>
      </c>
      <c r="E2328" s="10" t="s">
        <v>2506</v>
      </c>
      <c r="F2328" s="11" t="s">
        <v>2507</v>
      </c>
      <c r="G2328" s="11"/>
      <c r="H2328" s="11"/>
      <c r="I2328" s="11"/>
      <c r="J2328" s="11"/>
      <c r="K2328" s="11"/>
      <c r="L2328" s="11"/>
      <c r="M2328" s="11"/>
      <c r="N2328" s="10"/>
      <c r="O2328" s="10"/>
      <c r="P2328" s="10"/>
      <c r="Q2328" s="10"/>
      <c r="R2328" s="10"/>
      <c r="S2328" s="10" t="s">
        <v>53</v>
      </c>
      <c r="T2328" s="10"/>
      <c r="U2328" s="10" t="s">
        <v>49</v>
      </c>
      <c r="V2328" s="10" t="s">
        <v>50</v>
      </c>
      <c r="W2328" s="10" t="s">
        <v>50</v>
      </c>
      <c r="X2328" s="11" t="str">
        <f t="shared" si="1318"/>
        <v>N</v>
      </c>
      <c r="Y2328" s="11"/>
      <c r="Z2328" s="11">
        <f t="shared" si="1309"/>
        <v>0</v>
      </c>
      <c r="AA2328" s="11" t="str">
        <f t="shared" si="1313"/>
        <v>N</v>
      </c>
      <c r="AB2328" s="11"/>
      <c r="AC2328" s="11">
        <f t="shared" si="1314"/>
        <v>0</v>
      </c>
      <c r="AD2328" s="10" t="str">
        <f t="shared" si="1340"/>
        <v/>
      </c>
      <c r="AE2328" s="10" t="str">
        <f t="shared" si="1341"/>
        <v/>
      </c>
      <c r="AF2328" s="11"/>
      <c r="AG2328" s="10"/>
      <c r="AH2328" s="10"/>
      <c r="AI2328" s="11">
        <f t="shared" si="1342"/>
        <v>1887</v>
      </c>
      <c r="AJ2328" s="11" t="str">
        <f t="shared" si="1343"/>
        <v/>
      </c>
      <c r="AK2328" s="11">
        <f t="shared" si="1344"/>
        <v>1887</v>
      </c>
      <c r="AL2328" s="11" t="str">
        <f t="shared" si="1345"/>
        <v/>
      </c>
      <c r="AM2328" s="11">
        <f t="shared" si="1346"/>
        <v>1600</v>
      </c>
      <c r="AN2328" s="11" t="str">
        <f t="shared" si="1347"/>
        <v/>
      </c>
      <c r="AO2328" s="11">
        <f t="shared" si="1348"/>
        <v>1639</v>
      </c>
      <c r="AP2328" s="11" t="str">
        <f t="shared" si="1349"/>
        <v/>
      </c>
      <c r="AQ2328" s="11"/>
      <c r="AR2328" s="11">
        <f t="shared" si="1315"/>
        <v>0</v>
      </c>
      <c r="AS2328" s="11"/>
      <c r="AT2328" s="9"/>
      <c r="AU2328" t="str">
        <f t="shared" si="1308"/>
        <v>RW</v>
      </c>
      <c r="AV2328" s="7">
        <f>SUM(Z$7:Z2328)/2</f>
        <v>1888</v>
      </c>
      <c r="AW2328" s="7">
        <f>SUM(AC$7:AC2328)/2</f>
        <v>1580</v>
      </c>
      <c r="BF2328" s="2" t="s">
        <v>1299</v>
      </c>
      <c r="BG2328" s="2" t="s">
        <v>1299</v>
      </c>
      <c r="BH2328" s="2" t="s">
        <v>1299</v>
      </c>
      <c r="BI2328" s="2" t="s">
        <v>1299</v>
      </c>
      <c r="BJ2328" s="2" t="s">
        <v>1299</v>
      </c>
      <c r="BK2328" s="2" t="s">
        <v>1299</v>
      </c>
      <c r="BL2328" s="2" t="s">
        <v>1299</v>
      </c>
      <c r="BM2328" s="2" t="s">
        <v>1299</v>
      </c>
      <c r="BN2328" s="2" t="s">
        <v>1299</v>
      </c>
      <c r="BO2328" s="2" t="s">
        <v>1299</v>
      </c>
    </row>
    <row r="2329" spans="2:67" ht="28.9" outlineLevel="1">
      <c r="B2329" s="36"/>
      <c r="C2329" s="13" t="s">
        <v>1999</v>
      </c>
      <c r="D2329" s="10" t="s">
        <v>2505</v>
      </c>
      <c r="E2329" s="10" t="s">
        <v>2506</v>
      </c>
      <c r="F2329" s="11" t="s">
        <v>2507</v>
      </c>
      <c r="G2329" s="11"/>
      <c r="H2329" s="11"/>
      <c r="I2329" s="11"/>
      <c r="J2329" s="11"/>
      <c r="K2329" s="11"/>
      <c r="L2329" s="11"/>
      <c r="M2329" s="11"/>
      <c r="N2329" s="10"/>
      <c r="O2329" s="10"/>
      <c r="P2329" s="10"/>
      <c r="Q2329" s="10"/>
      <c r="R2329" s="10"/>
      <c r="S2329" s="10" t="s">
        <v>53</v>
      </c>
      <c r="T2329" s="10"/>
      <c r="U2329" s="10" t="s">
        <v>49</v>
      </c>
      <c r="V2329" s="10" t="s">
        <v>50</v>
      </c>
      <c r="W2329" s="10" t="s">
        <v>50</v>
      </c>
      <c r="X2329" s="11" t="str">
        <f t="shared" si="1318"/>
        <v>N</v>
      </c>
      <c r="Y2329" s="11"/>
      <c r="Z2329" s="11">
        <f t="shared" si="1309"/>
        <v>0</v>
      </c>
      <c r="AA2329" s="11" t="str">
        <f t="shared" si="1313"/>
        <v>N</v>
      </c>
      <c r="AB2329" s="11"/>
      <c r="AC2329" s="11">
        <f t="shared" si="1314"/>
        <v>0</v>
      </c>
      <c r="AD2329" s="10" t="str">
        <f t="shared" si="1340"/>
        <v/>
      </c>
      <c r="AE2329" s="10" t="str">
        <f t="shared" si="1341"/>
        <v/>
      </c>
      <c r="AF2329" s="11"/>
      <c r="AG2329" s="10"/>
      <c r="AH2329" s="10"/>
      <c r="AI2329" s="11">
        <f t="shared" si="1342"/>
        <v>1887</v>
      </c>
      <c r="AJ2329" s="11" t="str">
        <f t="shared" si="1343"/>
        <v/>
      </c>
      <c r="AK2329" s="11">
        <f t="shared" si="1344"/>
        <v>1887</v>
      </c>
      <c r="AL2329" s="11" t="str">
        <f t="shared" si="1345"/>
        <v/>
      </c>
      <c r="AM2329" s="11">
        <f t="shared" si="1346"/>
        <v>1600</v>
      </c>
      <c r="AN2329" s="11" t="str">
        <f t="shared" si="1347"/>
        <v/>
      </c>
      <c r="AO2329" s="11">
        <f t="shared" si="1348"/>
        <v>1639</v>
      </c>
      <c r="AP2329" s="11" t="str">
        <f t="shared" si="1349"/>
        <v/>
      </c>
      <c r="AQ2329" s="11"/>
      <c r="AR2329" s="11">
        <f t="shared" si="1315"/>
        <v>0</v>
      </c>
      <c r="AS2329" s="11"/>
      <c r="AT2329" s="9"/>
      <c r="AU2329" t="str">
        <f t="shared" si="1308"/>
        <v>RW</v>
      </c>
      <c r="AV2329" s="7">
        <f>SUM(Z$7:Z2329)/2</f>
        <v>1888</v>
      </c>
      <c r="AW2329" s="7">
        <f>SUM(AC$7:AC2329)/2</f>
        <v>1580</v>
      </c>
      <c r="BF2329" s="2" t="s">
        <v>1299</v>
      </c>
      <c r="BG2329" s="2" t="s">
        <v>1299</v>
      </c>
      <c r="BH2329" s="2" t="s">
        <v>1299</v>
      </c>
      <c r="BI2329" s="2" t="s">
        <v>1299</v>
      </c>
      <c r="BJ2329" s="2" t="s">
        <v>1299</v>
      </c>
      <c r="BK2329" s="2" t="s">
        <v>1299</v>
      </c>
      <c r="BL2329" s="2" t="s">
        <v>1299</v>
      </c>
      <c r="BM2329" s="2" t="s">
        <v>1299</v>
      </c>
      <c r="BN2329" s="2" t="s">
        <v>1299</v>
      </c>
      <c r="BO2329" s="2" t="s">
        <v>1299</v>
      </c>
    </row>
    <row r="2330" spans="2:67" ht="28.9" outlineLevel="1">
      <c r="B2330" s="36"/>
      <c r="C2330" s="13" t="s">
        <v>1999</v>
      </c>
      <c r="D2330" s="10" t="s">
        <v>2505</v>
      </c>
      <c r="E2330" s="10" t="s">
        <v>2506</v>
      </c>
      <c r="F2330" s="11" t="s">
        <v>2507</v>
      </c>
      <c r="G2330" s="11"/>
      <c r="H2330" s="11"/>
      <c r="I2330" s="11"/>
      <c r="J2330" s="11"/>
      <c r="K2330" s="11"/>
      <c r="L2330" s="11"/>
      <c r="M2330" s="11"/>
      <c r="N2330" s="10"/>
      <c r="O2330" s="10"/>
      <c r="P2330" s="10"/>
      <c r="Q2330" s="10"/>
      <c r="R2330" s="10"/>
      <c r="S2330" s="10" t="s">
        <v>53</v>
      </c>
      <c r="T2330" s="10"/>
      <c r="U2330" s="10" t="s">
        <v>49</v>
      </c>
      <c r="V2330" s="10" t="s">
        <v>50</v>
      </c>
      <c r="W2330" s="10" t="s">
        <v>50</v>
      </c>
      <c r="X2330" s="11" t="str">
        <f t="shared" si="1318"/>
        <v>N</v>
      </c>
      <c r="Y2330" s="11"/>
      <c r="Z2330" s="11">
        <f t="shared" si="1309"/>
        <v>0</v>
      </c>
      <c r="AA2330" s="11" t="str">
        <f t="shared" si="1313"/>
        <v>N</v>
      </c>
      <c r="AB2330" s="11"/>
      <c r="AC2330" s="11">
        <f t="shared" si="1314"/>
        <v>0</v>
      </c>
      <c r="AD2330" s="10" t="str">
        <f t="shared" si="1340"/>
        <v/>
      </c>
      <c r="AE2330" s="10" t="str">
        <f t="shared" si="1341"/>
        <v/>
      </c>
      <c r="AF2330" s="11"/>
      <c r="AG2330" s="10"/>
      <c r="AH2330" s="10"/>
      <c r="AI2330" s="11">
        <f t="shared" si="1342"/>
        <v>1887</v>
      </c>
      <c r="AJ2330" s="11" t="str">
        <f t="shared" si="1343"/>
        <v/>
      </c>
      <c r="AK2330" s="11">
        <f t="shared" si="1344"/>
        <v>1887</v>
      </c>
      <c r="AL2330" s="11" t="str">
        <f t="shared" si="1345"/>
        <v/>
      </c>
      <c r="AM2330" s="11">
        <f t="shared" si="1346"/>
        <v>1600</v>
      </c>
      <c r="AN2330" s="11" t="str">
        <f t="shared" si="1347"/>
        <v/>
      </c>
      <c r="AO2330" s="11">
        <f t="shared" si="1348"/>
        <v>1639</v>
      </c>
      <c r="AP2330" s="11" t="str">
        <f t="shared" si="1349"/>
        <v/>
      </c>
      <c r="AQ2330" s="11"/>
      <c r="AR2330" s="11">
        <f t="shared" si="1315"/>
        <v>0</v>
      </c>
      <c r="AS2330" s="11"/>
      <c r="AT2330" s="9"/>
      <c r="AU2330" t="str">
        <f t="shared" si="1308"/>
        <v>RW</v>
      </c>
      <c r="AV2330" s="7">
        <f>SUM(Z$7:Z2330)/2</f>
        <v>1888</v>
      </c>
      <c r="AW2330" s="7">
        <f>SUM(AC$7:AC2330)/2</f>
        <v>1580</v>
      </c>
      <c r="BF2330" s="2" t="s">
        <v>1299</v>
      </c>
      <c r="BG2330" s="2" t="s">
        <v>1299</v>
      </c>
      <c r="BH2330" s="2" t="s">
        <v>1299</v>
      </c>
      <c r="BI2330" s="2" t="s">
        <v>1299</v>
      </c>
      <c r="BJ2330" s="2" t="s">
        <v>1299</v>
      </c>
      <c r="BK2330" s="2" t="s">
        <v>1299</v>
      </c>
      <c r="BL2330" s="2" t="s">
        <v>1299</v>
      </c>
      <c r="BM2330" s="2" t="s">
        <v>1299</v>
      </c>
      <c r="BN2330" s="2" t="s">
        <v>1299</v>
      </c>
      <c r="BO2330" s="2" t="s">
        <v>1299</v>
      </c>
    </row>
    <row r="2331" spans="2:67" ht="28.9" outlineLevel="1">
      <c r="B2331" s="36"/>
      <c r="C2331" s="13" t="s">
        <v>1999</v>
      </c>
      <c r="D2331" s="10" t="s">
        <v>2505</v>
      </c>
      <c r="E2331" s="10" t="s">
        <v>2506</v>
      </c>
      <c r="F2331" s="11" t="s">
        <v>2507</v>
      </c>
      <c r="G2331" s="11"/>
      <c r="H2331" s="11"/>
      <c r="I2331" s="11"/>
      <c r="J2331" s="11"/>
      <c r="K2331" s="11"/>
      <c r="L2331" s="11"/>
      <c r="M2331" s="11"/>
      <c r="N2331" s="10"/>
      <c r="O2331" s="10"/>
      <c r="P2331" s="10"/>
      <c r="Q2331" s="10"/>
      <c r="R2331" s="10"/>
      <c r="S2331" s="10" t="s">
        <v>53</v>
      </c>
      <c r="T2331" s="10"/>
      <c r="U2331" s="10" t="s">
        <v>49</v>
      </c>
      <c r="V2331" s="10" t="s">
        <v>50</v>
      </c>
      <c r="W2331" s="10" t="s">
        <v>50</v>
      </c>
      <c r="X2331" s="11" t="str">
        <f t="shared" si="1318"/>
        <v>N</v>
      </c>
      <c r="Y2331" s="11"/>
      <c r="Z2331" s="11">
        <f t="shared" si="1309"/>
        <v>0</v>
      </c>
      <c r="AA2331" s="11" t="str">
        <f t="shared" si="1313"/>
        <v>N</v>
      </c>
      <c r="AB2331" s="11"/>
      <c r="AC2331" s="11">
        <f t="shared" si="1314"/>
        <v>0</v>
      </c>
      <c r="AD2331" s="10" t="str">
        <f t="shared" si="1340"/>
        <v/>
      </c>
      <c r="AE2331" s="10" t="str">
        <f t="shared" si="1341"/>
        <v/>
      </c>
      <c r="AF2331" s="11"/>
      <c r="AG2331" s="10"/>
      <c r="AH2331" s="10"/>
      <c r="AI2331" s="11">
        <f t="shared" si="1342"/>
        <v>1887</v>
      </c>
      <c r="AJ2331" s="11" t="str">
        <f t="shared" si="1343"/>
        <v/>
      </c>
      <c r="AK2331" s="11">
        <f t="shared" si="1344"/>
        <v>1887</v>
      </c>
      <c r="AL2331" s="11" t="str">
        <f t="shared" si="1345"/>
        <v/>
      </c>
      <c r="AM2331" s="11">
        <f t="shared" si="1346"/>
        <v>1600</v>
      </c>
      <c r="AN2331" s="11" t="str">
        <f t="shared" si="1347"/>
        <v/>
      </c>
      <c r="AO2331" s="11">
        <f t="shared" si="1348"/>
        <v>1639</v>
      </c>
      <c r="AP2331" s="11" t="str">
        <f t="shared" si="1349"/>
        <v/>
      </c>
      <c r="AQ2331" s="11"/>
      <c r="AR2331" s="11">
        <f t="shared" si="1315"/>
        <v>0</v>
      </c>
      <c r="AS2331" s="11"/>
      <c r="AT2331" s="9"/>
      <c r="AU2331" t="str">
        <f t="shared" si="1308"/>
        <v>RW</v>
      </c>
      <c r="AV2331" s="7">
        <f>SUM(Z$7:Z2331)/2</f>
        <v>1888</v>
      </c>
      <c r="AW2331" s="7">
        <f>SUM(AC$7:AC2331)/2</f>
        <v>1580</v>
      </c>
      <c r="BF2331" s="2" t="s">
        <v>1299</v>
      </c>
      <c r="BG2331" s="2" t="s">
        <v>1299</v>
      </c>
      <c r="BH2331" s="2" t="s">
        <v>1299</v>
      </c>
      <c r="BI2331" s="2" t="s">
        <v>1299</v>
      </c>
      <c r="BJ2331" s="2" t="s">
        <v>1299</v>
      </c>
      <c r="BK2331" s="2" t="s">
        <v>1299</v>
      </c>
      <c r="BL2331" s="2" t="s">
        <v>1299</v>
      </c>
      <c r="BM2331" s="2" t="s">
        <v>1299</v>
      </c>
      <c r="BN2331" s="2" t="s">
        <v>1299</v>
      </c>
      <c r="BO2331" s="2" t="s">
        <v>1299</v>
      </c>
    </row>
    <row r="2332" spans="2:67" ht="28.9" outlineLevel="1">
      <c r="C2332" s="13" t="s">
        <v>1999</v>
      </c>
      <c r="D2332" s="10" t="s">
        <v>2505</v>
      </c>
      <c r="E2332" s="10" t="s">
        <v>2506</v>
      </c>
      <c r="F2332" s="11" t="s">
        <v>2507</v>
      </c>
      <c r="G2332" s="11" t="str">
        <f>IF(BA2332&gt;1, F2332 &amp; "[" &amp; BB2332-1+BA2332&amp; ":" &amp; BB2332 &amp; "]",(IF(BA2332&gt;0,F2332 &amp; "[" &amp; BB2332 &amp; "]","")))</f>
        <v>MFR_SPECIFIC_F7[39:35]</v>
      </c>
      <c r="H2332" s="11"/>
      <c r="I2332" s="11"/>
      <c r="J2332" s="11"/>
      <c r="K2332" s="11"/>
      <c r="L2332" s="11"/>
      <c r="M2332" s="11"/>
      <c r="N2332" s="10"/>
      <c r="O2332" s="10"/>
      <c r="P2332" s="10"/>
      <c r="Q2332" s="10"/>
      <c r="R2332" s="10"/>
      <c r="S2332" s="10" t="s">
        <v>53</v>
      </c>
      <c r="T2332" s="10"/>
      <c r="U2332" s="10" t="s">
        <v>49</v>
      </c>
      <c r="V2332" s="10" t="s">
        <v>50</v>
      </c>
      <c r="W2332" s="10" t="s">
        <v>50</v>
      </c>
      <c r="X2332" s="11" t="str">
        <f t="shared" si="1318"/>
        <v>N</v>
      </c>
      <c r="Y2332" s="11"/>
      <c r="Z2332" s="11">
        <f t="shared" si="1309"/>
        <v>0</v>
      </c>
      <c r="AA2332" s="11" t="str">
        <f t="shared" si="1313"/>
        <v>Y</v>
      </c>
      <c r="AB2332" s="11">
        <v>5</v>
      </c>
      <c r="AC2332" s="11">
        <f t="shared" si="1314"/>
        <v>5</v>
      </c>
      <c r="AD2332" s="10" t="str">
        <f t="shared" si="1340"/>
        <v>00000</v>
      </c>
      <c r="AE2332" s="10" t="str">
        <f t="shared" si="1341"/>
        <v>00000</v>
      </c>
      <c r="AF2332" s="11"/>
      <c r="AG2332" s="10"/>
      <c r="AH2332" s="10"/>
      <c r="AI2332" s="11">
        <f t="shared" si="1342"/>
        <v>1887</v>
      </c>
      <c r="AJ2332" s="11" t="str">
        <f t="shared" si="1343"/>
        <v/>
      </c>
      <c r="AK2332" s="11">
        <f t="shared" si="1344"/>
        <v>1887</v>
      </c>
      <c r="AL2332" s="11" t="str">
        <f t="shared" si="1345"/>
        <v/>
      </c>
      <c r="AM2332" s="11">
        <f t="shared" si="1346"/>
        <v>1595</v>
      </c>
      <c r="AN2332" s="11" t="str">
        <f t="shared" si="1347"/>
        <v>OTP[1599:1595]</v>
      </c>
      <c r="AO2332" s="11">
        <f t="shared" si="1348"/>
        <v>1634</v>
      </c>
      <c r="AP2332" s="11" t="str">
        <f t="shared" si="1349"/>
        <v/>
      </c>
      <c r="AQ2332" s="11"/>
      <c r="AR2332" s="11">
        <f t="shared" si="1315"/>
        <v>0</v>
      </c>
      <c r="AS2332" s="11"/>
      <c r="AT2332" s="9"/>
      <c r="AU2332" t="str">
        <f t="shared" si="1308"/>
        <v>RW</v>
      </c>
      <c r="AV2332" s="7">
        <f>SUM(Z$7:Z2332)/2</f>
        <v>1888</v>
      </c>
      <c r="AW2332" s="7">
        <f>SUM(AC$7:AC2332)/2</f>
        <v>1582.5</v>
      </c>
      <c r="BA2332" s="7">
        <f>40-SUM(BA2333:BA2335)</f>
        <v>5</v>
      </c>
      <c r="BB2332" s="7">
        <f t="shared" ref="BB2332:BB2335" si="1350">BB2333+BA2333</f>
        <v>35</v>
      </c>
      <c r="BF2332" s="2" t="s">
        <v>102</v>
      </c>
      <c r="BG2332" s="2" t="s">
        <v>102</v>
      </c>
      <c r="BH2332" s="2" t="s">
        <v>102</v>
      </c>
      <c r="BI2332" s="2" t="s">
        <v>102</v>
      </c>
      <c r="BJ2332" s="2" t="s">
        <v>102</v>
      </c>
      <c r="BK2332" s="2" t="s">
        <v>102</v>
      </c>
      <c r="BL2332" s="2" t="s">
        <v>102</v>
      </c>
      <c r="BM2332" s="2" t="s">
        <v>102</v>
      </c>
      <c r="BN2332" s="2" t="s">
        <v>102</v>
      </c>
      <c r="BO2332" s="2" t="s">
        <v>102</v>
      </c>
    </row>
    <row r="2333" spans="2:67" ht="172.9" outlineLevel="1">
      <c r="B2333" s="36"/>
      <c r="C2333" s="13" t="s">
        <v>1999</v>
      </c>
      <c r="D2333" s="10" t="s">
        <v>2505</v>
      </c>
      <c r="E2333" s="10" t="s">
        <v>2506</v>
      </c>
      <c r="F2333" s="11" t="s">
        <v>2507</v>
      </c>
      <c r="G2333" s="11" t="str">
        <f>IF(BA2333&gt;1, F2333 &amp; "[" &amp; BB2333-1+BA2333&amp; ":" &amp; BB2333 &amp; "]",(IF(BA2333&gt;0,F2333 &amp; "[" &amp; BB2333 &amp; "]","")))</f>
        <v>MFR_SPECIFIC_F7[34:19]</v>
      </c>
      <c r="H2333" s="11" t="s">
        <v>2509</v>
      </c>
      <c r="I2333" s="11"/>
      <c r="J2333" s="11"/>
      <c r="K2333" s="11"/>
      <c r="L2333" s="11"/>
      <c r="M2333" s="11"/>
      <c r="N2333" s="16" t="s">
        <v>2510</v>
      </c>
      <c r="O2333" s="10"/>
      <c r="P2333" s="10"/>
      <c r="Q2333" s="10"/>
      <c r="R2333" s="10"/>
      <c r="S2333" s="10" t="s">
        <v>53</v>
      </c>
      <c r="T2333" s="10"/>
      <c r="U2333" s="10" t="s">
        <v>49</v>
      </c>
      <c r="V2333" s="10" t="s">
        <v>50</v>
      </c>
      <c r="W2333" s="10" t="s">
        <v>50</v>
      </c>
      <c r="X2333" s="11" t="str">
        <f t="shared" si="1318"/>
        <v>N</v>
      </c>
      <c r="Y2333" s="11"/>
      <c r="Z2333" s="11">
        <f t="shared" si="1309"/>
        <v>0</v>
      </c>
      <c r="AA2333" s="11" t="str">
        <f t="shared" si="1313"/>
        <v>Y</v>
      </c>
      <c r="AB2333" s="11">
        <v>16</v>
      </c>
      <c r="AC2333" s="11">
        <f t="shared" si="1314"/>
        <v>16</v>
      </c>
      <c r="AD2333" s="10" t="str">
        <f>REPT(1,BA2333)</f>
        <v>1111111111111111</v>
      </c>
      <c r="AE2333" s="10" t="str">
        <f>REPT(1,BA2333)</f>
        <v>1111111111111111</v>
      </c>
      <c r="AF2333" s="11"/>
      <c r="AG2333" s="10"/>
      <c r="AH2333" s="10"/>
      <c r="AI2333" s="11">
        <f t="shared" si="1342"/>
        <v>1887</v>
      </c>
      <c r="AJ2333" s="11" t="str">
        <f t="shared" si="1343"/>
        <v/>
      </c>
      <c r="AK2333" s="11">
        <f t="shared" si="1344"/>
        <v>1887</v>
      </c>
      <c r="AL2333" s="11" t="str">
        <f t="shared" si="1345"/>
        <v/>
      </c>
      <c r="AM2333" s="11">
        <f t="shared" si="1346"/>
        <v>1579</v>
      </c>
      <c r="AN2333" s="11" t="str">
        <f t="shared" si="1347"/>
        <v>OTP[1594:1579]</v>
      </c>
      <c r="AO2333" s="11">
        <f t="shared" si="1348"/>
        <v>1618</v>
      </c>
      <c r="AP2333" s="11" t="str">
        <f t="shared" si="1349"/>
        <v/>
      </c>
      <c r="AQ2333" s="11"/>
      <c r="AR2333" s="11">
        <f t="shared" si="1315"/>
        <v>0</v>
      </c>
      <c r="AS2333" s="11"/>
      <c r="AT2333" s="9"/>
      <c r="AU2333" t="str">
        <f t="shared" ref="AU2333:AU2396" si="1351">S2333</f>
        <v>RW</v>
      </c>
      <c r="AV2333" s="7">
        <f>SUM(Z$7:Z2333)/2</f>
        <v>1888</v>
      </c>
      <c r="AW2333" s="7">
        <f>SUM(AC$7:AC2333)/2</f>
        <v>1590.5</v>
      </c>
      <c r="BA2333" s="10">
        <v>16</v>
      </c>
      <c r="BB2333" s="7">
        <f t="shared" si="1350"/>
        <v>19</v>
      </c>
      <c r="BF2333" s="2" t="s">
        <v>2511</v>
      </c>
      <c r="BG2333" s="2" t="s">
        <v>2511</v>
      </c>
      <c r="BH2333" s="2" t="s">
        <v>2511</v>
      </c>
      <c r="BI2333" s="2" t="s">
        <v>2511</v>
      </c>
      <c r="BJ2333" s="2" t="s">
        <v>2511</v>
      </c>
      <c r="BK2333" s="2" t="s">
        <v>2511</v>
      </c>
      <c r="BL2333" s="2" t="s">
        <v>2511</v>
      </c>
      <c r="BM2333" s="2" t="s">
        <v>2511</v>
      </c>
      <c r="BN2333" s="2" t="s">
        <v>2511</v>
      </c>
      <c r="BO2333" s="2" t="s">
        <v>2511</v>
      </c>
    </row>
    <row r="2334" spans="2:67" ht="129.6" outlineLevel="1">
      <c r="B2334" s="36"/>
      <c r="C2334" s="13" t="s">
        <v>1999</v>
      </c>
      <c r="D2334" s="10" t="s">
        <v>2505</v>
      </c>
      <c r="E2334" s="10" t="s">
        <v>2506</v>
      </c>
      <c r="F2334" s="11" t="s">
        <v>2507</v>
      </c>
      <c r="G2334" s="11" t="str">
        <f>IF(BA2334&gt;1, F2334 &amp; "[" &amp; BB2334-1+BA2334&amp; ":" &amp; BB2334 &amp; "]",(IF(BA2334&gt;0,F2334 &amp; "[" &amp; BB2334 &amp; "]","")))</f>
        <v>MFR_SPECIFIC_F7[18:16]</v>
      </c>
      <c r="H2334" s="11" t="s">
        <v>2512</v>
      </c>
      <c r="I2334" s="11"/>
      <c r="J2334" s="11"/>
      <c r="K2334" s="11"/>
      <c r="L2334" s="11"/>
      <c r="M2334" s="11"/>
      <c r="N2334" s="16" t="s">
        <v>2513</v>
      </c>
      <c r="O2334" s="10"/>
      <c r="P2334" s="10"/>
      <c r="Q2334" s="10"/>
      <c r="R2334" s="10"/>
      <c r="S2334" s="10" t="s">
        <v>53</v>
      </c>
      <c r="T2334" s="10"/>
      <c r="U2334" s="10" t="s">
        <v>49</v>
      </c>
      <c r="V2334" s="10" t="s">
        <v>50</v>
      </c>
      <c r="W2334" s="10" t="s">
        <v>50</v>
      </c>
      <c r="X2334" s="11" t="str">
        <f t="shared" si="1318"/>
        <v>N</v>
      </c>
      <c r="Y2334" s="11"/>
      <c r="Z2334" s="11">
        <f t="shared" si="1309"/>
        <v>0</v>
      </c>
      <c r="AA2334" s="11" t="str">
        <f t="shared" si="1313"/>
        <v>Y</v>
      </c>
      <c r="AB2334" s="11">
        <v>3</v>
      </c>
      <c r="AC2334" s="11">
        <f t="shared" si="1314"/>
        <v>3</v>
      </c>
      <c r="AD2334" s="20">
        <v>101</v>
      </c>
      <c r="AE2334" s="20">
        <v>101</v>
      </c>
      <c r="AF2334" s="11"/>
      <c r="AG2334" s="10"/>
      <c r="AH2334" s="10"/>
      <c r="AI2334" s="11">
        <f t="shared" si="1342"/>
        <v>1887</v>
      </c>
      <c r="AJ2334" s="11" t="str">
        <f t="shared" si="1343"/>
        <v/>
      </c>
      <c r="AK2334" s="11">
        <f t="shared" si="1344"/>
        <v>1887</v>
      </c>
      <c r="AL2334" s="11" t="str">
        <f t="shared" si="1345"/>
        <v/>
      </c>
      <c r="AM2334" s="11">
        <f t="shared" si="1346"/>
        <v>1576</v>
      </c>
      <c r="AN2334" s="11" t="str">
        <f t="shared" si="1347"/>
        <v>OTP[1578:1576]</v>
      </c>
      <c r="AO2334" s="11">
        <f t="shared" si="1348"/>
        <v>1615</v>
      </c>
      <c r="AP2334" s="11" t="str">
        <f t="shared" si="1349"/>
        <v/>
      </c>
      <c r="AQ2334" s="11"/>
      <c r="AR2334" s="11">
        <f t="shared" si="1315"/>
        <v>0</v>
      </c>
      <c r="AS2334" s="11"/>
      <c r="AT2334" s="9"/>
      <c r="AU2334" t="str">
        <f t="shared" si="1351"/>
        <v>RW</v>
      </c>
      <c r="AV2334" s="7">
        <f>SUM(Z$7:Z2334)/2</f>
        <v>1888</v>
      </c>
      <c r="AW2334" s="7">
        <f>SUM(AC$7:AC2334)/2</f>
        <v>1592</v>
      </c>
      <c r="BA2334" s="10">
        <v>3</v>
      </c>
      <c r="BB2334" s="7">
        <f t="shared" si="1350"/>
        <v>16</v>
      </c>
      <c r="BF2334" s="2">
        <v>101</v>
      </c>
      <c r="BG2334" s="2">
        <v>101</v>
      </c>
      <c r="BH2334" s="2">
        <v>101</v>
      </c>
      <c r="BI2334" s="2">
        <v>101</v>
      </c>
      <c r="BJ2334" s="2">
        <v>101</v>
      </c>
      <c r="BK2334" s="2">
        <v>101</v>
      </c>
      <c r="BL2334" s="2">
        <v>101</v>
      </c>
      <c r="BM2334" s="2">
        <v>101</v>
      </c>
      <c r="BN2334" s="2">
        <v>101</v>
      </c>
      <c r="BO2334" s="2">
        <v>101</v>
      </c>
    </row>
    <row r="2335" spans="2:67" ht="172.9" outlineLevel="1">
      <c r="B2335" s="36"/>
      <c r="C2335" s="13" t="s">
        <v>1999</v>
      </c>
      <c r="D2335" s="10" t="s">
        <v>2505</v>
      </c>
      <c r="E2335" s="10" t="s">
        <v>2506</v>
      </c>
      <c r="F2335" s="11" t="s">
        <v>2507</v>
      </c>
      <c r="G2335" s="11" t="str">
        <f>IF(BA2335&gt;1, F2335 &amp; "[" &amp; BB2335-1+BA2335&amp; ":" &amp; BB2335 &amp; "]",(IF(BA2335&gt;0,F2335 &amp; "[" &amp; BB2335 &amp; "]","")))</f>
        <v>MFR_SPECIFIC_F7[15:0]</v>
      </c>
      <c r="H2335" s="11" t="s">
        <v>2514</v>
      </c>
      <c r="I2335" s="11"/>
      <c r="J2335" s="11"/>
      <c r="K2335" s="11"/>
      <c r="L2335" s="11"/>
      <c r="M2335" s="11"/>
      <c r="N2335" s="16" t="s">
        <v>2515</v>
      </c>
      <c r="O2335" s="10"/>
      <c r="P2335" s="10"/>
      <c r="Q2335" s="10"/>
      <c r="R2335" s="10"/>
      <c r="S2335" s="10" t="s">
        <v>53</v>
      </c>
      <c r="T2335" s="10"/>
      <c r="U2335" s="10" t="s">
        <v>49</v>
      </c>
      <c r="V2335" s="10" t="s">
        <v>50</v>
      </c>
      <c r="W2335" s="10" t="s">
        <v>50</v>
      </c>
      <c r="X2335" s="11" t="str">
        <f t="shared" si="1318"/>
        <v>N</v>
      </c>
      <c r="Y2335" s="11"/>
      <c r="Z2335" s="11">
        <f t="shared" si="1309"/>
        <v>0</v>
      </c>
      <c r="AA2335" s="11" t="str">
        <f t="shared" si="1313"/>
        <v>Y</v>
      </c>
      <c r="AB2335" s="11">
        <v>16</v>
      </c>
      <c r="AC2335" s="11">
        <f t="shared" si="1314"/>
        <v>16</v>
      </c>
      <c r="AD2335" s="10" t="str">
        <f>REPT(1,BA2335)</f>
        <v>1111111111111111</v>
      </c>
      <c r="AE2335" s="10" t="str">
        <f>REPT(1,BA2335)</f>
        <v>1111111111111111</v>
      </c>
      <c r="AF2335" s="11"/>
      <c r="AG2335" s="10"/>
      <c r="AH2335" s="10"/>
      <c r="AI2335" s="11">
        <f>IF(Y2335&gt;0,AK2302,AK2302- 1)</f>
        <v>1887</v>
      </c>
      <c r="AJ2335" s="11" t="str">
        <f t="shared" si="1343"/>
        <v/>
      </c>
      <c r="AK2335" s="11">
        <f>IF(AND(V2335="Y", Y2335&gt;0),AI2311,AI2311- 1)</f>
        <v>1887</v>
      </c>
      <c r="AL2335" s="11" t="str">
        <f t="shared" si="1345"/>
        <v/>
      </c>
      <c r="AM2335" s="11">
        <f>IF(AB2335&gt;0,AO2302,AO2302- 1)</f>
        <v>1560</v>
      </c>
      <c r="AN2335" s="11" t="str">
        <f t="shared" si="1347"/>
        <v>OTP[1575:1560]</v>
      </c>
      <c r="AO2335" s="11">
        <f>IF(AND(V2335="Y", AB2335&gt;0),AM2311,AM2311- 1)</f>
        <v>1599</v>
      </c>
      <c r="AP2335" s="11" t="str">
        <f t="shared" si="1349"/>
        <v/>
      </c>
      <c r="AQ2335" s="11"/>
      <c r="AR2335" s="11">
        <f t="shared" si="1315"/>
        <v>0</v>
      </c>
      <c r="AS2335" s="11"/>
      <c r="AT2335" s="9"/>
      <c r="AU2335" t="str">
        <f t="shared" si="1351"/>
        <v>RW</v>
      </c>
      <c r="AV2335" s="7">
        <f>SUM(Z$7:Z2335)/2</f>
        <v>1888</v>
      </c>
      <c r="AW2335" s="7">
        <f>SUM(AC$7:AC2335)/2</f>
        <v>1600</v>
      </c>
      <c r="BA2335" s="10">
        <v>16</v>
      </c>
      <c r="BB2335" s="7">
        <f t="shared" si="1350"/>
        <v>0</v>
      </c>
      <c r="BF2335" s="2" t="s">
        <v>2511</v>
      </c>
      <c r="BG2335" s="2" t="s">
        <v>2511</v>
      </c>
      <c r="BH2335" s="2" t="s">
        <v>2511</v>
      </c>
      <c r="BI2335" s="2" t="s">
        <v>2511</v>
      </c>
      <c r="BJ2335" s="2" t="s">
        <v>2511</v>
      </c>
      <c r="BK2335" s="2" t="s">
        <v>2511</v>
      </c>
      <c r="BL2335" s="2" t="s">
        <v>2511</v>
      </c>
      <c r="BM2335" s="2" t="s">
        <v>2511</v>
      </c>
      <c r="BN2335" s="2" t="s">
        <v>2511</v>
      </c>
      <c r="BO2335" s="2" t="s">
        <v>2511</v>
      </c>
    </row>
    <row r="2336" spans="2:67">
      <c r="B2336" s="36"/>
      <c r="C2336" s="13" t="s">
        <v>1999</v>
      </c>
      <c r="D2336" s="10" t="s">
        <v>2516</v>
      </c>
      <c r="E2336" s="10" t="s">
        <v>2517</v>
      </c>
      <c r="F2336" s="11" t="s">
        <v>2518</v>
      </c>
      <c r="G2336" s="11"/>
      <c r="H2336" s="11"/>
      <c r="I2336" s="11"/>
      <c r="J2336" s="11"/>
      <c r="K2336" s="11"/>
      <c r="L2336" s="11"/>
      <c r="M2336" s="11"/>
      <c r="N2336" s="10"/>
      <c r="O2336" s="10"/>
      <c r="P2336" s="10"/>
      <c r="Q2336" s="10" t="str">
        <f>IF(T2336&gt;2,"Block Write",IF(T2336=1,"Write Byte","Write Word"))</f>
        <v>Write Byte</v>
      </c>
      <c r="R2336" s="10" t="str">
        <f>IF(T2336&gt;2,"Block Read",IF(T2336=1,"Read Byte","Read Word"))</f>
        <v>Read Byte</v>
      </c>
      <c r="S2336" s="10" t="str">
        <f t="shared" si="591"/>
        <v>RW</v>
      </c>
      <c r="T2336" s="10">
        <v>1</v>
      </c>
      <c r="U2336" s="10" t="s">
        <v>49</v>
      </c>
      <c r="V2336" s="10" t="s">
        <v>50</v>
      </c>
      <c r="W2336" s="10" t="s">
        <v>50</v>
      </c>
      <c r="X2336" s="11" t="str">
        <f t="shared" si="1318"/>
        <v>N</v>
      </c>
      <c r="Y2336" s="11"/>
      <c r="Z2336" s="11">
        <f t="shared" si="1309"/>
        <v>0</v>
      </c>
      <c r="AA2336" s="11" t="str">
        <f t="shared" si="1313"/>
        <v>N</v>
      </c>
      <c r="AB2336" s="11"/>
      <c r="AC2336" s="11">
        <f t="shared" si="1314"/>
        <v>0</v>
      </c>
      <c r="AD2336" s="10" t="str">
        <f>(AD2337 &amp; AD2338 &amp; AD2339 &amp; AD2340 &amp; AD2341 &amp; AD2342 &amp; AD2343 &amp; AD2344)</f>
        <v>00000000</v>
      </c>
      <c r="AE2336" s="10" t="str">
        <f>(AE2337 &amp; AE2338 &amp; AE2339 &amp; AE2340 &amp; AE2341 &amp; AE2342 &amp; AE2343 &amp; AE2344)</f>
        <v>00000000</v>
      </c>
      <c r="AF2336" s="11"/>
      <c r="AG2336" s="10"/>
      <c r="AH2336" s="10"/>
      <c r="AI2336" s="11">
        <f>AK2311+Y2336</f>
        <v>1888</v>
      </c>
      <c r="AJ2336" s="11"/>
      <c r="AK2336" s="11">
        <f t="shared" si="592"/>
        <v>1888</v>
      </c>
      <c r="AL2336" s="11"/>
      <c r="AM2336" s="11">
        <f>AO2311+AB2336</f>
        <v>1600</v>
      </c>
      <c r="AN2336" s="11"/>
      <c r="AO2336" s="11">
        <f t="shared" si="593"/>
        <v>1600</v>
      </c>
      <c r="AP2336" s="11"/>
      <c r="AQ2336" s="11">
        <f t="shared" si="1319"/>
        <v>8</v>
      </c>
      <c r="AR2336" s="11">
        <f t="shared" si="1315"/>
        <v>8</v>
      </c>
      <c r="AS2336" s="11"/>
      <c r="AT2336" s="9" t="s">
        <v>1527</v>
      </c>
      <c r="AU2336" t="str">
        <f t="shared" si="1351"/>
        <v>RW</v>
      </c>
      <c r="AV2336" s="7">
        <f>SUM(Z$7:Z2336)/2</f>
        <v>1888</v>
      </c>
      <c r="AW2336" s="7">
        <f>SUM(AC$7:AC2336)/2</f>
        <v>1600</v>
      </c>
      <c r="BF2336" s="2" t="s">
        <v>272</v>
      </c>
      <c r="BG2336" s="2" t="s">
        <v>272</v>
      </c>
      <c r="BH2336" s="2" t="s">
        <v>272</v>
      </c>
      <c r="BI2336" s="2" t="s">
        <v>272</v>
      </c>
      <c r="BJ2336" s="2" t="s">
        <v>272</v>
      </c>
      <c r="BK2336" s="2" t="s">
        <v>272</v>
      </c>
      <c r="BL2336" s="2" t="s">
        <v>272</v>
      </c>
      <c r="BM2336" s="2" t="s">
        <v>272</v>
      </c>
      <c r="BN2336" s="2" t="s">
        <v>272</v>
      </c>
      <c r="BO2336" s="2" t="s">
        <v>272</v>
      </c>
    </row>
    <row r="2337" spans="2:67" outlineLevel="1">
      <c r="B2337" s="36"/>
      <c r="C2337" s="13" t="s">
        <v>1999</v>
      </c>
      <c r="D2337" s="10" t="s">
        <v>2516</v>
      </c>
      <c r="E2337" s="10" t="s">
        <v>2517</v>
      </c>
      <c r="F2337" s="11" t="s">
        <v>2518</v>
      </c>
      <c r="G2337" s="11"/>
      <c r="H2337" s="11"/>
      <c r="I2337" s="11"/>
      <c r="J2337" s="11"/>
      <c r="K2337" s="11"/>
      <c r="L2337" s="11"/>
      <c r="M2337" s="11"/>
      <c r="N2337" s="10"/>
      <c r="O2337" s="10"/>
      <c r="P2337" s="10"/>
      <c r="Q2337" s="10"/>
      <c r="R2337" s="10"/>
      <c r="S2337" s="10" t="s">
        <v>53</v>
      </c>
      <c r="T2337" s="10"/>
      <c r="U2337" s="10" t="s">
        <v>49</v>
      </c>
      <c r="V2337" s="10" t="s">
        <v>50</v>
      </c>
      <c r="W2337" s="10" t="s">
        <v>50</v>
      </c>
      <c r="X2337" s="11" t="str">
        <f t="shared" si="1318"/>
        <v>N</v>
      </c>
      <c r="Y2337" s="11"/>
      <c r="Z2337" s="11">
        <f t="shared" si="1309"/>
        <v>0</v>
      </c>
      <c r="AA2337" s="11" t="str">
        <f t="shared" si="1313"/>
        <v>N</v>
      </c>
      <c r="AB2337" s="11"/>
      <c r="AC2337" s="11">
        <f t="shared" si="1314"/>
        <v>0</v>
      </c>
      <c r="AD2337" s="10" t="str">
        <f t="shared" ref="AD2337:AD2344" si="1352">REPT(0,BA2337)</f>
        <v/>
      </c>
      <c r="AE2337" s="10" t="str">
        <f t="shared" ref="AE2337:AE2344" si="1353">REPT(0,BA2337)</f>
        <v/>
      </c>
      <c r="AF2337" s="11"/>
      <c r="AG2337" s="10"/>
      <c r="AH2337" s="10"/>
      <c r="AI2337" s="11">
        <f t="shared" ref="AI2337:AI2343" si="1354">AI2338+Y2338</f>
        <v>1887</v>
      </c>
      <c r="AJ2337" s="11" t="str">
        <f t="shared" ref="AJ2337:AJ2344" si="1355">IF(Y2337&gt;1,"MTP[" &amp; AI2337-1+Y2337&amp; ":" &amp; AI2337 &amp; "]",(IF(Y2337&gt;0,"MTP[" &amp; AI2337 &amp; "]","")))</f>
        <v/>
      </c>
      <c r="AK2337" s="11">
        <f t="shared" ref="AK2337:AK2343" si="1356">AK2338+Y2338</f>
        <v>1887</v>
      </c>
      <c r="AL2337" s="11" t="str">
        <f t="shared" ref="AL2337:AL2344" si="1357">IF(AND(V2337="Y", Y2337&gt;1),"MTP[" &amp; AK2337-1+Y2337&amp; ":" &amp; AK2337 &amp; "]",(IF(AND(V2337="Y", Y2337&gt;0),"MTP[" &amp; AK2337 &amp; "]","")))</f>
        <v/>
      </c>
      <c r="AM2337" s="11">
        <f t="shared" ref="AM2337:AM2343" si="1358">AM2338+AB2338</f>
        <v>1599</v>
      </c>
      <c r="AN2337" s="11" t="str">
        <f t="shared" ref="AN2337:AN2344" si="1359">IF(AB2337&gt;1,"OTP[" &amp; AM2337-1+AB2337&amp; ":" &amp; AM2337 &amp; "]",(IF(AB2337&gt;0,"OTP[" &amp; AM2337 &amp; "]","")))</f>
        <v/>
      </c>
      <c r="AO2337" s="11">
        <f t="shared" ref="AO2337:AO2343" si="1360">AO2338+AB2338</f>
        <v>1599</v>
      </c>
      <c r="AP2337" s="11" t="str">
        <f t="shared" ref="AP2337:AP2344" si="1361">IF(AND(V2337="Y", AB2337&gt;1),"OTP[" &amp; AO2337-1+AB2337&amp; ":" &amp; AO2337 &amp; "]",(IF(AND(V2337="Y", AB2337&gt;0),"OTP[" &amp; AO2337 &amp; "]","")))</f>
        <v/>
      </c>
      <c r="AQ2337" s="11"/>
      <c r="AR2337" s="11">
        <f t="shared" si="1315"/>
        <v>0</v>
      </c>
      <c r="AS2337" s="11"/>
      <c r="AT2337" s="9"/>
      <c r="AU2337" t="str">
        <f t="shared" si="1351"/>
        <v>RW</v>
      </c>
      <c r="AV2337" s="7">
        <f>SUM(Z$7:Z2337)/2</f>
        <v>1888</v>
      </c>
      <c r="AW2337" s="7">
        <f>SUM(AC$7:AC2337)/2</f>
        <v>1600</v>
      </c>
      <c r="BF2337" s="2" t="s">
        <v>1299</v>
      </c>
      <c r="BG2337" s="2" t="s">
        <v>1299</v>
      </c>
      <c r="BH2337" s="2" t="s">
        <v>1299</v>
      </c>
      <c r="BI2337" s="2" t="s">
        <v>1299</v>
      </c>
      <c r="BJ2337" s="2" t="s">
        <v>1299</v>
      </c>
      <c r="BK2337" s="2" t="s">
        <v>1299</v>
      </c>
      <c r="BL2337" s="2" t="s">
        <v>1299</v>
      </c>
      <c r="BM2337" s="2" t="s">
        <v>1299</v>
      </c>
      <c r="BN2337" s="2" t="s">
        <v>1299</v>
      </c>
      <c r="BO2337" s="2" t="s">
        <v>1299</v>
      </c>
    </row>
    <row r="2338" spans="2:67" outlineLevel="1">
      <c r="B2338" s="36"/>
      <c r="C2338" s="13" t="s">
        <v>1999</v>
      </c>
      <c r="D2338" s="10" t="s">
        <v>2516</v>
      </c>
      <c r="E2338" s="10" t="s">
        <v>2517</v>
      </c>
      <c r="F2338" s="11" t="s">
        <v>2518</v>
      </c>
      <c r="G2338" s="11"/>
      <c r="H2338" s="11"/>
      <c r="I2338" s="11"/>
      <c r="J2338" s="11"/>
      <c r="K2338" s="11"/>
      <c r="L2338" s="11"/>
      <c r="M2338" s="11"/>
      <c r="N2338" s="10"/>
      <c r="O2338" s="10"/>
      <c r="P2338" s="10"/>
      <c r="Q2338" s="10"/>
      <c r="R2338" s="10"/>
      <c r="S2338" s="10" t="s">
        <v>53</v>
      </c>
      <c r="T2338" s="10"/>
      <c r="U2338" s="10" t="s">
        <v>49</v>
      </c>
      <c r="V2338" s="10" t="s">
        <v>50</v>
      </c>
      <c r="W2338" s="10" t="s">
        <v>50</v>
      </c>
      <c r="X2338" s="11" t="str">
        <f t="shared" si="1318"/>
        <v>N</v>
      </c>
      <c r="Y2338" s="11"/>
      <c r="Z2338" s="11">
        <f t="shared" si="1309"/>
        <v>0</v>
      </c>
      <c r="AA2338" s="11" t="str">
        <f t="shared" si="1313"/>
        <v>N</v>
      </c>
      <c r="AB2338" s="11"/>
      <c r="AC2338" s="11">
        <f t="shared" si="1314"/>
        <v>0</v>
      </c>
      <c r="AD2338" s="10" t="str">
        <f t="shared" si="1352"/>
        <v/>
      </c>
      <c r="AE2338" s="10" t="str">
        <f t="shared" si="1353"/>
        <v/>
      </c>
      <c r="AF2338" s="11"/>
      <c r="AG2338" s="10"/>
      <c r="AH2338" s="10"/>
      <c r="AI2338" s="11">
        <f t="shared" si="1354"/>
        <v>1887</v>
      </c>
      <c r="AJ2338" s="11" t="str">
        <f t="shared" si="1355"/>
        <v/>
      </c>
      <c r="AK2338" s="11">
        <f t="shared" si="1356"/>
        <v>1887</v>
      </c>
      <c r="AL2338" s="11" t="str">
        <f t="shared" si="1357"/>
        <v/>
      </c>
      <c r="AM2338" s="11">
        <f t="shared" si="1358"/>
        <v>1599</v>
      </c>
      <c r="AN2338" s="11" t="str">
        <f t="shared" si="1359"/>
        <v/>
      </c>
      <c r="AO2338" s="11">
        <f t="shared" si="1360"/>
        <v>1599</v>
      </c>
      <c r="AP2338" s="11" t="str">
        <f t="shared" si="1361"/>
        <v/>
      </c>
      <c r="AQ2338" s="11"/>
      <c r="AR2338" s="11">
        <f t="shared" si="1315"/>
        <v>0</v>
      </c>
      <c r="AS2338" s="11"/>
      <c r="AT2338" s="9"/>
      <c r="AU2338" t="str">
        <f t="shared" si="1351"/>
        <v>RW</v>
      </c>
      <c r="AV2338" s="7">
        <f>SUM(Z$7:Z2338)/2</f>
        <v>1888</v>
      </c>
      <c r="AW2338" s="7">
        <f>SUM(AC$7:AC2338)/2</f>
        <v>1600</v>
      </c>
      <c r="BF2338" s="2" t="s">
        <v>1299</v>
      </c>
      <c r="BG2338" s="2" t="s">
        <v>1299</v>
      </c>
      <c r="BH2338" s="2" t="s">
        <v>1299</v>
      </c>
      <c r="BI2338" s="2" t="s">
        <v>1299</v>
      </c>
      <c r="BJ2338" s="2" t="s">
        <v>1299</v>
      </c>
      <c r="BK2338" s="2" t="s">
        <v>1299</v>
      </c>
      <c r="BL2338" s="2" t="s">
        <v>1299</v>
      </c>
      <c r="BM2338" s="2" t="s">
        <v>1299</v>
      </c>
      <c r="BN2338" s="2" t="s">
        <v>1299</v>
      </c>
      <c r="BO2338" s="2" t="s">
        <v>1299</v>
      </c>
    </row>
    <row r="2339" spans="2:67" outlineLevel="1">
      <c r="B2339" s="36"/>
      <c r="C2339" s="13" t="s">
        <v>1999</v>
      </c>
      <c r="D2339" s="10" t="s">
        <v>2516</v>
      </c>
      <c r="E2339" s="10" t="s">
        <v>2517</v>
      </c>
      <c r="F2339" s="11" t="s">
        <v>2518</v>
      </c>
      <c r="G2339" s="11"/>
      <c r="H2339" s="11"/>
      <c r="I2339" s="11"/>
      <c r="J2339" s="11"/>
      <c r="K2339" s="11"/>
      <c r="L2339" s="11"/>
      <c r="M2339" s="11"/>
      <c r="N2339" s="10"/>
      <c r="O2339" s="10"/>
      <c r="P2339" s="10"/>
      <c r="Q2339" s="10"/>
      <c r="R2339" s="10"/>
      <c r="S2339" s="10" t="s">
        <v>53</v>
      </c>
      <c r="T2339" s="10"/>
      <c r="U2339" s="10" t="s">
        <v>49</v>
      </c>
      <c r="V2339" s="10" t="s">
        <v>50</v>
      </c>
      <c r="W2339" s="10" t="s">
        <v>50</v>
      </c>
      <c r="X2339" s="11" t="str">
        <f t="shared" si="1318"/>
        <v>N</v>
      </c>
      <c r="Y2339" s="11"/>
      <c r="Z2339" s="11">
        <f t="shared" si="1309"/>
        <v>0</v>
      </c>
      <c r="AA2339" s="11" t="str">
        <f t="shared" si="1313"/>
        <v>N</v>
      </c>
      <c r="AB2339" s="11"/>
      <c r="AC2339" s="11">
        <f t="shared" si="1314"/>
        <v>0</v>
      </c>
      <c r="AD2339" s="10" t="str">
        <f t="shared" si="1352"/>
        <v/>
      </c>
      <c r="AE2339" s="10" t="str">
        <f t="shared" si="1353"/>
        <v/>
      </c>
      <c r="AF2339" s="11"/>
      <c r="AG2339" s="10"/>
      <c r="AH2339" s="10"/>
      <c r="AI2339" s="11">
        <f t="shared" si="1354"/>
        <v>1887</v>
      </c>
      <c r="AJ2339" s="11" t="str">
        <f t="shared" si="1355"/>
        <v/>
      </c>
      <c r="AK2339" s="11">
        <f t="shared" si="1356"/>
        <v>1887</v>
      </c>
      <c r="AL2339" s="11" t="str">
        <f t="shared" si="1357"/>
        <v/>
      </c>
      <c r="AM2339" s="11">
        <f t="shared" si="1358"/>
        <v>1599</v>
      </c>
      <c r="AN2339" s="11" t="str">
        <f t="shared" si="1359"/>
        <v/>
      </c>
      <c r="AO2339" s="11">
        <f t="shared" si="1360"/>
        <v>1599</v>
      </c>
      <c r="AP2339" s="11" t="str">
        <f t="shared" si="1361"/>
        <v/>
      </c>
      <c r="AQ2339" s="11"/>
      <c r="AR2339" s="11">
        <f t="shared" si="1315"/>
        <v>0</v>
      </c>
      <c r="AS2339" s="11"/>
      <c r="AT2339" s="9"/>
      <c r="AU2339" t="str">
        <f t="shared" si="1351"/>
        <v>RW</v>
      </c>
      <c r="AV2339" s="7">
        <f>SUM(Z$7:Z2339)/2</f>
        <v>1888</v>
      </c>
      <c r="AW2339" s="7">
        <f>SUM(AC$7:AC2339)/2</f>
        <v>1600</v>
      </c>
      <c r="BF2339" s="2" t="s">
        <v>1299</v>
      </c>
      <c r="BG2339" s="2" t="s">
        <v>1299</v>
      </c>
      <c r="BH2339" s="2" t="s">
        <v>1299</v>
      </c>
      <c r="BI2339" s="2" t="s">
        <v>1299</v>
      </c>
      <c r="BJ2339" s="2" t="s">
        <v>1299</v>
      </c>
      <c r="BK2339" s="2" t="s">
        <v>1299</v>
      </c>
      <c r="BL2339" s="2" t="s">
        <v>1299</v>
      </c>
      <c r="BM2339" s="2" t="s">
        <v>1299</v>
      </c>
      <c r="BN2339" s="2" t="s">
        <v>1299</v>
      </c>
      <c r="BO2339" s="2" t="s">
        <v>1299</v>
      </c>
    </row>
    <row r="2340" spans="2:67" outlineLevel="1">
      <c r="B2340" s="36"/>
      <c r="C2340" s="13" t="s">
        <v>1999</v>
      </c>
      <c r="D2340" s="10" t="s">
        <v>2516</v>
      </c>
      <c r="E2340" s="10" t="s">
        <v>2517</v>
      </c>
      <c r="F2340" s="11" t="s">
        <v>2518</v>
      </c>
      <c r="G2340" s="11"/>
      <c r="H2340" s="11"/>
      <c r="I2340" s="11"/>
      <c r="J2340" s="11"/>
      <c r="K2340" s="11"/>
      <c r="L2340" s="11"/>
      <c r="M2340" s="11"/>
      <c r="N2340" s="10"/>
      <c r="O2340" s="10"/>
      <c r="P2340" s="10"/>
      <c r="Q2340" s="10"/>
      <c r="R2340" s="10"/>
      <c r="S2340" s="10" t="s">
        <v>53</v>
      </c>
      <c r="T2340" s="10"/>
      <c r="U2340" s="10" t="s">
        <v>49</v>
      </c>
      <c r="V2340" s="10" t="s">
        <v>50</v>
      </c>
      <c r="W2340" s="10" t="s">
        <v>50</v>
      </c>
      <c r="X2340" s="11" t="str">
        <f t="shared" si="1318"/>
        <v>N</v>
      </c>
      <c r="Y2340" s="11"/>
      <c r="Z2340" s="11">
        <f t="shared" si="1309"/>
        <v>0</v>
      </c>
      <c r="AA2340" s="11" t="str">
        <f t="shared" si="1313"/>
        <v>N</v>
      </c>
      <c r="AB2340" s="11"/>
      <c r="AC2340" s="11">
        <f t="shared" si="1314"/>
        <v>0</v>
      </c>
      <c r="AD2340" s="10" t="str">
        <f t="shared" si="1352"/>
        <v/>
      </c>
      <c r="AE2340" s="10" t="str">
        <f t="shared" si="1353"/>
        <v/>
      </c>
      <c r="AF2340" s="11"/>
      <c r="AG2340" s="10"/>
      <c r="AH2340" s="10"/>
      <c r="AI2340" s="11">
        <f t="shared" si="1354"/>
        <v>1887</v>
      </c>
      <c r="AJ2340" s="11" t="str">
        <f t="shared" si="1355"/>
        <v/>
      </c>
      <c r="AK2340" s="11">
        <f t="shared" si="1356"/>
        <v>1887</v>
      </c>
      <c r="AL2340" s="11" t="str">
        <f t="shared" si="1357"/>
        <v/>
      </c>
      <c r="AM2340" s="11">
        <f t="shared" si="1358"/>
        <v>1599</v>
      </c>
      <c r="AN2340" s="11" t="str">
        <f t="shared" si="1359"/>
        <v/>
      </c>
      <c r="AO2340" s="11">
        <f t="shared" si="1360"/>
        <v>1599</v>
      </c>
      <c r="AP2340" s="11" t="str">
        <f t="shared" si="1361"/>
        <v/>
      </c>
      <c r="AQ2340" s="11"/>
      <c r="AR2340" s="11">
        <f t="shared" si="1315"/>
        <v>0</v>
      </c>
      <c r="AS2340" s="11"/>
      <c r="AT2340" s="9"/>
      <c r="AU2340" t="str">
        <f t="shared" si="1351"/>
        <v>RW</v>
      </c>
      <c r="AV2340" s="7">
        <f>SUM(Z$7:Z2340)/2</f>
        <v>1888</v>
      </c>
      <c r="AW2340" s="7">
        <f>SUM(AC$7:AC2340)/2</f>
        <v>1600</v>
      </c>
      <c r="BF2340" s="2" t="s">
        <v>1299</v>
      </c>
      <c r="BG2340" s="2" t="s">
        <v>1299</v>
      </c>
      <c r="BH2340" s="2" t="s">
        <v>1299</v>
      </c>
      <c r="BI2340" s="2" t="s">
        <v>1299</v>
      </c>
      <c r="BJ2340" s="2" t="s">
        <v>1299</v>
      </c>
      <c r="BK2340" s="2" t="s">
        <v>1299</v>
      </c>
      <c r="BL2340" s="2" t="s">
        <v>1299</v>
      </c>
      <c r="BM2340" s="2" t="s">
        <v>1299</v>
      </c>
      <c r="BN2340" s="2" t="s">
        <v>1299</v>
      </c>
      <c r="BO2340" s="2" t="s">
        <v>1299</v>
      </c>
    </row>
    <row r="2341" spans="2:67" outlineLevel="1">
      <c r="B2341" s="36"/>
      <c r="C2341" s="13" t="s">
        <v>1999</v>
      </c>
      <c r="D2341" s="10" t="s">
        <v>2516</v>
      </c>
      <c r="E2341" s="10" t="s">
        <v>2517</v>
      </c>
      <c r="F2341" s="11" t="s">
        <v>2518</v>
      </c>
      <c r="G2341" s="11" t="str">
        <f>IF(BA2341&gt;1, F2341 &amp; "[" &amp; BB2341-1+BA2341&amp; ":" &amp; BB2341 &amp; "]",(IF(BA2341&gt;0,F2341 &amp; "[" &amp; BB2341 &amp; "]","")))</f>
        <v>MFR_SPECIFIC_F8[7:3]</v>
      </c>
      <c r="H2341" s="11"/>
      <c r="I2341" s="11"/>
      <c r="J2341" s="11"/>
      <c r="K2341" s="11"/>
      <c r="L2341" s="11"/>
      <c r="M2341" s="11"/>
      <c r="N2341" s="10"/>
      <c r="O2341" s="10"/>
      <c r="P2341" s="10"/>
      <c r="Q2341" s="10"/>
      <c r="R2341" s="10"/>
      <c r="S2341" s="10" t="s">
        <v>53</v>
      </c>
      <c r="T2341" s="10"/>
      <c r="U2341" s="10" t="s">
        <v>49</v>
      </c>
      <c r="V2341" s="10" t="s">
        <v>50</v>
      </c>
      <c r="W2341" s="10" t="s">
        <v>50</v>
      </c>
      <c r="X2341" s="11" t="str">
        <f t="shared" si="1318"/>
        <v>N</v>
      </c>
      <c r="Y2341" s="11"/>
      <c r="Z2341" s="11">
        <f t="shared" ref="Z2341:Z2404" si="1362">IF(V2341="N",Y2341,Y2341*$T$1)</f>
        <v>0</v>
      </c>
      <c r="AA2341" s="11" t="str">
        <f t="shared" si="1313"/>
        <v>N</v>
      </c>
      <c r="AB2341" s="11"/>
      <c r="AC2341" s="11">
        <f t="shared" si="1314"/>
        <v>0</v>
      </c>
      <c r="AD2341" s="10" t="str">
        <f t="shared" si="1352"/>
        <v>00000</v>
      </c>
      <c r="AE2341" s="10" t="str">
        <f t="shared" si="1353"/>
        <v>00000</v>
      </c>
      <c r="AF2341" s="11"/>
      <c r="AG2341" s="10"/>
      <c r="AH2341" s="10"/>
      <c r="AI2341" s="11">
        <f t="shared" si="1354"/>
        <v>1887</v>
      </c>
      <c r="AJ2341" s="11" t="str">
        <f t="shared" si="1355"/>
        <v/>
      </c>
      <c r="AK2341" s="11">
        <f t="shared" si="1356"/>
        <v>1887</v>
      </c>
      <c r="AL2341" s="11" t="str">
        <f t="shared" si="1357"/>
        <v/>
      </c>
      <c r="AM2341" s="11">
        <f t="shared" si="1358"/>
        <v>1599</v>
      </c>
      <c r="AN2341" s="11" t="str">
        <f t="shared" si="1359"/>
        <v/>
      </c>
      <c r="AO2341" s="11">
        <f t="shared" si="1360"/>
        <v>1599</v>
      </c>
      <c r="AP2341" s="11" t="str">
        <f t="shared" si="1361"/>
        <v/>
      </c>
      <c r="AQ2341" s="11"/>
      <c r="AR2341" s="11">
        <f t="shared" si="1315"/>
        <v>0</v>
      </c>
      <c r="AS2341" s="11"/>
      <c r="AT2341" s="9"/>
      <c r="AU2341" t="str">
        <f t="shared" si="1351"/>
        <v>RW</v>
      </c>
      <c r="AV2341" s="7">
        <f>SUM(Z$7:Z2341)/2</f>
        <v>1888</v>
      </c>
      <c r="AW2341" s="7">
        <f>SUM(AC$7:AC2341)/2</f>
        <v>1600</v>
      </c>
      <c r="BA2341" s="7">
        <f>8-SUM(BA2342:BA2344)</f>
        <v>5</v>
      </c>
      <c r="BB2341" s="7">
        <f t="shared" ref="BB2341:BB2344" si="1363">BB2342+BA2342</f>
        <v>3</v>
      </c>
      <c r="BF2341" s="2" t="s">
        <v>102</v>
      </c>
      <c r="BG2341" s="2" t="s">
        <v>102</v>
      </c>
      <c r="BH2341" s="2" t="s">
        <v>102</v>
      </c>
      <c r="BI2341" s="2" t="s">
        <v>102</v>
      </c>
      <c r="BJ2341" s="2" t="s">
        <v>102</v>
      </c>
      <c r="BK2341" s="2" t="s">
        <v>102</v>
      </c>
      <c r="BL2341" s="2" t="s">
        <v>102</v>
      </c>
      <c r="BM2341" s="2" t="s">
        <v>102</v>
      </c>
      <c r="BN2341" s="2" t="s">
        <v>102</v>
      </c>
      <c r="BO2341" s="2" t="s">
        <v>102</v>
      </c>
    </row>
    <row r="2342" spans="2:67" ht="28.9" outlineLevel="1">
      <c r="B2342" s="36"/>
      <c r="C2342" s="13" t="s">
        <v>1999</v>
      </c>
      <c r="D2342" s="10" t="s">
        <v>2516</v>
      </c>
      <c r="E2342" s="10" t="s">
        <v>2517</v>
      </c>
      <c r="F2342" s="11" t="s">
        <v>2518</v>
      </c>
      <c r="G2342" s="11" t="str">
        <f>IF(BA2342&gt;1, F2342 &amp; "[" &amp; BB2342-1+BA2342&amp; ":" &amp; BB2342 &amp; "]",(IF(BA2342&gt;0,F2342 &amp; "[" &amp; BB2342 &amp; "]","")))</f>
        <v>MFR_SPECIFIC_F8[2]</v>
      </c>
      <c r="H2342" s="11" t="s">
        <v>2519</v>
      </c>
      <c r="I2342" s="11"/>
      <c r="J2342" s="11"/>
      <c r="K2342" s="11"/>
      <c r="L2342" s="11"/>
      <c r="M2342" s="11"/>
      <c r="N2342" s="10" t="s">
        <v>2520</v>
      </c>
      <c r="O2342" s="10"/>
      <c r="P2342" s="10"/>
      <c r="Q2342" s="10"/>
      <c r="R2342" s="10"/>
      <c r="S2342" s="10" t="s">
        <v>53</v>
      </c>
      <c r="T2342" s="10"/>
      <c r="U2342" s="10" t="s">
        <v>49</v>
      </c>
      <c r="V2342" s="10" t="s">
        <v>50</v>
      </c>
      <c r="W2342" s="10" t="s">
        <v>50</v>
      </c>
      <c r="X2342" s="11" t="str">
        <f t="shared" si="1318"/>
        <v>N</v>
      </c>
      <c r="Y2342" s="11"/>
      <c r="Z2342" s="11">
        <f t="shared" si="1362"/>
        <v>0</v>
      </c>
      <c r="AA2342" s="11" t="str">
        <f t="shared" si="1313"/>
        <v>N</v>
      </c>
      <c r="AB2342" s="11"/>
      <c r="AC2342" s="11">
        <f t="shared" si="1314"/>
        <v>0</v>
      </c>
      <c r="AD2342" s="10" t="str">
        <f t="shared" si="1352"/>
        <v>0</v>
      </c>
      <c r="AE2342" s="10" t="str">
        <f t="shared" si="1353"/>
        <v>0</v>
      </c>
      <c r="AF2342" s="11"/>
      <c r="AG2342" s="10"/>
      <c r="AH2342" s="10"/>
      <c r="AI2342" s="11">
        <f t="shared" si="1354"/>
        <v>1887</v>
      </c>
      <c r="AJ2342" s="11" t="str">
        <f t="shared" si="1355"/>
        <v/>
      </c>
      <c r="AK2342" s="11">
        <f t="shared" si="1356"/>
        <v>1887</v>
      </c>
      <c r="AL2342" s="11" t="str">
        <f t="shared" si="1357"/>
        <v/>
      </c>
      <c r="AM2342" s="11">
        <f t="shared" si="1358"/>
        <v>1599</v>
      </c>
      <c r="AN2342" s="11" t="str">
        <f t="shared" si="1359"/>
        <v/>
      </c>
      <c r="AO2342" s="11">
        <f t="shared" si="1360"/>
        <v>1599</v>
      </c>
      <c r="AP2342" s="11" t="str">
        <f t="shared" si="1361"/>
        <v/>
      </c>
      <c r="AQ2342" s="11"/>
      <c r="AR2342" s="11">
        <f t="shared" si="1315"/>
        <v>0</v>
      </c>
      <c r="AS2342" s="11"/>
      <c r="AT2342" s="9"/>
      <c r="AU2342" t="str">
        <f t="shared" si="1351"/>
        <v>RW</v>
      </c>
      <c r="AV2342" s="7">
        <f>SUM(Z$7:Z2342)/2</f>
        <v>1888</v>
      </c>
      <c r="AW2342" s="7">
        <f>SUM(AC$7:AC2342)/2</f>
        <v>1600</v>
      </c>
      <c r="BA2342" s="10">
        <v>1</v>
      </c>
      <c r="BB2342" s="7">
        <f t="shared" si="1363"/>
        <v>2</v>
      </c>
      <c r="BF2342" s="2" t="s">
        <v>1304</v>
      </c>
      <c r="BG2342" s="2" t="s">
        <v>1304</v>
      </c>
      <c r="BH2342" s="2" t="s">
        <v>1304</v>
      </c>
      <c r="BI2342" s="2" t="s">
        <v>1304</v>
      </c>
      <c r="BJ2342" s="2" t="s">
        <v>1304</v>
      </c>
      <c r="BK2342" s="2" t="s">
        <v>1304</v>
      </c>
      <c r="BL2342" s="2" t="s">
        <v>1304</v>
      </c>
      <c r="BM2342" s="2" t="s">
        <v>1304</v>
      </c>
      <c r="BN2342" s="2" t="s">
        <v>1304</v>
      </c>
      <c r="BO2342" s="2" t="s">
        <v>1304</v>
      </c>
    </row>
    <row r="2343" spans="2:67" ht="28.9" outlineLevel="1">
      <c r="B2343" s="36"/>
      <c r="C2343" s="13" t="s">
        <v>1999</v>
      </c>
      <c r="D2343" s="10" t="s">
        <v>2516</v>
      </c>
      <c r="E2343" s="10" t="s">
        <v>2517</v>
      </c>
      <c r="F2343" s="11" t="s">
        <v>2518</v>
      </c>
      <c r="G2343" s="11" t="str">
        <f>IF(BA2343&gt;1, F2343 &amp; "[" &amp; BB2343-1+BA2343&amp; ":" &amp; BB2343 &amp; "]",(IF(BA2343&gt;0,F2343 &amp; "[" &amp; BB2343 &amp; "]","")))</f>
        <v>MFR_SPECIFIC_F8[1]</v>
      </c>
      <c r="H2343" s="11" t="s">
        <v>2521</v>
      </c>
      <c r="I2343" s="11"/>
      <c r="J2343" s="11"/>
      <c r="K2343" s="11"/>
      <c r="L2343" s="11"/>
      <c r="M2343" s="11"/>
      <c r="N2343" s="10" t="s">
        <v>2522</v>
      </c>
      <c r="O2343" s="10"/>
      <c r="P2343" s="10"/>
      <c r="Q2343" s="10"/>
      <c r="R2343" s="10"/>
      <c r="S2343" s="10" t="s">
        <v>53</v>
      </c>
      <c r="T2343" s="10"/>
      <c r="U2343" s="10" t="s">
        <v>49</v>
      </c>
      <c r="V2343" s="10" t="s">
        <v>50</v>
      </c>
      <c r="W2343" s="10" t="s">
        <v>50</v>
      </c>
      <c r="X2343" s="11" t="str">
        <f t="shared" si="1318"/>
        <v>N</v>
      </c>
      <c r="Y2343" s="11"/>
      <c r="Z2343" s="11">
        <f t="shared" si="1362"/>
        <v>0</v>
      </c>
      <c r="AA2343" s="11" t="str">
        <f t="shared" si="1313"/>
        <v>N</v>
      </c>
      <c r="AB2343" s="11"/>
      <c r="AC2343" s="11">
        <f t="shared" si="1314"/>
        <v>0</v>
      </c>
      <c r="AD2343" s="10" t="str">
        <f t="shared" si="1352"/>
        <v>0</v>
      </c>
      <c r="AE2343" s="10" t="str">
        <f t="shared" si="1353"/>
        <v>0</v>
      </c>
      <c r="AF2343" s="11"/>
      <c r="AG2343" s="10"/>
      <c r="AH2343" s="10"/>
      <c r="AI2343" s="11">
        <f t="shared" si="1354"/>
        <v>1887</v>
      </c>
      <c r="AJ2343" s="11" t="str">
        <f t="shared" si="1355"/>
        <v/>
      </c>
      <c r="AK2343" s="11">
        <f t="shared" si="1356"/>
        <v>1887</v>
      </c>
      <c r="AL2343" s="11" t="str">
        <f t="shared" si="1357"/>
        <v/>
      </c>
      <c r="AM2343" s="11">
        <f t="shared" si="1358"/>
        <v>1599</v>
      </c>
      <c r="AN2343" s="11" t="str">
        <f t="shared" si="1359"/>
        <v/>
      </c>
      <c r="AO2343" s="11">
        <f t="shared" si="1360"/>
        <v>1599</v>
      </c>
      <c r="AP2343" s="11" t="str">
        <f t="shared" si="1361"/>
        <v/>
      </c>
      <c r="AQ2343" s="11"/>
      <c r="AR2343" s="11">
        <f t="shared" si="1315"/>
        <v>0</v>
      </c>
      <c r="AS2343" s="11"/>
      <c r="AT2343" s="9"/>
      <c r="AU2343" t="str">
        <f t="shared" si="1351"/>
        <v>RW</v>
      </c>
      <c r="AV2343" s="7">
        <f>SUM(Z$7:Z2343)/2</f>
        <v>1888</v>
      </c>
      <c r="AW2343" s="7">
        <f>SUM(AC$7:AC2343)/2</f>
        <v>1600</v>
      </c>
      <c r="BA2343" s="10">
        <v>1</v>
      </c>
      <c r="BB2343" s="7">
        <f t="shared" si="1363"/>
        <v>1</v>
      </c>
      <c r="BF2343" s="2" t="s">
        <v>1304</v>
      </c>
      <c r="BG2343" s="2" t="s">
        <v>1304</v>
      </c>
      <c r="BH2343" s="2" t="s">
        <v>1304</v>
      </c>
      <c r="BI2343" s="2" t="s">
        <v>1304</v>
      </c>
      <c r="BJ2343" s="2" t="s">
        <v>1304</v>
      </c>
      <c r="BK2343" s="2" t="s">
        <v>1304</v>
      </c>
      <c r="BL2343" s="2" t="s">
        <v>1304</v>
      </c>
      <c r="BM2343" s="2" t="s">
        <v>1304</v>
      </c>
      <c r="BN2343" s="2" t="s">
        <v>1304</v>
      </c>
      <c r="BO2343" s="2" t="s">
        <v>1304</v>
      </c>
    </row>
    <row r="2344" spans="2:67" ht="28.9" outlineLevel="1">
      <c r="B2344" s="36"/>
      <c r="C2344" s="13" t="s">
        <v>1999</v>
      </c>
      <c r="D2344" s="10" t="s">
        <v>2516</v>
      </c>
      <c r="E2344" s="10" t="s">
        <v>2517</v>
      </c>
      <c r="F2344" s="11" t="s">
        <v>2518</v>
      </c>
      <c r="G2344" s="11" t="str">
        <f>IF(BA2344&gt;1, F2344 &amp; "[" &amp; BB2344-1+BA2344&amp; ":" &amp; BB2344 &amp; "]",(IF(BA2344&gt;0,F2344 &amp; "[" &amp; BB2344 &amp; "]","")))</f>
        <v>MFR_SPECIFIC_F8[0]</v>
      </c>
      <c r="H2344" s="11" t="s">
        <v>2523</v>
      </c>
      <c r="I2344" s="11"/>
      <c r="J2344" s="11"/>
      <c r="K2344" s="11"/>
      <c r="L2344" s="11"/>
      <c r="M2344" s="11"/>
      <c r="N2344" s="10" t="s">
        <v>2524</v>
      </c>
      <c r="O2344" s="10"/>
      <c r="P2344" s="10"/>
      <c r="Q2344" s="10"/>
      <c r="R2344" s="10"/>
      <c r="S2344" s="10" t="s">
        <v>53</v>
      </c>
      <c r="T2344" s="10"/>
      <c r="U2344" s="10" t="s">
        <v>49</v>
      </c>
      <c r="V2344" s="10" t="s">
        <v>50</v>
      </c>
      <c r="W2344" s="10" t="s">
        <v>50</v>
      </c>
      <c r="X2344" s="11" t="str">
        <f t="shared" si="1318"/>
        <v>N</v>
      </c>
      <c r="Y2344" s="11"/>
      <c r="Z2344" s="11">
        <f t="shared" si="1362"/>
        <v>0</v>
      </c>
      <c r="AA2344" s="11" t="str">
        <f t="shared" si="1313"/>
        <v>N</v>
      </c>
      <c r="AB2344" s="11"/>
      <c r="AC2344" s="11">
        <f t="shared" si="1314"/>
        <v>0</v>
      </c>
      <c r="AD2344" s="10" t="str">
        <f t="shared" si="1352"/>
        <v>0</v>
      </c>
      <c r="AE2344" s="10" t="str">
        <f t="shared" si="1353"/>
        <v>0</v>
      </c>
      <c r="AF2344" s="11"/>
      <c r="AG2344" s="10"/>
      <c r="AH2344" s="10"/>
      <c r="AI2344" s="11">
        <f>IF(Y2344&gt;0,AK2311,AK2311- 1)</f>
        <v>1887</v>
      </c>
      <c r="AJ2344" s="11" t="str">
        <f t="shared" si="1355"/>
        <v/>
      </c>
      <c r="AK2344" s="11">
        <f>IF(AND(V2344="Y", Y2344&gt;0),AI2336,AI2336- 1)</f>
        <v>1887</v>
      </c>
      <c r="AL2344" s="11" t="str">
        <f t="shared" si="1357"/>
        <v/>
      </c>
      <c r="AM2344" s="11">
        <f>IF(AB2344&gt;0,AO2311,AO2311- 1)</f>
        <v>1599</v>
      </c>
      <c r="AN2344" s="11" t="str">
        <f t="shared" si="1359"/>
        <v/>
      </c>
      <c r="AO2344" s="11">
        <f>IF(AND(V2344="Y", AB2344&gt;0),AM2336,AM2336- 1)</f>
        <v>1599</v>
      </c>
      <c r="AP2344" s="11" t="str">
        <f t="shared" si="1361"/>
        <v/>
      </c>
      <c r="AQ2344" s="11"/>
      <c r="AR2344" s="11">
        <f t="shared" si="1315"/>
        <v>0</v>
      </c>
      <c r="AS2344" s="11"/>
      <c r="AT2344" s="9"/>
      <c r="AU2344" t="str">
        <f t="shared" si="1351"/>
        <v>RW</v>
      </c>
      <c r="AV2344" s="7">
        <f>SUM(Z$7:Z2344)/2</f>
        <v>1888</v>
      </c>
      <c r="AW2344" s="7">
        <f>SUM(AC$7:AC2344)/2</f>
        <v>1600</v>
      </c>
      <c r="BA2344" s="10">
        <v>1</v>
      </c>
      <c r="BB2344" s="7">
        <f t="shared" si="1363"/>
        <v>0</v>
      </c>
      <c r="BF2344" s="2" t="s">
        <v>1304</v>
      </c>
      <c r="BG2344" s="2" t="s">
        <v>1304</v>
      </c>
      <c r="BH2344" s="2" t="s">
        <v>1304</v>
      </c>
      <c r="BI2344" s="2" t="s">
        <v>1304</v>
      </c>
      <c r="BJ2344" s="2" t="s">
        <v>1304</v>
      </c>
      <c r="BK2344" s="2" t="s">
        <v>1304</v>
      </c>
      <c r="BL2344" s="2" t="s">
        <v>1304</v>
      </c>
      <c r="BM2344" s="2" t="s">
        <v>1304</v>
      </c>
      <c r="BN2344" s="2" t="s">
        <v>1304</v>
      </c>
      <c r="BO2344" s="2" t="s">
        <v>1304</v>
      </c>
    </row>
    <row r="2345" spans="2:67" ht="28.9">
      <c r="B2345" s="36"/>
      <c r="C2345" s="13" t="s">
        <v>1999</v>
      </c>
      <c r="D2345" s="10" t="s">
        <v>2525</v>
      </c>
      <c r="E2345" s="10" t="s">
        <v>2526</v>
      </c>
      <c r="F2345" s="11" t="s">
        <v>2527</v>
      </c>
      <c r="G2345" s="11" t="s">
        <v>2528</v>
      </c>
      <c r="H2345" s="11"/>
      <c r="I2345" s="11"/>
      <c r="J2345" s="11"/>
      <c r="K2345" s="11"/>
      <c r="L2345" s="11"/>
      <c r="M2345" s="11"/>
      <c r="N2345" s="10"/>
      <c r="O2345" s="10"/>
      <c r="P2345" s="10"/>
      <c r="Q2345" s="10" t="str">
        <f>IF(T2345&gt;2,"Block Write",IF(T2345=1,"Write Byte","Write Word"))</f>
        <v>Block Write</v>
      </c>
      <c r="R2345" s="10" t="str">
        <f>IF(T2345&gt;2,"Block Read",IF(T2345=1,"Read Byte","Read Word"))</f>
        <v>Block Read</v>
      </c>
      <c r="S2345" s="10" t="str">
        <f t="shared" si="591"/>
        <v>RW</v>
      </c>
      <c r="T2345" s="10">
        <v>5</v>
      </c>
      <c r="U2345" s="10" t="s">
        <v>49</v>
      </c>
      <c r="V2345" s="10" t="s">
        <v>50</v>
      </c>
      <c r="W2345" s="10" t="s">
        <v>50</v>
      </c>
      <c r="X2345" s="11" t="str">
        <f t="shared" si="1318"/>
        <v>N</v>
      </c>
      <c r="Y2345" s="11"/>
      <c r="Z2345" s="11">
        <f t="shared" si="1362"/>
        <v>0</v>
      </c>
      <c r="AA2345" s="11" t="str">
        <f t="shared" si="1313"/>
        <v>N</v>
      </c>
      <c r="AB2345" s="11"/>
      <c r="AC2345" s="11">
        <f t="shared" si="1314"/>
        <v>0</v>
      </c>
      <c r="AD2345" s="10"/>
      <c r="AE2345" s="10"/>
      <c r="AF2345" s="11"/>
      <c r="AG2345" s="10"/>
      <c r="AH2345" s="10"/>
      <c r="AI2345" s="11">
        <f>AK2336+Y2345</f>
        <v>1888</v>
      </c>
      <c r="AJ2345" s="11"/>
      <c r="AK2345" s="11">
        <f t="shared" si="592"/>
        <v>1888</v>
      </c>
      <c r="AL2345" s="11"/>
      <c r="AM2345" s="11">
        <f>AO2336+AB2345</f>
        <v>1600</v>
      </c>
      <c r="AN2345" s="11"/>
      <c r="AO2345" s="11">
        <f t="shared" si="593"/>
        <v>1600</v>
      </c>
      <c r="AP2345" s="11"/>
      <c r="AQ2345" s="11"/>
      <c r="AR2345" s="11">
        <f t="shared" si="1315"/>
        <v>0</v>
      </c>
      <c r="AS2345" s="11"/>
      <c r="AT2345" s="9" t="s">
        <v>2529</v>
      </c>
      <c r="AU2345" t="str">
        <f t="shared" si="1351"/>
        <v>RW</v>
      </c>
      <c r="AV2345" s="7">
        <f>SUM(Z$7:Z2345)/2</f>
        <v>1888</v>
      </c>
      <c r="AW2345" s="7">
        <f>SUM(AC$7:AC2345)/2</f>
        <v>1600</v>
      </c>
    </row>
    <row r="2346" spans="2:67" ht="28.9">
      <c r="B2346" s="36"/>
      <c r="C2346" s="13" t="s">
        <v>1999</v>
      </c>
      <c r="D2346" s="10" t="s">
        <v>2530</v>
      </c>
      <c r="E2346" s="10" t="s">
        <v>2531</v>
      </c>
      <c r="F2346" s="11" t="s">
        <v>2532</v>
      </c>
      <c r="G2346" s="11" t="s">
        <v>2533</v>
      </c>
      <c r="H2346" s="11"/>
      <c r="I2346" s="11"/>
      <c r="J2346" s="11"/>
      <c r="K2346" s="11"/>
      <c r="L2346" s="11"/>
      <c r="M2346" s="11"/>
      <c r="N2346" s="10"/>
      <c r="O2346" s="10"/>
      <c r="P2346" s="10"/>
      <c r="Q2346" s="10" t="str">
        <f>IF(T2346&gt;2,"Block Write",IF(T2346=1,"Write Byte","Write Word"))</f>
        <v>Block Write</v>
      </c>
      <c r="R2346" s="10" t="str">
        <f>IF(T2346&gt;2,"Block Read",IF(T2346=1,"Read Byte","Read Word"))</f>
        <v>Block Read</v>
      </c>
      <c r="S2346" s="10" t="str">
        <f t="shared" si="591"/>
        <v>RW</v>
      </c>
      <c r="T2346" s="10">
        <v>4</v>
      </c>
      <c r="U2346" s="10" t="s">
        <v>49</v>
      </c>
      <c r="V2346" s="10" t="s">
        <v>50</v>
      </c>
      <c r="W2346" s="10" t="s">
        <v>50</v>
      </c>
      <c r="X2346" s="11" t="str">
        <f t="shared" si="1318"/>
        <v>N</v>
      </c>
      <c r="Y2346" s="11"/>
      <c r="Z2346" s="11">
        <f t="shared" si="1362"/>
        <v>0</v>
      </c>
      <c r="AA2346" s="11" t="str">
        <f t="shared" si="1313"/>
        <v>N</v>
      </c>
      <c r="AB2346" s="11"/>
      <c r="AC2346" s="11">
        <f t="shared" si="1314"/>
        <v>0</v>
      </c>
      <c r="AD2346" s="10"/>
      <c r="AE2346" s="10"/>
      <c r="AF2346" s="11"/>
      <c r="AG2346" s="10"/>
      <c r="AH2346" s="10"/>
      <c r="AI2346" s="11">
        <f t="shared" si="595"/>
        <v>1888</v>
      </c>
      <c r="AJ2346" s="11"/>
      <c r="AK2346" s="11">
        <f t="shared" si="592"/>
        <v>1888</v>
      </c>
      <c r="AL2346" s="11"/>
      <c r="AM2346" s="11">
        <f t="shared" si="594"/>
        <v>1600</v>
      </c>
      <c r="AN2346" s="11"/>
      <c r="AO2346" s="11">
        <f t="shared" si="593"/>
        <v>1600</v>
      </c>
      <c r="AP2346" s="11"/>
      <c r="AQ2346" s="11"/>
      <c r="AR2346" s="11">
        <f t="shared" si="1315"/>
        <v>0</v>
      </c>
      <c r="AS2346" s="11"/>
      <c r="AT2346" s="9" t="s">
        <v>2529</v>
      </c>
      <c r="AU2346" t="str">
        <f t="shared" si="1351"/>
        <v>RW</v>
      </c>
      <c r="AV2346" s="7">
        <f>SUM(Z$7:Z2346)/2</f>
        <v>1888</v>
      </c>
      <c r="AW2346" s="7">
        <f>SUM(AC$7:AC2346)/2</f>
        <v>1600</v>
      </c>
    </row>
    <row r="2347" spans="2:67" ht="129.6">
      <c r="B2347" s="36"/>
      <c r="C2347" s="9" t="s">
        <v>1999</v>
      </c>
      <c r="D2347" s="9" t="s">
        <v>1712</v>
      </c>
      <c r="E2347" s="10" t="s">
        <v>2534</v>
      </c>
      <c r="F2347" s="11" t="s">
        <v>2535</v>
      </c>
      <c r="G2347" s="11" t="str">
        <f t="shared" ref="G2347:G2378" si="1364">IF(BA2347&gt;1, F2347 &amp; "[" &amp; BB2347-1+BA2347&amp; ":" &amp; BB2347 &amp; "]",(IF(BA2347&gt;0,F2347 &amp; "[" &amp; BB2347 &amp; "]","")))</f>
        <v/>
      </c>
      <c r="H2347" s="11"/>
      <c r="I2347" s="11"/>
      <c r="J2347" s="11"/>
      <c r="K2347" s="11"/>
      <c r="L2347" s="11"/>
      <c r="M2347" s="11"/>
      <c r="N2347" s="10"/>
      <c r="O2347" s="10"/>
      <c r="P2347" s="10"/>
      <c r="Q2347" s="10" t="str">
        <f>IF(T2347&gt;2,"Block Write",IF(T2347=1,"Write Byte","Write Word"))</f>
        <v>Block Write</v>
      </c>
      <c r="R2347" s="10" t="str">
        <f>IF(T2347&gt;2,"Block Read",IF(T2347=1,"Read Byte","Read Word"))</f>
        <v>Block Read</v>
      </c>
      <c r="S2347" s="10" t="str">
        <f t="shared" si="591"/>
        <v>RW</v>
      </c>
      <c r="T2347" s="10">
        <v>11</v>
      </c>
      <c r="U2347" s="10" t="s">
        <v>49</v>
      </c>
      <c r="V2347" s="10" t="s">
        <v>50</v>
      </c>
      <c r="W2347" s="10" t="s">
        <v>50</v>
      </c>
      <c r="X2347" s="11" t="str">
        <f t="shared" si="1318"/>
        <v>N</v>
      </c>
      <c r="Y2347" s="11"/>
      <c r="Z2347" s="11">
        <f t="shared" si="1362"/>
        <v>0</v>
      </c>
      <c r="AA2347" s="11" t="str">
        <f t="shared" si="1313"/>
        <v>N</v>
      </c>
      <c r="AB2347" s="11"/>
      <c r="AC2347" s="11">
        <f t="shared" si="1314"/>
        <v>0</v>
      </c>
      <c r="AD2347" s="10" t="str">
        <f>(AD2348 &amp; AD2349 &amp; AD2350 &amp; AD2351 &amp; AD2352 &amp; AD2353 &amp; AD2354 &amp; AD2355 &amp; AD2356 &amp; AD2357 &amp; AD2358 &amp; AD2359 &amp; AD2360 &amp; AD2361 &amp; AD2362 &amp; AD2363 &amp; AD2364 &amp; AD2365 &amp; AD2366 &amp; AD2367 &amp; AD2368 &amp; AD2369 &amp; AD2370)</f>
        <v>0000000000000000010000000000000010000000000000001100000000000000000000000000000000000000</v>
      </c>
      <c r="AE2347" s="10" t="str">
        <f>(AE2348 &amp; AE2349 &amp; AE2350 &amp; AE2351 &amp; AE2352 &amp; AE2353 &amp; AE2354 &amp; AE2355 &amp; AE2356 &amp; AE2357 &amp; AE2358 &amp; AE2359 &amp; AE2360 &amp; AE2361 &amp; AE2362 &amp; AE2363 &amp; AE2364 &amp; AE2365 &amp; AE2366 &amp; AE2367 &amp; AE2368 &amp; AE2369 &amp; AE2370)</f>
        <v>0000000000000000010000000000000010000000000000001100000000000000000000000000000000000000</v>
      </c>
      <c r="AF2347" s="11"/>
      <c r="AG2347" s="10"/>
      <c r="AH2347" s="10"/>
      <c r="AI2347" s="11">
        <f t="shared" si="595"/>
        <v>1888</v>
      </c>
      <c r="AJ2347" s="11"/>
      <c r="AK2347" s="11">
        <f t="shared" si="592"/>
        <v>1888</v>
      </c>
      <c r="AL2347" s="11"/>
      <c r="AM2347" s="11">
        <f t="shared" si="594"/>
        <v>1600</v>
      </c>
      <c r="AN2347" s="11"/>
      <c r="AO2347" s="11">
        <f t="shared" si="593"/>
        <v>1600</v>
      </c>
      <c r="AP2347" s="11"/>
      <c r="AQ2347" s="11">
        <f t="shared" si="1319"/>
        <v>88</v>
      </c>
      <c r="AR2347" s="11">
        <f t="shared" si="1315"/>
        <v>88</v>
      </c>
      <c r="AS2347" s="11"/>
      <c r="AT2347" s="9" t="s">
        <v>1519</v>
      </c>
      <c r="AU2347" t="str">
        <f t="shared" si="1351"/>
        <v>RW</v>
      </c>
      <c r="AV2347" s="7">
        <f>SUM(Z$7:Z2347)/2</f>
        <v>1888</v>
      </c>
      <c r="AW2347" s="7">
        <f>SUM(AC$7:AC2347)/2</f>
        <v>1600</v>
      </c>
      <c r="BF2347" s="2" t="s">
        <v>2536</v>
      </c>
      <c r="BG2347" s="2" t="s">
        <v>2536</v>
      </c>
      <c r="BH2347" s="2" t="s">
        <v>2536</v>
      </c>
      <c r="BI2347" s="2" t="s">
        <v>2536</v>
      </c>
      <c r="BJ2347" s="2" t="s">
        <v>2536</v>
      </c>
      <c r="BK2347" s="2" t="s">
        <v>2536</v>
      </c>
      <c r="BL2347" s="2" t="s">
        <v>2536</v>
      </c>
      <c r="BM2347" s="2" t="s">
        <v>2536</v>
      </c>
      <c r="BN2347" s="2" t="s">
        <v>2536</v>
      </c>
      <c r="BO2347" s="2" t="s">
        <v>2536</v>
      </c>
    </row>
    <row r="2348" spans="2:67" outlineLevel="1">
      <c r="B2348" s="36"/>
      <c r="C2348" s="9" t="s">
        <v>1999</v>
      </c>
      <c r="D2348" s="9" t="s">
        <v>1712</v>
      </c>
      <c r="E2348" s="10" t="s">
        <v>2534</v>
      </c>
      <c r="F2348" s="11" t="s">
        <v>2535</v>
      </c>
      <c r="G2348" s="11" t="str">
        <f t="shared" si="1364"/>
        <v>MFR_SPECIFIC_FB[87:81]</v>
      </c>
      <c r="H2348" s="11"/>
      <c r="I2348" s="11"/>
      <c r="J2348" s="11"/>
      <c r="K2348" s="11"/>
      <c r="L2348" s="11"/>
      <c r="M2348" s="11"/>
      <c r="N2348" s="10"/>
      <c r="O2348" s="10"/>
      <c r="P2348" s="10"/>
      <c r="Q2348" s="10"/>
      <c r="R2348" s="10"/>
      <c r="S2348" s="10" t="s">
        <v>53</v>
      </c>
      <c r="T2348" s="10"/>
      <c r="U2348" s="10" t="s">
        <v>49</v>
      </c>
      <c r="V2348" s="10" t="s">
        <v>50</v>
      </c>
      <c r="W2348" s="10" t="s">
        <v>50</v>
      </c>
      <c r="X2348" s="11"/>
      <c r="Y2348" s="11"/>
      <c r="Z2348" s="11">
        <f t="shared" ref="Z2348:Z2357" si="1365">IF(V2348="N",Y2348,Y2348*$T$1)</f>
        <v>0</v>
      </c>
      <c r="AA2348" s="11"/>
      <c r="AB2348" s="11"/>
      <c r="AC2348" s="11">
        <f t="shared" ref="AC2348:AC2357" si="1366">IF(V2348="N",AB2348,AB2348*$T$1)</f>
        <v>0</v>
      </c>
      <c r="AD2348" s="10" t="str">
        <f t="shared" ref="AD2348:AD2350" si="1367">REPT(0,BA2348)</f>
        <v>0000000</v>
      </c>
      <c r="AE2348" s="10" t="str">
        <f t="shared" ref="AE2348:AE2351" si="1368">REPT(0,BA2348)</f>
        <v>0000000</v>
      </c>
      <c r="AF2348" s="11"/>
      <c r="AG2348" s="10"/>
      <c r="AH2348" s="10"/>
      <c r="AI2348" s="11">
        <f t="shared" ref="AI2348:AI2371" si="1369">AK2324+Y2348</f>
        <v>1887</v>
      </c>
      <c r="AJ2348" s="11"/>
      <c r="AK2348" s="11"/>
      <c r="AL2348" s="11"/>
      <c r="AM2348" s="11"/>
      <c r="AN2348" s="11"/>
      <c r="AO2348" s="11"/>
      <c r="AP2348" s="11"/>
      <c r="AQ2348" s="11"/>
      <c r="AR2348" s="11"/>
      <c r="AS2348" s="11"/>
      <c r="AT2348" s="9"/>
      <c r="AU2348" t="str">
        <f t="shared" si="1351"/>
        <v>RW</v>
      </c>
      <c r="AV2348" s="7">
        <f>SUM(Z$7:Z2348)/2</f>
        <v>1888</v>
      </c>
      <c r="AW2348" s="7">
        <f>SUM(AC$7:AC2348)/2</f>
        <v>1600</v>
      </c>
      <c r="BA2348" s="7">
        <v>7</v>
      </c>
      <c r="BB2348" s="7">
        <f t="shared" ref="BB2348:BB2356" si="1370">BB2349+BA2349</f>
        <v>81</v>
      </c>
      <c r="BF2348" s="2" t="s">
        <v>1725</v>
      </c>
      <c r="BG2348" s="2" t="s">
        <v>1725</v>
      </c>
      <c r="BH2348" s="2" t="s">
        <v>1725</v>
      </c>
      <c r="BI2348" s="2" t="s">
        <v>1725</v>
      </c>
      <c r="BJ2348" s="2" t="s">
        <v>1725</v>
      </c>
      <c r="BK2348" s="2" t="s">
        <v>1725</v>
      </c>
      <c r="BL2348" s="2" t="s">
        <v>1725</v>
      </c>
      <c r="BM2348" s="2" t="s">
        <v>1725</v>
      </c>
      <c r="BN2348" s="2" t="s">
        <v>1725</v>
      </c>
      <c r="BO2348" s="2" t="s">
        <v>1725</v>
      </c>
    </row>
    <row r="2349" spans="2:67" outlineLevel="1">
      <c r="B2349" s="36"/>
      <c r="C2349" s="9" t="s">
        <v>1999</v>
      </c>
      <c r="D2349" s="9" t="s">
        <v>1712</v>
      </c>
      <c r="E2349" s="10" t="s">
        <v>2534</v>
      </c>
      <c r="F2349" s="11" t="s">
        <v>2535</v>
      </c>
      <c r="G2349" s="11" t="str">
        <f t="shared" si="1364"/>
        <v>MFR_SPECIFIC_FB[80]</v>
      </c>
      <c r="H2349" s="5" t="s">
        <v>2537</v>
      </c>
      <c r="I2349" s="5"/>
      <c r="J2349" s="5"/>
      <c r="K2349" s="5"/>
      <c r="L2349" s="5"/>
      <c r="M2349" s="5"/>
      <c r="N2349" s="10" t="s">
        <v>2538</v>
      </c>
      <c r="O2349" s="10"/>
      <c r="P2349" s="10"/>
      <c r="Q2349" s="10"/>
      <c r="R2349" s="10"/>
      <c r="S2349" s="10" t="s">
        <v>53</v>
      </c>
      <c r="T2349" s="10"/>
      <c r="U2349" s="10" t="s">
        <v>49</v>
      </c>
      <c r="V2349" s="10" t="s">
        <v>50</v>
      </c>
      <c r="W2349" s="10" t="s">
        <v>50</v>
      </c>
      <c r="X2349" s="11"/>
      <c r="Y2349" s="11"/>
      <c r="Z2349" s="11">
        <f t="shared" si="1365"/>
        <v>0</v>
      </c>
      <c r="AA2349" s="11"/>
      <c r="AB2349" s="11"/>
      <c r="AC2349" s="11">
        <f t="shared" si="1366"/>
        <v>0</v>
      </c>
      <c r="AD2349" s="10" t="str">
        <f t="shared" si="1367"/>
        <v>0</v>
      </c>
      <c r="AE2349" s="10" t="str">
        <f t="shared" si="1368"/>
        <v>0</v>
      </c>
      <c r="AF2349" s="11"/>
      <c r="AG2349" s="10"/>
      <c r="AH2349" s="10"/>
      <c r="AI2349" s="11">
        <f t="shared" si="1369"/>
        <v>1887</v>
      </c>
      <c r="AJ2349" s="11"/>
      <c r="AK2349" s="11"/>
      <c r="AL2349" s="11"/>
      <c r="AM2349" s="11"/>
      <c r="AN2349" s="11"/>
      <c r="AO2349" s="11"/>
      <c r="AP2349" s="11"/>
      <c r="AQ2349" s="11"/>
      <c r="AR2349" s="11"/>
      <c r="AS2349" s="11"/>
      <c r="AT2349" s="9"/>
      <c r="AU2349" t="str">
        <f t="shared" si="1351"/>
        <v>RW</v>
      </c>
      <c r="AV2349" s="7">
        <f>SUM(Z$7:Z2349)/2</f>
        <v>1888</v>
      </c>
      <c r="AW2349" s="7">
        <f>SUM(AC$7:AC2349)/2</f>
        <v>1600</v>
      </c>
      <c r="BA2349" s="7">
        <v>1</v>
      </c>
      <c r="BB2349" s="7">
        <f t="shared" si="1370"/>
        <v>80</v>
      </c>
      <c r="BF2349" s="2" t="s">
        <v>1304</v>
      </c>
      <c r="BG2349" s="2" t="s">
        <v>1304</v>
      </c>
      <c r="BH2349" s="2" t="s">
        <v>1304</v>
      </c>
      <c r="BI2349" s="2" t="s">
        <v>1304</v>
      </c>
      <c r="BJ2349" s="2" t="s">
        <v>1304</v>
      </c>
      <c r="BK2349" s="2" t="s">
        <v>1304</v>
      </c>
      <c r="BL2349" s="2" t="s">
        <v>1304</v>
      </c>
      <c r="BM2349" s="2" t="s">
        <v>1304</v>
      </c>
      <c r="BN2349" s="2" t="s">
        <v>1304</v>
      </c>
      <c r="BO2349" s="2" t="s">
        <v>1304</v>
      </c>
    </row>
    <row r="2350" spans="2:67" outlineLevel="1">
      <c r="B2350" s="36"/>
      <c r="C2350" s="9" t="s">
        <v>1999</v>
      </c>
      <c r="D2350" s="9" t="s">
        <v>1712</v>
      </c>
      <c r="E2350" s="10" t="s">
        <v>2534</v>
      </c>
      <c r="F2350" s="11" t="s">
        <v>2535</v>
      </c>
      <c r="G2350" s="11" t="str">
        <f t="shared" si="1364"/>
        <v>MFR_SPECIFIC_FB[79:78]</v>
      </c>
      <c r="H2350" s="5" t="s">
        <v>2539</v>
      </c>
      <c r="I2350" s="5"/>
      <c r="J2350" s="5"/>
      <c r="K2350" s="5"/>
      <c r="L2350" s="5"/>
      <c r="M2350" s="5"/>
      <c r="N2350" s="10" t="s">
        <v>2540</v>
      </c>
      <c r="O2350" s="10"/>
      <c r="P2350" s="10"/>
      <c r="Q2350" s="10"/>
      <c r="R2350" s="10"/>
      <c r="S2350" s="10" t="s">
        <v>53</v>
      </c>
      <c r="T2350" s="10"/>
      <c r="U2350" s="10" t="s">
        <v>49</v>
      </c>
      <c r="V2350" s="10" t="s">
        <v>50</v>
      </c>
      <c r="W2350" s="10" t="s">
        <v>50</v>
      </c>
      <c r="X2350" s="11"/>
      <c r="Y2350" s="11"/>
      <c r="Z2350" s="11">
        <f t="shared" si="1365"/>
        <v>0</v>
      </c>
      <c r="AA2350" s="11"/>
      <c r="AB2350" s="11"/>
      <c r="AC2350" s="11">
        <f t="shared" si="1366"/>
        <v>0</v>
      </c>
      <c r="AD2350" s="10" t="str">
        <f t="shared" si="1367"/>
        <v>00</v>
      </c>
      <c r="AE2350" s="10" t="str">
        <f t="shared" si="1368"/>
        <v>00</v>
      </c>
      <c r="AF2350" s="11"/>
      <c r="AG2350" s="10"/>
      <c r="AH2350" s="10"/>
      <c r="AI2350" s="11">
        <f t="shared" si="1369"/>
        <v>1887</v>
      </c>
      <c r="AJ2350" s="11"/>
      <c r="AK2350" s="11"/>
      <c r="AL2350" s="11"/>
      <c r="AM2350" s="11"/>
      <c r="AN2350" s="11"/>
      <c r="AO2350" s="11"/>
      <c r="AP2350" s="11"/>
      <c r="AQ2350" s="11"/>
      <c r="AR2350" s="11"/>
      <c r="AS2350" s="11"/>
      <c r="AT2350" s="9"/>
      <c r="AU2350" t="str">
        <f t="shared" si="1351"/>
        <v>RW</v>
      </c>
      <c r="AV2350" s="7">
        <f>SUM(Z$7:Z2350)/2</f>
        <v>1888</v>
      </c>
      <c r="AW2350" s="7">
        <f>SUM(AC$7:AC2350)/2</f>
        <v>1600</v>
      </c>
      <c r="BA2350" s="7">
        <v>2</v>
      </c>
      <c r="BB2350" s="7">
        <f t="shared" si="1370"/>
        <v>78</v>
      </c>
      <c r="BF2350" s="2" t="s">
        <v>51</v>
      </c>
      <c r="BG2350" s="2" t="s">
        <v>51</v>
      </c>
      <c r="BH2350" s="2" t="s">
        <v>51</v>
      </c>
      <c r="BI2350" s="2" t="s">
        <v>51</v>
      </c>
      <c r="BJ2350" s="2" t="s">
        <v>51</v>
      </c>
      <c r="BK2350" s="2" t="s">
        <v>51</v>
      </c>
      <c r="BL2350" s="2" t="s">
        <v>51</v>
      </c>
      <c r="BM2350" s="2" t="s">
        <v>51</v>
      </c>
      <c r="BN2350" s="2" t="s">
        <v>51</v>
      </c>
      <c r="BO2350" s="2" t="s">
        <v>51</v>
      </c>
    </row>
    <row r="2351" spans="2:67" outlineLevel="1">
      <c r="B2351" s="36"/>
      <c r="C2351" s="9" t="s">
        <v>1999</v>
      </c>
      <c r="D2351" s="9" t="s">
        <v>1712</v>
      </c>
      <c r="E2351" s="10" t="s">
        <v>2534</v>
      </c>
      <c r="F2351" s="11" t="s">
        <v>2535</v>
      </c>
      <c r="G2351" s="11" t="str">
        <f t="shared" si="1364"/>
        <v>MFR_SPECIFIC_FB[77]</v>
      </c>
      <c r="H2351" s="5" t="s">
        <v>2541</v>
      </c>
      <c r="I2351" s="5"/>
      <c r="J2351" s="5"/>
      <c r="K2351" s="5"/>
      <c r="L2351" s="5"/>
      <c r="M2351" s="5"/>
      <c r="N2351" s="10" t="s">
        <v>2542</v>
      </c>
      <c r="O2351" s="10"/>
      <c r="P2351" s="10"/>
      <c r="Q2351" s="10"/>
      <c r="R2351" s="10"/>
      <c r="S2351" s="10" t="s">
        <v>53</v>
      </c>
      <c r="T2351" s="10"/>
      <c r="U2351" s="10" t="s">
        <v>49</v>
      </c>
      <c r="V2351" s="10" t="s">
        <v>50</v>
      </c>
      <c r="W2351" s="10" t="s">
        <v>50</v>
      </c>
      <c r="X2351" s="11"/>
      <c r="Y2351" s="11"/>
      <c r="Z2351" s="11">
        <f t="shared" si="1365"/>
        <v>0</v>
      </c>
      <c r="AA2351" s="11"/>
      <c r="AB2351" s="11"/>
      <c r="AC2351" s="11">
        <f t="shared" si="1366"/>
        <v>0</v>
      </c>
      <c r="AD2351" s="10">
        <v>0</v>
      </c>
      <c r="AE2351" s="10" t="str">
        <f t="shared" si="1368"/>
        <v>0</v>
      </c>
      <c r="AF2351" s="11"/>
      <c r="AG2351" s="10"/>
      <c r="AH2351" s="10"/>
      <c r="AI2351" s="11">
        <f t="shared" si="1369"/>
        <v>1887</v>
      </c>
      <c r="AJ2351" s="11"/>
      <c r="AK2351" s="11"/>
      <c r="AL2351" s="11"/>
      <c r="AM2351" s="11"/>
      <c r="AN2351" s="11"/>
      <c r="AO2351" s="11"/>
      <c r="AP2351" s="11"/>
      <c r="AQ2351" s="11"/>
      <c r="AR2351" s="11"/>
      <c r="AS2351" s="11"/>
      <c r="AT2351" s="9"/>
      <c r="AU2351" t="str">
        <f t="shared" si="1351"/>
        <v>RW</v>
      </c>
      <c r="AV2351" s="7">
        <f>SUM(Z$7:Z2351)/2</f>
        <v>1888</v>
      </c>
      <c r="AW2351" s="7">
        <f>SUM(AC$7:AC2351)/2</f>
        <v>1600</v>
      </c>
      <c r="BA2351" s="7">
        <v>1</v>
      </c>
      <c r="BB2351" s="7">
        <f t="shared" si="1370"/>
        <v>77</v>
      </c>
      <c r="BF2351" s="2">
        <v>0</v>
      </c>
      <c r="BG2351" s="2" t="s">
        <v>1304</v>
      </c>
      <c r="BH2351" s="2">
        <v>0</v>
      </c>
      <c r="BI2351" s="2" t="s">
        <v>1304</v>
      </c>
      <c r="BJ2351" s="2">
        <v>0</v>
      </c>
      <c r="BK2351" s="2" t="s">
        <v>1304</v>
      </c>
      <c r="BL2351" s="2">
        <v>0</v>
      </c>
      <c r="BM2351" s="2" t="s">
        <v>1304</v>
      </c>
      <c r="BN2351" s="2">
        <v>0</v>
      </c>
      <c r="BO2351" s="2" t="s">
        <v>1304</v>
      </c>
    </row>
    <row r="2352" spans="2:67" outlineLevel="1">
      <c r="B2352" s="36"/>
      <c r="C2352" s="9" t="s">
        <v>1999</v>
      </c>
      <c r="D2352" s="9" t="s">
        <v>1712</v>
      </c>
      <c r="E2352" s="10" t="s">
        <v>2534</v>
      </c>
      <c r="F2352" s="11" t="s">
        <v>2535</v>
      </c>
      <c r="G2352" s="11" t="str">
        <f t="shared" si="1364"/>
        <v>MFR_SPECIFIC_FB[76]</v>
      </c>
      <c r="H2352" s="5" t="s">
        <v>2543</v>
      </c>
      <c r="I2352" s="5"/>
      <c r="J2352" s="5"/>
      <c r="K2352" s="5"/>
      <c r="L2352" s="5"/>
      <c r="M2352" s="5"/>
      <c r="N2352" s="10" t="s">
        <v>2544</v>
      </c>
      <c r="O2352" s="10"/>
      <c r="P2352" s="10"/>
      <c r="Q2352" s="10"/>
      <c r="R2352" s="10"/>
      <c r="S2352" s="10" t="s">
        <v>53</v>
      </c>
      <c r="T2352" s="10"/>
      <c r="U2352" s="10" t="s">
        <v>49</v>
      </c>
      <c r="V2352" s="10" t="s">
        <v>50</v>
      </c>
      <c r="W2352" s="10" t="s">
        <v>50</v>
      </c>
      <c r="X2352" s="11"/>
      <c r="Y2352" s="11"/>
      <c r="Z2352" s="11">
        <f t="shared" si="1365"/>
        <v>0</v>
      </c>
      <c r="AA2352" s="11"/>
      <c r="AB2352" s="11"/>
      <c r="AC2352" s="11">
        <f t="shared" si="1366"/>
        <v>0</v>
      </c>
      <c r="AD2352" s="10">
        <v>0</v>
      </c>
      <c r="AE2352" s="10">
        <v>0</v>
      </c>
      <c r="AF2352" s="11"/>
      <c r="AG2352" s="10"/>
      <c r="AH2352" s="10"/>
      <c r="AI2352" s="11">
        <f t="shared" si="1369"/>
        <v>1887</v>
      </c>
      <c r="AJ2352" s="11"/>
      <c r="AK2352" s="11"/>
      <c r="AL2352" s="11"/>
      <c r="AM2352" s="11"/>
      <c r="AN2352" s="11"/>
      <c r="AO2352" s="11"/>
      <c r="AP2352" s="11"/>
      <c r="AQ2352" s="11"/>
      <c r="AR2352" s="11"/>
      <c r="AS2352" s="11"/>
      <c r="AT2352" s="9"/>
      <c r="AU2352" t="str">
        <f t="shared" si="1351"/>
        <v>RW</v>
      </c>
      <c r="AV2352" s="7">
        <f>SUM(Z$7:Z2352)/2</f>
        <v>1888</v>
      </c>
      <c r="AW2352" s="7">
        <f>SUM(AC$7:AC2352)/2</f>
        <v>1600</v>
      </c>
      <c r="BA2352" s="7">
        <v>1</v>
      </c>
      <c r="BB2352" s="7">
        <f t="shared" si="1370"/>
        <v>76</v>
      </c>
      <c r="BF2352" s="2">
        <v>0</v>
      </c>
      <c r="BG2352" s="2">
        <v>0</v>
      </c>
      <c r="BH2352" s="2">
        <v>0</v>
      </c>
      <c r="BI2352" s="2">
        <v>0</v>
      </c>
      <c r="BJ2352" s="2">
        <v>0</v>
      </c>
      <c r="BK2352" s="2">
        <v>0</v>
      </c>
      <c r="BL2352" s="2">
        <v>0</v>
      </c>
      <c r="BM2352" s="2">
        <v>0</v>
      </c>
      <c r="BN2352" s="2">
        <v>0</v>
      </c>
      <c r="BO2352" s="2">
        <v>0</v>
      </c>
    </row>
    <row r="2353" spans="2:67" outlineLevel="1">
      <c r="B2353" s="36"/>
      <c r="C2353" s="9" t="s">
        <v>1999</v>
      </c>
      <c r="D2353" s="9" t="s">
        <v>1712</v>
      </c>
      <c r="E2353" s="10" t="s">
        <v>2534</v>
      </c>
      <c r="F2353" s="11" t="s">
        <v>2535</v>
      </c>
      <c r="G2353" s="11" t="str">
        <f t="shared" si="1364"/>
        <v>MFR_SPECIFIC_FB[75]</v>
      </c>
      <c r="H2353" s="5" t="s">
        <v>2545</v>
      </c>
      <c r="I2353" s="5"/>
      <c r="J2353" s="5"/>
      <c r="K2353" s="5"/>
      <c r="L2353" s="5"/>
      <c r="M2353" s="5"/>
      <c r="N2353" s="10" t="s">
        <v>2546</v>
      </c>
      <c r="O2353" s="10"/>
      <c r="P2353" s="10"/>
      <c r="Q2353" s="10"/>
      <c r="R2353" s="10"/>
      <c r="S2353" s="10" t="s">
        <v>53</v>
      </c>
      <c r="T2353" s="10"/>
      <c r="U2353" s="10" t="s">
        <v>49</v>
      </c>
      <c r="V2353" s="10" t="s">
        <v>50</v>
      </c>
      <c r="W2353" s="10" t="s">
        <v>50</v>
      </c>
      <c r="X2353" s="11"/>
      <c r="Y2353" s="11"/>
      <c r="Z2353" s="11">
        <f t="shared" si="1365"/>
        <v>0</v>
      </c>
      <c r="AA2353" s="11"/>
      <c r="AB2353" s="11"/>
      <c r="AC2353" s="11">
        <f t="shared" si="1366"/>
        <v>0</v>
      </c>
      <c r="AD2353" s="10">
        <v>0</v>
      </c>
      <c r="AE2353" s="10">
        <v>0</v>
      </c>
      <c r="AF2353" s="11"/>
      <c r="AG2353" s="10"/>
      <c r="AH2353" s="10"/>
      <c r="AI2353" s="11">
        <f t="shared" si="1369"/>
        <v>1887</v>
      </c>
      <c r="AJ2353" s="11"/>
      <c r="AK2353" s="11"/>
      <c r="AL2353" s="11"/>
      <c r="AM2353" s="11"/>
      <c r="AN2353" s="11"/>
      <c r="AO2353" s="11"/>
      <c r="AP2353" s="11"/>
      <c r="AQ2353" s="11"/>
      <c r="AR2353" s="11"/>
      <c r="AS2353" s="11"/>
      <c r="AT2353" s="9"/>
      <c r="AU2353" t="str">
        <f t="shared" si="1351"/>
        <v>RW</v>
      </c>
      <c r="AV2353" s="7">
        <f>SUM(Z$7:Z2353)/2</f>
        <v>1888</v>
      </c>
      <c r="AW2353" s="7">
        <f>SUM(AC$7:AC2353)/2</f>
        <v>1600</v>
      </c>
      <c r="BA2353" s="7">
        <v>1</v>
      </c>
      <c r="BB2353" s="7">
        <f t="shared" si="1370"/>
        <v>75</v>
      </c>
      <c r="BF2353" s="2">
        <v>0</v>
      </c>
      <c r="BG2353" s="2">
        <v>0</v>
      </c>
      <c r="BH2353" s="2">
        <v>0</v>
      </c>
      <c r="BI2353" s="2">
        <v>0</v>
      </c>
      <c r="BJ2353" s="2">
        <v>0</v>
      </c>
      <c r="BK2353" s="2">
        <v>0</v>
      </c>
      <c r="BL2353" s="2">
        <v>0</v>
      </c>
      <c r="BM2353" s="2">
        <v>0</v>
      </c>
      <c r="BN2353" s="2">
        <v>0</v>
      </c>
      <c r="BO2353" s="2">
        <v>0</v>
      </c>
    </row>
    <row r="2354" spans="2:67" outlineLevel="1">
      <c r="B2354" s="36"/>
      <c r="C2354" s="9" t="s">
        <v>1999</v>
      </c>
      <c r="D2354" s="9" t="s">
        <v>1712</v>
      </c>
      <c r="E2354" s="10" t="s">
        <v>2534</v>
      </c>
      <c r="F2354" s="11" t="s">
        <v>2535</v>
      </c>
      <c r="G2354" s="11" t="str">
        <f t="shared" si="1364"/>
        <v>MFR_SPECIFIC_FB[74]</v>
      </c>
      <c r="H2354" s="5" t="s">
        <v>2547</v>
      </c>
      <c r="I2354" s="5"/>
      <c r="J2354" s="5"/>
      <c r="K2354" s="5"/>
      <c r="L2354" s="5"/>
      <c r="M2354" s="5"/>
      <c r="N2354" s="10" t="s">
        <v>2548</v>
      </c>
      <c r="O2354" s="10"/>
      <c r="P2354" s="10"/>
      <c r="Q2354" s="10"/>
      <c r="R2354" s="10"/>
      <c r="S2354" s="10" t="s">
        <v>53</v>
      </c>
      <c r="T2354" s="10"/>
      <c r="U2354" s="10" t="s">
        <v>49</v>
      </c>
      <c r="V2354" s="10" t="s">
        <v>50</v>
      </c>
      <c r="W2354" s="10" t="s">
        <v>50</v>
      </c>
      <c r="X2354" s="11"/>
      <c r="Y2354" s="11"/>
      <c r="Z2354" s="11">
        <f t="shared" si="1365"/>
        <v>0</v>
      </c>
      <c r="AA2354" s="11"/>
      <c r="AB2354" s="11"/>
      <c r="AC2354" s="11">
        <f t="shared" si="1366"/>
        <v>0</v>
      </c>
      <c r="AD2354" s="10">
        <v>0</v>
      </c>
      <c r="AE2354" s="10">
        <v>0</v>
      </c>
      <c r="AF2354" s="11"/>
      <c r="AG2354" s="10"/>
      <c r="AH2354" s="10"/>
      <c r="AI2354" s="11">
        <f t="shared" si="1369"/>
        <v>1887</v>
      </c>
      <c r="AJ2354" s="11"/>
      <c r="AK2354" s="11"/>
      <c r="AL2354" s="11"/>
      <c r="AM2354" s="11"/>
      <c r="AN2354" s="11"/>
      <c r="AO2354" s="11"/>
      <c r="AP2354" s="11"/>
      <c r="AQ2354" s="11"/>
      <c r="AR2354" s="11"/>
      <c r="AS2354" s="11"/>
      <c r="AT2354" s="9"/>
      <c r="AU2354" t="str">
        <f t="shared" si="1351"/>
        <v>RW</v>
      </c>
      <c r="AV2354" s="7">
        <f>SUM(Z$7:Z2354)/2</f>
        <v>1888</v>
      </c>
      <c r="AW2354" s="7">
        <f>SUM(AC$7:AC2354)/2</f>
        <v>1600</v>
      </c>
      <c r="BA2354" s="7">
        <v>1</v>
      </c>
      <c r="BB2354" s="7">
        <f t="shared" si="1370"/>
        <v>74</v>
      </c>
      <c r="BF2354" s="2">
        <v>0</v>
      </c>
      <c r="BG2354" s="2">
        <v>0</v>
      </c>
      <c r="BH2354" s="2">
        <v>0</v>
      </c>
      <c r="BI2354" s="2">
        <v>0</v>
      </c>
      <c r="BJ2354" s="2">
        <v>0</v>
      </c>
      <c r="BK2354" s="2">
        <v>0</v>
      </c>
      <c r="BL2354" s="2">
        <v>0</v>
      </c>
      <c r="BM2354" s="2">
        <v>0</v>
      </c>
      <c r="BN2354" s="2">
        <v>0</v>
      </c>
      <c r="BO2354" s="2">
        <v>0</v>
      </c>
    </row>
    <row r="2355" spans="2:67" ht="29.45" outlineLevel="1" thickBot="1">
      <c r="B2355" s="36"/>
      <c r="C2355" s="9" t="s">
        <v>1999</v>
      </c>
      <c r="D2355" s="9" t="s">
        <v>1712</v>
      </c>
      <c r="E2355" s="10" t="s">
        <v>2534</v>
      </c>
      <c r="F2355" s="11" t="s">
        <v>2535</v>
      </c>
      <c r="G2355" s="11" t="str">
        <f t="shared" si="1364"/>
        <v>MFR_SPECIFIC_FB[73:58]</v>
      </c>
      <c r="H2355" s="29" t="s">
        <v>2549</v>
      </c>
      <c r="I2355" s="83"/>
      <c r="J2355" s="83"/>
      <c r="K2355" s="83"/>
      <c r="L2355" s="83"/>
      <c r="M2355" s="83"/>
      <c r="N2355" s="10" t="s">
        <v>2550</v>
      </c>
      <c r="O2355" s="10"/>
      <c r="P2355" s="10"/>
      <c r="Q2355" s="10"/>
      <c r="R2355" s="10"/>
      <c r="S2355" s="10" t="s">
        <v>53</v>
      </c>
      <c r="T2355" s="10"/>
      <c r="U2355" s="10" t="s">
        <v>49</v>
      </c>
      <c r="V2355" s="10" t="s">
        <v>50</v>
      </c>
      <c r="W2355" s="10" t="s">
        <v>50</v>
      </c>
      <c r="X2355" s="11"/>
      <c r="Y2355" s="11"/>
      <c r="Z2355" s="11">
        <f t="shared" si="1365"/>
        <v>0</v>
      </c>
      <c r="AA2355" s="11"/>
      <c r="AB2355" s="11"/>
      <c r="AC2355" s="11">
        <f t="shared" si="1366"/>
        <v>0</v>
      </c>
      <c r="AD2355" s="30" t="s">
        <v>2551</v>
      </c>
      <c r="AE2355" s="20" t="s">
        <v>2551</v>
      </c>
      <c r="AF2355" s="11"/>
      <c r="AG2355" s="10"/>
      <c r="AH2355" s="10"/>
      <c r="AI2355" s="11">
        <f t="shared" si="1369"/>
        <v>1887</v>
      </c>
      <c r="AJ2355" s="11"/>
      <c r="AK2355" s="11"/>
      <c r="AL2355" s="11"/>
      <c r="AM2355" s="11"/>
      <c r="AN2355" s="11"/>
      <c r="AO2355" s="11"/>
      <c r="AP2355" s="11"/>
      <c r="AQ2355" s="11"/>
      <c r="AR2355" s="11"/>
      <c r="AS2355" s="11"/>
      <c r="AT2355" s="9"/>
      <c r="AU2355" t="str">
        <f t="shared" si="1351"/>
        <v>RW</v>
      </c>
      <c r="AV2355" s="7">
        <f>SUM(Z$7:Z2355)/2</f>
        <v>1888</v>
      </c>
      <c r="AW2355" s="7">
        <f>SUM(AC$7:AC2355)/2</f>
        <v>1600</v>
      </c>
      <c r="BA2355" s="7">
        <v>16</v>
      </c>
      <c r="BB2355" s="7">
        <f t="shared" si="1370"/>
        <v>58</v>
      </c>
      <c r="BF2355" s="2" t="s">
        <v>2551</v>
      </c>
      <c r="BG2355" s="2" t="s">
        <v>2551</v>
      </c>
      <c r="BH2355" s="2" t="s">
        <v>2551</v>
      </c>
      <c r="BI2355" s="2" t="s">
        <v>2551</v>
      </c>
      <c r="BJ2355" s="2" t="s">
        <v>2551</v>
      </c>
      <c r="BK2355" s="2" t="s">
        <v>2551</v>
      </c>
      <c r="BL2355" s="2" t="s">
        <v>2551</v>
      </c>
      <c r="BM2355" s="2" t="s">
        <v>2551</v>
      </c>
      <c r="BN2355" s="2" t="s">
        <v>2551</v>
      </c>
      <c r="BO2355" s="2" t="s">
        <v>2551</v>
      </c>
    </row>
    <row r="2356" spans="2:67" ht="29.45" outlineLevel="1" thickBot="1">
      <c r="B2356" s="36"/>
      <c r="C2356" s="9" t="s">
        <v>1999</v>
      </c>
      <c r="D2356" s="9" t="s">
        <v>1712</v>
      </c>
      <c r="E2356" s="10" t="s">
        <v>2534</v>
      </c>
      <c r="F2356" s="11" t="s">
        <v>2535</v>
      </c>
      <c r="G2356" s="11" t="str">
        <f t="shared" si="1364"/>
        <v>MFR_SPECIFIC_FB[57:42]</v>
      </c>
      <c r="H2356" s="29" t="s">
        <v>2552</v>
      </c>
      <c r="I2356" s="83"/>
      <c r="J2356" s="83"/>
      <c r="K2356" s="83"/>
      <c r="L2356" s="83"/>
      <c r="M2356" s="83"/>
      <c r="N2356" s="10" t="s">
        <v>2553</v>
      </c>
      <c r="O2356" s="10"/>
      <c r="P2356" s="10"/>
      <c r="Q2356" s="10"/>
      <c r="R2356" s="10"/>
      <c r="S2356" s="10" t="s">
        <v>53</v>
      </c>
      <c r="T2356" s="10"/>
      <c r="U2356" s="10" t="s">
        <v>49</v>
      </c>
      <c r="V2356" s="10" t="s">
        <v>50</v>
      </c>
      <c r="W2356" s="10" t="s">
        <v>50</v>
      </c>
      <c r="X2356" s="11"/>
      <c r="Y2356" s="11"/>
      <c r="Z2356" s="11">
        <f t="shared" si="1365"/>
        <v>0</v>
      </c>
      <c r="AA2356" s="11"/>
      <c r="AB2356" s="11"/>
      <c r="AC2356" s="11">
        <f t="shared" si="1366"/>
        <v>0</v>
      </c>
      <c r="AD2356" s="20" t="s">
        <v>2554</v>
      </c>
      <c r="AE2356" s="20" t="s">
        <v>2554</v>
      </c>
      <c r="AF2356" s="11"/>
      <c r="AG2356" s="10"/>
      <c r="AH2356" s="10"/>
      <c r="AI2356" s="11">
        <f t="shared" si="1369"/>
        <v>1887</v>
      </c>
      <c r="AJ2356" s="11"/>
      <c r="AK2356" s="11"/>
      <c r="AL2356" s="11"/>
      <c r="AM2356" s="11"/>
      <c r="AN2356" s="11"/>
      <c r="AO2356" s="11"/>
      <c r="AP2356" s="11"/>
      <c r="AQ2356" s="11"/>
      <c r="AR2356" s="11"/>
      <c r="AS2356" s="11"/>
      <c r="AT2356" s="9"/>
      <c r="AU2356" t="str">
        <f t="shared" si="1351"/>
        <v>RW</v>
      </c>
      <c r="AV2356" s="7">
        <f>SUM(Z$7:Z2356)/2</f>
        <v>1888</v>
      </c>
      <c r="AW2356" s="7">
        <f>SUM(AC$7:AC2356)/2</f>
        <v>1600</v>
      </c>
      <c r="BA2356" s="7">
        <v>16</v>
      </c>
      <c r="BB2356" s="7">
        <f t="shared" si="1370"/>
        <v>42</v>
      </c>
      <c r="BF2356" s="2" t="s">
        <v>2554</v>
      </c>
      <c r="BG2356" s="2" t="s">
        <v>2554</v>
      </c>
      <c r="BH2356" s="2" t="s">
        <v>2554</v>
      </c>
      <c r="BI2356" s="2" t="s">
        <v>2554</v>
      </c>
      <c r="BJ2356" s="2" t="s">
        <v>2554</v>
      </c>
      <c r="BK2356" s="2" t="s">
        <v>2554</v>
      </c>
      <c r="BL2356" s="2" t="s">
        <v>2554</v>
      </c>
      <c r="BM2356" s="2" t="s">
        <v>2554</v>
      </c>
      <c r="BN2356" s="2" t="s">
        <v>2554</v>
      </c>
      <c r="BO2356" s="2" t="s">
        <v>2554</v>
      </c>
    </row>
    <row r="2357" spans="2:67" ht="29.45" outlineLevel="1" thickBot="1">
      <c r="B2357" s="36"/>
      <c r="C2357" s="9" t="s">
        <v>1999</v>
      </c>
      <c r="D2357" s="9" t="s">
        <v>1712</v>
      </c>
      <c r="E2357" s="10" t="s">
        <v>2534</v>
      </c>
      <c r="F2357" s="11" t="s">
        <v>2535</v>
      </c>
      <c r="G2357" s="11" t="str">
        <f t="shared" si="1364"/>
        <v>MFR_SPECIFIC_FB[41:26]</v>
      </c>
      <c r="H2357" s="29" t="s">
        <v>2555</v>
      </c>
      <c r="I2357" s="83"/>
      <c r="J2357" s="83"/>
      <c r="K2357" s="83"/>
      <c r="L2357" s="83"/>
      <c r="M2357" s="83"/>
      <c r="N2357" s="10" t="s">
        <v>2556</v>
      </c>
      <c r="O2357" s="10"/>
      <c r="P2357" s="10"/>
      <c r="Q2357" s="10"/>
      <c r="R2357" s="10"/>
      <c r="S2357" s="10" t="s">
        <v>53</v>
      </c>
      <c r="T2357" s="10"/>
      <c r="U2357" s="10" t="s">
        <v>49</v>
      </c>
      <c r="V2357" s="10" t="s">
        <v>50</v>
      </c>
      <c r="W2357" s="10" t="s">
        <v>50</v>
      </c>
      <c r="X2357" s="11"/>
      <c r="Y2357" s="11"/>
      <c r="Z2357" s="11">
        <f t="shared" si="1365"/>
        <v>0</v>
      </c>
      <c r="AA2357" s="11"/>
      <c r="AB2357" s="11"/>
      <c r="AC2357" s="11">
        <f t="shared" si="1366"/>
        <v>0</v>
      </c>
      <c r="AD2357" s="20" t="s">
        <v>2557</v>
      </c>
      <c r="AE2357" s="20" t="s">
        <v>2557</v>
      </c>
      <c r="AF2357" s="11"/>
      <c r="AG2357" s="10"/>
      <c r="AH2357" s="10"/>
      <c r="AI2357" s="11">
        <f t="shared" si="1369"/>
        <v>1887</v>
      </c>
      <c r="AJ2357" s="11"/>
      <c r="AK2357" s="11"/>
      <c r="AL2357" s="11"/>
      <c r="AM2357" s="11"/>
      <c r="AN2357" s="11"/>
      <c r="AO2357" s="11"/>
      <c r="AP2357" s="11"/>
      <c r="AQ2357" s="11"/>
      <c r="AR2357" s="11"/>
      <c r="AS2357" s="11"/>
      <c r="AT2357" s="9"/>
      <c r="AU2357" t="str">
        <f t="shared" si="1351"/>
        <v>RW</v>
      </c>
      <c r="AV2357" s="7">
        <f>SUM(Z$7:Z2357)/2</f>
        <v>1888</v>
      </c>
      <c r="AW2357" s="7">
        <f>SUM(AC$7:AC2357)/2</f>
        <v>1600</v>
      </c>
      <c r="BA2357" s="7">
        <v>16</v>
      </c>
      <c r="BB2357" s="7">
        <f t="shared" ref="BB2357:BB2368" si="1371">BB2358+BA2358</f>
        <v>26</v>
      </c>
      <c r="BF2357" s="2" t="s">
        <v>2557</v>
      </c>
      <c r="BG2357" s="2" t="s">
        <v>2557</v>
      </c>
      <c r="BH2357" s="2" t="s">
        <v>2557</v>
      </c>
      <c r="BI2357" s="2" t="s">
        <v>2557</v>
      </c>
      <c r="BJ2357" s="2" t="s">
        <v>2557</v>
      </c>
      <c r="BK2357" s="2" t="s">
        <v>2557</v>
      </c>
      <c r="BL2357" s="2" t="s">
        <v>2557</v>
      </c>
      <c r="BM2357" s="2" t="s">
        <v>2557</v>
      </c>
      <c r="BN2357" s="2" t="s">
        <v>2557</v>
      </c>
      <c r="BO2357" s="2" t="s">
        <v>2557</v>
      </c>
    </row>
    <row r="2358" spans="2:67" outlineLevel="1">
      <c r="B2358" s="36"/>
      <c r="C2358" s="9" t="s">
        <v>1999</v>
      </c>
      <c r="D2358" s="9" t="s">
        <v>1712</v>
      </c>
      <c r="E2358" s="10" t="s">
        <v>2534</v>
      </c>
      <c r="F2358" s="11" t="s">
        <v>2535</v>
      </c>
      <c r="G2358" s="11" t="str">
        <f t="shared" si="1364"/>
        <v>MFR_SPECIFIC_FB[25:23]</v>
      </c>
      <c r="H2358" s="11" t="s">
        <v>2558</v>
      </c>
      <c r="I2358" s="11"/>
      <c r="J2358" s="11"/>
      <c r="K2358" s="11"/>
      <c r="L2358" s="11"/>
      <c r="M2358" s="11"/>
      <c r="N2358" s="10" t="s">
        <v>2559</v>
      </c>
      <c r="O2358" s="10"/>
      <c r="P2358" s="10"/>
      <c r="Q2358" s="10"/>
      <c r="R2358" s="10"/>
      <c r="S2358" s="10" t="s">
        <v>53</v>
      </c>
      <c r="T2358" s="10"/>
      <c r="U2358" s="10" t="s">
        <v>49</v>
      </c>
      <c r="V2358" s="10" t="s">
        <v>50</v>
      </c>
      <c r="W2358" s="10" t="s">
        <v>50</v>
      </c>
      <c r="X2358" s="11"/>
      <c r="Y2358" s="11"/>
      <c r="Z2358" s="11">
        <f t="shared" si="1362"/>
        <v>0</v>
      </c>
      <c r="AA2358" s="11"/>
      <c r="AB2358" s="11"/>
      <c r="AC2358" s="11">
        <f t="shared" si="1314"/>
        <v>0</v>
      </c>
      <c r="AD2358" s="10" t="str">
        <f t="shared" ref="AD2358:AD2370" si="1372">REPT(0,BA2358)</f>
        <v>000</v>
      </c>
      <c r="AE2358" s="10" t="str">
        <f t="shared" ref="AE2358:AE2370" si="1373">REPT(0,BA2358)</f>
        <v>000</v>
      </c>
      <c r="AF2358" s="11"/>
      <c r="AG2358" s="10"/>
      <c r="AH2358" s="10"/>
      <c r="AI2358" s="11">
        <f t="shared" si="1369"/>
        <v>1887</v>
      </c>
      <c r="AJ2358" s="11"/>
      <c r="AK2358" s="11"/>
      <c r="AL2358" s="11"/>
      <c r="AM2358" s="11"/>
      <c r="AN2358" s="11"/>
      <c r="AO2358" s="11"/>
      <c r="AP2358" s="11"/>
      <c r="AQ2358" s="11"/>
      <c r="AR2358" s="11"/>
      <c r="AS2358" s="11"/>
      <c r="AT2358" s="9"/>
      <c r="AU2358" t="str">
        <f t="shared" si="1351"/>
        <v>RW</v>
      </c>
      <c r="AV2358" s="7">
        <f>SUM(Z$7:Z2358)/2</f>
        <v>1888</v>
      </c>
      <c r="AW2358" s="7">
        <f>SUM(AC$7:AC2358)/2</f>
        <v>1600</v>
      </c>
      <c r="BA2358" s="7">
        <v>3</v>
      </c>
      <c r="BB2358" s="7">
        <f t="shared" si="1371"/>
        <v>23</v>
      </c>
      <c r="BF2358" s="2" t="s">
        <v>135</v>
      </c>
      <c r="BG2358" s="2" t="s">
        <v>135</v>
      </c>
      <c r="BH2358" s="2" t="s">
        <v>135</v>
      </c>
      <c r="BI2358" s="2" t="s">
        <v>135</v>
      </c>
      <c r="BJ2358" s="2" t="s">
        <v>135</v>
      </c>
      <c r="BK2358" s="2" t="s">
        <v>135</v>
      </c>
      <c r="BL2358" s="2" t="s">
        <v>135</v>
      </c>
      <c r="BM2358" s="2" t="s">
        <v>135</v>
      </c>
      <c r="BN2358" s="2" t="s">
        <v>135</v>
      </c>
      <c r="BO2358" s="2" t="s">
        <v>135</v>
      </c>
    </row>
    <row r="2359" spans="2:67" outlineLevel="1">
      <c r="B2359" s="36"/>
      <c r="C2359" s="9" t="s">
        <v>1999</v>
      </c>
      <c r="D2359" s="9" t="s">
        <v>1712</v>
      </c>
      <c r="E2359" s="10" t="s">
        <v>2534</v>
      </c>
      <c r="F2359" s="11" t="s">
        <v>2535</v>
      </c>
      <c r="G2359" s="11" t="str">
        <f t="shared" si="1364"/>
        <v>MFR_SPECIFIC_FB[22]</v>
      </c>
      <c r="H2359" s="11" t="s">
        <v>2560</v>
      </c>
      <c r="I2359" s="11"/>
      <c r="J2359" s="11"/>
      <c r="K2359" s="11"/>
      <c r="L2359" s="11"/>
      <c r="M2359" s="11"/>
      <c r="N2359" s="10" t="s">
        <v>2561</v>
      </c>
      <c r="O2359" s="10"/>
      <c r="P2359" s="10"/>
      <c r="Q2359" s="10"/>
      <c r="R2359" s="10"/>
      <c r="S2359" s="10" t="s">
        <v>53</v>
      </c>
      <c r="T2359" s="10"/>
      <c r="U2359" s="10" t="s">
        <v>49</v>
      </c>
      <c r="V2359" s="10" t="s">
        <v>50</v>
      </c>
      <c r="W2359" s="10" t="s">
        <v>50</v>
      </c>
      <c r="X2359" s="11"/>
      <c r="Y2359" s="11"/>
      <c r="Z2359" s="11">
        <f t="shared" si="1362"/>
        <v>0</v>
      </c>
      <c r="AA2359" s="11"/>
      <c r="AB2359" s="11"/>
      <c r="AC2359" s="11">
        <f t="shared" si="1314"/>
        <v>0</v>
      </c>
      <c r="AD2359" s="10" t="str">
        <f t="shared" si="1372"/>
        <v>0</v>
      </c>
      <c r="AE2359" s="10" t="str">
        <f t="shared" si="1373"/>
        <v>0</v>
      </c>
      <c r="AF2359" s="11"/>
      <c r="AG2359" s="10"/>
      <c r="AH2359" s="10"/>
      <c r="AI2359" s="11">
        <f t="shared" si="1369"/>
        <v>1887</v>
      </c>
      <c r="AJ2359" s="11"/>
      <c r="AK2359" s="11"/>
      <c r="AL2359" s="11"/>
      <c r="AM2359" s="11"/>
      <c r="AN2359" s="11"/>
      <c r="AO2359" s="11"/>
      <c r="AP2359" s="11"/>
      <c r="AQ2359" s="11"/>
      <c r="AR2359" s="11"/>
      <c r="AS2359" s="11"/>
      <c r="AT2359" s="9"/>
      <c r="AU2359" t="str">
        <f t="shared" si="1351"/>
        <v>RW</v>
      </c>
      <c r="AV2359" s="7">
        <f>SUM(Z$7:Z2359)/2</f>
        <v>1888</v>
      </c>
      <c r="AW2359" s="7">
        <f>SUM(AC$7:AC2359)/2</f>
        <v>1600</v>
      </c>
      <c r="BA2359" s="7">
        <v>1</v>
      </c>
      <c r="BB2359" s="7">
        <f t="shared" si="1371"/>
        <v>22</v>
      </c>
      <c r="BF2359" s="2" t="s">
        <v>1304</v>
      </c>
      <c r="BG2359" s="2" t="s">
        <v>1304</v>
      </c>
      <c r="BH2359" s="2" t="s">
        <v>1304</v>
      </c>
      <c r="BI2359" s="2" t="s">
        <v>1304</v>
      </c>
      <c r="BJ2359" s="2" t="s">
        <v>1304</v>
      </c>
      <c r="BK2359" s="2" t="s">
        <v>1304</v>
      </c>
      <c r="BL2359" s="2" t="s">
        <v>1304</v>
      </c>
      <c r="BM2359" s="2" t="s">
        <v>1304</v>
      </c>
      <c r="BN2359" s="2" t="s">
        <v>1304</v>
      </c>
      <c r="BO2359" s="2" t="s">
        <v>1304</v>
      </c>
    </row>
    <row r="2360" spans="2:67" outlineLevel="1">
      <c r="B2360" s="36"/>
      <c r="C2360" s="9" t="s">
        <v>1999</v>
      </c>
      <c r="D2360" s="9" t="s">
        <v>1712</v>
      </c>
      <c r="E2360" s="10" t="s">
        <v>2534</v>
      </c>
      <c r="F2360" s="11" t="s">
        <v>2535</v>
      </c>
      <c r="G2360" s="11" t="str">
        <f>IF(BA2360&gt;1, F2360 &amp; "[" &amp; BB2360-1+BA2360&amp; ":" &amp; BB2360 &amp; "]",(IF(BA2360&gt;0,F2360 &amp; "[" &amp; BB2360 &amp; "]","")))</f>
        <v>MFR_SPECIFIC_FB[21]</v>
      </c>
      <c r="H2360" s="11" t="s">
        <v>2562</v>
      </c>
      <c r="I2360" s="11"/>
      <c r="J2360" s="11"/>
      <c r="K2360" s="11"/>
      <c r="L2360" s="11"/>
      <c r="M2360" s="11"/>
      <c r="N2360" s="10" t="s">
        <v>2563</v>
      </c>
      <c r="O2360" s="10"/>
      <c r="P2360" s="10"/>
      <c r="Q2360" s="10"/>
      <c r="R2360" s="10"/>
      <c r="S2360" s="10" t="s">
        <v>53</v>
      </c>
      <c r="T2360" s="10"/>
      <c r="U2360" s="10" t="s">
        <v>49</v>
      </c>
      <c r="V2360" s="10" t="s">
        <v>50</v>
      </c>
      <c r="W2360" s="10" t="s">
        <v>50</v>
      </c>
      <c r="X2360" s="11"/>
      <c r="Y2360" s="11"/>
      <c r="Z2360" s="11">
        <f t="shared" si="1362"/>
        <v>0</v>
      </c>
      <c r="AA2360" s="11"/>
      <c r="AB2360" s="11"/>
      <c r="AC2360" s="11">
        <f t="shared" si="1314"/>
        <v>0</v>
      </c>
      <c r="AD2360" s="10" t="str">
        <f t="shared" si="1372"/>
        <v>0</v>
      </c>
      <c r="AE2360" s="10" t="str">
        <f t="shared" si="1373"/>
        <v>0</v>
      </c>
      <c r="AF2360" s="11"/>
      <c r="AG2360" s="10"/>
      <c r="AH2360" s="10"/>
      <c r="AI2360" s="11">
        <f t="shared" si="1369"/>
        <v>1888</v>
      </c>
      <c r="AJ2360" s="11"/>
      <c r="AK2360" s="11"/>
      <c r="AL2360" s="11"/>
      <c r="AM2360" s="11"/>
      <c r="AN2360" s="11"/>
      <c r="AO2360" s="11"/>
      <c r="AP2360" s="11"/>
      <c r="AQ2360" s="11"/>
      <c r="AR2360" s="11"/>
      <c r="AS2360" s="11"/>
      <c r="AT2360" s="9"/>
      <c r="AU2360" t="str">
        <f t="shared" si="1351"/>
        <v>RW</v>
      </c>
      <c r="AV2360" s="7">
        <f>SUM(Z$7:Z2360)/2</f>
        <v>1888</v>
      </c>
      <c r="AW2360" s="7">
        <f>SUM(AC$7:AC2360)/2</f>
        <v>1600</v>
      </c>
      <c r="BA2360" s="7">
        <v>1</v>
      </c>
      <c r="BB2360" s="7">
        <f t="shared" si="1371"/>
        <v>21</v>
      </c>
      <c r="BF2360" s="2" t="s">
        <v>1304</v>
      </c>
      <c r="BG2360" s="2" t="s">
        <v>1304</v>
      </c>
      <c r="BH2360" s="2" t="s">
        <v>1304</v>
      </c>
      <c r="BI2360" s="2" t="s">
        <v>1304</v>
      </c>
      <c r="BJ2360" s="2" t="s">
        <v>1304</v>
      </c>
      <c r="BK2360" s="2" t="s">
        <v>1304</v>
      </c>
      <c r="BL2360" s="2" t="s">
        <v>1304</v>
      </c>
      <c r="BM2360" s="2" t="s">
        <v>1304</v>
      </c>
      <c r="BN2360" s="2" t="s">
        <v>1304</v>
      </c>
      <c r="BO2360" s="2" t="s">
        <v>1304</v>
      </c>
    </row>
    <row r="2361" spans="2:67" outlineLevel="1">
      <c r="B2361" s="36"/>
      <c r="C2361" s="9" t="s">
        <v>1999</v>
      </c>
      <c r="D2361" s="9" t="s">
        <v>1712</v>
      </c>
      <c r="E2361" s="10" t="s">
        <v>2534</v>
      </c>
      <c r="F2361" s="11" t="s">
        <v>2535</v>
      </c>
      <c r="G2361" s="11" t="str">
        <f t="shared" si="1364"/>
        <v>MFR_SPECIFIC_FB[20]</v>
      </c>
      <c r="H2361" s="11" t="s">
        <v>2564</v>
      </c>
      <c r="I2361" s="11"/>
      <c r="J2361" s="11"/>
      <c r="K2361" s="11"/>
      <c r="L2361" s="11"/>
      <c r="M2361" s="11"/>
      <c r="N2361" s="10" t="s">
        <v>2565</v>
      </c>
      <c r="O2361" s="10"/>
      <c r="P2361" s="10"/>
      <c r="Q2361" s="10"/>
      <c r="R2361" s="10"/>
      <c r="S2361" s="10" t="s">
        <v>53</v>
      </c>
      <c r="T2361" s="10"/>
      <c r="U2361" s="10" t="s">
        <v>49</v>
      </c>
      <c r="V2361" s="10" t="s">
        <v>50</v>
      </c>
      <c r="W2361" s="10" t="s">
        <v>50</v>
      </c>
      <c r="X2361" s="11"/>
      <c r="Y2361" s="11"/>
      <c r="Z2361" s="11">
        <f t="shared" si="1362"/>
        <v>0</v>
      </c>
      <c r="AA2361" s="11"/>
      <c r="AB2361" s="11"/>
      <c r="AC2361" s="11">
        <f t="shared" si="1314"/>
        <v>0</v>
      </c>
      <c r="AD2361" s="10" t="str">
        <f t="shared" si="1372"/>
        <v>0</v>
      </c>
      <c r="AE2361" s="10" t="str">
        <f t="shared" si="1373"/>
        <v>0</v>
      </c>
      <c r="AF2361" s="11"/>
      <c r="AG2361" s="10"/>
      <c r="AH2361" s="10"/>
      <c r="AI2361" s="11">
        <f t="shared" si="1369"/>
        <v>1887</v>
      </c>
      <c r="AJ2361" s="11"/>
      <c r="AK2361" s="11"/>
      <c r="AL2361" s="11"/>
      <c r="AM2361" s="11"/>
      <c r="AN2361" s="11"/>
      <c r="AO2361" s="11"/>
      <c r="AP2361" s="11"/>
      <c r="AQ2361" s="11"/>
      <c r="AR2361" s="11"/>
      <c r="AS2361" s="11"/>
      <c r="AT2361" s="9"/>
      <c r="AU2361" t="str">
        <f t="shared" si="1351"/>
        <v>RW</v>
      </c>
      <c r="AV2361" s="7">
        <f>SUM(Z$7:Z2361)/2</f>
        <v>1888</v>
      </c>
      <c r="AW2361" s="7">
        <f>SUM(AC$7:AC2361)/2</f>
        <v>1600</v>
      </c>
      <c r="BA2361" s="7">
        <v>1</v>
      </c>
      <c r="BB2361" s="7">
        <f t="shared" si="1371"/>
        <v>20</v>
      </c>
      <c r="BF2361" s="2" t="s">
        <v>1304</v>
      </c>
      <c r="BG2361" s="2" t="s">
        <v>1304</v>
      </c>
      <c r="BH2361" s="2" t="s">
        <v>1304</v>
      </c>
      <c r="BI2361" s="2" t="s">
        <v>1304</v>
      </c>
      <c r="BJ2361" s="2" t="s">
        <v>1304</v>
      </c>
      <c r="BK2361" s="2" t="s">
        <v>1304</v>
      </c>
      <c r="BL2361" s="2" t="s">
        <v>1304</v>
      </c>
      <c r="BM2361" s="2" t="s">
        <v>1304</v>
      </c>
      <c r="BN2361" s="2" t="s">
        <v>1304</v>
      </c>
      <c r="BO2361" s="2" t="s">
        <v>1304</v>
      </c>
    </row>
    <row r="2362" spans="2:67" outlineLevel="1">
      <c r="B2362" s="36"/>
      <c r="C2362" s="9" t="s">
        <v>1999</v>
      </c>
      <c r="D2362" s="9" t="s">
        <v>1712</v>
      </c>
      <c r="E2362" s="10" t="s">
        <v>2534</v>
      </c>
      <c r="F2362" s="11" t="s">
        <v>2535</v>
      </c>
      <c r="G2362" s="11" t="str">
        <f t="shared" si="1364"/>
        <v>MFR_SPECIFIC_FB[19]</v>
      </c>
      <c r="H2362" s="11" t="s">
        <v>2566</v>
      </c>
      <c r="I2362" s="11"/>
      <c r="J2362" s="11"/>
      <c r="K2362" s="11"/>
      <c r="L2362" s="11"/>
      <c r="M2362" s="11"/>
      <c r="N2362" s="10" t="s">
        <v>2567</v>
      </c>
      <c r="O2362" s="10"/>
      <c r="P2362" s="10"/>
      <c r="Q2362" s="10"/>
      <c r="R2362" s="10"/>
      <c r="S2362" s="10" t="s">
        <v>53</v>
      </c>
      <c r="T2362" s="10"/>
      <c r="U2362" s="10" t="s">
        <v>49</v>
      </c>
      <c r="V2362" s="10" t="s">
        <v>50</v>
      </c>
      <c r="W2362" s="10" t="s">
        <v>50</v>
      </c>
      <c r="X2362" s="11"/>
      <c r="Y2362" s="11"/>
      <c r="Z2362" s="11">
        <f>IF(V2362="N",Y2362,Y2362*$T$1)</f>
        <v>0</v>
      </c>
      <c r="AA2362" s="11"/>
      <c r="AB2362" s="11"/>
      <c r="AC2362" s="11">
        <f>IF(V2362="N",AB2362,AB2362*$T$1)</f>
        <v>0</v>
      </c>
      <c r="AD2362" s="10" t="str">
        <f t="shared" ref="AD2362:AD2366" si="1374">REPT(0,BA2362)</f>
        <v>0</v>
      </c>
      <c r="AE2362" s="10" t="str">
        <f t="shared" ref="AE2362:AE2366" si="1375">REPT(0,BA2362)</f>
        <v>0</v>
      </c>
      <c r="AF2362" s="11"/>
      <c r="AG2362" s="10"/>
      <c r="AH2362" s="10"/>
      <c r="AI2362" s="11">
        <f t="shared" si="1369"/>
        <v>1887</v>
      </c>
      <c r="AJ2362" s="11"/>
      <c r="AK2362" s="11"/>
      <c r="AL2362" s="11"/>
      <c r="AM2362" s="11"/>
      <c r="AN2362" s="11"/>
      <c r="AO2362" s="11"/>
      <c r="AP2362" s="11"/>
      <c r="AQ2362" s="11"/>
      <c r="AR2362" s="11"/>
      <c r="AS2362" s="11"/>
      <c r="AT2362" s="9"/>
      <c r="AU2362" t="str">
        <f t="shared" si="1351"/>
        <v>RW</v>
      </c>
      <c r="AV2362" s="7">
        <f>SUM(Z$7:Z2362)/2</f>
        <v>1888</v>
      </c>
      <c r="AW2362" s="7">
        <f>SUM(AC$7:AC2362)/2</f>
        <v>1600</v>
      </c>
      <c r="BA2362" s="7">
        <v>1</v>
      </c>
      <c r="BB2362" s="7">
        <f t="shared" si="1371"/>
        <v>19</v>
      </c>
      <c r="BF2362" s="2" t="s">
        <v>1304</v>
      </c>
      <c r="BG2362" s="2" t="s">
        <v>1304</v>
      </c>
      <c r="BH2362" s="2" t="s">
        <v>1304</v>
      </c>
      <c r="BI2362" s="2" t="s">
        <v>1304</v>
      </c>
      <c r="BJ2362" s="2" t="s">
        <v>1304</v>
      </c>
      <c r="BK2362" s="2" t="s">
        <v>1304</v>
      </c>
      <c r="BL2362" s="2" t="s">
        <v>1304</v>
      </c>
      <c r="BM2362" s="2" t="s">
        <v>1304</v>
      </c>
      <c r="BN2362" s="2" t="s">
        <v>1304</v>
      </c>
      <c r="BO2362" s="2" t="s">
        <v>1304</v>
      </c>
    </row>
    <row r="2363" spans="2:67" outlineLevel="1">
      <c r="B2363" s="36"/>
      <c r="C2363" s="9" t="s">
        <v>1999</v>
      </c>
      <c r="D2363" s="9" t="s">
        <v>1712</v>
      </c>
      <c r="E2363" s="10" t="s">
        <v>2534</v>
      </c>
      <c r="F2363" s="11" t="s">
        <v>2535</v>
      </c>
      <c r="G2363" s="11" t="str">
        <f t="shared" si="1364"/>
        <v>MFR_SPECIFIC_FB[18]</v>
      </c>
      <c r="H2363" s="11" t="s">
        <v>2568</v>
      </c>
      <c r="I2363" s="11"/>
      <c r="J2363" s="11"/>
      <c r="K2363" s="11"/>
      <c r="L2363" s="11"/>
      <c r="M2363" s="11"/>
      <c r="N2363" s="10" t="s">
        <v>2569</v>
      </c>
      <c r="O2363" s="10"/>
      <c r="P2363" s="10"/>
      <c r="Q2363" s="10"/>
      <c r="R2363" s="10"/>
      <c r="S2363" s="10" t="s">
        <v>53</v>
      </c>
      <c r="T2363" s="10"/>
      <c r="U2363" s="10" t="s">
        <v>49</v>
      </c>
      <c r="V2363" s="10" t="s">
        <v>50</v>
      </c>
      <c r="W2363" s="10" t="s">
        <v>50</v>
      </c>
      <c r="X2363" s="11"/>
      <c r="Y2363" s="11"/>
      <c r="Z2363" s="11">
        <f t="shared" ref="Z2363:Z2366" si="1376">IF(V2363="N",Y2363,Y2363*$T$1)</f>
        <v>0</v>
      </c>
      <c r="AA2363" s="11"/>
      <c r="AB2363" s="11"/>
      <c r="AC2363" s="11">
        <f t="shared" ref="AC2363:AC2366" si="1377">IF(V2363="N",AB2363,AB2363*$T$1)</f>
        <v>0</v>
      </c>
      <c r="AD2363" s="10" t="str">
        <f t="shared" si="1374"/>
        <v>0</v>
      </c>
      <c r="AE2363" s="10" t="str">
        <f t="shared" si="1375"/>
        <v>0</v>
      </c>
      <c r="AF2363" s="11"/>
      <c r="AG2363" s="10"/>
      <c r="AH2363" s="10"/>
      <c r="AI2363" s="11">
        <f t="shared" si="1369"/>
        <v>1887</v>
      </c>
      <c r="AJ2363" s="11"/>
      <c r="AK2363" s="11"/>
      <c r="AL2363" s="11"/>
      <c r="AM2363" s="11"/>
      <c r="AN2363" s="11"/>
      <c r="AO2363" s="11"/>
      <c r="AP2363" s="11"/>
      <c r="AQ2363" s="11"/>
      <c r="AR2363" s="11"/>
      <c r="AS2363" s="11"/>
      <c r="AT2363" s="9"/>
      <c r="AU2363" t="str">
        <f t="shared" si="1351"/>
        <v>RW</v>
      </c>
      <c r="AV2363" s="7">
        <f>SUM(Z$7:Z2363)/2</f>
        <v>1888</v>
      </c>
      <c r="AW2363" s="7">
        <f>SUM(AC$7:AC2363)/2</f>
        <v>1600</v>
      </c>
      <c r="BA2363" s="7">
        <v>1</v>
      </c>
      <c r="BB2363" s="7">
        <f t="shared" si="1371"/>
        <v>18</v>
      </c>
      <c r="BF2363" s="2" t="s">
        <v>1304</v>
      </c>
      <c r="BG2363" s="2" t="s">
        <v>1304</v>
      </c>
      <c r="BH2363" s="2" t="s">
        <v>1304</v>
      </c>
      <c r="BI2363" s="2" t="s">
        <v>1304</v>
      </c>
      <c r="BJ2363" s="2" t="s">
        <v>1304</v>
      </c>
      <c r="BK2363" s="2" t="s">
        <v>1304</v>
      </c>
      <c r="BL2363" s="2" t="s">
        <v>1304</v>
      </c>
      <c r="BM2363" s="2" t="s">
        <v>1304</v>
      </c>
      <c r="BN2363" s="2" t="s">
        <v>1304</v>
      </c>
      <c r="BO2363" s="2" t="s">
        <v>1304</v>
      </c>
    </row>
    <row r="2364" spans="2:67" outlineLevel="1">
      <c r="B2364" s="36"/>
      <c r="C2364" s="9" t="s">
        <v>1999</v>
      </c>
      <c r="D2364" s="9" t="s">
        <v>1712</v>
      </c>
      <c r="E2364" s="10" t="s">
        <v>2534</v>
      </c>
      <c r="F2364" s="11" t="s">
        <v>2535</v>
      </c>
      <c r="G2364" s="11" t="str">
        <f t="shared" si="1364"/>
        <v>MFR_SPECIFIC_FB[17]</v>
      </c>
      <c r="H2364" s="11" t="s">
        <v>2570</v>
      </c>
      <c r="I2364" s="11"/>
      <c r="J2364" s="11"/>
      <c r="K2364" s="11"/>
      <c r="L2364" s="11"/>
      <c r="M2364" s="11"/>
      <c r="N2364" s="10" t="s">
        <v>2571</v>
      </c>
      <c r="O2364" s="10"/>
      <c r="P2364" s="10"/>
      <c r="Q2364" s="10"/>
      <c r="R2364" s="10"/>
      <c r="S2364" s="10" t="s">
        <v>53</v>
      </c>
      <c r="T2364" s="10"/>
      <c r="U2364" s="10" t="s">
        <v>49</v>
      </c>
      <c r="V2364" s="10" t="s">
        <v>50</v>
      </c>
      <c r="W2364" s="10" t="s">
        <v>50</v>
      </c>
      <c r="X2364" s="11"/>
      <c r="Y2364" s="11"/>
      <c r="Z2364" s="11">
        <f t="shared" si="1376"/>
        <v>0</v>
      </c>
      <c r="AA2364" s="11"/>
      <c r="AB2364" s="11"/>
      <c r="AC2364" s="11">
        <f t="shared" si="1377"/>
        <v>0</v>
      </c>
      <c r="AD2364" s="10" t="str">
        <f t="shared" si="1374"/>
        <v>0</v>
      </c>
      <c r="AE2364" s="10" t="str">
        <f t="shared" si="1375"/>
        <v>0</v>
      </c>
      <c r="AF2364" s="11"/>
      <c r="AG2364" s="10"/>
      <c r="AH2364" s="10"/>
      <c r="AI2364" s="11">
        <f t="shared" si="1369"/>
        <v>1887</v>
      </c>
      <c r="AJ2364" s="11"/>
      <c r="AK2364" s="11"/>
      <c r="AL2364" s="11"/>
      <c r="AM2364" s="11"/>
      <c r="AN2364" s="11"/>
      <c r="AO2364" s="11"/>
      <c r="AP2364" s="11"/>
      <c r="AQ2364" s="11"/>
      <c r="AR2364" s="11"/>
      <c r="AS2364" s="11"/>
      <c r="AT2364" s="9"/>
      <c r="AU2364" t="str">
        <f t="shared" si="1351"/>
        <v>RW</v>
      </c>
      <c r="AV2364" s="7">
        <f>SUM(Z$7:Z2364)/2</f>
        <v>1888</v>
      </c>
      <c r="AW2364" s="7">
        <f>SUM(AC$7:AC2364)/2</f>
        <v>1600</v>
      </c>
      <c r="BA2364" s="7">
        <v>1</v>
      </c>
      <c r="BB2364" s="7">
        <f t="shared" si="1371"/>
        <v>17</v>
      </c>
      <c r="BF2364" s="2" t="s">
        <v>1304</v>
      </c>
      <c r="BG2364" s="2" t="s">
        <v>1304</v>
      </c>
      <c r="BH2364" s="2" t="s">
        <v>1304</v>
      </c>
      <c r="BI2364" s="2" t="s">
        <v>1304</v>
      </c>
      <c r="BJ2364" s="2" t="s">
        <v>1304</v>
      </c>
      <c r="BK2364" s="2" t="s">
        <v>1304</v>
      </c>
      <c r="BL2364" s="2" t="s">
        <v>1304</v>
      </c>
      <c r="BM2364" s="2" t="s">
        <v>1304</v>
      </c>
      <c r="BN2364" s="2" t="s">
        <v>1304</v>
      </c>
      <c r="BO2364" s="2" t="s">
        <v>1304</v>
      </c>
    </row>
    <row r="2365" spans="2:67" outlineLevel="1">
      <c r="B2365" s="36"/>
      <c r="C2365" s="9" t="s">
        <v>1999</v>
      </c>
      <c r="D2365" s="9" t="s">
        <v>1712</v>
      </c>
      <c r="E2365" s="10" t="s">
        <v>2534</v>
      </c>
      <c r="F2365" s="11" t="s">
        <v>2535</v>
      </c>
      <c r="G2365" s="11" t="str">
        <f t="shared" si="1364"/>
        <v>MFR_SPECIFIC_FB[16:14]</v>
      </c>
      <c r="H2365" s="11" t="s">
        <v>2572</v>
      </c>
      <c r="I2365" s="11"/>
      <c r="J2365" s="11"/>
      <c r="K2365" s="11"/>
      <c r="L2365" s="11"/>
      <c r="M2365" s="11"/>
      <c r="N2365" s="10" t="s">
        <v>2573</v>
      </c>
      <c r="O2365" s="10"/>
      <c r="P2365" s="10"/>
      <c r="Q2365" s="10"/>
      <c r="R2365" s="10"/>
      <c r="S2365" s="10" t="s">
        <v>53</v>
      </c>
      <c r="T2365" s="10"/>
      <c r="U2365" s="10" t="s">
        <v>49</v>
      </c>
      <c r="V2365" s="10" t="s">
        <v>50</v>
      </c>
      <c r="W2365" s="10" t="s">
        <v>50</v>
      </c>
      <c r="X2365" s="11"/>
      <c r="Y2365" s="11"/>
      <c r="Z2365" s="11">
        <f t="shared" si="1376"/>
        <v>0</v>
      </c>
      <c r="AA2365" s="11"/>
      <c r="AB2365" s="11"/>
      <c r="AC2365" s="11">
        <f t="shared" si="1377"/>
        <v>0</v>
      </c>
      <c r="AD2365" s="10" t="str">
        <f t="shared" si="1374"/>
        <v>000</v>
      </c>
      <c r="AE2365" s="10" t="str">
        <f t="shared" si="1375"/>
        <v>000</v>
      </c>
      <c r="AF2365" s="11"/>
      <c r="AG2365" s="10"/>
      <c r="AH2365" s="10"/>
      <c r="AI2365" s="11">
        <f t="shared" si="1369"/>
        <v>1887</v>
      </c>
      <c r="AJ2365" s="11"/>
      <c r="AK2365" s="11"/>
      <c r="AL2365" s="11"/>
      <c r="AM2365" s="11"/>
      <c r="AN2365" s="11"/>
      <c r="AO2365" s="11"/>
      <c r="AP2365" s="11"/>
      <c r="AQ2365" s="11"/>
      <c r="AR2365" s="11"/>
      <c r="AS2365" s="11"/>
      <c r="AT2365" s="9"/>
      <c r="AU2365" t="str">
        <f t="shared" si="1351"/>
        <v>RW</v>
      </c>
      <c r="AV2365" s="7">
        <f>SUM(Z$7:Z2365)/2</f>
        <v>1888</v>
      </c>
      <c r="AW2365" s="7">
        <f>SUM(AC$7:AC2365)/2</f>
        <v>1600</v>
      </c>
      <c r="BA2365" s="7">
        <v>3</v>
      </c>
      <c r="BB2365" s="7">
        <f t="shared" si="1371"/>
        <v>14</v>
      </c>
      <c r="BF2365" s="2" t="s">
        <v>135</v>
      </c>
      <c r="BG2365" s="2" t="s">
        <v>135</v>
      </c>
      <c r="BH2365" s="2" t="s">
        <v>135</v>
      </c>
      <c r="BI2365" s="2" t="s">
        <v>135</v>
      </c>
      <c r="BJ2365" s="2" t="s">
        <v>135</v>
      </c>
      <c r="BK2365" s="2" t="s">
        <v>135</v>
      </c>
      <c r="BL2365" s="2" t="s">
        <v>135</v>
      </c>
      <c r="BM2365" s="2" t="s">
        <v>135</v>
      </c>
      <c r="BN2365" s="2" t="s">
        <v>135</v>
      </c>
      <c r="BO2365" s="2" t="s">
        <v>135</v>
      </c>
    </row>
    <row r="2366" spans="2:67" outlineLevel="1">
      <c r="B2366" s="36"/>
      <c r="C2366" s="9" t="s">
        <v>1999</v>
      </c>
      <c r="D2366" s="9" t="s">
        <v>1712</v>
      </c>
      <c r="E2366" s="10" t="s">
        <v>2534</v>
      </c>
      <c r="F2366" s="11" t="s">
        <v>2535</v>
      </c>
      <c r="G2366" s="11" t="str">
        <f t="shared" si="1364"/>
        <v>MFR_SPECIFIC_FB[13:10]</v>
      </c>
      <c r="H2366" s="11" t="s">
        <v>2574</v>
      </c>
      <c r="I2366" s="11"/>
      <c r="J2366" s="11"/>
      <c r="K2366" s="11"/>
      <c r="L2366" s="11"/>
      <c r="M2366" s="11"/>
      <c r="N2366" s="10" t="s">
        <v>2575</v>
      </c>
      <c r="O2366" s="10"/>
      <c r="P2366" s="10"/>
      <c r="Q2366" s="10"/>
      <c r="R2366" s="10"/>
      <c r="S2366" s="10" t="s">
        <v>53</v>
      </c>
      <c r="T2366" s="10"/>
      <c r="U2366" s="10" t="s">
        <v>49</v>
      </c>
      <c r="V2366" s="10" t="s">
        <v>50</v>
      </c>
      <c r="W2366" s="10" t="s">
        <v>50</v>
      </c>
      <c r="X2366" s="11"/>
      <c r="Y2366" s="11"/>
      <c r="Z2366" s="11">
        <f t="shared" si="1376"/>
        <v>0</v>
      </c>
      <c r="AA2366" s="11"/>
      <c r="AB2366" s="11"/>
      <c r="AC2366" s="11">
        <f t="shared" si="1377"/>
        <v>0</v>
      </c>
      <c r="AD2366" s="10" t="str">
        <f t="shared" si="1374"/>
        <v>0000</v>
      </c>
      <c r="AE2366" s="10" t="str">
        <f t="shared" si="1375"/>
        <v>0000</v>
      </c>
      <c r="AF2366" s="11"/>
      <c r="AG2366" s="10"/>
      <c r="AH2366" s="10"/>
      <c r="AI2366" s="11">
        <f t="shared" si="1369"/>
        <v>1887</v>
      </c>
      <c r="AJ2366" s="11"/>
      <c r="AK2366" s="11"/>
      <c r="AL2366" s="11"/>
      <c r="AM2366" s="11"/>
      <c r="AN2366" s="11"/>
      <c r="AO2366" s="11"/>
      <c r="AP2366" s="11"/>
      <c r="AQ2366" s="11"/>
      <c r="AR2366" s="11"/>
      <c r="AS2366" s="11"/>
      <c r="AT2366" s="9"/>
      <c r="AU2366" t="str">
        <f t="shared" si="1351"/>
        <v>RW</v>
      </c>
      <c r="AV2366" s="7">
        <f>SUM(Z$7:Z2366)/2</f>
        <v>1888</v>
      </c>
      <c r="AW2366" s="7">
        <f>SUM(AC$7:AC2366)/2</f>
        <v>1600</v>
      </c>
      <c r="BA2366" s="7">
        <v>4</v>
      </c>
      <c r="BB2366" s="7">
        <f t="shared" si="1371"/>
        <v>10</v>
      </c>
      <c r="BF2366" s="2" t="s">
        <v>521</v>
      </c>
      <c r="BG2366" s="2" t="s">
        <v>521</v>
      </c>
      <c r="BH2366" s="2" t="s">
        <v>521</v>
      </c>
      <c r="BI2366" s="2" t="s">
        <v>521</v>
      </c>
      <c r="BJ2366" s="2" t="s">
        <v>521</v>
      </c>
      <c r="BK2366" s="2" t="s">
        <v>521</v>
      </c>
      <c r="BL2366" s="2" t="s">
        <v>521</v>
      </c>
      <c r="BM2366" s="2" t="s">
        <v>521</v>
      </c>
      <c r="BN2366" s="2" t="s">
        <v>521</v>
      </c>
      <c r="BO2366" s="2" t="s">
        <v>521</v>
      </c>
    </row>
    <row r="2367" spans="2:67" outlineLevel="1">
      <c r="B2367" s="36"/>
      <c r="C2367" s="9" t="s">
        <v>1999</v>
      </c>
      <c r="D2367" s="9" t="s">
        <v>1712</v>
      </c>
      <c r="E2367" s="10" t="s">
        <v>2534</v>
      </c>
      <c r="F2367" s="11" t="s">
        <v>2535</v>
      </c>
      <c r="G2367" s="11" t="str">
        <f t="shared" si="1364"/>
        <v>MFR_SPECIFIC_FB[9]</v>
      </c>
      <c r="H2367" s="11" t="s">
        <v>2576</v>
      </c>
      <c r="I2367" s="11"/>
      <c r="J2367" s="11"/>
      <c r="K2367" s="11"/>
      <c r="L2367" s="11"/>
      <c r="M2367" s="11"/>
      <c r="N2367" s="10" t="s">
        <v>2577</v>
      </c>
      <c r="O2367" s="10"/>
      <c r="P2367" s="10"/>
      <c r="Q2367" s="10"/>
      <c r="R2367" s="10"/>
      <c r="S2367" s="10" t="s">
        <v>53</v>
      </c>
      <c r="T2367" s="10"/>
      <c r="U2367" s="10" t="s">
        <v>49</v>
      </c>
      <c r="V2367" s="10" t="s">
        <v>50</v>
      </c>
      <c r="W2367" s="10" t="s">
        <v>50</v>
      </c>
      <c r="X2367" s="11"/>
      <c r="Y2367" s="11"/>
      <c r="Z2367" s="11">
        <f t="shared" si="1362"/>
        <v>0</v>
      </c>
      <c r="AA2367" s="11"/>
      <c r="AB2367" s="11"/>
      <c r="AC2367" s="11">
        <f t="shared" si="1314"/>
        <v>0</v>
      </c>
      <c r="AD2367" s="10" t="str">
        <f t="shared" si="1372"/>
        <v>0</v>
      </c>
      <c r="AE2367" s="10" t="str">
        <f t="shared" si="1373"/>
        <v>0</v>
      </c>
      <c r="AF2367" s="11"/>
      <c r="AG2367" s="10"/>
      <c r="AH2367" s="10"/>
      <c r="AI2367" s="11">
        <f t="shared" si="1369"/>
        <v>1887</v>
      </c>
      <c r="AJ2367" s="11"/>
      <c r="AK2367" s="11"/>
      <c r="AL2367" s="11"/>
      <c r="AM2367" s="11"/>
      <c r="AN2367" s="11"/>
      <c r="AO2367" s="11"/>
      <c r="AP2367" s="11"/>
      <c r="AQ2367" s="11"/>
      <c r="AR2367" s="11"/>
      <c r="AS2367" s="11"/>
      <c r="AT2367" s="9"/>
      <c r="AU2367" t="str">
        <f t="shared" si="1351"/>
        <v>RW</v>
      </c>
      <c r="AV2367" s="7">
        <f>SUM(Z$7:Z2367)/2</f>
        <v>1888</v>
      </c>
      <c r="AW2367" s="7">
        <f>SUM(AC$7:AC2367)/2</f>
        <v>1600</v>
      </c>
      <c r="BA2367" s="7">
        <v>1</v>
      </c>
      <c r="BB2367" s="7">
        <f t="shared" si="1371"/>
        <v>9</v>
      </c>
      <c r="BF2367" s="2" t="s">
        <v>1304</v>
      </c>
      <c r="BG2367" s="2" t="s">
        <v>1304</v>
      </c>
      <c r="BH2367" s="2" t="s">
        <v>1304</v>
      </c>
      <c r="BI2367" s="2" t="s">
        <v>1304</v>
      </c>
      <c r="BJ2367" s="2" t="s">
        <v>1304</v>
      </c>
      <c r="BK2367" s="2" t="s">
        <v>1304</v>
      </c>
      <c r="BL2367" s="2" t="s">
        <v>1304</v>
      </c>
      <c r="BM2367" s="2" t="s">
        <v>1304</v>
      </c>
      <c r="BN2367" s="2" t="s">
        <v>1304</v>
      </c>
      <c r="BO2367" s="2" t="s">
        <v>1304</v>
      </c>
    </row>
    <row r="2368" spans="2:67" outlineLevel="1">
      <c r="B2368" s="36"/>
      <c r="C2368" s="9" t="s">
        <v>1999</v>
      </c>
      <c r="D2368" s="9" t="s">
        <v>1712</v>
      </c>
      <c r="E2368" s="10" t="s">
        <v>2534</v>
      </c>
      <c r="F2368" s="11" t="s">
        <v>2535</v>
      </c>
      <c r="G2368" s="11" t="str">
        <f t="shared" si="1364"/>
        <v>MFR_SPECIFIC_FB[8]</v>
      </c>
      <c r="H2368" s="11" t="s">
        <v>2578</v>
      </c>
      <c r="I2368" s="11"/>
      <c r="J2368" s="11"/>
      <c r="K2368" s="11"/>
      <c r="L2368" s="11"/>
      <c r="M2368" s="11"/>
      <c r="N2368" s="10" t="s">
        <v>2579</v>
      </c>
      <c r="O2368" s="10"/>
      <c r="P2368" s="10"/>
      <c r="Q2368" s="10"/>
      <c r="R2368" s="10"/>
      <c r="S2368" s="10" t="s">
        <v>53</v>
      </c>
      <c r="T2368" s="10"/>
      <c r="U2368" s="10" t="s">
        <v>49</v>
      </c>
      <c r="V2368" s="10" t="s">
        <v>50</v>
      </c>
      <c r="W2368" s="10" t="s">
        <v>50</v>
      </c>
      <c r="X2368" s="11"/>
      <c r="Y2368" s="11"/>
      <c r="Z2368" s="11">
        <f t="shared" si="1362"/>
        <v>0</v>
      </c>
      <c r="AA2368" s="11"/>
      <c r="AB2368" s="11"/>
      <c r="AC2368" s="11">
        <f t="shared" si="1314"/>
        <v>0</v>
      </c>
      <c r="AD2368" s="10" t="str">
        <f t="shared" si="1372"/>
        <v>0</v>
      </c>
      <c r="AE2368" s="10" t="str">
        <f t="shared" si="1373"/>
        <v>0</v>
      </c>
      <c r="AF2368" s="11"/>
      <c r="AG2368" s="10"/>
      <c r="AH2368" s="10"/>
      <c r="AI2368" s="11">
        <f t="shared" si="1369"/>
        <v>1887</v>
      </c>
      <c r="AJ2368" s="11"/>
      <c r="AK2368" s="11"/>
      <c r="AL2368" s="11"/>
      <c r="AM2368" s="11"/>
      <c r="AN2368" s="11"/>
      <c r="AO2368" s="11"/>
      <c r="AP2368" s="11"/>
      <c r="AQ2368" s="11"/>
      <c r="AR2368" s="11"/>
      <c r="AS2368" s="11"/>
      <c r="AT2368" s="9"/>
      <c r="AU2368" t="str">
        <f t="shared" si="1351"/>
        <v>RW</v>
      </c>
      <c r="AV2368" s="7">
        <f>SUM(Z$7:Z2368)/2</f>
        <v>1888</v>
      </c>
      <c r="AW2368" s="7">
        <f>SUM(AC$7:AC2368)/2</f>
        <v>1600</v>
      </c>
      <c r="BA2368" s="7">
        <v>1</v>
      </c>
      <c r="BB2368" s="7">
        <f t="shared" si="1371"/>
        <v>8</v>
      </c>
      <c r="BF2368" s="2" t="s">
        <v>1304</v>
      </c>
      <c r="BG2368" s="2" t="s">
        <v>1304</v>
      </c>
      <c r="BH2368" s="2" t="s">
        <v>1304</v>
      </c>
      <c r="BI2368" s="2" t="s">
        <v>1304</v>
      </c>
      <c r="BJ2368" s="2" t="s">
        <v>1304</v>
      </c>
      <c r="BK2368" s="2" t="s">
        <v>1304</v>
      </c>
      <c r="BL2368" s="2" t="s">
        <v>1304</v>
      </c>
      <c r="BM2368" s="2" t="s">
        <v>1304</v>
      </c>
      <c r="BN2368" s="2" t="s">
        <v>1304</v>
      </c>
      <c r="BO2368" s="2" t="s">
        <v>1304</v>
      </c>
    </row>
    <row r="2369" spans="2:67" outlineLevel="1">
      <c r="B2369" s="36"/>
      <c r="C2369" s="9" t="s">
        <v>1999</v>
      </c>
      <c r="D2369" s="9" t="s">
        <v>1712</v>
      </c>
      <c r="E2369" s="10" t="s">
        <v>2534</v>
      </c>
      <c r="F2369" s="11" t="s">
        <v>2535</v>
      </c>
      <c r="G2369" s="11" t="str">
        <f t="shared" si="1364"/>
        <v>MFR_SPECIFIC_FB[7:4]</v>
      </c>
      <c r="H2369" s="11" t="s">
        <v>2580</v>
      </c>
      <c r="I2369" s="11"/>
      <c r="J2369" s="11"/>
      <c r="K2369" s="11"/>
      <c r="L2369" s="11"/>
      <c r="M2369" s="11"/>
      <c r="N2369" s="10" t="s">
        <v>2581</v>
      </c>
      <c r="O2369" s="10"/>
      <c r="P2369" s="10"/>
      <c r="Q2369" s="10"/>
      <c r="R2369" s="10"/>
      <c r="S2369" s="10" t="s">
        <v>53</v>
      </c>
      <c r="T2369" s="10"/>
      <c r="U2369" s="10" t="s">
        <v>49</v>
      </c>
      <c r="V2369" s="10" t="s">
        <v>50</v>
      </c>
      <c r="W2369" s="10" t="s">
        <v>50</v>
      </c>
      <c r="X2369" s="11"/>
      <c r="Y2369" s="11"/>
      <c r="Z2369" s="11">
        <f t="shared" si="1362"/>
        <v>0</v>
      </c>
      <c r="AA2369" s="11"/>
      <c r="AB2369" s="11"/>
      <c r="AC2369" s="11">
        <f t="shared" si="1314"/>
        <v>0</v>
      </c>
      <c r="AD2369" s="10" t="str">
        <f t="shared" si="1372"/>
        <v>0000</v>
      </c>
      <c r="AE2369" s="10" t="str">
        <f t="shared" si="1373"/>
        <v>0000</v>
      </c>
      <c r="AF2369" s="11"/>
      <c r="AG2369" s="10"/>
      <c r="AH2369" s="10"/>
      <c r="AI2369" s="11">
        <f t="shared" si="1369"/>
        <v>1888</v>
      </c>
      <c r="AJ2369" s="11"/>
      <c r="AK2369" s="11"/>
      <c r="AL2369" s="11"/>
      <c r="AM2369" s="11"/>
      <c r="AN2369" s="11"/>
      <c r="AO2369" s="11"/>
      <c r="AP2369" s="11"/>
      <c r="AQ2369" s="11"/>
      <c r="AR2369" s="11"/>
      <c r="AS2369" s="11"/>
      <c r="AT2369" s="9"/>
      <c r="AU2369" t="str">
        <f t="shared" si="1351"/>
        <v>RW</v>
      </c>
      <c r="AV2369" s="7">
        <f>SUM(Z$7:Z2369)/2</f>
        <v>1888</v>
      </c>
      <c r="AW2369" s="7">
        <f>SUM(AC$7:AC2369)/2</f>
        <v>1600</v>
      </c>
      <c r="BA2369" s="7">
        <v>4</v>
      </c>
      <c r="BB2369" s="7">
        <f t="shared" ref="BB2369" si="1378">BB2370+BA2370</f>
        <v>4</v>
      </c>
      <c r="BF2369" s="2" t="s">
        <v>521</v>
      </c>
      <c r="BG2369" s="2" t="s">
        <v>521</v>
      </c>
      <c r="BH2369" s="2" t="s">
        <v>521</v>
      </c>
      <c r="BI2369" s="2" t="s">
        <v>521</v>
      </c>
      <c r="BJ2369" s="2" t="s">
        <v>521</v>
      </c>
      <c r="BK2369" s="2" t="s">
        <v>521</v>
      </c>
      <c r="BL2369" s="2" t="s">
        <v>521</v>
      </c>
      <c r="BM2369" s="2" t="s">
        <v>521</v>
      </c>
      <c r="BN2369" s="2" t="s">
        <v>521</v>
      </c>
      <c r="BO2369" s="2" t="s">
        <v>521</v>
      </c>
    </row>
    <row r="2370" spans="2:67" outlineLevel="1">
      <c r="B2370" s="36"/>
      <c r="C2370" s="9" t="s">
        <v>1999</v>
      </c>
      <c r="D2370" s="9" t="s">
        <v>1712</v>
      </c>
      <c r="E2370" s="10" t="s">
        <v>2534</v>
      </c>
      <c r="F2370" s="11" t="s">
        <v>2535</v>
      </c>
      <c r="G2370" s="11" t="str">
        <f t="shared" si="1364"/>
        <v>MFR_SPECIFIC_FB[3:0]</v>
      </c>
      <c r="H2370" s="11" t="s">
        <v>2582</v>
      </c>
      <c r="I2370" s="11"/>
      <c r="J2370" s="11"/>
      <c r="K2370" s="11"/>
      <c r="L2370" s="11"/>
      <c r="M2370" s="11"/>
      <c r="N2370" s="10" t="s">
        <v>2583</v>
      </c>
      <c r="O2370" s="10"/>
      <c r="P2370" s="10"/>
      <c r="Q2370" s="10"/>
      <c r="R2370" s="10"/>
      <c r="S2370" s="10" t="s">
        <v>53</v>
      </c>
      <c r="T2370" s="10"/>
      <c r="U2370" s="10" t="s">
        <v>49</v>
      </c>
      <c r="V2370" s="10" t="s">
        <v>50</v>
      </c>
      <c r="W2370" s="10" t="s">
        <v>50</v>
      </c>
      <c r="X2370" s="11"/>
      <c r="Y2370" s="11"/>
      <c r="Z2370" s="11">
        <f t="shared" si="1362"/>
        <v>0</v>
      </c>
      <c r="AA2370" s="11"/>
      <c r="AB2370" s="11"/>
      <c r="AC2370" s="11">
        <f t="shared" si="1314"/>
        <v>0</v>
      </c>
      <c r="AD2370" s="10" t="str">
        <f t="shared" si="1372"/>
        <v>0000</v>
      </c>
      <c r="AE2370" s="10" t="str">
        <f t="shared" si="1373"/>
        <v>0000</v>
      </c>
      <c r="AF2370" s="11"/>
      <c r="AG2370" s="10"/>
      <c r="AH2370" s="10"/>
      <c r="AI2370" s="11">
        <f t="shared" si="1369"/>
        <v>1888</v>
      </c>
      <c r="AJ2370" s="11"/>
      <c r="AK2370" s="11"/>
      <c r="AL2370" s="11"/>
      <c r="AM2370" s="11"/>
      <c r="AN2370" s="11"/>
      <c r="AO2370" s="11"/>
      <c r="AP2370" s="11"/>
      <c r="AQ2370" s="11"/>
      <c r="AR2370" s="11"/>
      <c r="AS2370" s="11"/>
      <c r="AT2370" s="9"/>
      <c r="AU2370" t="str">
        <f t="shared" si="1351"/>
        <v>RW</v>
      </c>
      <c r="AV2370" s="7">
        <f>SUM(Z$7:Z2370)/2</f>
        <v>1888</v>
      </c>
      <c r="AW2370" s="7">
        <f>SUM(AC$7:AC2370)/2</f>
        <v>1600</v>
      </c>
      <c r="BA2370" s="7">
        <v>4</v>
      </c>
      <c r="BB2370" s="7">
        <f>BB2371+BA2371</f>
        <v>0</v>
      </c>
      <c r="BF2370" s="2" t="s">
        <v>521</v>
      </c>
      <c r="BG2370" s="2" t="s">
        <v>521</v>
      </c>
      <c r="BH2370" s="2" t="s">
        <v>521</v>
      </c>
      <c r="BI2370" s="2" t="s">
        <v>521</v>
      </c>
      <c r="BJ2370" s="2" t="s">
        <v>521</v>
      </c>
      <c r="BK2370" s="2" t="s">
        <v>521</v>
      </c>
      <c r="BL2370" s="2" t="s">
        <v>521</v>
      </c>
      <c r="BM2370" s="2" t="s">
        <v>521</v>
      </c>
      <c r="BN2370" s="2" t="s">
        <v>521</v>
      </c>
      <c r="BO2370" s="2" t="s">
        <v>521</v>
      </c>
    </row>
    <row r="2371" spans="2:67" ht="100.9">
      <c r="B2371" s="36"/>
      <c r="C2371" s="13" t="s">
        <v>1999</v>
      </c>
      <c r="D2371" s="23" t="s">
        <v>2584</v>
      </c>
      <c r="E2371" s="10" t="s">
        <v>2585</v>
      </c>
      <c r="F2371" s="11" t="s">
        <v>2586</v>
      </c>
      <c r="G2371" s="11" t="str">
        <f t="shared" si="1364"/>
        <v/>
      </c>
      <c r="H2371" s="11"/>
      <c r="I2371" s="11"/>
      <c r="J2371" s="11"/>
      <c r="K2371" s="11"/>
      <c r="L2371" s="11"/>
      <c r="M2371" s="11"/>
      <c r="N2371" s="10"/>
      <c r="O2371" s="10"/>
      <c r="P2371" s="10"/>
      <c r="Q2371" s="10" t="str">
        <f>IF(T2371&gt;2,"Block Write",IF(T2371=1,"Write Byte","Write Word"))</f>
        <v>Block Write</v>
      </c>
      <c r="R2371" s="10" t="str">
        <f>IF(T2371&gt;2,"Block Read",IF(T2371=1,"Read Byte","Read Word"))</f>
        <v>Block Read</v>
      </c>
      <c r="S2371" s="10" t="str">
        <f t="shared" si="591"/>
        <v>RW</v>
      </c>
      <c r="T2371" s="10">
        <v>8</v>
      </c>
      <c r="U2371" s="10" t="s">
        <v>49</v>
      </c>
      <c r="V2371" s="10" t="s">
        <v>49</v>
      </c>
      <c r="W2371" s="10" t="s">
        <v>50</v>
      </c>
      <c r="X2371" s="11" t="str">
        <f t="shared" si="1318"/>
        <v>Y</v>
      </c>
      <c r="Y2371" s="11">
        <v>64</v>
      </c>
      <c r="Z2371" s="11">
        <f>IF(V2371="N",Y2371,Y2371*$T$1)</f>
        <v>128</v>
      </c>
      <c r="AA2371" s="11" t="str">
        <f t="shared" si="1313"/>
        <v>N</v>
      </c>
      <c r="AB2371" s="11"/>
      <c r="AC2371" s="11">
        <f t="shared" si="1314"/>
        <v>0</v>
      </c>
      <c r="AD2371" s="10" t="str">
        <f>( AD2372 &amp; AD2373 &amp; AD2374 &amp; AD2375 &amp; AD2376 &amp; AD2377 &amp; AD2378 &amp; AD2379)</f>
        <v>0000000000000000000000000000000000000000000000000000000000000000</v>
      </c>
      <c r="AE2371" s="10" t="str">
        <f>( AE2372 &amp; AE2373 &amp; AE2374 &amp; AE2375 &amp; AE2376 &amp; AE2377 &amp; AE2378 &amp; AE2379)</f>
        <v>0000000000000000000000000000000000000000000000000000000000000000</v>
      </c>
      <c r="AF2371" s="11"/>
      <c r="AG2371" s="10"/>
      <c r="AH2371" s="10"/>
      <c r="AI2371" s="11">
        <f t="shared" si="1369"/>
        <v>1952</v>
      </c>
      <c r="AJ2371" s="11"/>
      <c r="AK2371" s="11">
        <f t="shared" si="592"/>
        <v>2016</v>
      </c>
      <c r="AL2371" s="11"/>
      <c r="AM2371" s="11">
        <f>AO2347+AB2371</f>
        <v>1600</v>
      </c>
      <c r="AN2371" s="11"/>
      <c r="AO2371" s="11">
        <f t="shared" si="593"/>
        <v>1600</v>
      </c>
      <c r="AP2371" s="11"/>
      <c r="AQ2371" s="11">
        <f t="shared" si="1319"/>
        <v>64</v>
      </c>
      <c r="AR2371" s="11">
        <f t="shared" si="1315"/>
        <v>128</v>
      </c>
      <c r="AS2371" s="11"/>
      <c r="AT2371" s="9" t="s">
        <v>18</v>
      </c>
      <c r="AU2371" t="str">
        <f t="shared" si="1351"/>
        <v>RW</v>
      </c>
      <c r="AV2371" s="7">
        <f>SUM(Z$7:Z2371)/2</f>
        <v>1952</v>
      </c>
      <c r="AW2371" s="7">
        <f>SUM(AC$7:AC2371)/2</f>
        <v>1600</v>
      </c>
      <c r="BF2371" s="2" t="s">
        <v>2587</v>
      </c>
      <c r="BG2371" s="2" t="s">
        <v>2587</v>
      </c>
      <c r="BH2371" s="2" t="s">
        <v>2587</v>
      </c>
      <c r="BI2371" s="2" t="s">
        <v>2587</v>
      </c>
      <c r="BJ2371" s="2" t="s">
        <v>2587</v>
      </c>
      <c r="BK2371" s="2" t="s">
        <v>2587</v>
      </c>
      <c r="BL2371" s="2" t="s">
        <v>2587</v>
      </c>
      <c r="BM2371" s="2" t="s">
        <v>2587</v>
      </c>
      <c r="BN2371" s="2" t="s">
        <v>2587</v>
      </c>
      <c r="BO2371" s="2" t="s">
        <v>2587</v>
      </c>
    </row>
    <row r="2372" spans="2:67" outlineLevel="1">
      <c r="B2372" s="36"/>
      <c r="C2372" s="13" t="s">
        <v>1999</v>
      </c>
      <c r="D2372" s="9" t="s">
        <v>2588</v>
      </c>
      <c r="E2372" s="10" t="s">
        <v>2585</v>
      </c>
      <c r="F2372" s="11" t="s">
        <v>2586</v>
      </c>
      <c r="G2372" s="11" t="str">
        <f t="shared" si="1364"/>
        <v>MFR_SPECIFIC_FC[63:56]</v>
      </c>
      <c r="H2372" s="11" t="s">
        <v>2589</v>
      </c>
      <c r="I2372" s="11"/>
      <c r="J2372" s="11"/>
      <c r="K2372" s="11"/>
      <c r="L2372" s="11"/>
      <c r="M2372" s="11"/>
      <c r="N2372" s="10" t="s">
        <v>2590</v>
      </c>
      <c r="O2372" s="10"/>
      <c r="P2372" s="10"/>
      <c r="Q2372" s="10"/>
      <c r="R2372" s="10"/>
      <c r="S2372" s="10" t="s">
        <v>53</v>
      </c>
      <c r="T2372" s="10"/>
      <c r="U2372" s="10" t="s">
        <v>49</v>
      </c>
      <c r="V2372" s="10" t="s">
        <v>49</v>
      </c>
      <c r="W2372" s="10" t="s">
        <v>50</v>
      </c>
      <c r="X2372" s="11" t="str">
        <f t="shared" ref="X2372:X2379" si="1379">IF(Y2372&gt;0,"Y","N")</f>
        <v>Y</v>
      </c>
      <c r="Y2372" s="11">
        <v>8</v>
      </c>
      <c r="Z2372" s="11">
        <f t="shared" si="1362"/>
        <v>16</v>
      </c>
      <c r="AA2372" s="11" t="str">
        <f t="shared" ref="AA2372:AA2379" si="1380">IF(AB2372&gt;0,"Y","N")</f>
        <v>N</v>
      </c>
      <c r="AB2372" s="11"/>
      <c r="AC2372" s="11">
        <f t="shared" ref="AC2372:AC2379" si="1381">IF(V2372="N",AB2372,AB2372*$T$1)</f>
        <v>0</v>
      </c>
      <c r="AD2372" s="10" t="str">
        <f t="shared" ref="AD2372:AD2379" si="1382">REPT(0,BA2372)</f>
        <v>00000000</v>
      </c>
      <c r="AE2372" s="10" t="str">
        <f t="shared" ref="AE2372:AE2379" si="1383">REPT(0,BA2372)</f>
        <v>00000000</v>
      </c>
      <c r="AF2372" s="11"/>
      <c r="AG2372" s="10"/>
      <c r="AH2372" s="10"/>
      <c r="AI2372" s="11">
        <f t="shared" ref="AI2372:AI2378" si="1384">AI2373+Y2373</f>
        <v>1944</v>
      </c>
      <c r="AJ2372" s="11" t="str">
        <f t="shared" ref="AJ2372:AJ2379" si="1385">IF(Y2372&gt;1,"MTP[" &amp; AI2372-1+Y2372&amp; ":" &amp; AI2372 &amp; "]",(IF(Y2372&gt;0,"MTP[" &amp; AI2372 &amp; "]","")))</f>
        <v>MTP[1951:1944]</v>
      </c>
      <c r="AK2372" s="11">
        <f t="shared" ref="AK2372:AK2378" si="1386">AK2373+Y2373</f>
        <v>2008</v>
      </c>
      <c r="AL2372" s="11" t="str">
        <f t="shared" ref="AL2372:AL2379" si="1387">IF(AND(V2372="Y", Y2372&gt;1),"MTP[" &amp; AK2372-1+Y2372&amp; ":" &amp; AK2372 &amp; "]",(IF(AND(V2372="Y", Y2372&gt;0),"MTP[" &amp; AK2372 &amp; "]","")))</f>
        <v>MTP[2015:2008]</v>
      </c>
      <c r="AM2372" s="11">
        <f t="shared" ref="AM2372:AM2378" si="1388">AM2373+AB2373</f>
        <v>1638</v>
      </c>
      <c r="AN2372" s="11" t="str">
        <f t="shared" ref="AN2372:AN2379" si="1389">IF(AB2372&gt;1,"OTP[" &amp; AM2372-1+AB2372&amp; ":" &amp; AM2372 &amp; "]",(IF(AB2372&gt;0,"OTP[" &amp; AM2372 &amp; "]","")))</f>
        <v/>
      </c>
      <c r="AO2372" s="11">
        <f t="shared" ref="AO2372:AO2378" si="1390">AO2373+AB2373</f>
        <v>1599</v>
      </c>
      <c r="AP2372" s="11" t="str">
        <f t="shared" ref="AP2372:AP2379" si="1391">IF(AND(V2372="Y", AB2372&gt;1),"OTP[" &amp; AO2372-1+AB2372&amp; ":" &amp; AO2372 &amp; "]",(IF(AND(V2372="Y", AB2372&gt;0),"OTP[" &amp; AO2372 &amp; "]","")))</f>
        <v/>
      </c>
      <c r="AQ2372" s="11"/>
      <c r="AR2372" s="11">
        <f t="shared" ref="AR2372:AR2379" si="1392">IF(V2372="N",AQ2372,AQ2372*$T$1)</f>
        <v>0</v>
      </c>
      <c r="AS2372" s="11"/>
      <c r="AT2372" s="9"/>
      <c r="AU2372" t="str">
        <f t="shared" si="1351"/>
        <v>RW</v>
      </c>
      <c r="AV2372" s="7">
        <f>SUM(Z$7:Z2372)/2</f>
        <v>1960</v>
      </c>
      <c r="AW2372" s="7">
        <f>SUM(AC$7:AC2372)/2</f>
        <v>1600</v>
      </c>
      <c r="BA2372" s="10">
        <v>8</v>
      </c>
      <c r="BB2372" s="7">
        <f t="shared" ref="BB2372:BB2402" si="1393">BB2373+BA2373</f>
        <v>56</v>
      </c>
      <c r="BF2372" s="2" t="s">
        <v>272</v>
      </c>
      <c r="BG2372" s="2" t="s">
        <v>272</v>
      </c>
      <c r="BH2372" s="2" t="s">
        <v>272</v>
      </c>
      <c r="BI2372" s="2" t="s">
        <v>272</v>
      </c>
      <c r="BJ2372" s="2" t="s">
        <v>272</v>
      </c>
      <c r="BK2372" s="2" t="s">
        <v>272</v>
      </c>
      <c r="BL2372" s="2" t="s">
        <v>272</v>
      </c>
      <c r="BM2372" s="2" t="s">
        <v>272</v>
      </c>
      <c r="BN2372" s="2" t="s">
        <v>272</v>
      </c>
      <c r="BO2372" s="2" t="s">
        <v>272</v>
      </c>
    </row>
    <row r="2373" spans="2:67" outlineLevel="1">
      <c r="B2373" s="36"/>
      <c r="C2373" s="13" t="s">
        <v>1999</v>
      </c>
      <c r="D2373" s="9" t="s">
        <v>2588</v>
      </c>
      <c r="E2373" s="10" t="s">
        <v>2585</v>
      </c>
      <c r="F2373" s="11" t="s">
        <v>2586</v>
      </c>
      <c r="G2373" s="11" t="str">
        <f t="shared" si="1364"/>
        <v>MFR_SPECIFIC_FC[55:48]</v>
      </c>
      <c r="H2373" s="11" t="s">
        <v>2591</v>
      </c>
      <c r="I2373" s="11"/>
      <c r="J2373" s="11"/>
      <c r="K2373" s="11"/>
      <c r="L2373" s="11"/>
      <c r="M2373" s="11"/>
      <c r="N2373" s="10" t="s">
        <v>2592</v>
      </c>
      <c r="O2373" s="10"/>
      <c r="P2373" s="10"/>
      <c r="Q2373" s="10"/>
      <c r="R2373" s="10"/>
      <c r="S2373" s="10" t="s">
        <v>53</v>
      </c>
      <c r="T2373" s="10"/>
      <c r="U2373" s="10" t="s">
        <v>49</v>
      </c>
      <c r="V2373" s="10" t="s">
        <v>49</v>
      </c>
      <c r="W2373" s="10" t="s">
        <v>50</v>
      </c>
      <c r="X2373" s="11" t="str">
        <f t="shared" si="1379"/>
        <v>Y</v>
      </c>
      <c r="Y2373" s="11">
        <v>8</v>
      </c>
      <c r="Z2373" s="11">
        <f t="shared" si="1362"/>
        <v>16</v>
      </c>
      <c r="AA2373" s="11" t="str">
        <f t="shared" si="1380"/>
        <v>N</v>
      </c>
      <c r="AB2373" s="11"/>
      <c r="AC2373" s="11">
        <f t="shared" si="1381"/>
        <v>0</v>
      </c>
      <c r="AD2373" s="10" t="str">
        <f t="shared" si="1382"/>
        <v>00000000</v>
      </c>
      <c r="AE2373" s="10" t="str">
        <f t="shared" si="1383"/>
        <v>00000000</v>
      </c>
      <c r="AF2373" s="11"/>
      <c r="AG2373" s="10"/>
      <c r="AH2373" s="10"/>
      <c r="AI2373" s="11">
        <f t="shared" si="1384"/>
        <v>1936</v>
      </c>
      <c r="AJ2373" s="11" t="str">
        <f t="shared" si="1385"/>
        <v>MTP[1943:1936]</v>
      </c>
      <c r="AK2373" s="11">
        <f t="shared" si="1386"/>
        <v>2000</v>
      </c>
      <c r="AL2373" s="11" t="str">
        <f t="shared" si="1387"/>
        <v>MTP[2007:2000]</v>
      </c>
      <c r="AM2373" s="11">
        <f t="shared" si="1388"/>
        <v>1638</v>
      </c>
      <c r="AN2373" s="11" t="str">
        <f t="shared" si="1389"/>
        <v/>
      </c>
      <c r="AO2373" s="11">
        <f t="shared" si="1390"/>
        <v>1599</v>
      </c>
      <c r="AP2373" s="11" t="str">
        <f t="shared" si="1391"/>
        <v/>
      </c>
      <c r="AQ2373" s="11"/>
      <c r="AR2373" s="11">
        <f t="shared" si="1392"/>
        <v>0</v>
      </c>
      <c r="AS2373" s="11"/>
      <c r="AT2373" s="9"/>
      <c r="AU2373" t="str">
        <f t="shared" si="1351"/>
        <v>RW</v>
      </c>
      <c r="AV2373" s="7">
        <f>SUM(Z$7:Z2373)/2</f>
        <v>1968</v>
      </c>
      <c r="AW2373" s="7">
        <f>SUM(AC$7:AC2373)/2</f>
        <v>1600</v>
      </c>
      <c r="BA2373" s="10">
        <v>8</v>
      </c>
      <c r="BB2373" s="7">
        <f t="shared" si="1393"/>
        <v>48</v>
      </c>
      <c r="BF2373" s="2" t="s">
        <v>272</v>
      </c>
      <c r="BG2373" s="2" t="s">
        <v>272</v>
      </c>
      <c r="BH2373" s="2" t="s">
        <v>272</v>
      </c>
      <c r="BI2373" s="2" t="s">
        <v>272</v>
      </c>
      <c r="BJ2373" s="2" t="s">
        <v>272</v>
      </c>
      <c r="BK2373" s="2" t="s">
        <v>272</v>
      </c>
      <c r="BL2373" s="2" t="s">
        <v>272</v>
      </c>
      <c r="BM2373" s="2" t="s">
        <v>272</v>
      </c>
      <c r="BN2373" s="2" t="s">
        <v>272</v>
      </c>
      <c r="BO2373" s="2" t="s">
        <v>272</v>
      </c>
    </row>
    <row r="2374" spans="2:67" outlineLevel="1">
      <c r="B2374" s="36"/>
      <c r="C2374" s="13" t="s">
        <v>1999</v>
      </c>
      <c r="D2374" s="9" t="s">
        <v>2588</v>
      </c>
      <c r="E2374" s="10" t="s">
        <v>2585</v>
      </c>
      <c r="F2374" s="11" t="s">
        <v>2586</v>
      </c>
      <c r="G2374" s="11" t="str">
        <f t="shared" si="1364"/>
        <v>MFR_SPECIFIC_FC[47:40]</v>
      </c>
      <c r="H2374" s="11" t="s">
        <v>2593</v>
      </c>
      <c r="I2374" s="11"/>
      <c r="J2374" s="11"/>
      <c r="K2374" s="11"/>
      <c r="L2374" s="11"/>
      <c r="M2374" s="11"/>
      <c r="N2374" s="10" t="s">
        <v>2594</v>
      </c>
      <c r="O2374" s="10"/>
      <c r="P2374" s="10"/>
      <c r="Q2374" s="10"/>
      <c r="R2374" s="10"/>
      <c r="S2374" s="10" t="s">
        <v>53</v>
      </c>
      <c r="T2374" s="10"/>
      <c r="U2374" s="10" t="s">
        <v>49</v>
      </c>
      <c r="V2374" s="10" t="s">
        <v>49</v>
      </c>
      <c r="W2374" s="10" t="s">
        <v>50</v>
      </c>
      <c r="X2374" s="11" t="str">
        <f t="shared" si="1379"/>
        <v>Y</v>
      </c>
      <c r="Y2374" s="11">
        <v>8</v>
      </c>
      <c r="Z2374" s="11">
        <f t="shared" si="1362"/>
        <v>16</v>
      </c>
      <c r="AA2374" s="11" t="str">
        <f t="shared" si="1380"/>
        <v>N</v>
      </c>
      <c r="AB2374" s="11"/>
      <c r="AC2374" s="11">
        <f t="shared" si="1381"/>
        <v>0</v>
      </c>
      <c r="AD2374" s="10" t="str">
        <f t="shared" si="1382"/>
        <v>00000000</v>
      </c>
      <c r="AE2374" s="10" t="str">
        <f t="shared" si="1383"/>
        <v>00000000</v>
      </c>
      <c r="AF2374" s="11"/>
      <c r="AG2374" s="10"/>
      <c r="AH2374" s="10"/>
      <c r="AI2374" s="11">
        <f t="shared" si="1384"/>
        <v>1928</v>
      </c>
      <c r="AJ2374" s="11" t="str">
        <f t="shared" si="1385"/>
        <v>MTP[1935:1928]</v>
      </c>
      <c r="AK2374" s="11">
        <f t="shared" si="1386"/>
        <v>1992</v>
      </c>
      <c r="AL2374" s="11" t="str">
        <f t="shared" si="1387"/>
        <v>MTP[1999:1992]</v>
      </c>
      <c r="AM2374" s="11">
        <f t="shared" si="1388"/>
        <v>1638</v>
      </c>
      <c r="AN2374" s="11" t="str">
        <f t="shared" si="1389"/>
        <v/>
      </c>
      <c r="AO2374" s="11">
        <f t="shared" si="1390"/>
        <v>1599</v>
      </c>
      <c r="AP2374" s="11" t="str">
        <f t="shared" si="1391"/>
        <v/>
      </c>
      <c r="AQ2374" s="11"/>
      <c r="AR2374" s="11">
        <f t="shared" si="1392"/>
        <v>0</v>
      </c>
      <c r="AS2374" s="11"/>
      <c r="AT2374" s="9"/>
      <c r="AU2374" t="str">
        <f t="shared" si="1351"/>
        <v>RW</v>
      </c>
      <c r="AV2374" s="7">
        <f>SUM(Z$7:Z2374)/2</f>
        <v>1976</v>
      </c>
      <c r="AW2374" s="7">
        <f>SUM(AC$7:AC2374)/2</f>
        <v>1600</v>
      </c>
      <c r="BA2374" s="10">
        <v>8</v>
      </c>
      <c r="BB2374" s="7">
        <f t="shared" si="1393"/>
        <v>40</v>
      </c>
      <c r="BF2374" s="2" t="s">
        <v>272</v>
      </c>
      <c r="BG2374" s="2" t="s">
        <v>272</v>
      </c>
      <c r="BH2374" s="2" t="s">
        <v>272</v>
      </c>
      <c r="BI2374" s="2" t="s">
        <v>272</v>
      </c>
      <c r="BJ2374" s="2" t="s">
        <v>272</v>
      </c>
      <c r="BK2374" s="2" t="s">
        <v>272</v>
      </c>
      <c r="BL2374" s="2" t="s">
        <v>272</v>
      </c>
      <c r="BM2374" s="2" t="s">
        <v>272</v>
      </c>
      <c r="BN2374" s="2" t="s">
        <v>272</v>
      </c>
      <c r="BO2374" s="2" t="s">
        <v>272</v>
      </c>
    </row>
    <row r="2375" spans="2:67" outlineLevel="1">
      <c r="B2375" s="36"/>
      <c r="C2375" s="13" t="s">
        <v>1999</v>
      </c>
      <c r="D2375" s="9" t="s">
        <v>2588</v>
      </c>
      <c r="E2375" s="10" t="s">
        <v>2585</v>
      </c>
      <c r="F2375" s="11" t="s">
        <v>2586</v>
      </c>
      <c r="G2375" s="11" t="str">
        <f t="shared" si="1364"/>
        <v>MFR_SPECIFIC_FC[39:32]</v>
      </c>
      <c r="H2375" s="11" t="s">
        <v>2595</v>
      </c>
      <c r="I2375" s="11"/>
      <c r="J2375" s="11"/>
      <c r="K2375" s="11"/>
      <c r="L2375" s="11"/>
      <c r="M2375" s="11"/>
      <c r="N2375" s="10" t="s">
        <v>2596</v>
      </c>
      <c r="O2375" s="10"/>
      <c r="P2375" s="10"/>
      <c r="Q2375" s="10"/>
      <c r="R2375" s="10"/>
      <c r="S2375" s="10" t="s">
        <v>53</v>
      </c>
      <c r="T2375" s="10"/>
      <c r="U2375" s="10" t="s">
        <v>49</v>
      </c>
      <c r="V2375" s="10" t="s">
        <v>49</v>
      </c>
      <c r="W2375" s="10" t="s">
        <v>50</v>
      </c>
      <c r="X2375" s="11" t="str">
        <f t="shared" si="1379"/>
        <v>Y</v>
      </c>
      <c r="Y2375" s="11">
        <v>8</v>
      </c>
      <c r="Z2375" s="11">
        <f t="shared" si="1362"/>
        <v>16</v>
      </c>
      <c r="AA2375" s="11" t="str">
        <f t="shared" si="1380"/>
        <v>N</v>
      </c>
      <c r="AB2375" s="11"/>
      <c r="AC2375" s="11">
        <f t="shared" si="1381"/>
        <v>0</v>
      </c>
      <c r="AD2375" s="10" t="str">
        <f t="shared" si="1382"/>
        <v>00000000</v>
      </c>
      <c r="AE2375" s="10" t="str">
        <f t="shared" si="1383"/>
        <v>00000000</v>
      </c>
      <c r="AF2375" s="11"/>
      <c r="AG2375" s="10"/>
      <c r="AH2375" s="10"/>
      <c r="AI2375" s="11">
        <f t="shared" si="1384"/>
        <v>1920</v>
      </c>
      <c r="AJ2375" s="11" t="str">
        <f t="shared" si="1385"/>
        <v>MTP[1927:1920]</v>
      </c>
      <c r="AK2375" s="11">
        <f t="shared" si="1386"/>
        <v>1984</v>
      </c>
      <c r="AL2375" s="11" t="str">
        <f t="shared" si="1387"/>
        <v>MTP[1991:1984]</v>
      </c>
      <c r="AM2375" s="11">
        <f t="shared" si="1388"/>
        <v>1638</v>
      </c>
      <c r="AN2375" s="11" t="str">
        <f t="shared" si="1389"/>
        <v/>
      </c>
      <c r="AO2375" s="11">
        <f t="shared" si="1390"/>
        <v>1599</v>
      </c>
      <c r="AP2375" s="11" t="str">
        <f t="shared" si="1391"/>
        <v/>
      </c>
      <c r="AQ2375" s="11"/>
      <c r="AR2375" s="11">
        <f t="shared" si="1392"/>
        <v>0</v>
      </c>
      <c r="AS2375" s="11"/>
      <c r="AT2375" s="9"/>
      <c r="AU2375" t="str">
        <f t="shared" si="1351"/>
        <v>RW</v>
      </c>
      <c r="AV2375" s="7">
        <f>SUM(Z$7:Z2375)/2</f>
        <v>1984</v>
      </c>
      <c r="AW2375" s="7">
        <f>SUM(AC$7:AC2375)/2</f>
        <v>1600</v>
      </c>
      <c r="BA2375" s="10">
        <v>8</v>
      </c>
      <c r="BB2375" s="7">
        <f t="shared" si="1393"/>
        <v>32</v>
      </c>
      <c r="BF2375" s="2" t="s">
        <v>272</v>
      </c>
      <c r="BG2375" s="2" t="s">
        <v>272</v>
      </c>
      <c r="BH2375" s="2" t="s">
        <v>272</v>
      </c>
      <c r="BI2375" s="2" t="s">
        <v>272</v>
      </c>
      <c r="BJ2375" s="2" t="s">
        <v>272</v>
      </c>
      <c r="BK2375" s="2" t="s">
        <v>272</v>
      </c>
      <c r="BL2375" s="2" t="s">
        <v>272</v>
      </c>
      <c r="BM2375" s="2" t="s">
        <v>272</v>
      </c>
      <c r="BN2375" s="2" t="s">
        <v>272</v>
      </c>
      <c r="BO2375" s="2" t="s">
        <v>272</v>
      </c>
    </row>
    <row r="2376" spans="2:67" outlineLevel="1">
      <c r="B2376" s="36"/>
      <c r="C2376" s="13" t="s">
        <v>1999</v>
      </c>
      <c r="D2376" s="9" t="s">
        <v>2588</v>
      </c>
      <c r="E2376" s="10" t="s">
        <v>2585</v>
      </c>
      <c r="F2376" s="11" t="s">
        <v>2586</v>
      </c>
      <c r="G2376" s="11" t="str">
        <f t="shared" si="1364"/>
        <v>MFR_SPECIFIC_FC[31:24]</v>
      </c>
      <c r="H2376" s="11" t="s">
        <v>2597</v>
      </c>
      <c r="I2376" s="11"/>
      <c r="J2376" s="11"/>
      <c r="K2376" s="11"/>
      <c r="L2376" s="11"/>
      <c r="M2376" s="11"/>
      <c r="N2376" s="10" t="s">
        <v>2598</v>
      </c>
      <c r="O2376" s="10"/>
      <c r="P2376" s="10"/>
      <c r="Q2376" s="10"/>
      <c r="R2376" s="10"/>
      <c r="S2376" s="10" t="s">
        <v>53</v>
      </c>
      <c r="T2376" s="10"/>
      <c r="U2376" s="10" t="s">
        <v>49</v>
      </c>
      <c r="V2376" s="10" t="s">
        <v>49</v>
      </c>
      <c r="W2376" s="10" t="s">
        <v>50</v>
      </c>
      <c r="X2376" s="11" t="str">
        <f t="shared" si="1379"/>
        <v>Y</v>
      </c>
      <c r="Y2376" s="11">
        <v>8</v>
      </c>
      <c r="Z2376" s="11">
        <f t="shared" ref="Z2376:Z2379" si="1394">IF(V2376="N",Y2376,Y2376*$T$1)</f>
        <v>16</v>
      </c>
      <c r="AA2376" s="11" t="str">
        <f t="shared" si="1380"/>
        <v>N</v>
      </c>
      <c r="AB2376" s="11"/>
      <c r="AC2376" s="11">
        <f t="shared" si="1381"/>
        <v>0</v>
      </c>
      <c r="AD2376" s="10" t="str">
        <f t="shared" si="1382"/>
        <v>00000000</v>
      </c>
      <c r="AE2376" s="10" t="str">
        <f t="shared" si="1383"/>
        <v>00000000</v>
      </c>
      <c r="AF2376" s="11"/>
      <c r="AG2376" s="10"/>
      <c r="AH2376" s="10"/>
      <c r="AI2376" s="11">
        <f t="shared" si="1384"/>
        <v>1912</v>
      </c>
      <c r="AJ2376" s="11" t="str">
        <f t="shared" si="1385"/>
        <v>MTP[1919:1912]</v>
      </c>
      <c r="AK2376" s="11">
        <f t="shared" si="1386"/>
        <v>1976</v>
      </c>
      <c r="AL2376" s="11" t="str">
        <f t="shared" si="1387"/>
        <v>MTP[1983:1976]</v>
      </c>
      <c r="AM2376" s="11">
        <f t="shared" si="1388"/>
        <v>1638</v>
      </c>
      <c r="AN2376" s="11" t="str">
        <f t="shared" si="1389"/>
        <v/>
      </c>
      <c r="AO2376" s="11">
        <f t="shared" si="1390"/>
        <v>1599</v>
      </c>
      <c r="AP2376" s="11" t="str">
        <f t="shared" si="1391"/>
        <v/>
      </c>
      <c r="AQ2376" s="11"/>
      <c r="AR2376" s="11">
        <f t="shared" si="1392"/>
        <v>0</v>
      </c>
      <c r="AS2376" s="11"/>
      <c r="AT2376" s="9"/>
      <c r="AU2376" t="str">
        <f t="shared" si="1351"/>
        <v>RW</v>
      </c>
      <c r="AV2376" s="7">
        <f>SUM(Z$7:Z2376)/2</f>
        <v>1992</v>
      </c>
      <c r="AW2376" s="7">
        <f>SUM(AC$7:AC2376)/2</f>
        <v>1600</v>
      </c>
      <c r="BA2376" s="10">
        <v>8</v>
      </c>
      <c r="BB2376" s="7">
        <f t="shared" si="1393"/>
        <v>24</v>
      </c>
      <c r="BF2376" s="2" t="s">
        <v>272</v>
      </c>
      <c r="BG2376" s="2" t="s">
        <v>272</v>
      </c>
      <c r="BH2376" s="2" t="s">
        <v>272</v>
      </c>
      <c r="BI2376" s="2" t="s">
        <v>272</v>
      </c>
      <c r="BJ2376" s="2" t="s">
        <v>272</v>
      </c>
      <c r="BK2376" s="2" t="s">
        <v>272</v>
      </c>
      <c r="BL2376" s="2" t="s">
        <v>272</v>
      </c>
      <c r="BM2376" s="2" t="s">
        <v>272</v>
      </c>
      <c r="BN2376" s="2" t="s">
        <v>272</v>
      </c>
      <c r="BO2376" s="2" t="s">
        <v>272</v>
      </c>
    </row>
    <row r="2377" spans="2:67" outlineLevel="1">
      <c r="B2377" s="36"/>
      <c r="C2377" s="13" t="s">
        <v>1999</v>
      </c>
      <c r="D2377" s="9" t="s">
        <v>2588</v>
      </c>
      <c r="E2377" s="10" t="s">
        <v>2585</v>
      </c>
      <c r="F2377" s="11" t="s">
        <v>2586</v>
      </c>
      <c r="G2377" s="11" t="str">
        <f t="shared" si="1364"/>
        <v>MFR_SPECIFIC_FC[23:16]</v>
      </c>
      <c r="H2377" s="11" t="s">
        <v>2599</v>
      </c>
      <c r="I2377" s="11"/>
      <c r="J2377" s="11"/>
      <c r="K2377" s="11"/>
      <c r="L2377" s="11"/>
      <c r="M2377" s="11"/>
      <c r="N2377" s="10" t="s">
        <v>2600</v>
      </c>
      <c r="O2377" s="10"/>
      <c r="P2377" s="10"/>
      <c r="Q2377" s="10"/>
      <c r="R2377" s="10"/>
      <c r="S2377" s="10" t="s">
        <v>53</v>
      </c>
      <c r="T2377" s="10"/>
      <c r="U2377" s="10" t="s">
        <v>49</v>
      </c>
      <c r="V2377" s="10" t="s">
        <v>49</v>
      </c>
      <c r="W2377" s="10" t="s">
        <v>50</v>
      </c>
      <c r="X2377" s="11" t="str">
        <f t="shared" si="1379"/>
        <v>Y</v>
      </c>
      <c r="Y2377" s="11">
        <v>8</v>
      </c>
      <c r="Z2377" s="11">
        <f t="shared" si="1394"/>
        <v>16</v>
      </c>
      <c r="AA2377" s="11" t="str">
        <f t="shared" si="1380"/>
        <v>N</v>
      </c>
      <c r="AB2377" s="11"/>
      <c r="AC2377" s="11">
        <f t="shared" si="1381"/>
        <v>0</v>
      </c>
      <c r="AD2377" s="10" t="str">
        <f t="shared" si="1382"/>
        <v>00000000</v>
      </c>
      <c r="AE2377" s="10" t="str">
        <f t="shared" si="1383"/>
        <v>00000000</v>
      </c>
      <c r="AF2377" s="11"/>
      <c r="AG2377" s="10"/>
      <c r="AH2377" s="10"/>
      <c r="AI2377" s="11">
        <f t="shared" si="1384"/>
        <v>1904</v>
      </c>
      <c r="AJ2377" s="11" t="str">
        <f t="shared" si="1385"/>
        <v>MTP[1911:1904]</v>
      </c>
      <c r="AK2377" s="11">
        <f t="shared" si="1386"/>
        <v>1968</v>
      </c>
      <c r="AL2377" s="11" t="str">
        <f t="shared" si="1387"/>
        <v>MTP[1975:1968]</v>
      </c>
      <c r="AM2377" s="11">
        <f t="shared" si="1388"/>
        <v>1638</v>
      </c>
      <c r="AN2377" s="11" t="str">
        <f t="shared" si="1389"/>
        <v/>
      </c>
      <c r="AO2377" s="11">
        <f t="shared" si="1390"/>
        <v>1599</v>
      </c>
      <c r="AP2377" s="11" t="str">
        <f t="shared" si="1391"/>
        <v/>
      </c>
      <c r="AQ2377" s="11"/>
      <c r="AR2377" s="11">
        <f t="shared" si="1392"/>
        <v>0</v>
      </c>
      <c r="AS2377" s="11"/>
      <c r="AT2377" s="9"/>
      <c r="AU2377" t="str">
        <f t="shared" si="1351"/>
        <v>RW</v>
      </c>
      <c r="AV2377" s="7">
        <f>SUM(Z$7:Z2377)/2</f>
        <v>2000</v>
      </c>
      <c r="AW2377" s="7">
        <f>SUM(AC$7:AC2377)/2</f>
        <v>1600</v>
      </c>
      <c r="BA2377" s="10">
        <v>8</v>
      </c>
      <c r="BB2377" s="7">
        <f t="shared" si="1393"/>
        <v>16</v>
      </c>
      <c r="BF2377" s="2" t="s">
        <v>272</v>
      </c>
      <c r="BG2377" s="2" t="s">
        <v>272</v>
      </c>
      <c r="BH2377" s="2" t="s">
        <v>272</v>
      </c>
      <c r="BI2377" s="2" t="s">
        <v>272</v>
      </c>
      <c r="BJ2377" s="2" t="s">
        <v>272</v>
      </c>
      <c r="BK2377" s="2" t="s">
        <v>272</v>
      </c>
      <c r="BL2377" s="2" t="s">
        <v>272</v>
      </c>
      <c r="BM2377" s="2" t="s">
        <v>272</v>
      </c>
      <c r="BN2377" s="2" t="s">
        <v>272</v>
      </c>
      <c r="BO2377" s="2" t="s">
        <v>272</v>
      </c>
    </row>
    <row r="2378" spans="2:67" outlineLevel="1">
      <c r="B2378" s="36"/>
      <c r="C2378" s="13" t="s">
        <v>1999</v>
      </c>
      <c r="D2378" s="9" t="s">
        <v>2588</v>
      </c>
      <c r="E2378" s="10" t="s">
        <v>2585</v>
      </c>
      <c r="F2378" s="11" t="s">
        <v>2586</v>
      </c>
      <c r="G2378" s="11" t="str">
        <f t="shared" si="1364"/>
        <v>MFR_SPECIFIC_FC[15:8]</v>
      </c>
      <c r="H2378" s="11" t="s">
        <v>2601</v>
      </c>
      <c r="I2378" s="11"/>
      <c r="J2378" s="11"/>
      <c r="K2378" s="11"/>
      <c r="L2378" s="11"/>
      <c r="M2378" s="11"/>
      <c r="N2378" s="10" t="s">
        <v>2602</v>
      </c>
      <c r="O2378" s="10"/>
      <c r="P2378" s="10"/>
      <c r="Q2378" s="10"/>
      <c r="R2378" s="10"/>
      <c r="S2378" s="10" t="s">
        <v>53</v>
      </c>
      <c r="T2378" s="10"/>
      <c r="U2378" s="10" t="s">
        <v>49</v>
      </c>
      <c r="V2378" s="10" t="s">
        <v>49</v>
      </c>
      <c r="W2378" s="10" t="s">
        <v>50</v>
      </c>
      <c r="X2378" s="11" t="str">
        <f t="shared" si="1379"/>
        <v>Y</v>
      </c>
      <c r="Y2378" s="11">
        <v>8</v>
      </c>
      <c r="Z2378" s="11">
        <f t="shared" si="1394"/>
        <v>16</v>
      </c>
      <c r="AA2378" s="11" t="str">
        <f t="shared" si="1380"/>
        <v>N</v>
      </c>
      <c r="AB2378" s="11"/>
      <c r="AC2378" s="11">
        <f t="shared" si="1381"/>
        <v>0</v>
      </c>
      <c r="AD2378" s="10" t="str">
        <f t="shared" si="1382"/>
        <v>00000000</v>
      </c>
      <c r="AE2378" s="10" t="str">
        <f t="shared" si="1383"/>
        <v>00000000</v>
      </c>
      <c r="AF2378" s="11"/>
      <c r="AG2378" s="10"/>
      <c r="AH2378" s="10"/>
      <c r="AI2378" s="11">
        <f t="shared" si="1384"/>
        <v>1896</v>
      </c>
      <c r="AJ2378" s="11" t="str">
        <f t="shared" si="1385"/>
        <v>MTP[1903:1896]</v>
      </c>
      <c r="AK2378" s="11">
        <f t="shared" si="1386"/>
        <v>1960</v>
      </c>
      <c r="AL2378" s="11" t="str">
        <f t="shared" si="1387"/>
        <v>MTP[1967:1960]</v>
      </c>
      <c r="AM2378" s="11">
        <f t="shared" si="1388"/>
        <v>1638</v>
      </c>
      <c r="AN2378" s="11" t="str">
        <f t="shared" si="1389"/>
        <v/>
      </c>
      <c r="AO2378" s="11">
        <f t="shared" si="1390"/>
        <v>1599</v>
      </c>
      <c r="AP2378" s="11" t="str">
        <f t="shared" si="1391"/>
        <v/>
      </c>
      <c r="AQ2378" s="11"/>
      <c r="AR2378" s="11">
        <f t="shared" si="1392"/>
        <v>0</v>
      </c>
      <c r="AS2378" s="11"/>
      <c r="AT2378" s="9"/>
      <c r="AU2378" t="str">
        <f t="shared" si="1351"/>
        <v>RW</v>
      </c>
      <c r="AV2378" s="7">
        <f>SUM(Z$7:Z2378)/2</f>
        <v>2008</v>
      </c>
      <c r="AW2378" s="7">
        <f>SUM(AC$7:AC2378)/2</f>
        <v>1600</v>
      </c>
      <c r="BA2378" s="10">
        <v>8</v>
      </c>
      <c r="BB2378" s="7">
        <f t="shared" si="1393"/>
        <v>8</v>
      </c>
      <c r="BF2378" s="2" t="s">
        <v>272</v>
      </c>
      <c r="BG2378" s="2" t="s">
        <v>272</v>
      </c>
      <c r="BH2378" s="2" t="s">
        <v>272</v>
      </c>
      <c r="BI2378" s="2" t="s">
        <v>272</v>
      </c>
      <c r="BJ2378" s="2" t="s">
        <v>272</v>
      </c>
      <c r="BK2378" s="2" t="s">
        <v>272</v>
      </c>
      <c r="BL2378" s="2" t="s">
        <v>272</v>
      </c>
      <c r="BM2378" s="2" t="s">
        <v>272</v>
      </c>
      <c r="BN2378" s="2" t="s">
        <v>272</v>
      </c>
      <c r="BO2378" s="2" t="s">
        <v>272</v>
      </c>
    </row>
    <row r="2379" spans="2:67" outlineLevel="1">
      <c r="B2379" s="36"/>
      <c r="C2379" s="13" t="s">
        <v>1999</v>
      </c>
      <c r="D2379" s="9" t="s">
        <v>2588</v>
      </c>
      <c r="E2379" s="10" t="s">
        <v>2585</v>
      </c>
      <c r="F2379" s="11" t="s">
        <v>2586</v>
      </c>
      <c r="G2379" s="11" t="str">
        <f t="shared" ref="G2379:G2402" si="1395">IF(BA2379&gt;1, F2379 &amp; "[" &amp; BB2379-1+BA2379&amp; ":" &amp; BB2379 &amp; "]",(IF(BA2379&gt;0,F2379 &amp; "[" &amp; BB2379 &amp; "]","")))</f>
        <v>MFR_SPECIFIC_FC[7:0]</v>
      </c>
      <c r="H2379" s="11" t="s">
        <v>2603</v>
      </c>
      <c r="I2379" s="11"/>
      <c r="J2379" s="11"/>
      <c r="K2379" s="11"/>
      <c r="L2379" s="11"/>
      <c r="M2379" s="11"/>
      <c r="N2379" s="10" t="s">
        <v>2604</v>
      </c>
      <c r="O2379" s="10"/>
      <c r="P2379" s="10"/>
      <c r="Q2379" s="10"/>
      <c r="R2379" s="10"/>
      <c r="S2379" s="10" t="s">
        <v>53</v>
      </c>
      <c r="T2379" s="10"/>
      <c r="U2379" s="10" t="s">
        <v>49</v>
      </c>
      <c r="V2379" s="10" t="s">
        <v>49</v>
      </c>
      <c r="W2379" s="10" t="s">
        <v>50</v>
      </c>
      <c r="X2379" s="11" t="str">
        <f t="shared" si="1379"/>
        <v>Y</v>
      </c>
      <c r="Y2379" s="11">
        <v>8</v>
      </c>
      <c r="Z2379" s="11">
        <f t="shared" si="1394"/>
        <v>16</v>
      </c>
      <c r="AA2379" s="11" t="str">
        <f t="shared" si="1380"/>
        <v>N</v>
      </c>
      <c r="AB2379" s="11"/>
      <c r="AC2379" s="11">
        <f t="shared" si="1381"/>
        <v>0</v>
      </c>
      <c r="AD2379" s="10" t="str">
        <f t="shared" si="1382"/>
        <v>00000000</v>
      </c>
      <c r="AE2379" s="10" t="str">
        <f t="shared" si="1383"/>
        <v>00000000</v>
      </c>
      <c r="AF2379" s="11"/>
      <c r="AG2379" s="10"/>
      <c r="AH2379" s="10"/>
      <c r="AI2379" s="11">
        <f>IF(Y2379&gt;0,AK2347,AK2347- 1)</f>
        <v>1888</v>
      </c>
      <c r="AJ2379" s="11" t="str">
        <f t="shared" si="1385"/>
        <v>MTP[1895:1888]</v>
      </c>
      <c r="AK2379" s="11">
        <f>IF(AND(V2379="Y", Y2379&gt;0),AI2371,AI2371- 1)</f>
        <v>1952</v>
      </c>
      <c r="AL2379" s="11" t="str">
        <f t="shared" si="1387"/>
        <v>MTP[1959:1952]</v>
      </c>
      <c r="AM2379" s="11">
        <f>IF(AB2379&gt;0,AO2331,AO2331- 1)</f>
        <v>1638</v>
      </c>
      <c r="AN2379" s="11" t="str">
        <f t="shared" si="1389"/>
        <v/>
      </c>
      <c r="AO2379" s="11">
        <f>IF(AND(V2379="Y", AB2379&gt;0),AM2371,AM2371- 1)</f>
        <v>1599</v>
      </c>
      <c r="AP2379" s="11" t="str">
        <f t="shared" si="1391"/>
        <v/>
      </c>
      <c r="AQ2379" s="11"/>
      <c r="AR2379" s="11">
        <f t="shared" si="1392"/>
        <v>0</v>
      </c>
      <c r="AS2379" s="11"/>
      <c r="AT2379" s="9"/>
      <c r="AU2379" t="str">
        <f t="shared" si="1351"/>
        <v>RW</v>
      </c>
      <c r="AV2379" s="7">
        <f>SUM(Z$7:Z2379)/2</f>
        <v>2016</v>
      </c>
      <c r="AW2379" s="7">
        <f>SUM(AC$7:AC2379)/2</f>
        <v>1600</v>
      </c>
      <c r="BA2379" s="10">
        <v>8</v>
      </c>
      <c r="BB2379" s="7">
        <v>0</v>
      </c>
      <c r="BF2379" s="2" t="s">
        <v>272</v>
      </c>
      <c r="BG2379" s="2" t="s">
        <v>272</v>
      </c>
      <c r="BH2379" s="2" t="s">
        <v>272</v>
      </c>
      <c r="BI2379" s="2" t="s">
        <v>272</v>
      </c>
      <c r="BJ2379" s="2" t="s">
        <v>272</v>
      </c>
      <c r="BK2379" s="2" t="s">
        <v>272</v>
      </c>
      <c r="BL2379" s="2" t="s">
        <v>272</v>
      </c>
      <c r="BM2379" s="2" t="s">
        <v>272</v>
      </c>
      <c r="BN2379" s="2" t="s">
        <v>272</v>
      </c>
      <c r="BO2379" s="2" t="s">
        <v>272</v>
      </c>
    </row>
    <row r="2380" spans="2:67" ht="28.9">
      <c r="B2380" s="36"/>
      <c r="C2380" s="9" t="s">
        <v>1999</v>
      </c>
      <c r="D2380" s="23" t="s">
        <v>2605</v>
      </c>
      <c r="E2380"/>
      <c r="F2380"/>
      <c r="G2380"/>
      <c r="H2380"/>
      <c r="I2380" s="11"/>
      <c r="J2380" s="11"/>
      <c r="K2380" s="11"/>
      <c r="L2380"/>
      <c r="M2380"/>
      <c r="N2380"/>
      <c r="O2380" s="10"/>
      <c r="P2380" s="10"/>
      <c r="Q2380"/>
      <c r="R2380"/>
      <c r="S2380"/>
      <c r="T2380"/>
      <c r="U2380"/>
      <c r="V2380"/>
      <c r="W2380"/>
      <c r="AD2380"/>
      <c r="AE2380"/>
      <c r="AF2380"/>
      <c r="AG2380"/>
      <c r="AH2380"/>
      <c r="AI2380"/>
      <c r="AJ2380"/>
      <c r="AK2380"/>
      <c r="AL2380"/>
      <c r="AM2380"/>
      <c r="AN2380"/>
      <c r="AO2380"/>
      <c r="AP2380"/>
      <c r="AQ2380"/>
      <c r="AR2380"/>
      <c r="AS2380"/>
      <c r="AV2380"/>
      <c r="BA2380"/>
      <c r="BB2380"/>
      <c r="BF2380"/>
      <c r="BG2380"/>
      <c r="BH2380"/>
      <c r="BI2380"/>
      <c r="BJ2380"/>
      <c r="BK2380"/>
      <c r="BL2380"/>
      <c r="BM2380"/>
      <c r="BN2380"/>
      <c r="BO2380"/>
    </row>
    <row r="2381" spans="2:67" ht="28.9" outlineLevel="1">
      <c r="B2381" s="36"/>
      <c r="C2381" s="9" t="s">
        <v>1999</v>
      </c>
      <c r="D2381" s="23" t="s">
        <v>2605</v>
      </c>
      <c r="E2381" s="10" t="s">
        <v>2606</v>
      </c>
      <c r="F2381" s="11" t="s">
        <v>2607</v>
      </c>
      <c r="G2381" s="11" t="str">
        <f t="shared" si="1395"/>
        <v/>
      </c>
      <c r="N2381" s="10"/>
      <c r="O2381" s="10"/>
      <c r="P2381" s="10"/>
      <c r="Q2381" s="10"/>
      <c r="R2381" s="10"/>
      <c r="S2381" s="10" t="s">
        <v>53</v>
      </c>
      <c r="T2381" s="10"/>
      <c r="U2381" s="10" t="s">
        <v>49</v>
      </c>
      <c r="V2381" s="10" t="s">
        <v>50</v>
      </c>
      <c r="W2381" s="10" t="s">
        <v>50</v>
      </c>
      <c r="X2381" s="11"/>
      <c r="Y2381" s="11"/>
      <c r="Z2381" s="11">
        <f t="shared" ref="Z2381:Z2388" si="1396">IF(V2381="N",Y2381,Y2381*$T$1)</f>
        <v>0</v>
      </c>
      <c r="AA2381" s="11"/>
      <c r="AB2381" s="11"/>
      <c r="AC2381" s="11">
        <f t="shared" si="1314"/>
        <v>0</v>
      </c>
      <c r="AD2381" s="10" t="e">
        <f t="shared" ref="AD2381:AD2402" si="1397">REPT(0,BA2381)</f>
        <v>#VALUE!</v>
      </c>
      <c r="AE2381" s="10" t="e">
        <f t="shared" ref="AE2381:AE2402" si="1398">REPT(0,BA2381)</f>
        <v>#VALUE!</v>
      </c>
      <c r="AF2381" s="11"/>
      <c r="AG2381" s="10"/>
      <c r="AH2381" s="10"/>
      <c r="AI2381" s="11">
        <f t="shared" ref="AI2381:AI2388" si="1399">AK2372+Y2381</f>
        <v>2008</v>
      </c>
      <c r="AJ2381" s="11"/>
      <c r="AK2381" s="11">
        <f t="shared" ref="AK2381:AK2388" si="1400">IF(V2381="N",AI2381,AI2381+Y2381)</f>
        <v>2008</v>
      </c>
      <c r="AL2381" s="11"/>
      <c r="AM2381" s="11">
        <f t="shared" ref="AM2381:AM2402" si="1401">AO2372+AB2381</f>
        <v>1599</v>
      </c>
      <c r="AN2381" s="11"/>
      <c r="AO2381" s="11">
        <f t="shared" si="593"/>
        <v>1599</v>
      </c>
      <c r="AP2381" s="11"/>
      <c r="AQ2381" s="11">
        <f t="shared" si="1319"/>
        <v>0</v>
      </c>
      <c r="AR2381" s="11">
        <f t="shared" si="1315"/>
        <v>0</v>
      </c>
      <c r="AS2381" s="11"/>
      <c r="AT2381" s="9"/>
      <c r="AU2381" t="str">
        <f t="shared" si="1351"/>
        <v>RW</v>
      </c>
      <c r="AV2381" s="7">
        <f>SUM(Z$7:Z2381)/2</f>
        <v>2016</v>
      </c>
      <c r="AW2381" s="7">
        <f>SUM(AC$7:AC2381)/2</f>
        <v>1600</v>
      </c>
      <c r="BA2381" s="7">
        <f>8*T2380-SUM(BA2382:BA2402)</f>
        <v>-71</v>
      </c>
      <c r="BB2381" s="7">
        <f t="shared" si="1393"/>
        <v>71</v>
      </c>
      <c r="BF2381" s="2" t="s">
        <v>521</v>
      </c>
      <c r="BG2381" s="2" t="s">
        <v>521</v>
      </c>
      <c r="BH2381" s="2" t="s">
        <v>521</v>
      </c>
      <c r="BI2381" s="2" t="s">
        <v>521</v>
      </c>
      <c r="BJ2381" s="2" t="s">
        <v>521</v>
      </c>
      <c r="BK2381" s="2" t="s">
        <v>521</v>
      </c>
      <c r="BL2381" s="2" t="s">
        <v>521</v>
      </c>
      <c r="BM2381" s="2" t="s">
        <v>521</v>
      </c>
      <c r="BN2381" s="2" t="s">
        <v>521</v>
      </c>
      <c r="BO2381" s="2" t="s">
        <v>521</v>
      </c>
    </row>
    <row r="2382" spans="2:67" ht="28.9" outlineLevel="1">
      <c r="B2382" s="36"/>
      <c r="C2382" s="9" t="s">
        <v>1999</v>
      </c>
      <c r="D2382" s="23" t="s">
        <v>2605</v>
      </c>
      <c r="E2382" s="10" t="s">
        <v>2606</v>
      </c>
      <c r="F2382" s="11" t="s">
        <v>2607</v>
      </c>
      <c r="G2382" s="11" t="str">
        <f t="shared" si="1395"/>
        <v>MFR_SPECIFIC_FD[70]</v>
      </c>
      <c r="H2382" s="11" t="s">
        <v>2608</v>
      </c>
      <c r="I2382" s="11"/>
      <c r="J2382" s="11"/>
      <c r="K2382" s="11"/>
      <c r="L2382" s="11"/>
      <c r="M2382" s="11"/>
      <c r="N2382" s="10"/>
      <c r="O2382" s="10"/>
      <c r="P2382" s="10"/>
      <c r="Q2382" s="10"/>
      <c r="R2382" s="10"/>
      <c r="S2382" s="10" t="s">
        <v>53</v>
      </c>
      <c r="T2382" s="10"/>
      <c r="U2382" s="10" t="s">
        <v>49</v>
      </c>
      <c r="V2382" s="10" t="s">
        <v>50</v>
      </c>
      <c r="W2382" s="10" t="s">
        <v>50</v>
      </c>
      <c r="X2382" s="11"/>
      <c r="Y2382" s="11"/>
      <c r="Z2382" s="11">
        <f t="shared" si="1396"/>
        <v>0</v>
      </c>
      <c r="AA2382" s="11"/>
      <c r="AB2382" s="11"/>
      <c r="AC2382" s="11">
        <f t="shared" si="1314"/>
        <v>0</v>
      </c>
      <c r="AD2382" s="10" t="str">
        <f t="shared" si="1397"/>
        <v>0</v>
      </c>
      <c r="AE2382" s="10" t="str">
        <f t="shared" si="1398"/>
        <v>0</v>
      </c>
      <c r="AF2382" s="11"/>
      <c r="AG2382" s="10"/>
      <c r="AH2382" s="10"/>
      <c r="AI2382" s="11">
        <f t="shared" si="1399"/>
        <v>2000</v>
      </c>
      <c r="AJ2382" s="11"/>
      <c r="AK2382" s="11">
        <f t="shared" si="1400"/>
        <v>2000</v>
      </c>
      <c r="AL2382" s="11"/>
      <c r="AM2382" s="11">
        <f t="shared" si="1401"/>
        <v>1599</v>
      </c>
      <c r="AN2382" s="11"/>
      <c r="AO2382" s="11">
        <f t="shared" si="593"/>
        <v>1599</v>
      </c>
      <c r="AP2382" s="11"/>
      <c r="AQ2382" s="11">
        <f t="shared" ref="AQ2382:AQ2402" si="1402">IF(AND(U2382="Y",S2382="RW"),T2382*8,0)</f>
        <v>0</v>
      </c>
      <c r="AR2382" s="11">
        <f t="shared" si="1315"/>
        <v>0</v>
      </c>
      <c r="AS2382" s="11"/>
      <c r="AT2382" s="9"/>
      <c r="AU2382" t="str">
        <f t="shared" si="1351"/>
        <v>RW</v>
      </c>
      <c r="AV2382" s="7">
        <f>SUM(Z$7:Z2382)/2</f>
        <v>2016</v>
      </c>
      <c r="AW2382" s="7">
        <f>SUM(AC$7:AC2382)/2</f>
        <v>1600</v>
      </c>
      <c r="BA2382" s="7">
        <v>1</v>
      </c>
      <c r="BB2382" s="7">
        <f t="shared" si="1393"/>
        <v>70</v>
      </c>
      <c r="BF2382" s="2" t="s">
        <v>1304</v>
      </c>
      <c r="BG2382" s="2" t="s">
        <v>1304</v>
      </c>
      <c r="BH2382" s="2" t="s">
        <v>1304</v>
      </c>
      <c r="BI2382" s="2" t="s">
        <v>1304</v>
      </c>
      <c r="BJ2382" s="2" t="s">
        <v>1304</v>
      </c>
      <c r="BK2382" s="2" t="s">
        <v>1304</v>
      </c>
      <c r="BL2382" s="2" t="s">
        <v>1304</v>
      </c>
      <c r="BM2382" s="2" t="s">
        <v>1304</v>
      </c>
      <c r="BN2382" s="2" t="s">
        <v>1304</v>
      </c>
      <c r="BO2382" s="2" t="s">
        <v>1304</v>
      </c>
    </row>
    <row r="2383" spans="2:67" ht="28.9" outlineLevel="1">
      <c r="B2383" s="36"/>
      <c r="C2383" s="9" t="s">
        <v>1999</v>
      </c>
      <c r="D2383" s="23" t="s">
        <v>2605</v>
      </c>
      <c r="E2383" s="10" t="s">
        <v>2606</v>
      </c>
      <c r="F2383" s="11" t="s">
        <v>2607</v>
      </c>
      <c r="G2383" s="11" t="str">
        <f t="shared" si="1395"/>
        <v>MFR_SPECIFIC_FD[69]</v>
      </c>
      <c r="H2383" s="11" t="s">
        <v>2609</v>
      </c>
      <c r="I2383" s="11"/>
      <c r="J2383" s="11"/>
      <c r="K2383" s="11"/>
      <c r="L2383" s="11"/>
      <c r="M2383" s="11"/>
      <c r="N2383" s="10"/>
      <c r="O2383" s="10"/>
      <c r="P2383" s="10"/>
      <c r="Q2383" s="10"/>
      <c r="R2383" s="10"/>
      <c r="S2383" s="10" t="s">
        <v>53</v>
      </c>
      <c r="T2383" s="10"/>
      <c r="U2383" s="10" t="s">
        <v>49</v>
      </c>
      <c r="V2383" s="10" t="s">
        <v>50</v>
      </c>
      <c r="W2383" s="10" t="s">
        <v>50</v>
      </c>
      <c r="X2383" s="11"/>
      <c r="Y2383" s="11"/>
      <c r="Z2383" s="11">
        <f t="shared" si="1396"/>
        <v>0</v>
      </c>
      <c r="AA2383" s="11"/>
      <c r="AB2383" s="11"/>
      <c r="AC2383" s="11">
        <f t="shared" si="1314"/>
        <v>0</v>
      </c>
      <c r="AD2383" s="10" t="str">
        <f t="shared" si="1397"/>
        <v>0</v>
      </c>
      <c r="AE2383" s="10" t="str">
        <f t="shared" si="1398"/>
        <v>0</v>
      </c>
      <c r="AF2383" s="11"/>
      <c r="AG2383" s="10"/>
      <c r="AH2383" s="10"/>
      <c r="AI2383" s="11">
        <f t="shared" si="1399"/>
        <v>1992</v>
      </c>
      <c r="AJ2383" s="11"/>
      <c r="AK2383" s="11">
        <f t="shared" si="1400"/>
        <v>1992</v>
      </c>
      <c r="AL2383" s="11"/>
      <c r="AM2383" s="11">
        <f t="shared" si="1401"/>
        <v>1599</v>
      </c>
      <c r="AN2383" s="11"/>
      <c r="AO2383" s="11">
        <f t="shared" si="593"/>
        <v>1599</v>
      </c>
      <c r="AP2383" s="11"/>
      <c r="AQ2383" s="11">
        <f t="shared" si="1402"/>
        <v>0</v>
      </c>
      <c r="AR2383" s="11">
        <f t="shared" si="1315"/>
        <v>0</v>
      </c>
      <c r="AS2383" s="11"/>
      <c r="AT2383" s="9"/>
      <c r="AU2383" t="str">
        <f t="shared" si="1351"/>
        <v>RW</v>
      </c>
      <c r="AV2383" s="7">
        <f>SUM(Z$7:Z2383)/2</f>
        <v>2016</v>
      </c>
      <c r="AW2383" s="7">
        <f>SUM(AC$7:AC2383)/2</f>
        <v>1600</v>
      </c>
      <c r="BA2383" s="7">
        <v>1</v>
      </c>
      <c r="BB2383" s="7">
        <f t="shared" si="1393"/>
        <v>69</v>
      </c>
      <c r="BF2383" s="2" t="s">
        <v>1304</v>
      </c>
      <c r="BG2383" s="2" t="s">
        <v>1304</v>
      </c>
      <c r="BH2383" s="2" t="s">
        <v>1304</v>
      </c>
      <c r="BI2383" s="2" t="s">
        <v>1304</v>
      </c>
      <c r="BJ2383" s="2" t="s">
        <v>1304</v>
      </c>
      <c r="BK2383" s="2" t="s">
        <v>1304</v>
      </c>
      <c r="BL2383" s="2" t="s">
        <v>1304</v>
      </c>
      <c r="BM2383" s="2" t="s">
        <v>1304</v>
      </c>
      <c r="BN2383" s="2" t="s">
        <v>1304</v>
      </c>
      <c r="BO2383" s="2" t="s">
        <v>1304</v>
      </c>
    </row>
    <row r="2384" spans="2:67" ht="57.6" outlineLevel="1">
      <c r="B2384" s="36"/>
      <c r="C2384" s="9" t="s">
        <v>1999</v>
      </c>
      <c r="D2384" s="23" t="s">
        <v>2605</v>
      </c>
      <c r="E2384" s="10" t="s">
        <v>2606</v>
      </c>
      <c r="F2384" s="11" t="s">
        <v>2607</v>
      </c>
      <c r="G2384" s="11" t="str">
        <f t="shared" si="1395"/>
        <v>MFR_SPECIFIC_FD[68:37]</v>
      </c>
      <c r="H2384" s="11" t="s">
        <v>2610</v>
      </c>
      <c r="I2384" s="11"/>
      <c r="J2384" s="11"/>
      <c r="K2384" s="11"/>
      <c r="L2384" s="11"/>
      <c r="M2384" s="11"/>
      <c r="N2384" s="10"/>
      <c r="O2384" s="10"/>
      <c r="P2384" s="10"/>
      <c r="Q2384" s="10"/>
      <c r="R2384" s="10"/>
      <c r="S2384" s="10" t="s">
        <v>53</v>
      </c>
      <c r="T2384" s="10"/>
      <c r="U2384" s="10" t="s">
        <v>49</v>
      </c>
      <c r="V2384" s="10" t="s">
        <v>50</v>
      </c>
      <c r="W2384" s="10" t="s">
        <v>50</v>
      </c>
      <c r="X2384" s="11"/>
      <c r="Y2384" s="11"/>
      <c r="Z2384" s="11">
        <f t="shared" si="1396"/>
        <v>0</v>
      </c>
      <c r="AA2384" s="11"/>
      <c r="AB2384" s="11"/>
      <c r="AC2384" s="11">
        <f t="shared" si="1314"/>
        <v>0</v>
      </c>
      <c r="AD2384" s="10" t="str">
        <f t="shared" si="1397"/>
        <v>00000000000000000000000000000000</v>
      </c>
      <c r="AE2384" s="10" t="str">
        <f t="shared" si="1398"/>
        <v>00000000000000000000000000000000</v>
      </c>
      <c r="AF2384" s="11"/>
      <c r="AG2384" s="10"/>
      <c r="AH2384" s="10"/>
      <c r="AI2384" s="11">
        <f t="shared" si="1399"/>
        <v>1984</v>
      </c>
      <c r="AJ2384" s="11"/>
      <c r="AK2384" s="11">
        <f t="shared" si="1400"/>
        <v>1984</v>
      </c>
      <c r="AL2384" s="11"/>
      <c r="AM2384" s="11">
        <f t="shared" si="1401"/>
        <v>1599</v>
      </c>
      <c r="AN2384" s="11"/>
      <c r="AO2384" s="11">
        <f t="shared" si="593"/>
        <v>1599</v>
      </c>
      <c r="AP2384" s="11"/>
      <c r="AQ2384" s="11">
        <f t="shared" si="1402"/>
        <v>0</v>
      </c>
      <c r="AR2384" s="11">
        <f t="shared" si="1315"/>
        <v>0</v>
      </c>
      <c r="AS2384" s="11"/>
      <c r="AT2384" s="9"/>
      <c r="AU2384" t="str">
        <f t="shared" si="1351"/>
        <v>RW</v>
      </c>
      <c r="AV2384" s="7">
        <f>SUM(Z$7:Z2384)/2</f>
        <v>2016</v>
      </c>
      <c r="AW2384" s="7">
        <f>SUM(AC$7:AC2384)/2</f>
        <v>1600</v>
      </c>
      <c r="BA2384" s="7">
        <v>32</v>
      </c>
      <c r="BB2384" s="7">
        <f t="shared" si="1393"/>
        <v>37</v>
      </c>
      <c r="BF2384" s="2" t="s">
        <v>173</v>
      </c>
      <c r="BG2384" s="2" t="s">
        <v>173</v>
      </c>
      <c r="BH2384" s="2" t="s">
        <v>173</v>
      </c>
      <c r="BI2384" s="2" t="s">
        <v>173</v>
      </c>
      <c r="BJ2384" s="2" t="s">
        <v>173</v>
      </c>
      <c r="BK2384" s="2" t="s">
        <v>173</v>
      </c>
      <c r="BL2384" s="2" t="s">
        <v>173</v>
      </c>
      <c r="BM2384" s="2" t="s">
        <v>173</v>
      </c>
      <c r="BN2384" s="2" t="s">
        <v>173</v>
      </c>
      <c r="BO2384" s="2" t="s">
        <v>173</v>
      </c>
    </row>
    <row r="2385" spans="2:67" ht="28.9" outlineLevel="1">
      <c r="B2385" s="36"/>
      <c r="C2385" s="9" t="s">
        <v>1999</v>
      </c>
      <c r="D2385" s="23" t="s">
        <v>2605</v>
      </c>
      <c r="E2385" s="10" t="s">
        <v>2606</v>
      </c>
      <c r="F2385" s="11" t="s">
        <v>2607</v>
      </c>
      <c r="G2385" s="11" t="str">
        <f t="shared" si="1395"/>
        <v>MFR_SPECIFIC_FD[36]</v>
      </c>
      <c r="H2385" s="11" t="s">
        <v>2611</v>
      </c>
      <c r="I2385" s="11"/>
      <c r="J2385" s="11"/>
      <c r="K2385" s="11"/>
      <c r="L2385" s="11"/>
      <c r="M2385" s="11"/>
      <c r="N2385" s="10"/>
      <c r="O2385" s="10"/>
      <c r="P2385" s="10"/>
      <c r="Q2385" s="10"/>
      <c r="R2385" s="10"/>
      <c r="S2385" s="10" t="s">
        <v>53</v>
      </c>
      <c r="T2385" s="10"/>
      <c r="U2385" s="10" t="s">
        <v>49</v>
      </c>
      <c r="V2385" s="10" t="s">
        <v>50</v>
      </c>
      <c r="W2385" s="10" t="s">
        <v>50</v>
      </c>
      <c r="X2385" s="11"/>
      <c r="Y2385" s="11"/>
      <c r="Z2385" s="11">
        <f t="shared" si="1396"/>
        <v>0</v>
      </c>
      <c r="AA2385" s="11"/>
      <c r="AB2385" s="11"/>
      <c r="AC2385" s="11">
        <f t="shared" si="1314"/>
        <v>0</v>
      </c>
      <c r="AD2385" s="10" t="str">
        <f t="shared" si="1397"/>
        <v>0</v>
      </c>
      <c r="AE2385" s="10" t="str">
        <f t="shared" si="1398"/>
        <v>0</v>
      </c>
      <c r="AF2385" s="11"/>
      <c r="AG2385" s="10"/>
      <c r="AH2385" s="10"/>
      <c r="AI2385" s="11">
        <f t="shared" si="1399"/>
        <v>1976</v>
      </c>
      <c r="AJ2385" s="11"/>
      <c r="AK2385" s="11">
        <f t="shared" si="1400"/>
        <v>1976</v>
      </c>
      <c r="AL2385" s="11"/>
      <c r="AM2385" s="11">
        <f t="shared" si="1401"/>
        <v>1599</v>
      </c>
      <c r="AN2385" s="11"/>
      <c r="AO2385" s="11">
        <f t="shared" si="593"/>
        <v>1599</v>
      </c>
      <c r="AP2385" s="11"/>
      <c r="AQ2385" s="11">
        <f t="shared" si="1402"/>
        <v>0</v>
      </c>
      <c r="AR2385" s="11">
        <f t="shared" si="1315"/>
        <v>0</v>
      </c>
      <c r="AS2385" s="11"/>
      <c r="AT2385" s="9"/>
      <c r="AU2385" t="str">
        <f t="shared" si="1351"/>
        <v>RW</v>
      </c>
      <c r="AV2385" s="7">
        <f>SUM(Z$7:Z2385)/2</f>
        <v>2016</v>
      </c>
      <c r="AW2385" s="7">
        <f>SUM(AC$7:AC2385)/2</f>
        <v>1600</v>
      </c>
      <c r="BA2385" s="7">
        <v>1</v>
      </c>
      <c r="BB2385" s="7">
        <f t="shared" si="1393"/>
        <v>36</v>
      </c>
      <c r="BF2385" s="2" t="s">
        <v>1304</v>
      </c>
      <c r="BG2385" s="2" t="s">
        <v>1304</v>
      </c>
      <c r="BH2385" s="2" t="s">
        <v>1304</v>
      </c>
      <c r="BI2385" s="2" t="s">
        <v>1304</v>
      </c>
      <c r="BJ2385" s="2" t="s">
        <v>1304</v>
      </c>
      <c r="BK2385" s="2" t="s">
        <v>1304</v>
      </c>
      <c r="BL2385" s="2" t="s">
        <v>1304</v>
      </c>
      <c r="BM2385" s="2" t="s">
        <v>1304</v>
      </c>
      <c r="BN2385" s="2" t="s">
        <v>1304</v>
      </c>
      <c r="BO2385" s="2" t="s">
        <v>1304</v>
      </c>
    </row>
    <row r="2386" spans="2:67" ht="28.9" outlineLevel="1">
      <c r="B2386" s="36"/>
      <c r="C2386" s="9" t="s">
        <v>1999</v>
      </c>
      <c r="D2386" s="23" t="s">
        <v>2605</v>
      </c>
      <c r="E2386" s="10" t="s">
        <v>2606</v>
      </c>
      <c r="F2386" s="11" t="s">
        <v>2607</v>
      </c>
      <c r="G2386" s="11" t="str">
        <f t="shared" si="1395"/>
        <v>MFR_SPECIFIC_FD[35:24]</v>
      </c>
      <c r="H2386" s="11" t="s">
        <v>2612</v>
      </c>
      <c r="I2386" s="11"/>
      <c r="J2386" s="11"/>
      <c r="K2386" s="11"/>
      <c r="L2386" s="11"/>
      <c r="M2386" s="11"/>
      <c r="N2386" s="10"/>
      <c r="O2386" s="10"/>
      <c r="P2386" s="10"/>
      <c r="Q2386" s="10"/>
      <c r="R2386" s="10"/>
      <c r="S2386" s="10" t="s">
        <v>53</v>
      </c>
      <c r="T2386" s="10"/>
      <c r="U2386" s="10" t="s">
        <v>49</v>
      </c>
      <c r="V2386" s="10" t="s">
        <v>50</v>
      </c>
      <c r="W2386" s="10" t="s">
        <v>50</v>
      </c>
      <c r="X2386" s="11"/>
      <c r="Y2386" s="11"/>
      <c r="Z2386" s="11">
        <f t="shared" si="1396"/>
        <v>0</v>
      </c>
      <c r="AA2386" s="11"/>
      <c r="AB2386" s="11"/>
      <c r="AC2386" s="11">
        <f t="shared" si="1314"/>
        <v>0</v>
      </c>
      <c r="AD2386" s="10" t="str">
        <f t="shared" si="1397"/>
        <v>000000000000</v>
      </c>
      <c r="AE2386" s="10" t="str">
        <f t="shared" si="1398"/>
        <v>000000000000</v>
      </c>
      <c r="AF2386" s="11"/>
      <c r="AG2386" s="10"/>
      <c r="AH2386" s="10"/>
      <c r="AI2386" s="11">
        <f t="shared" si="1399"/>
        <v>1968</v>
      </c>
      <c r="AJ2386" s="11"/>
      <c r="AK2386" s="11">
        <f t="shared" si="1400"/>
        <v>1968</v>
      </c>
      <c r="AL2386" s="11"/>
      <c r="AM2386" s="11">
        <f t="shared" si="1401"/>
        <v>1599</v>
      </c>
      <c r="AN2386" s="11"/>
      <c r="AO2386" s="11">
        <f t="shared" si="593"/>
        <v>1599</v>
      </c>
      <c r="AP2386" s="11"/>
      <c r="AQ2386" s="11">
        <f t="shared" si="1402"/>
        <v>0</v>
      </c>
      <c r="AR2386" s="11">
        <f t="shared" si="1315"/>
        <v>0</v>
      </c>
      <c r="AS2386" s="11"/>
      <c r="AT2386" s="9"/>
      <c r="AU2386" t="str">
        <f t="shared" si="1351"/>
        <v>RW</v>
      </c>
      <c r="AV2386" s="7">
        <f>SUM(Z$7:Z2386)/2</f>
        <v>2016</v>
      </c>
      <c r="AW2386" s="7">
        <f>SUM(AC$7:AC2386)/2</f>
        <v>1600</v>
      </c>
      <c r="BA2386" s="7">
        <v>12</v>
      </c>
      <c r="BB2386" s="7">
        <f t="shared" si="1393"/>
        <v>24</v>
      </c>
      <c r="BF2386" s="2" t="s">
        <v>1879</v>
      </c>
      <c r="BG2386" s="2" t="s">
        <v>1879</v>
      </c>
      <c r="BH2386" s="2" t="s">
        <v>1879</v>
      </c>
      <c r="BI2386" s="2" t="s">
        <v>1879</v>
      </c>
      <c r="BJ2386" s="2" t="s">
        <v>1879</v>
      </c>
      <c r="BK2386" s="2" t="s">
        <v>1879</v>
      </c>
      <c r="BL2386" s="2" t="s">
        <v>1879</v>
      </c>
      <c r="BM2386" s="2" t="s">
        <v>1879</v>
      </c>
      <c r="BN2386" s="2" t="s">
        <v>1879</v>
      </c>
      <c r="BO2386" s="2" t="s">
        <v>1879</v>
      </c>
    </row>
    <row r="2387" spans="2:67" ht="28.9" outlineLevel="1">
      <c r="B2387" s="36"/>
      <c r="C2387" s="9" t="s">
        <v>1999</v>
      </c>
      <c r="D2387" s="23" t="s">
        <v>2605</v>
      </c>
      <c r="E2387" s="10" t="s">
        <v>2606</v>
      </c>
      <c r="F2387" s="11" t="s">
        <v>2607</v>
      </c>
      <c r="G2387" s="11" t="str">
        <f t="shared" si="1395"/>
        <v>MFR_SPECIFIC_FD[23]</v>
      </c>
      <c r="H2387" s="11" t="s">
        <v>2613</v>
      </c>
      <c r="I2387" s="11"/>
      <c r="J2387" s="11"/>
      <c r="K2387" s="11"/>
      <c r="L2387" s="11"/>
      <c r="M2387" s="11"/>
      <c r="N2387" s="10"/>
      <c r="O2387" s="10"/>
      <c r="P2387" s="10"/>
      <c r="Q2387" s="10"/>
      <c r="R2387" s="10"/>
      <c r="S2387" s="10" t="s">
        <v>53</v>
      </c>
      <c r="T2387" s="10"/>
      <c r="U2387" s="10" t="s">
        <v>49</v>
      </c>
      <c r="V2387" s="10" t="s">
        <v>50</v>
      </c>
      <c r="W2387" s="10" t="s">
        <v>50</v>
      </c>
      <c r="X2387" s="11"/>
      <c r="Y2387" s="11"/>
      <c r="Z2387" s="11">
        <f t="shared" si="1396"/>
        <v>0</v>
      </c>
      <c r="AA2387" s="11"/>
      <c r="AB2387" s="11"/>
      <c r="AC2387" s="11">
        <f t="shared" si="1314"/>
        <v>0</v>
      </c>
      <c r="AD2387" s="10" t="str">
        <f t="shared" si="1397"/>
        <v>0</v>
      </c>
      <c r="AE2387" s="10" t="str">
        <f t="shared" si="1398"/>
        <v>0</v>
      </c>
      <c r="AF2387" s="11"/>
      <c r="AG2387" s="10"/>
      <c r="AH2387" s="10"/>
      <c r="AI2387" s="11">
        <f t="shared" si="1399"/>
        <v>1960</v>
      </c>
      <c r="AJ2387" s="11"/>
      <c r="AK2387" s="11">
        <f t="shared" si="1400"/>
        <v>1960</v>
      </c>
      <c r="AL2387" s="11"/>
      <c r="AM2387" s="11">
        <f t="shared" si="1401"/>
        <v>1599</v>
      </c>
      <c r="AN2387" s="11"/>
      <c r="AO2387" s="11">
        <f t="shared" si="593"/>
        <v>1599</v>
      </c>
      <c r="AP2387" s="11"/>
      <c r="AQ2387" s="11">
        <f t="shared" si="1402"/>
        <v>0</v>
      </c>
      <c r="AR2387" s="11">
        <f t="shared" si="1315"/>
        <v>0</v>
      </c>
      <c r="AS2387" s="11"/>
      <c r="AT2387" s="9"/>
      <c r="AU2387" t="str">
        <f t="shared" si="1351"/>
        <v>RW</v>
      </c>
      <c r="AV2387" s="7">
        <f>SUM(Z$7:Z2387)/2</f>
        <v>2016</v>
      </c>
      <c r="AW2387" s="7">
        <f>SUM(AC$7:AC2387)/2</f>
        <v>1600</v>
      </c>
      <c r="BA2387" s="7">
        <v>1</v>
      </c>
      <c r="BB2387" s="7">
        <f t="shared" si="1393"/>
        <v>23</v>
      </c>
      <c r="BF2387" s="2" t="s">
        <v>1304</v>
      </c>
      <c r="BG2387" s="2" t="s">
        <v>1304</v>
      </c>
      <c r="BH2387" s="2" t="s">
        <v>1304</v>
      </c>
      <c r="BI2387" s="2" t="s">
        <v>1304</v>
      </c>
      <c r="BJ2387" s="2" t="s">
        <v>1304</v>
      </c>
      <c r="BK2387" s="2" t="s">
        <v>1304</v>
      </c>
      <c r="BL2387" s="2" t="s">
        <v>1304</v>
      </c>
      <c r="BM2387" s="2" t="s">
        <v>1304</v>
      </c>
      <c r="BN2387" s="2" t="s">
        <v>1304</v>
      </c>
      <c r="BO2387" s="2" t="s">
        <v>1304</v>
      </c>
    </row>
    <row r="2388" spans="2:67" ht="28.9" outlineLevel="1">
      <c r="B2388" s="36"/>
      <c r="C2388" s="9" t="s">
        <v>1999</v>
      </c>
      <c r="D2388" s="23" t="s">
        <v>2605</v>
      </c>
      <c r="E2388" s="10" t="s">
        <v>2606</v>
      </c>
      <c r="F2388" s="11" t="s">
        <v>2607</v>
      </c>
      <c r="G2388" s="11" t="str">
        <f t="shared" si="1395"/>
        <v>MFR_SPECIFIC_FD[22:17]</v>
      </c>
      <c r="H2388" s="11" t="s">
        <v>2614</v>
      </c>
      <c r="I2388" s="11"/>
      <c r="J2388" s="11"/>
      <c r="K2388" s="11"/>
      <c r="L2388" s="11"/>
      <c r="M2388" s="11"/>
      <c r="N2388" s="10"/>
      <c r="O2388" s="10"/>
      <c r="P2388" s="10"/>
      <c r="Q2388" s="10"/>
      <c r="R2388" s="10"/>
      <c r="S2388" s="10" t="s">
        <v>53</v>
      </c>
      <c r="T2388" s="10"/>
      <c r="U2388" s="10" t="s">
        <v>49</v>
      </c>
      <c r="V2388" s="10" t="s">
        <v>50</v>
      </c>
      <c r="W2388" s="10" t="s">
        <v>50</v>
      </c>
      <c r="X2388" s="11"/>
      <c r="Y2388" s="11"/>
      <c r="Z2388" s="11">
        <f t="shared" si="1396"/>
        <v>0</v>
      </c>
      <c r="AA2388" s="11"/>
      <c r="AB2388" s="11"/>
      <c r="AC2388" s="11">
        <f t="shared" si="1314"/>
        <v>0</v>
      </c>
      <c r="AD2388" s="10" t="str">
        <f t="shared" si="1397"/>
        <v>000000</v>
      </c>
      <c r="AE2388" s="10" t="str">
        <f t="shared" si="1398"/>
        <v>000000</v>
      </c>
      <c r="AF2388" s="11"/>
      <c r="AG2388" s="10"/>
      <c r="AH2388" s="10"/>
      <c r="AI2388" s="11">
        <f t="shared" si="1399"/>
        <v>1952</v>
      </c>
      <c r="AJ2388" s="11"/>
      <c r="AK2388" s="11">
        <f t="shared" si="1400"/>
        <v>1952</v>
      </c>
      <c r="AL2388" s="11"/>
      <c r="AM2388" s="11">
        <f t="shared" si="1401"/>
        <v>1599</v>
      </c>
      <c r="AN2388" s="11"/>
      <c r="AO2388" s="11">
        <f t="shared" si="593"/>
        <v>1599</v>
      </c>
      <c r="AP2388" s="11"/>
      <c r="AQ2388" s="11">
        <f t="shared" si="1402"/>
        <v>0</v>
      </c>
      <c r="AR2388" s="11">
        <f t="shared" si="1315"/>
        <v>0</v>
      </c>
      <c r="AS2388" s="11"/>
      <c r="AT2388" s="9"/>
      <c r="AU2388" t="str">
        <f t="shared" si="1351"/>
        <v>RW</v>
      </c>
      <c r="AV2388" s="7">
        <f>SUM(Z$7:Z2388)/2</f>
        <v>2016</v>
      </c>
      <c r="AW2388" s="7">
        <f>SUM(AC$7:AC2388)/2</f>
        <v>1600</v>
      </c>
      <c r="BA2388" s="7">
        <v>6</v>
      </c>
      <c r="BB2388" s="7">
        <f t="shared" si="1393"/>
        <v>17</v>
      </c>
      <c r="BF2388" s="2" t="s">
        <v>412</v>
      </c>
      <c r="BG2388" s="2" t="s">
        <v>412</v>
      </c>
      <c r="BH2388" s="2" t="s">
        <v>412</v>
      </c>
      <c r="BI2388" s="2" t="s">
        <v>412</v>
      </c>
      <c r="BJ2388" s="2" t="s">
        <v>412</v>
      </c>
      <c r="BK2388" s="2" t="s">
        <v>412</v>
      </c>
      <c r="BL2388" s="2" t="s">
        <v>412</v>
      </c>
      <c r="BM2388" s="2" t="s">
        <v>412</v>
      </c>
      <c r="BN2388" s="2" t="s">
        <v>412</v>
      </c>
      <c r="BO2388" s="2" t="s">
        <v>412</v>
      </c>
    </row>
    <row r="2389" spans="2:67" ht="28.9" outlineLevel="1">
      <c r="B2389" s="36"/>
      <c r="C2389" s="9" t="s">
        <v>1999</v>
      </c>
      <c r="D2389" s="23" t="s">
        <v>2605</v>
      </c>
      <c r="E2389" s="10" t="s">
        <v>2606</v>
      </c>
      <c r="F2389" s="11" t="s">
        <v>2607</v>
      </c>
      <c r="G2389" s="11" t="str">
        <f t="shared" si="1395"/>
        <v>MFR_SPECIFIC_FD[16]</v>
      </c>
      <c r="H2389" s="11" t="s">
        <v>2615</v>
      </c>
      <c r="I2389" s="11"/>
      <c r="J2389" s="11"/>
      <c r="K2389" s="11"/>
      <c r="L2389" s="11"/>
      <c r="M2389" s="11"/>
      <c r="N2389" s="10"/>
      <c r="O2389" s="10"/>
      <c r="P2389" s="10"/>
      <c r="Q2389" s="10"/>
      <c r="R2389" s="10"/>
      <c r="S2389" s="10" t="s">
        <v>53</v>
      </c>
      <c r="T2389" s="10"/>
      <c r="U2389" s="10" t="s">
        <v>49</v>
      </c>
      <c r="V2389" s="10" t="s">
        <v>50</v>
      </c>
      <c r="W2389" s="10" t="s">
        <v>50</v>
      </c>
      <c r="X2389" s="11"/>
      <c r="Y2389" s="11"/>
      <c r="Z2389" s="11">
        <f t="shared" si="1362"/>
        <v>0</v>
      </c>
      <c r="AA2389" s="11"/>
      <c r="AB2389" s="11"/>
      <c r="AC2389" s="11">
        <f t="shared" si="1314"/>
        <v>0</v>
      </c>
      <c r="AD2389" s="10" t="str">
        <f t="shared" si="1397"/>
        <v>0</v>
      </c>
      <c r="AE2389" s="10" t="str">
        <f t="shared" si="1398"/>
        <v>0</v>
      </c>
      <c r="AF2389" s="11"/>
      <c r="AG2389" s="10"/>
      <c r="AH2389" s="10"/>
      <c r="AI2389" s="11">
        <f t="shared" ref="AI2389:AI2401" si="1403">AK2380+Y2389</f>
        <v>0</v>
      </c>
      <c r="AJ2389" s="11"/>
      <c r="AK2389" s="11">
        <f t="shared" si="592"/>
        <v>0</v>
      </c>
      <c r="AL2389" s="11"/>
      <c r="AM2389" s="11">
        <f t="shared" si="1401"/>
        <v>0</v>
      </c>
      <c r="AN2389" s="11"/>
      <c r="AO2389" s="11">
        <f t="shared" si="593"/>
        <v>0</v>
      </c>
      <c r="AP2389" s="11"/>
      <c r="AQ2389" s="11">
        <f t="shared" si="1402"/>
        <v>0</v>
      </c>
      <c r="AR2389" s="11">
        <f t="shared" si="1315"/>
        <v>0</v>
      </c>
      <c r="AS2389" s="11"/>
      <c r="AT2389" s="9"/>
      <c r="AU2389" t="str">
        <f t="shared" si="1351"/>
        <v>RW</v>
      </c>
      <c r="AV2389" s="7">
        <f>SUM(Z$7:Z2389)/2</f>
        <v>2016</v>
      </c>
      <c r="AW2389" s="7">
        <f>SUM(AC$7:AC2389)/2</f>
        <v>1600</v>
      </c>
      <c r="BA2389" s="7">
        <v>1</v>
      </c>
      <c r="BB2389" s="7">
        <f t="shared" si="1393"/>
        <v>16</v>
      </c>
      <c r="BF2389" s="2" t="s">
        <v>1304</v>
      </c>
      <c r="BG2389" s="2" t="s">
        <v>1304</v>
      </c>
      <c r="BH2389" s="2" t="s">
        <v>1304</v>
      </c>
      <c r="BI2389" s="2" t="s">
        <v>1304</v>
      </c>
      <c r="BJ2389" s="2" t="s">
        <v>1304</v>
      </c>
      <c r="BK2389" s="2" t="s">
        <v>1304</v>
      </c>
      <c r="BL2389" s="2" t="s">
        <v>1304</v>
      </c>
      <c r="BM2389" s="2" t="s">
        <v>1304</v>
      </c>
      <c r="BN2389" s="2" t="s">
        <v>1304</v>
      </c>
      <c r="BO2389" s="2" t="s">
        <v>1304</v>
      </c>
    </row>
    <row r="2390" spans="2:67" ht="28.9" outlineLevel="1">
      <c r="B2390" s="36"/>
      <c r="C2390" s="9" t="s">
        <v>1999</v>
      </c>
      <c r="D2390" s="23" t="s">
        <v>2605</v>
      </c>
      <c r="E2390" s="10" t="s">
        <v>2606</v>
      </c>
      <c r="F2390" s="11" t="s">
        <v>2607</v>
      </c>
      <c r="G2390" s="11" t="str">
        <f t="shared" si="1395"/>
        <v>MFR_SPECIFIC_FD[15]</v>
      </c>
      <c r="H2390" s="11" t="s">
        <v>2616</v>
      </c>
      <c r="I2390" s="11"/>
      <c r="J2390" s="11"/>
      <c r="K2390" s="11"/>
      <c r="L2390" s="11"/>
      <c r="M2390" s="11"/>
      <c r="N2390" s="10"/>
      <c r="O2390" s="10"/>
      <c r="P2390" s="10"/>
      <c r="Q2390" s="10"/>
      <c r="R2390" s="10"/>
      <c r="S2390" s="10" t="s">
        <v>53</v>
      </c>
      <c r="T2390" s="10"/>
      <c r="U2390" s="10" t="s">
        <v>49</v>
      </c>
      <c r="V2390" s="10" t="s">
        <v>50</v>
      </c>
      <c r="W2390" s="10" t="s">
        <v>50</v>
      </c>
      <c r="X2390" s="11"/>
      <c r="Y2390" s="11"/>
      <c r="Z2390" s="11">
        <f t="shared" si="1362"/>
        <v>0</v>
      </c>
      <c r="AA2390" s="11"/>
      <c r="AB2390" s="11"/>
      <c r="AC2390" s="11">
        <f t="shared" si="1314"/>
        <v>0</v>
      </c>
      <c r="AD2390" s="10" t="str">
        <f t="shared" si="1397"/>
        <v>0</v>
      </c>
      <c r="AE2390" s="10" t="str">
        <f t="shared" si="1398"/>
        <v>0</v>
      </c>
      <c r="AF2390" s="11"/>
      <c r="AG2390" s="10"/>
      <c r="AH2390" s="10"/>
      <c r="AI2390" s="11">
        <f t="shared" si="1403"/>
        <v>2008</v>
      </c>
      <c r="AJ2390" s="11"/>
      <c r="AK2390" s="11">
        <f t="shared" si="592"/>
        <v>2008</v>
      </c>
      <c r="AL2390" s="11"/>
      <c r="AM2390" s="11">
        <f t="shared" si="1401"/>
        <v>1599</v>
      </c>
      <c r="AN2390" s="11"/>
      <c r="AO2390" s="11">
        <f t="shared" si="593"/>
        <v>1599</v>
      </c>
      <c r="AP2390" s="11"/>
      <c r="AQ2390" s="11">
        <f t="shared" si="1402"/>
        <v>0</v>
      </c>
      <c r="AR2390" s="11">
        <f t="shared" si="1315"/>
        <v>0</v>
      </c>
      <c r="AS2390" s="11"/>
      <c r="AT2390" s="9"/>
      <c r="AU2390" t="str">
        <f t="shared" si="1351"/>
        <v>RW</v>
      </c>
      <c r="AV2390" s="7">
        <f>SUM(Z$7:Z2390)/2</f>
        <v>2016</v>
      </c>
      <c r="AW2390" s="7">
        <f>SUM(AC$7:AC2390)/2</f>
        <v>1600</v>
      </c>
      <c r="BA2390" s="7">
        <v>1</v>
      </c>
      <c r="BB2390" s="7">
        <f t="shared" si="1393"/>
        <v>15</v>
      </c>
      <c r="BF2390" s="2" t="s">
        <v>1304</v>
      </c>
      <c r="BG2390" s="2" t="s">
        <v>1304</v>
      </c>
      <c r="BH2390" s="2" t="s">
        <v>1304</v>
      </c>
      <c r="BI2390" s="2" t="s">
        <v>1304</v>
      </c>
      <c r="BJ2390" s="2" t="s">
        <v>1304</v>
      </c>
      <c r="BK2390" s="2" t="s">
        <v>1304</v>
      </c>
      <c r="BL2390" s="2" t="s">
        <v>1304</v>
      </c>
      <c r="BM2390" s="2" t="s">
        <v>1304</v>
      </c>
      <c r="BN2390" s="2" t="s">
        <v>1304</v>
      </c>
      <c r="BO2390" s="2" t="s">
        <v>1304</v>
      </c>
    </row>
    <row r="2391" spans="2:67" ht="28.9" outlineLevel="1">
      <c r="B2391" s="36"/>
      <c r="C2391" s="9" t="s">
        <v>1999</v>
      </c>
      <c r="D2391" s="23" t="s">
        <v>2605</v>
      </c>
      <c r="E2391" s="10" t="s">
        <v>2606</v>
      </c>
      <c r="F2391" s="11" t="s">
        <v>2607</v>
      </c>
      <c r="G2391" s="11" t="str">
        <f t="shared" si="1395"/>
        <v>MFR_SPECIFIC_FD[14]</v>
      </c>
      <c r="H2391" s="11" t="s">
        <v>2617</v>
      </c>
      <c r="I2391" s="11"/>
      <c r="J2391" s="11"/>
      <c r="K2391" s="11"/>
      <c r="L2391" s="11"/>
      <c r="M2391" s="11"/>
      <c r="N2391" s="10"/>
      <c r="O2391" s="10"/>
      <c r="P2391" s="10"/>
      <c r="Q2391" s="10"/>
      <c r="R2391" s="10"/>
      <c r="S2391" s="10" t="s">
        <v>53</v>
      </c>
      <c r="T2391" s="10"/>
      <c r="U2391" s="10" t="s">
        <v>49</v>
      </c>
      <c r="V2391" s="10" t="s">
        <v>50</v>
      </c>
      <c r="W2391" s="10" t="s">
        <v>50</v>
      </c>
      <c r="X2391" s="11"/>
      <c r="Y2391" s="11"/>
      <c r="Z2391" s="11">
        <f t="shared" si="1362"/>
        <v>0</v>
      </c>
      <c r="AA2391" s="11"/>
      <c r="AB2391" s="11"/>
      <c r="AC2391" s="11">
        <f t="shared" si="1314"/>
        <v>0</v>
      </c>
      <c r="AD2391" s="10" t="str">
        <f t="shared" si="1397"/>
        <v>0</v>
      </c>
      <c r="AE2391" s="10" t="str">
        <f t="shared" si="1398"/>
        <v>0</v>
      </c>
      <c r="AF2391" s="11"/>
      <c r="AG2391" s="10"/>
      <c r="AH2391" s="10"/>
      <c r="AI2391" s="11">
        <f t="shared" si="1403"/>
        <v>2000</v>
      </c>
      <c r="AJ2391" s="11"/>
      <c r="AK2391" s="11">
        <f t="shared" si="592"/>
        <v>2000</v>
      </c>
      <c r="AL2391" s="11"/>
      <c r="AM2391" s="11">
        <f t="shared" si="1401"/>
        <v>1599</v>
      </c>
      <c r="AN2391" s="11"/>
      <c r="AO2391" s="11">
        <f t="shared" si="593"/>
        <v>1599</v>
      </c>
      <c r="AP2391" s="11"/>
      <c r="AQ2391" s="11">
        <f t="shared" si="1402"/>
        <v>0</v>
      </c>
      <c r="AR2391" s="11">
        <f t="shared" si="1315"/>
        <v>0</v>
      </c>
      <c r="AS2391" s="11"/>
      <c r="AT2391" s="9"/>
      <c r="AU2391" t="str">
        <f t="shared" si="1351"/>
        <v>RW</v>
      </c>
      <c r="AV2391" s="7">
        <f>SUM(Z$7:Z2391)/2</f>
        <v>2016</v>
      </c>
      <c r="AW2391" s="7">
        <f>SUM(AC$7:AC2391)/2</f>
        <v>1600</v>
      </c>
      <c r="BA2391" s="7">
        <v>1</v>
      </c>
      <c r="BB2391" s="7">
        <f t="shared" si="1393"/>
        <v>14</v>
      </c>
      <c r="BF2391" s="2" t="s">
        <v>1304</v>
      </c>
      <c r="BG2391" s="2" t="s">
        <v>1304</v>
      </c>
      <c r="BH2391" s="2" t="s">
        <v>1304</v>
      </c>
      <c r="BI2391" s="2" t="s">
        <v>1304</v>
      </c>
      <c r="BJ2391" s="2" t="s">
        <v>1304</v>
      </c>
      <c r="BK2391" s="2" t="s">
        <v>1304</v>
      </c>
      <c r="BL2391" s="2" t="s">
        <v>1304</v>
      </c>
      <c r="BM2391" s="2" t="s">
        <v>1304</v>
      </c>
      <c r="BN2391" s="2" t="s">
        <v>1304</v>
      </c>
      <c r="BO2391" s="2" t="s">
        <v>1304</v>
      </c>
    </row>
    <row r="2392" spans="2:67" ht="28.9" outlineLevel="1">
      <c r="B2392" s="36"/>
      <c r="C2392" s="9" t="s">
        <v>1999</v>
      </c>
      <c r="D2392" s="23" t="s">
        <v>2605</v>
      </c>
      <c r="E2392" s="10" t="s">
        <v>2606</v>
      </c>
      <c r="F2392" s="11" t="s">
        <v>2607</v>
      </c>
      <c r="G2392" s="11" t="str">
        <f t="shared" si="1395"/>
        <v>MFR_SPECIFIC_FD[13]</v>
      </c>
      <c r="H2392" s="11" t="s">
        <v>2618</v>
      </c>
      <c r="I2392" s="11"/>
      <c r="J2392" s="11"/>
      <c r="K2392" s="11"/>
      <c r="L2392" s="11"/>
      <c r="M2392" s="11"/>
      <c r="N2392" s="10"/>
      <c r="O2392" s="10"/>
      <c r="P2392" s="10"/>
      <c r="Q2392" s="10"/>
      <c r="R2392" s="10"/>
      <c r="S2392" s="10" t="s">
        <v>53</v>
      </c>
      <c r="T2392" s="10"/>
      <c r="U2392" s="10" t="s">
        <v>49</v>
      </c>
      <c r="V2392" s="10" t="s">
        <v>50</v>
      </c>
      <c r="W2392" s="10" t="s">
        <v>50</v>
      </c>
      <c r="X2392" s="11"/>
      <c r="Y2392" s="11"/>
      <c r="Z2392" s="11">
        <f t="shared" si="1362"/>
        <v>0</v>
      </c>
      <c r="AA2392" s="11"/>
      <c r="AB2392" s="11"/>
      <c r="AC2392" s="11">
        <f t="shared" si="1314"/>
        <v>0</v>
      </c>
      <c r="AD2392" s="10" t="str">
        <f t="shared" si="1397"/>
        <v>0</v>
      </c>
      <c r="AE2392" s="10" t="str">
        <f t="shared" si="1398"/>
        <v>0</v>
      </c>
      <c r="AF2392" s="11"/>
      <c r="AG2392" s="10"/>
      <c r="AH2392" s="10"/>
      <c r="AI2392" s="11">
        <f t="shared" si="1403"/>
        <v>1992</v>
      </c>
      <c r="AJ2392" s="11"/>
      <c r="AK2392" s="11">
        <f t="shared" si="592"/>
        <v>1992</v>
      </c>
      <c r="AL2392" s="11"/>
      <c r="AM2392" s="11">
        <f t="shared" si="1401"/>
        <v>1599</v>
      </c>
      <c r="AN2392" s="11"/>
      <c r="AO2392" s="11">
        <f t="shared" si="593"/>
        <v>1599</v>
      </c>
      <c r="AP2392" s="11"/>
      <c r="AQ2392" s="11">
        <f t="shared" si="1402"/>
        <v>0</v>
      </c>
      <c r="AR2392" s="11">
        <f t="shared" si="1315"/>
        <v>0</v>
      </c>
      <c r="AS2392" s="11"/>
      <c r="AT2392" s="9"/>
      <c r="AU2392" t="str">
        <f t="shared" si="1351"/>
        <v>RW</v>
      </c>
      <c r="AV2392" s="7">
        <f>SUM(Z$7:Z2392)/2</f>
        <v>2016</v>
      </c>
      <c r="AW2392" s="7">
        <f>SUM(AC$7:AC2392)/2</f>
        <v>1600</v>
      </c>
      <c r="BA2392" s="7">
        <v>1</v>
      </c>
      <c r="BB2392" s="7">
        <f t="shared" si="1393"/>
        <v>13</v>
      </c>
      <c r="BF2392" s="2" t="s">
        <v>1304</v>
      </c>
      <c r="BG2392" s="2" t="s">
        <v>1304</v>
      </c>
      <c r="BH2392" s="2" t="s">
        <v>1304</v>
      </c>
      <c r="BI2392" s="2" t="s">
        <v>1304</v>
      </c>
      <c r="BJ2392" s="2" t="s">
        <v>1304</v>
      </c>
      <c r="BK2392" s="2" t="s">
        <v>1304</v>
      </c>
      <c r="BL2392" s="2" t="s">
        <v>1304</v>
      </c>
      <c r="BM2392" s="2" t="s">
        <v>1304</v>
      </c>
      <c r="BN2392" s="2" t="s">
        <v>1304</v>
      </c>
      <c r="BO2392" s="2" t="s">
        <v>1304</v>
      </c>
    </row>
    <row r="2393" spans="2:67" ht="28.9" outlineLevel="1">
      <c r="B2393" s="36"/>
      <c r="C2393" s="9" t="s">
        <v>1999</v>
      </c>
      <c r="D2393" s="23" t="s">
        <v>2605</v>
      </c>
      <c r="E2393" s="10" t="s">
        <v>2606</v>
      </c>
      <c r="F2393" s="11" t="s">
        <v>2607</v>
      </c>
      <c r="G2393" s="11" t="str">
        <f t="shared" si="1395"/>
        <v>MFR_SPECIFIC_FD[12]</v>
      </c>
      <c r="H2393" s="11" t="s">
        <v>2619</v>
      </c>
      <c r="I2393" s="11"/>
      <c r="J2393" s="11"/>
      <c r="K2393" s="11"/>
      <c r="L2393" s="11"/>
      <c r="M2393" s="11"/>
      <c r="N2393" s="10"/>
      <c r="O2393" s="10"/>
      <c r="P2393" s="10"/>
      <c r="Q2393" s="10"/>
      <c r="R2393" s="10"/>
      <c r="S2393" s="10" t="s">
        <v>53</v>
      </c>
      <c r="T2393" s="10"/>
      <c r="U2393" s="10" t="s">
        <v>49</v>
      </c>
      <c r="V2393" s="10" t="s">
        <v>50</v>
      </c>
      <c r="W2393" s="10" t="s">
        <v>50</v>
      </c>
      <c r="X2393" s="11"/>
      <c r="Y2393" s="11"/>
      <c r="Z2393" s="11">
        <f t="shared" si="1362"/>
        <v>0</v>
      </c>
      <c r="AA2393" s="11"/>
      <c r="AB2393" s="11"/>
      <c r="AC2393" s="11">
        <f t="shared" si="1314"/>
        <v>0</v>
      </c>
      <c r="AD2393" s="10" t="str">
        <f t="shared" si="1397"/>
        <v>0</v>
      </c>
      <c r="AE2393" s="10" t="str">
        <f t="shared" si="1398"/>
        <v>0</v>
      </c>
      <c r="AF2393" s="11"/>
      <c r="AG2393" s="10"/>
      <c r="AH2393" s="10"/>
      <c r="AI2393" s="11">
        <f t="shared" si="1403"/>
        <v>1984</v>
      </c>
      <c r="AJ2393" s="11"/>
      <c r="AK2393" s="11">
        <f t="shared" si="592"/>
        <v>1984</v>
      </c>
      <c r="AL2393" s="11"/>
      <c r="AM2393" s="11">
        <f t="shared" si="1401"/>
        <v>1599</v>
      </c>
      <c r="AN2393" s="11"/>
      <c r="AO2393" s="11">
        <f t="shared" si="593"/>
        <v>1599</v>
      </c>
      <c r="AP2393" s="11"/>
      <c r="AQ2393" s="11">
        <f t="shared" si="1402"/>
        <v>0</v>
      </c>
      <c r="AR2393" s="11">
        <f t="shared" si="1315"/>
        <v>0</v>
      </c>
      <c r="AS2393" s="11"/>
      <c r="AT2393" s="9"/>
      <c r="AU2393" t="str">
        <f t="shared" si="1351"/>
        <v>RW</v>
      </c>
      <c r="AV2393" s="7">
        <f>SUM(Z$7:Z2393)/2</f>
        <v>2016</v>
      </c>
      <c r="AW2393" s="7">
        <f>SUM(AC$7:AC2393)/2</f>
        <v>1600</v>
      </c>
      <c r="BA2393" s="7">
        <v>1</v>
      </c>
      <c r="BB2393" s="7">
        <f t="shared" si="1393"/>
        <v>12</v>
      </c>
      <c r="BF2393" s="2" t="s">
        <v>1304</v>
      </c>
      <c r="BG2393" s="2" t="s">
        <v>1304</v>
      </c>
      <c r="BH2393" s="2" t="s">
        <v>1304</v>
      </c>
      <c r="BI2393" s="2" t="s">
        <v>1304</v>
      </c>
      <c r="BJ2393" s="2" t="s">
        <v>1304</v>
      </c>
      <c r="BK2393" s="2" t="s">
        <v>1304</v>
      </c>
      <c r="BL2393" s="2" t="s">
        <v>1304</v>
      </c>
      <c r="BM2393" s="2" t="s">
        <v>1304</v>
      </c>
      <c r="BN2393" s="2" t="s">
        <v>1304</v>
      </c>
      <c r="BO2393" s="2" t="s">
        <v>1304</v>
      </c>
    </row>
    <row r="2394" spans="2:67" ht="28.9" outlineLevel="1">
      <c r="B2394" s="36"/>
      <c r="C2394" s="9" t="s">
        <v>1999</v>
      </c>
      <c r="D2394" s="23" t="s">
        <v>2605</v>
      </c>
      <c r="E2394" s="10" t="s">
        <v>2606</v>
      </c>
      <c r="F2394" s="11" t="s">
        <v>2607</v>
      </c>
      <c r="G2394" s="11" t="str">
        <f t="shared" si="1395"/>
        <v>MFR_SPECIFIC_FD[11]</v>
      </c>
      <c r="H2394" s="11" t="s">
        <v>2620</v>
      </c>
      <c r="I2394" s="11"/>
      <c r="J2394" s="11"/>
      <c r="K2394" s="11"/>
      <c r="L2394" s="11"/>
      <c r="M2394" s="11"/>
      <c r="N2394" s="10"/>
      <c r="O2394" s="10"/>
      <c r="P2394" s="10"/>
      <c r="Q2394" s="10"/>
      <c r="R2394" s="10"/>
      <c r="S2394" s="10" t="s">
        <v>53</v>
      </c>
      <c r="T2394" s="10"/>
      <c r="U2394" s="10" t="s">
        <v>49</v>
      </c>
      <c r="V2394" s="10" t="s">
        <v>50</v>
      </c>
      <c r="W2394" s="10" t="s">
        <v>50</v>
      </c>
      <c r="X2394" s="11"/>
      <c r="Y2394" s="11"/>
      <c r="Z2394" s="11">
        <f t="shared" si="1362"/>
        <v>0</v>
      </c>
      <c r="AA2394" s="11"/>
      <c r="AB2394" s="11"/>
      <c r="AC2394" s="11">
        <f t="shared" si="1314"/>
        <v>0</v>
      </c>
      <c r="AD2394" s="10" t="str">
        <f t="shared" si="1397"/>
        <v>0</v>
      </c>
      <c r="AE2394" s="10" t="str">
        <f t="shared" si="1398"/>
        <v>0</v>
      </c>
      <c r="AF2394" s="11"/>
      <c r="AG2394" s="10"/>
      <c r="AH2394" s="10"/>
      <c r="AI2394" s="11">
        <f t="shared" si="1403"/>
        <v>1976</v>
      </c>
      <c r="AJ2394" s="11"/>
      <c r="AK2394" s="11">
        <f t="shared" si="592"/>
        <v>1976</v>
      </c>
      <c r="AL2394" s="11"/>
      <c r="AM2394" s="11">
        <f t="shared" si="1401"/>
        <v>1599</v>
      </c>
      <c r="AN2394" s="11"/>
      <c r="AO2394" s="11">
        <f t="shared" si="593"/>
        <v>1599</v>
      </c>
      <c r="AP2394" s="11"/>
      <c r="AQ2394" s="11">
        <f t="shared" si="1402"/>
        <v>0</v>
      </c>
      <c r="AR2394" s="11">
        <f t="shared" si="1315"/>
        <v>0</v>
      </c>
      <c r="AS2394" s="11"/>
      <c r="AT2394" s="9"/>
      <c r="AU2394" t="str">
        <f t="shared" si="1351"/>
        <v>RW</v>
      </c>
      <c r="AV2394" s="7">
        <f>SUM(Z$7:Z2394)/2</f>
        <v>2016</v>
      </c>
      <c r="AW2394" s="7">
        <f>SUM(AC$7:AC2394)/2</f>
        <v>1600</v>
      </c>
      <c r="BA2394" s="7">
        <v>1</v>
      </c>
      <c r="BB2394" s="7">
        <f t="shared" si="1393"/>
        <v>11</v>
      </c>
      <c r="BF2394" s="2" t="s">
        <v>1304</v>
      </c>
      <c r="BG2394" s="2" t="s">
        <v>1304</v>
      </c>
      <c r="BH2394" s="2" t="s">
        <v>1304</v>
      </c>
      <c r="BI2394" s="2" t="s">
        <v>1304</v>
      </c>
      <c r="BJ2394" s="2" t="s">
        <v>1304</v>
      </c>
      <c r="BK2394" s="2" t="s">
        <v>1304</v>
      </c>
      <c r="BL2394" s="2" t="s">
        <v>1304</v>
      </c>
      <c r="BM2394" s="2" t="s">
        <v>1304</v>
      </c>
      <c r="BN2394" s="2" t="s">
        <v>1304</v>
      </c>
      <c r="BO2394" s="2" t="s">
        <v>1304</v>
      </c>
    </row>
    <row r="2395" spans="2:67" ht="28.9" outlineLevel="1">
      <c r="B2395" s="36"/>
      <c r="C2395" s="9" t="s">
        <v>1999</v>
      </c>
      <c r="D2395" s="23" t="s">
        <v>2605</v>
      </c>
      <c r="E2395" s="10" t="s">
        <v>2606</v>
      </c>
      <c r="F2395" s="11" t="s">
        <v>2607</v>
      </c>
      <c r="G2395" s="11" t="str">
        <f t="shared" si="1395"/>
        <v>MFR_SPECIFIC_FD[10]</v>
      </c>
      <c r="H2395" s="11" t="s">
        <v>2621</v>
      </c>
      <c r="I2395" s="11"/>
      <c r="J2395" s="11"/>
      <c r="K2395" s="11"/>
      <c r="L2395" s="11"/>
      <c r="M2395" s="11"/>
      <c r="N2395" s="10"/>
      <c r="O2395" s="10"/>
      <c r="P2395" s="10"/>
      <c r="Q2395" s="10"/>
      <c r="R2395" s="10"/>
      <c r="S2395" s="10" t="s">
        <v>53</v>
      </c>
      <c r="T2395" s="10"/>
      <c r="U2395" s="10" t="s">
        <v>49</v>
      </c>
      <c r="V2395" s="10" t="s">
        <v>50</v>
      </c>
      <c r="W2395" s="10" t="s">
        <v>50</v>
      </c>
      <c r="X2395" s="11"/>
      <c r="Y2395" s="11"/>
      <c r="Z2395" s="11">
        <f t="shared" si="1362"/>
        <v>0</v>
      </c>
      <c r="AA2395" s="11"/>
      <c r="AB2395" s="11"/>
      <c r="AC2395" s="11">
        <f t="shared" si="1314"/>
        <v>0</v>
      </c>
      <c r="AD2395" s="10" t="str">
        <f t="shared" si="1397"/>
        <v>0</v>
      </c>
      <c r="AE2395" s="10" t="str">
        <f t="shared" si="1398"/>
        <v>0</v>
      </c>
      <c r="AF2395" s="11"/>
      <c r="AG2395" s="10"/>
      <c r="AH2395" s="10"/>
      <c r="AI2395" s="11">
        <f t="shared" si="1403"/>
        <v>1968</v>
      </c>
      <c r="AJ2395" s="11"/>
      <c r="AK2395" s="11">
        <f t="shared" si="592"/>
        <v>1968</v>
      </c>
      <c r="AL2395" s="11"/>
      <c r="AM2395" s="11">
        <f t="shared" si="1401"/>
        <v>1599</v>
      </c>
      <c r="AN2395" s="11"/>
      <c r="AO2395" s="11">
        <f t="shared" si="593"/>
        <v>1599</v>
      </c>
      <c r="AP2395" s="11"/>
      <c r="AQ2395" s="11">
        <f t="shared" si="1402"/>
        <v>0</v>
      </c>
      <c r="AR2395" s="11">
        <f t="shared" si="1315"/>
        <v>0</v>
      </c>
      <c r="AS2395" s="11"/>
      <c r="AT2395" s="9"/>
      <c r="AU2395" t="str">
        <f t="shared" si="1351"/>
        <v>RW</v>
      </c>
      <c r="AV2395" s="7">
        <f>SUM(Z$7:Z2395)/2</f>
        <v>2016</v>
      </c>
      <c r="AW2395" s="7">
        <f>SUM(AC$7:AC2395)/2</f>
        <v>1600</v>
      </c>
      <c r="BA2395" s="7">
        <v>1</v>
      </c>
      <c r="BB2395" s="7">
        <f t="shared" si="1393"/>
        <v>10</v>
      </c>
      <c r="BF2395" s="2" t="s">
        <v>1304</v>
      </c>
      <c r="BG2395" s="2" t="s">
        <v>1304</v>
      </c>
      <c r="BH2395" s="2" t="s">
        <v>1304</v>
      </c>
      <c r="BI2395" s="2" t="s">
        <v>1304</v>
      </c>
      <c r="BJ2395" s="2" t="s">
        <v>1304</v>
      </c>
      <c r="BK2395" s="2" t="s">
        <v>1304</v>
      </c>
      <c r="BL2395" s="2" t="s">
        <v>1304</v>
      </c>
      <c r="BM2395" s="2" t="s">
        <v>1304</v>
      </c>
      <c r="BN2395" s="2" t="s">
        <v>1304</v>
      </c>
      <c r="BO2395" s="2" t="s">
        <v>1304</v>
      </c>
    </row>
    <row r="2396" spans="2:67" ht="28.9" outlineLevel="1">
      <c r="B2396" s="36"/>
      <c r="C2396" s="9" t="s">
        <v>1999</v>
      </c>
      <c r="D2396" s="23" t="s">
        <v>2605</v>
      </c>
      <c r="E2396" s="10" t="s">
        <v>2606</v>
      </c>
      <c r="F2396" s="11" t="s">
        <v>2607</v>
      </c>
      <c r="G2396" s="11" t="str">
        <f t="shared" si="1395"/>
        <v>MFR_SPECIFIC_FD[9:6]</v>
      </c>
      <c r="H2396" s="11" t="s">
        <v>2622</v>
      </c>
      <c r="I2396" s="11"/>
      <c r="J2396" s="11"/>
      <c r="K2396" s="11"/>
      <c r="L2396" s="11"/>
      <c r="M2396" s="11"/>
      <c r="N2396" s="10"/>
      <c r="O2396" s="10"/>
      <c r="P2396" s="10"/>
      <c r="Q2396" s="10"/>
      <c r="R2396" s="10"/>
      <c r="S2396" s="10" t="s">
        <v>53</v>
      </c>
      <c r="T2396" s="10"/>
      <c r="U2396" s="10" t="s">
        <v>49</v>
      </c>
      <c r="V2396" s="10" t="s">
        <v>50</v>
      </c>
      <c r="W2396" s="10" t="s">
        <v>50</v>
      </c>
      <c r="X2396" s="11"/>
      <c r="Y2396" s="11"/>
      <c r="Z2396" s="11">
        <f t="shared" si="1362"/>
        <v>0</v>
      </c>
      <c r="AA2396" s="11"/>
      <c r="AB2396" s="11"/>
      <c r="AC2396" s="11">
        <f t="shared" si="1314"/>
        <v>0</v>
      </c>
      <c r="AD2396" s="10" t="str">
        <f t="shared" si="1397"/>
        <v>0000</v>
      </c>
      <c r="AE2396" s="10" t="str">
        <f t="shared" si="1398"/>
        <v>0000</v>
      </c>
      <c r="AF2396" s="11"/>
      <c r="AG2396" s="10"/>
      <c r="AH2396" s="10"/>
      <c r="AI2396" s="11">
        <f t="shared" si="1403"/>
        <v>1960</v>
      </c>
      <c r="AJ2396" s="11"/>
      <c r="AK2396" s="11">
        <f t="shared" si="592"/>
        <v>1960</v>
      </c>
      <c r="AL2396" s="11"/>
      <c r="AM2396" s="11">
        <f t="shared" si="1401"/>
        <v>1599</v>
      </c>
      <c r="AN2396" s="11"/>
      <c r="AO2396" s="11">
        <f t="shared" si="593"/>
        <v>1599</v>
      </c>
      <c r="AP2396" s="11"/>
      <c r="AQ2396" s="11">
        <f t="shared" si="1402"/>
        <v>0</v>
      </c>
      <c r="AR2396" s="11">
        <f t="shared" si="1315"/>
        <v>0</v>
      </c>
      <c r="AS2396" s="11"/>
      <c r="AT2396" s="9"/>
      <c r="AU2396" t="str">
        <f t="shared" si="1351"/>
        <v>RW</v>
      </c>
      <c r="AV2396" s="7">
        <f>SUM(Z$7:Z2396)/2</f>
        <v>2016</v>
      </c>
      <c r="AW2396" s="7">
        <f>SUM(AC$7:AC2396)/2</f>
        <v>1600</v>
      </c>
      <c r="BA2396" s="7">
        <v>4</v>
      </c>
      <c r="BB2396" s="7">
        <f t="shared" si="1393"/>
        <v>6</v>
      </c>
      <c r="BF2396" s="2" t="s">
        <v>521</v>
      </c>
      <c r="BG2396" s="2" t="s">
        <v>521</v>
      </c>
      <c r="BH2396" s="2" t="s">
        <v>521</v>
      </c>
      <c r="BI2396" s="2" t="s">
        <v>521</v>
      </c>
      <c r="BJ2396" s="2" t="s">
        <v>521</v>
      </c>
      <c r="BK2396" s="2" t="s">
        <v>521</v>
      </c>
      <c r="BL2396" s="2" t="s">
        <v>521</v>
      </c>
      <c r="BM2396" s="2" t="s">
        <v>521</v>
      </c>
      <c r="BN2396" s="2" t="s">
        <v>521</v>
      </c>
      <c r="BO2396" s="2" t="s">
        <v>521</v>
      </c>
    </row>
    <row r="2397" spans="2:67" ht="28.9" outlineLevel="1">
      <c r="B2397" s="36"/>
      <c r="C2397" s="9" t="s">
        <v>1999</v>
      </c>
      <c r="D2397" s="23" t="s">
        <v>2605</v>
      </c>
      <c r="E2397" s="10" t="s">
        <v>2606</v>
      </c>
      <c r="F2397" s="11" t="s">
        <v>2607</v>
      </c>
      <c r="G2397" s="11" t="str">
        <f t="shared" si="1395"/>
        <v>MFR_SPECIFIC_FD[5]</v>
      </c>
      <c r="H2397" s="11" t="s">
        <v>2623</v>
      </c>
      <c r="I2397" s="11"/>
      <c r="J2397" s="11"/>
      <c r="K2397" s="11"/>
      <c r="L2397" s="11"/>
      <c r="M2397" s="11"/>
      <c r="N2397" s="10"/>
      <c r="O2397" s="10"/>
      <c r="P2397" s="10"/>
      <c r="Q2397" s="10"/>
      <c r="R2397" s="10"/>
      <c r="S2397" s="10" t="s">
        <v>53</v>
      </c>
      <c r="T2397" s="10"/>
      <c r="U2397" s="10" t="s">
        <v>49</v>
      </c>
      <c r="V2397" s="10" t="s">
        <v>50</v>
      </c>
      <c r="W2397" s="10" t="s">
        <v>50</v>
      </c>
      <c r="X2397" s="11"/>
      <c r="Y2397" s="11"/>
      <c r="Z2397" s="11">
        <f t="shared" si="1362"/>
        <v>0</v>
      </c>
      <c r="AA2397" s="11"/>
      <c r="AB2397" s="11"/>
      <c r="AC2397" s="11">
        <f t="shared" si="1314"/>
        <v>0</v>
      </c>
      <c r="AD2397" s="10" t="str">
        <f t="shared" si="1397"/>
        <v>0</v>
      </c>
      <c r="AE2397" s="10" t="str">
        <f t="shared" si="1398"/>
        <v>0</v>
      </c>
      <c r="AF2397" s="11"/>
      <c r="AG2397" s="10"/>
      <c r="AH2397" s="10"/>
      <c r="AI2397" s="11">
        <f t="shared" si="1403"/>
        <v>1952</v>
      </c>
      <c r="AJ2397" s="11"/>
      <c r="AK2397" s="11">
        <f t="shared" si="592"/>
        <v>1952</v>
      </c>
      <c r="AL2397" s="11"/>
      <c r="AM2397" s="11">
        <f t="shared" si="1401"/>
        <v>1599</v>
      </c>
      <c r="AN2397" s="11"/>
      <c r="AO2397" s="11">
        <f t="shared" si="593"/>
        <v>1599</v>
      </c>
      <c r="AP2397" s="11"/>
      <c r="AQ2397" s="11">
        <f t="shared" si="1402"/>
        <v>0</v>
      </c>
      <c r="AR2397" s="11">
        <f t="shared" si="1315"/>
        <v>0</v>
      </c>
      <c r="AS2397" s="11"/>
      <c r="AT2397" s="9"/>
      <c r="AU2397" t="str">
        <f t="shared" ref="AU2397:AU2405" si="1404">S2397</f>
        <v>RW</v>
      </c>
      <c r="AV2397" s="7">
        <f>SUM(Z$7:Z2397)/2</f>
        <v>2016</v>
      </c>
      <c r="AW2397" s="7">
        <f>SUM(AC$7:AC2397)/2</f>
        <v>1600</v>
      </c>
      <c r="BA2397" s="7">
        <v>1</v>
      </c>
      <c r="BB2397" s="7">
        <f t="shared" si="1393"/>
        <v>5</v>
      </c>
      <c r="BF2397" s="2" t="s">
        <v>1304</v>
      </c>
      <c r="BG2397" s="2" t="s">
        <v>1304</v>
      </c>
      <c r="BH2397" s="2" t="s">
        <v>1304</v>
      </c>
      <c r="BI2397" s="2" t="s">
        <v>1304</v>
      </c>
      <c r="BJ2397" s="2" t="s">
        <v>1304</v>
      </c>
      <c r="BK2397" s="2" t="s">
        <v>1304</v>
      </c>
      <c r="BL2397" s="2" t="s">
        <v>1304</v>
      </c>
      <c r="BM2397" s="2" t="s">
        <v>1304</v>
      </c>
      <c r="BN2397" s="2" t="s">
        <v>1304</v>
      </c>
      <c r="BO2397" s="2" t="s">
        <v>1304</v>
      </c>
    </row>
    <row r="2398" spans="2:67" ht="28.9" outlineLevel="1">
      <c r="B2398" s="36"/>
      <c r="C2398" s="9" t="s">
        <v>1999</v>
      </c>
      <c r="D2398" s="23" t="s">
        <v>2605</v>
      </c>
      <c r="E2398" s="10" t="s">
        <v>2606</v>
      </c>
      <c r="F2398" s="11" t="s">
        <v>2607</v>
      </c>
      <c r="G2398" s="11" t="str">
        <f t="shared" si="1395"/>
        <v>MFR_SPECIFIC_FD[4]</v>
      </c>
      <c r="H2398" s="11" t="s">
        <v>2624</v>
      </c>
      <c r="I2398" s="11"/>
      <c r="J2398" s="11"/>
      <c r="K2398" s="11"/>
      <c r="L2398" s="11"/>
      <c r="M2398" s="11"/>
      <c r="N2398" s="10"/>
      <c r="O2398" s="10"/>
      <c r="P2398" s="10"/>
      <c r="Q2398" s="10"/>
      <c r="R2398" s="10"/>
      <c r="S2398" s="10" t="s">
        <v>53</v>
      </c>
      <c r="T2398" s="10"/>
      <c r="U2398" s="10" t="s">
        <v>49</v>
      </c>
      <c r="V2398" s="10" t="s">
        <v>50</v>
      </c>
      <c r="W2398" s="10" t="s">
        <v>50</v>
      </c>
      <c r="X2398" s="11"/>
      <c r="Y2398" s="11"/>
      <c r="Z2398" s="11">
        <f t="shared" si="1362"/>
        <v>0</v>
      </c>
      <c r="AA2398" s="11"/>
      <c r="AB2398" s="11"/>
      <c r="AC2398" s="11">
        <f t="shared" si="1314"/>
        <v>0</v>
      </c>
      <c r="AD2398" s="10" t="str">
        <f t="shared" si="1397"/>
        <v>0</v>
      </c>
      <c r="AE2398" s="10" t="str">
        <f t="shared" si="1398"/>
        <v>0</v>
      </c>
      <c r="AF2398" s="11"/>
      <c r="AG2398" s="10"/>
      <c r="AH2398" s="10"/>
      <c r="AI2398" s="11">
        <f t="shared" si="1403"/>
        <v>0</v>
      </c>
      <c r="AJ2398" s="11"/>
      <c r="AK2398" s="11">
        <f t="shared" si="592"/>
        <v>0</v>
      </c>
      <c r="AL2398" s="11"/>
      <c r="AM2398" s="11">
        <f t="shared" si="1401"/>
        <v>0</v>
      </c>
      <c r="AN2398" s="11"/>
      <c r="AO2398" s="11">
        <f t="shared" si="593"/>
        <v>0</v>
      </c>
      <c r="AP2398" s="11"/>
      <c r="AQ2398" s="11">
        <f t="shared" si="1402"/>
        <v>0</v>
      </c>
      <c r="AR2398" s="11">
        <f t="shared" si="1315"/>
        <v>0</v>
      </c>
      <c r="AS2398" s="11"/>
      <c r="AT2398" s="9"/>
      <c r="AU2398" t="str">
        <f t="shared" si="1404"/>
        <v>RW</v>
      </c>
      <c r="AV2398" s="7">
        <f>SUM(Z$7:Z2398)/2</f>
        <v>2016</v>
      </c>
      <c r="AW2398" s="7">
        <f>SUM(AC$7:AC2398)/2</f>
        <v>1600</v>
      </c>
      <c r="BA2398" s="7">
        <v>1</v>
      </c>
      <c r="BB2398" s="7">
        <f t="shared" si="1393"/>
        <v>4</v>
      </c>
      <c r="BF2398" s="2" t="s">
        <v>1304</v>
      </c>
      <c r="BG2398" s="2" t="s">
        <v>1304</v>
      </c>
      <c r="BH2398" s="2" t="s">
        <v>1304</v>
      </c>
      <c r="BI2398" s="2" t="s">
        <v>1304</v>
      </c>
      <c r="BJ2398" s="2" t="s">
        <v>1304</v>
      </c>
      <c r="BK2398" s="2" t="s">
        <v>1304</v>
      </c>
      <c r="BL2398" s="2" t="s">
        <v>1304</v>
      </c>
      <c r="BM2398" s="2" t="s">
        <v>1304</v>
      </c>
      <c r="BN2398" s="2" t="s">
        <v>1304</v>
      </c>
      <c r="BO2398" s="2" t="s">
        <v>1304</v>
      </c>
    </row>
    <row r="2399" spans="2:67" ht="28.9" outlineLevel="1">
      <c r="B2399" s="36"/>
      <c r="C2399" s="9" t="s">
        <v>1999</v>
      </c>
      <c r="D2399" s="23" t="s">
        <v>2605</v>
      </c>
      <c r="E2399" s="10" t="s">
        <v>2606</v>
      </c>
      <c r="F2399" s="11" t="s">
        <v>2607</v>
      </c>
      <c r="G2399" s="11" t="str">
        <f t="shared" si="1395"/>
        <v>MFR_SPECIFIC_FD[3]</v>
      </c>
      <c r="H2399" s="11" t="s">
        <v>2625</v>
      </c>
      <c r="I2399" s="11"/>
      <c r="J2399" s="11"/>
      <c r="K2399" s="11"/>
      <c r="L2399" s="11"/>
      <c r="M2399" s="11"/>
      <c r="N2399" s="10"/>
      <c r="O2399" s="10"/>
      <c r="P2399" s="10"/>
      <c r="Q2399" s="10"/>
      <c r="R2399" s="10"/>
      <c r="S2399" s="10" t="s">
        <v>53</v>
      </c>
      <c r="T2399" s="10"/>
      <c r="U2399" s="10" t="s">
        <v>49</v>
      </c>
      <c r="V2399" s="10" t="s">
        <v>50</v>
      </c>
      <c r="W2399" s="10" t="s">
        <v>50</v>
      </c>
      <c r="X2399" s="11"/>
      <c r="Y2399" s="11"/>
      <c r="Z2399" s="11">
        <f t="shared" si="1362"/>
        <v>0</v>
      </c>
      <c r="AA2399" s="11"/>
      <c r="AB2399" s="11"/>
      <c r="AC2399" s="11">
        <f t="shared" si="1314"/>
        <v>0</v>
      </c>
      <c r="AD2399" s="10" t="str">
        <f t="shared" si="1397"/>
        <v>0</v>
      </c>
      <c r="AE2399" s="10" t="str">
        <f t="shared" si="1398"/>
        <v>0</v>
      </c>
      <c r="AF2399" s="11"/>
      <c r="AG2399" s="10"/>
      <c r="AH2399" s="10"/>
      <c r="AI2399" s="11">
        <f t="shared" si="1403"/>
        <v>2008</v>
      </c>
      <c r="AJ2399" s="11"/>
      <c r="AK2399" s="11">
        <f t="shared" si="592"/>
        <v>2008</v>
      </c>
      <c r="AL2399" s="11"/>
      <c r="AM2399" s="11">
        <f t="shared" si="1401"/>
        <v>1599</v>
      </c>
      <c r="AN2399" s="11"/>
      <c r="AO2399" s="11">
        <f t="shared" si="593"/>
        <v>1599</v>
      </c>
      <c r="AP2399" s="11"/>
      <c r="AQ2399" s="11">
        <f t="shared" si="1402"/>
        <v>0</v>
      </c>
      <c r="AR2399" s="11">
        <f t="shared" si="1315"/>
        <v>0</v>
      </c>
      <c r="AS2399" s="11"/>
      <c r="AT2399" s="9"/>
      <c r="AU2399" t="str">
        <f t="shared" si="1404"/>
        <v>RW</v>
      </c>
      <c r="AV2399" s="7">
        <f>SUM(Z$7:Z2399)/2</f>
        <v>2016</v>
      </c>
      <c r="AW2399" s="7">
        <f>SUM(AC$7:AC2399)/2</f>
        <v>1600</v>
      </c>
      <c r="BA2399" s="7">
        <v>1</v>
      </c>
      <c r="BB2399" s="7">
        <f t="shared" si="1393"/>
        <v>3</v>
      </c>
      <c r="BF2399" s="2" t="s">
        <v>1304</v>
      </c>
      <c r="BG2399" s="2" t="s">
        <v>1304</v>
      </c>
      <c r="BH2399" s="2" t="s">
        <v>1304</v>
      </c>
      <c r="BI2399" s="2" t="s">
        <v>1304</v>
      </c>
      <c r="BJ2399" s="2" t="s">
        <v>1304</v>
      </c>
      <c r="BK2399" s="2" t="s">
        <v>1304</v>
      </c>
      <c r="BL2399" s="2" t="s">
        <v>1304</v>
      </c>
      <c r="BM2399" s="2" t="s">
        <v>1304</v>
      </c>
      <c r="BN2399" s="2" t="s">
        <v>1304</v>
      </c>
      <c r="BO2399" s="2" t="s">
        <v>1304</v>
      </c>
    </row>
    <row r="2400" spans="2:67" ht="28.9" outlineLevel="1">
      <c r="B2400" s="36"/>
      <c r="C2400" s="9" t="s">
        <v>1999</v>
      </c>
      <c r="D2400" s="23" t="s">
        <v>2605</v>
      </c>
      <c r="E2400" s="10" t="s">
        <v>2606</v>
      </c>
      <c r="F2400" s="11" t="s">
        <v>2607</v>
      </c>
      <c r="G2400" s="11" t="str">
        <f t="shared" si="1395"/>
        <v>MFR_SPECIFIC_FD[2]</v>
      </c>
      <c r="H2400" s="11" t="s">
        <v>2626</v>
      </c>
      <c r="I2400" s="11"/>
      <c r="J2400" s="11"/>
      <c r="K2400" s="11"/>
      <c r="L2400" s="11"/>
      <c r="M2400" s="11"/>
      <c r="N2400" s="10"/>
      <c r="O2400" s="10"/>
      <c r="P2400" s="10"/>
      <c r="Q2400" s="10"/>
      <c r="R2400" s="10"/>
      <c r="S2400" s="10" t="s">
        <v>53</v>
      </c>
      <c r="T2400" s="10"/>
      <c r="U2400" s="10" t="s">
        <v>49</v>
      </c>
      <c r="V2400" s="10" t="s">
        <v>50</v>
      </c>
      <c r="W2400" s="10" t="s">
        <v>50</v>
      </c>
      <c r="X2400" s="11"/>
      <c r="Y2400" s="11"/>
      <c r="Z2400" s="11">
        <f t="shared" si="1362"/>
        <v>0</v>
      </c>
      <c r="AA2400" s="11"/>
      <c r="AB2400" s="11"/>
      <c r="AC2400" s="11">
        <f t="shared" si="1314"/>
        <v>0</v>
      </c>
      <c r="AD2400" s="10" t="str">
        <f t="shared" si="1397"/>
        <v>0</v>
      </c>
      <c r="AE2400" s="10" t="str">
        <f t="shared" si="1398"/>
        <v>0</v>
      </c>
      <c r="AF2400" s="11"/>
      <c r="AG2400" s="10"/>
      <c r="AH2400" s="10"/>
      <c r="AI2400" s="11">
        <f t="shared" si="1403"/>
        <v>2000</v>
      </c>
      <c r="AJ2400" s="11"/>
      <c r="AK2400" s="11">
        <f t="shared" si="592"/>
        <v>2000</v>
      </c>
      <c r="AL2400" s="11"/>
      <c r="AM2400" s="11">
        <f t="shared" si="1401"/>
        <v>1599</v>
      </c>
      <c r="AN2400" s="11"/>
      <c r="AO2400" s="11">
        <f t="shared" si="593"/>
        <v>1599</v>
      </c>
      <c r="AP2400" s="11"/>
      <c r="AQ2400" s="11">
        <f t="shared" si="1402"/>
        <v>0</v>
      </c>
      <c r="AR2400" s="11">
        <f t="shared" si="1315"/>
        <v>0</v>
      </c>
      <c r="AS2400" s="11"/>
      <c r="AT2400" s="9"/>
      <c r="AU2400" t="str">
        <f t="shared" si="1404"/>
        <v>RW</v>
      </c>
      <c r="AV2400" s="7">
        <f>SUM(Z$7:Z2400)/2</f>
        <v>2016</v>
      </c>
      <c r="AW2400" s="7">
        <f>SUM(AC$7:AC2400)/2</f>
        <v>1600</v>
      </c>
      <c r="BA2400" s="7">
        <v>1</v>
      </c>
      <c r="BB2400" s="7">
        <f t="shared" si="1393"/>
        <v>2</v>
      </c>
      <c r="BF2400" s="2" t="s">
        <v>1304</v>
      </c>
      <c r="BG2400" s="2" t="s">
        <v>1304</v>
      </c>
      <c r="BH2400" s="2" t="s">
        <v>1304</v>
      </c>
      <c r="BI2400" s="2" t="s">
        <v>1304</v>
      </c>
      <c r="BJ2400" s="2" t="s">
        <v>1304</v>
      </c>
      <c r="BK2400" s="2" t="s">
        <v>1304</v>
      </c>
      <c r="BL2400" s="2" t="s">
        <v>1304</v>
      </c>
      <c r="BM2400" s="2" t="s">
        <v>1304</v>
      </c>
      <c r="BN2400" s="2" t="s">
        <v>1304</v>
      </c>
      <c r="BO2400" s="2" t="s">
        <v>1304</v>
      </c>
    </row>
    <row r="2401" spans="2:67" ht="28.9" outlineLevel="1">
      <c r="B2401" s="36"/>
      <c r="C2401" s="9" t="s">
        <v>1999</v>
      </c>
      <c r="D2401" s="23" t="s">
        <v>2605</v>
      </c>
      <c r="E2401" s="10" t="s">
        <v>2606</v>
      </c>
      <c r="F2401" s="11" t="s">
        <v>2607</v>
      </c>
      <c r="G2401" s="11" t="str">
        <f t="shared" si="1395"/>
        <v>MFR_SPECIFIC_FD[1]</v>
      </c>
      <c r="H2401" s="11" t="s">
        <v>2627</v>
      </c>
      <c r="I2401" s="11"/>
      <c r="J2401" s="11"/>
      <c r="K2401" s="11"/>
      <c r="L2401" s="11"/>
      <c r="M2401" s="11"/>
      <c r="N2401" s="10"/>
      <c r="O2401" s="10"/>
      <c r="P2401" s="10"/>
      <c r="Q2401" s="10"/>
      <c r="R2401" s="10"/>
      <c r="S2401" s="10" t="s">
        <v>53</v>
      </c>
      <c r="T2401" s="10"/>
      <c r="U2401" s="10" t="s">
        <v>49</v>
      </c>
      <c r="V2401" s="10" t="s">
        <v>50</v>
      </c>
      <c r="W2401" s="10" t="s">
        <v>50</v>
      </c>
      <c r="X2401" s="11"/>
      <c r="Y2401" s="11"/>
      <c r="Z2401" s="11">
        <f t="shared" si="1362"/>
        <v>0</v>
      </c>
      <c r="AA2401" s="11"/>
      <c r="AB2401" s="11"/>
      <c r="AC2401" s="11">
        <f t="shared" si="1314"/>
        <v>0</v>
      </c>
      <c r="AD2401" s="10" t="str">
        <f t="shared" si="1397"/>
        <v>0</v>
      </c>
      <c r="AE2401" s="10" t="str">
        <f t="shared" si="1398"/>
        <v>0</v>
      </c>
      <c r="AF2401" s="11"/>
      <c r="AG2401" s="10"/>
      <c r="AH2401" s="10"/>
      <c r="AI2401" s="11">
        <f t="shared" si="1403"/>
        <v>1992</v>
      </c>
      <c r="AJ2401" s="11"/>
      <c r="AK2401" s="11">
        <f t="shared" si="592"/>
        <v>1992</v>
      </c>
      <c r="AL2401" s="11"/>
      <c r="AM2401" s="11">
        <f t="shared" si="1401"/>
        <v>1599</v>
      </c>
      <c r="AN2401" s="11"/>
      <c r="AO2401" s="11">
        <f t="shared" si="593"/>
        <v>1599</v>
      </c>
      <c r="AP2401" s="11"/>
      <c r="AQ2401" s="11">
        <f t="shared" si="1402"/>
        <v>0</v>
      </c>
      <c r="AR2401" s="11">
        <f t="shared" si="1315"/>
        <v>0</v>
      </c>
      <c r="AS2401" s="11"/>
      <c r="AT2401" s="9"/>
      <c r="AU2401" t="str">
        <f t="shared" si="1404"/>
        <v>RW</v>
      </c>
      <c r="AV2401" s="7">
        <f>SUM(Z$7:Z2401)/2</f>
        <v>2016</v>
      </c>
      <c r="AW2401" s="7">
        <f>SUM(AC$7:AC2401)/2</f>
        <v>1600</v>
      </c>
      <c r="BA2401" s="7">
        <v>1</v>
      </c>
      <c r="BB2401" s="7">
        <f t="shared" si="1393"/>
        <v>1</v>
      </c>
      <c r="BF2401" s="2" t="s">
        <v>1304</v>
      </c>
      <c r="BG2401" s="2" t="s">
        <v>1304</v>
      </c>
      <c r="BH2401" s="2" t="s">
        <v>1304</v>
      </c>
      <c r="BI2401" s="2" t="s">
        <v>1304</v>
      </c>
      <c r="BJ2401" s="2" t="s">
        <v>1304</v>
      </c>
      <c r="BK2401" s="2" t="s">
        <v>1304</v>
      </c>
      <c r="BL2401" s="2" t="s">
        <v>1304</v>
      </c>
      <c r="BM2401" s="2" t="s">
        <v>1304</v>
      </c>
      <c r="BN2401" s="2" t="s">
        <v>1304</v>
      </c>
      <c r="BO2401" s="2" t="s">
        <v>1304</v>
      </c>
    </row>
    <row r="2402" spans="2:67" ht="28.9" outlineLevel="1">
      <c r="B2402" s="36"/>
      <c r="C2402" s="9" t="s">
        <v>1999</v>
      </c>
      <c r="D2402" s="23" t="s">
        <v>2605</v>
      </c>
      <c r="E2402" s="10" t="s">
        <v>2606</v>
      </c>
      <c r="F2402" s="11" t="s">
        <v>2607</v>
      </c>
      <c r="G2402" s="11" t="str">
        <f t="shared" si="1395"/>
        <v>MFR_SPECIFIC_FD[0]</v>
      </c>
      <c r="H2402" s="5" t="s">
        <v>2628</v>
      </c>
      <c r="I2402" s="5"/>
      <c r="J2402" s="5"/>
      <c r="K2402" s="5"/>
      <c r="L2402" s="5"/>
      <c r="M2402" s="5"/>
      <c r="N2402" s="10"/>
      <c r="O2402" s="10"/>
      <c r="P2402" s="10"/>
      <c r="Q2402" s="10"/>
      <c r="R2402" s="10"/>
      <c r="S2402" s="10" t="s">
        <v>53</v>
      </c>
      <c r="T2402" s="10"/>
      <c r="U2402" s="10" t="s">
        <v>49</v>
      </c>
      <c r="V2402" s="10" t="s">
        <v>50</v>
      </c>
      <c r="W2402" s="10" t="s">
        <v>50</v>
      </c>
      <c r="X2402" s="11"/>
      <c r="Y2402" s="11"/>
      <c r="Z2402" s="11">
        <f t="shared" si="1362"/>
        <v>0</v>
      </c>
      <c r="AA2402" s="11"/>
      <c r="AB2402" s="11"/>
      <c r="AC2402" s="11">
        <f t="shared" si="1314"/>
        <v>0</v>
      </c>
      <c r="AD2402" s="10" t="str">
        <f t="shared" si="1397"/>
        <v>0</v>
      </c>
      <c r="AE2402" s="10" t="str">
        <f t="shared" si="1398"/>
        <v>0</v>
      </c>
      <c r="AF2402" s="11"/>
      <c r="AG2402" s="10"/>
      <c r="AH2402" s="10"/>
      <c r="AI2402" s="11">
        <f t="shared" ref="AI2402" si="1405">AK2383+Y2402</f>
        <v>1992</v>
      </c>
      <c r="AJ2402" s="11"/>
      <c r="AK2402" s="11">
        <f t="shared" si="592"/>
        <v>1992</v>
      </c>
      <c r="AL2402" s="11"/>
      <c r="AM2402" s="11">
        <f t="shared" si="1401"/>
        <v>1599</v>
      </c>
      <c r="AN2402" s="11"/>
      <c r="AO2402" s="11">
        <f t="shared" si="593"/>
        <v>1599</v>
      </c>
      <c r="AP2402" s="11"/>
      <c r="AQ2402" s="11">
        <f t="shared" si="1402"/>
        <v>0</v>
      </c>
      <c r="AR2402" s="11">
        <f t="shared" si="1315"/>
        <v>0</v>
      </c>
      <c r="AS2402" s="11"/>
      <c r="AT2402" s="9"/>
      <c r="AU2402" t="str">
        <f t="shared" si="1404"/>
        <v>RW</v>
      </c>
      <c r="AV2402" s="7">
        <f>SUM(Z$7:Z2402)/2</f>
        <v>2016</v>
      </c>
      <c r="AW2402" s="7">
        <f>SUM(AC$7:AC2402)/2</f>
        <v>1600</v>
      </c>
      <c r="BA2402" s="7">
        <v>1</v>
      </c>
      <c r="BB2402" s="7">
        <f t="shared" si="1393"/>
        <v>0</v>
      </c>
      <c r="BF2402" s="2" t="s">
        <v>1304</v>
      </c>
      <c r="BG2402" s="2" t="s">
        <v>1304</v>
      </c>
      <c r="BH2402" s="2" t="s">
        <v>1304</v>
      </c>
      <c r="BI2402" s="2" t="s">
        <v>1304</v>
      </c>
      <c r="BJ2402" s="2" t="s">
        <v>1304</v>
      </c>
      <c r="BK2402" s="2" t="s">
        <v>1304</v>
      </c>
      <c r="BL2402" s="2" t="s">
        <v>1304</v>
      </c>
      <c r="BM2402" s="2" t="s">
        <v>1304</v>
      </c>
      <c r="BN2402" s="2" t="s">
        <v>1304</v>
      </c>
      <c r="BO2402" s="2" t="s">
        <v>1304</v>
      </c>
    </row>
    <row r="2403" spans="2:67" ht="28.9" hidden="1">
      <c r="B2403" s="36"/>
      <c r="C2403" s="9"/>
      <c r="D2403" s="9"/>
      <c r="E2403" s="10" t="s">
        <v>2629</v>
      </c>
      <c r="F2403" s="11" t="s">
        <v>2630</v>
      </c>
      <c r="G2403" s="11"/>
      <c r="H2403" s="11"/>
      <c r="I2403" s="11"/>
      <c r="J2403" s="11"/>
      <c r="K2403" s="11"/>
      <c r="L2403" s="11"/>
      <c r="M2403" s="11"/>
      <c r="N2403" s="10"/>
      <c r="O2403" s="10"/>
      <c r="P2403" s="10"/>
      <c r="Q2403" s="10" t="s">
        <v>2631</v>
      </c>
      <c r="R2403" s="10" t="s">
        <v>2631</v>
      </c>
      <c r="S2403" s="10" t="str">
        <f t="shared" si="591"/>
        <v>RW</v>
      </c>
      <c r="T2403" s="10" t="s">
        <v>2632</v>
      </c>
      <c r="U2403" s="10" t="s">
        <v>50</v>
      </c>
      <c r="V2403" s="11" t="s">
        <v>50</v>
      </c>
      <c r="W2403" s="10" t="s">
        <v>50</v>
      </c>
      <c r="X2403" s="11" t="str">
        <f t="shared" si="1318"/>
        <v>N</v>
      </c>
      <c r="Y2403" s="11"/>
      <c r="Z2403" s="11">
        <f t="shared" si="1362"/>
        <v>0</v>
      </c>
      <c r="AA2403" s="11" t="str">
        <f t="shared" si="1313"/>
        <v>N</v>
      </c>
      <c r="AB2403" s="11"/>
      <c r="AC2403" s="11">
        <f t="shared" si="1314"/>
        <v>0</v>
      </c>
      <c r="AD2403" s="10"/>
      <c r="AE2403" s="10"/>
      <c r="AF2403" s="11"/>
      <c r="AG2403" s="10"/>
      <c r="AH2403" s="10"/>
      <c r="AI2403" s="11">
        <f>AK2380+Y2403</f>
        <v>0</v>
      </c>
      <c r="AJ2403" s="11"/>
      <c r="AK2403" s="11">
        <f t="shared" si="592"/>
        <v>0</v>
      </c>
      <c r="AL2403" s="11"/>
      <c r="AM2403" s="11">
        <f>AO2380+AB2403</f>
        <v>0</v>
      </c>
      <c r="AN2403" s="11"/>
      <c r="AO2403" s="11">
        <f t="shared" si="593"/>
        <v>0</v>
      </c>
      <c r="AP2403" s="11"/>
      <c r="AQ2403" s="11" t="str">
        <f t="shared" si="1278"/>
        <v/>
      </c>
      <c r="AR2403" s="11" t="str">
        <f t="shared" si="1315"/>
        <v/>
      </c>
      <c r="AS2403" s="11"/>
      <c r="AT2403" s="9"/>
      <c r="AU2403" t="str">
        <f t="shared" si="1404"/>
        <v>RW</v>
      </c>
      <c r="AV2403" s="7">
        <f>SUM(Z$7:Z2403)/2</f>
        <v>2016</v>
      </c>
      <c r="AW2403" s="7">
        <f>SUM(AC$7:AC2403)/2</f>
        <v>1600</v>
      </c>
    </row>
    <row r="2404" spans="2:67" ht="28.9" hidden="1">
      <c r="B2404" s="36"/>
      <c r="C2404" s="9"/>
      <c r="D2404" s="9"/>
      <c r="E2404" s="10" t="s">
        <v>2633</v>
      </c>
      <c r="F2404" s="10" t="s">
        <v>2634</v>
      </c>
      <c r="G2404" s="10"/>
      <c r="H2404" s="10"/>
      <c r="I2404" s="10"/>
      <c r="J2404" s="10"/>
      <c r="K2404" s="10"/>
      <c r="L2404" s="10"/>
      <c r="M2404" s="10"/>
      <c r="N2404" s="10"/>
      <c r="O2404" s="10"/>
      <c r="P2404" s="10"/>
      <c r="Q2404" s="10" t="s">
        <v>2631</v>
      </c>
      <c r="R2404" s="10" t="s">
        <v>2631</v>
      </c>
      <c r="S2404" s="10" t="str">
        <f t="shared" si="591"/>
        <v>RW</v>
      </c>
      <c r="T2404" s="10" t="s">
        <v>2632</v>
      </c>
      <c r="U2404" s="10" t="s">
        <v>50</v>
      </c>
      <c r="V2404" s="10" t="s">
        <v>50</v>
      </c>
      <c r="W2404" s="10" t="s">
        <v>50</v>
      </c>
      <c r="X2404" s="11" t="str">
        <f t="shared" si="1318"/>
        <v>N</v>
      </c>
      <c r="Y2404" s="11"/>
      <c r="Z2404" s="11">
        <f t="shared" si="1362"/>
        <v>0</v>
      </c>
      <c r="AA2404" s="11" t="str">
        <f t="shared" si="1313"/>
        <v>N</v>
      </c>
      <c r="AB2404" s="11"/>
      <c r="AC2404" s="11">
        <f t="shared" si="1314"/>
        <v>0</v>
      </c>
      <c r="AD2404" s="10"/>
      <c r="AE2404" s="10"/>
      <c r="AF2404" s="11"/>
      <c r="AG2404" s="10"/>
      <c r="AH2404" s="10"/>
      <c r="AI2404" s="11">
        <f t="shared" si="595"/>
        <v>0</v>
      </c>
      <c r="AJ2404" s="11"/>
      <c r="AK2404" s="11">
        <f t="shared" si="592"/>
        <v>0</v>
      </c>
      <c r="AL2404" s="11"/>
      <c r="AM2404" s="11">
        <f t="shared" si="594"/>
        <v>0</v>
      </c>
      <c r="AN2404" s="11"/>
      <c r="AO2404" s="11">
        <f t="shared" si="593"/>
        <v>0</v>
      </c>
      <c r="AP2404" s="11"/>
      <c r="AQ2404" s="11" t="str">
        <f t="shared" si="1278"/>
        <v/>
      </c>
      <c r="AR2404" s="11" t="str">
        <f t="shared" si="1315"/>
        <v/>
      </c>
      <c r="AS2404" s="11"/>
      <c r="AT2404" s="9"/>
      <c r="AU2404" t="str">
        <f t="shared" si="1404"/>
        <v>RW</v>
      </c>
      <c r="AV2404" s="7">
        <f>SUM(Z$7:Z2404)/2</f>
        <v>2016</v>
      </c>
      <c r="AW2404" s="7">
        <f>SUM(AC$7:AC2404)/2</f>
        <v>1600</v>
      </c>
    </row>
    <row r="2405" spans="2:67">
      <c r="O2405" s="1"/>
      <c r="P2405" s="1"/>
      <c r="Y2405" s="17">
        <f>SUM(Y7:Y2404)</f>
        <v>3080</v>
      </c>
      <c r="Z2405" s="17">
        <f>SUM(Z7:Z2404)</f>
        <v>4032</v>
      </c>
      <c r="AB2405" s="17">
        <f>SUM(AB7:AB2404)</f>
        <v>3024</v>
      </c>
      <c r="AC2405" s="17">
        <f>SUM(AC7:AC2404)</f>
        <v>3200</v>
      </c>
      <c r="AG2405" s="5"/>
      <c r="AH2405" s="5"/>
      <c r="AQ2405" s="17">
        <f>SUM(AQ7:AQ2404)</f>
        <v>3453</v>
      </c>
      <c r="AR2405" s="17">
        <f>SUM(AR7:AR2404)</f>
        <v>4041</v>
      </c>
      <c r="AU2405">
        <f t="shared" si="1404"/>
        <v>0</v>
      </c>
    </row>
    <row r="2408" spans="2:67">
      <c r="Y2408">
        <f>Y2405/2</f>
        <v>1540</v>
      </c>
      <c r="Z2408" s="19">
        <f>Z2405/2</f>
        <v>2016</v>
      </c>
      <c r="AB2408">
        <f t="shared" ref="AB2408:AC2408" si="1406">AB2405/2</f>
        <v>1512</v>
      </c>
      <c r="AC2408" s="19">
        <f t="shared" si="1406"/>
        <v>1600</v>
      </c>
      <c r="AQ2408" s="5">
        <f>AQ2405/1</f>
        <v>3453</v>
      </c>
      <c r="AR2408" s="5">
        <f>AR2405/1</f>
        <v>4041</v>
      </c>
    </row>
    <row r="2410" spans="2:67">
      <c r="Y2410">
        <v>827</v>
      </c>
      <c r="Z2410">
        <v>1174</v>
      </c>
      <c r="AB2410">
        <v>560</v>
      </c>
      <c r="AC2410">
        <v>605</v>
      </c>
      <c r="AQ2410" s="5">
        <v>1715</v>
      </c>
      <c r="AR2410" s="5">
        <v>2138</v>
      </c>
    </row>
    <row r="2412" spans="2:67">
      <c r="Y2412">
        <f>Y2408-Y2410</f>
        <v>713</v>
      </c>
      <c r="Z2412">
        <f>Z2408-Z2410</f>
        <v>842</v>
      </c>
      <c r="AB2412">
        <f t="shared" ref="AB2412:AC2412" si="1407">AB2408-AB2410</f>
        <v>952</v>
      </c>
      <c r="AC2412">
        <f t="shared" si="1407"/>
        <v>995</v>
      </c>
      <c r="AQ2412">
        <f t="shared" ref="AQ2412:AR2412" si="1408">AQ2408-AQ2410</f>
        <v>1738</v>
      </c>
      <c r="AR2412">
        <f t="shared" si="1408"/>
        <v>1903</v>
      </c>
    </row>
    <row r="2414" spans="2:67">
      <c r="Z2414" s="19">
        <f>AK2404</f>
        <v>0</v>
      </c>
      <c r="AC2414" s="19">
        <f>AO2404</f>
        <v>0</v>
      </c>
    </row>
  </sheetData>
  <autoFilter ref="A1:AX2405" xr:uid="{31ABA33F-4A54-4D42-8179-51DC4DFCFD95}">
    <filterColumn colId="20">
      <filters blank="1">
        <filter val="Supported"/>
        <filter val="Y"/>
      </filters>
    </filterColumn>
  </autoFilter>
  <mergeCells count="121">
    <mergeCell ref="N866:N873"/>
    <mergeCell ref="N821:N828"/>
    <mergeCell ref="N830:N837"/>
    <mergeCell ref="N839:N846"/>
    <mergeCell ref="N848:N855"/>
    <mergeCell ref="N857:N864"/>
    <mergeCell ref="N750:N765"/>
    <mergeCell ref="N786:N793"/>
    <mergeCell ref="N803:N810"/>
    <mergeCell ref="N795:N802"/>
    <mergeCell ref="N812:N819"/>
    <mergeCell ref="N706:N721"/>
    <mergeCell ref="N723:N739"/>
    <mergeCell ref="N741:N742"/>
    <mergeCell ref="N743:N745"/>
    <mergeCell ref="N746:N748"/>
    <mergeCell ref="N684:N685"/>
    <mergeCell ref="N686:N688"/>
    <mergeCell ref="N689:N691"/>
    <mergeCell ref="B689:B691"/>
    <mergeCell ref="B693:B701"/>
    <mergeCell ref="N693:N701"/>
    <mergeCell ref="N615:N617"/>
    <mergeCell ref="B615:B617"/>
    <mergeCell ref="N623:N638"/>
    <mergeCell ref="N667:N682"/>
    <mergeCell ref="N640:N641"/>
    <mergeCell ref="N642:N644"/>
    <mergeCell ref="N645:N647"/>
    <mergeCell ref="B645:B647"/>
    <mergeCell ref="N649:N665"/>
    <mergeCell ref="N598:N600"/>
    <mergeCell ref="B598:B600"/>
    <mergeCell ref="N610:N611"/>
    <mergeCell ref="N612:N614"/>
    <mergeCell ref="N585:N587"/>
    <mergeCell ref="N588:N590"/>
    <mergeCell ref="B588:B590"/>
    <mergeCell ref="N593:N594"/>
    <mergeCell ref="N595:N597"/>
    <mergeCell ref="N566:N581"/>
    <mergeCell ref="N557:N559"/>
    <mergeCell ref="N560:N562"/>
    <mergeCell ref="B560:B562"/>
    <mergeCell ref="N583:N584"/>
    <mergeCell ref="B425:B433"/>
    <mergeCell ref="N526:N530"/>
    <mergeCell ref="B526:B530"/>
    <mergeCell ref="N538:N553"/>
    <mergeCell ref="N555:N556"/>
    <mergeCell ref="N274:N284"/>
    <mergeCell ref="N293:N308"/>
    <mergeCell ref="N315:N317"/>
    <mergeCell ref="N319:N334"/>
    <mergeCell ref="N425:N433"/>
    <mergeCell ref="N205:N215"/>
    <mergeCell ref="N217:N232"/>
    <mergeCell ref="N234:N249"/>
    <mergeCell ref="N251:N266"/>
    <mergeCell ref="N166:N170"/>
    <mergeCell ref="N171:N181"/>
    <mergeCell ref="N188:N198"/>
    <mergeCell ref="N183:N187"/>
    <mergeCell ref="N200:N204"/>
    <mergeCell ref="N125:N129"/>
    <mergeCell ref="N131:N146"/>
    <mergeCell ref="N154:N163"/>
    <mergeCell ref="N148:N153"/>
    <mergeCell ref="N122:N124"/>
    <mergeCell ref="AS5:AS6"/>
    <mergeCell ref="AT5:AT6"/>
    <mergeCell ref="AM5:AM6"/>
    <mergeCell ref="AN5:AN6"/>
    <mergeCell ref="AO5:AO6"/>
    <mergeCell ref="AP5:AP6"/>
    <mergeCell ref="AQ5:AQ6"/>
    <mergeCell ref="AR5:AR6"/>
    <mergeCell ref="X5:X6"/>
    <mergeCell ref="AL5:AL6"/>
    <mergeCell ref="Z5:Z6"/>
    <mergeCell ref="AA5:AA6"/>
    <mergeCell ref="AB5:AB6"/>
    <mergeCell ref="AC5:AC6"/>
    <mergeCell ref="AD5:AE5"/>
    <mergeCell ref="AF5:AF6"/>
    <mergeCell ref="AG5:AG6"/>
    <mergeCell ref="AH5:AH6"/>
    <mergeCell ref="AI5:AI6"/>
    <mergeCell ref="C5:C6"/>
    <mergeCell ref="D5:D6"/>
    <mergeCell ref="E5:E6"/>
    <mergeCell ref="F5:F6"/>
    <mergeCell ref="G5:G6"/>
    <mergeCell ref="BF5:BG5"/>
    <mergeCell ref="BJ5:BK5"/>
    <mergeCell ref="BH5:BI5"/>
    <mergeCell ref="N19:N20"/>
    <mergeCell ref="N899:N914"/>
    <mergeCell ref="N916:N931"/>
    <mergeCell ref="N933:N948"/>
    <mergeCell ref="N950:N965"/>
    <mergeCell ref="N967:N982"/>
    <mergeCell ref="N984:N999"/>
    <mergeCell ref="BL5:BM5"/>
    <mergeCell ref="BN5:BO5"/>
    <mergeCell ref="H5:H6"/>
    <mergeCell ref="Y5:Y6"/>
    <mergeCell ref="N5:N6"/>
    <mergeCell ref="O5:O6"/>
    <mergeCell ref="P5:P6"/>
    <mergeCell ref="Q5:Q6"/>
    <mergeCell ref="R5:R6"/>
    <mergeCell ref="S5:S6"/>
    <mergeCell ref="T5:T6"/>
    <mergeCell ref="U5:U6"/>
    <mergeCell ref="V5:V6"/>
    <mergeCell ref="W5:W6"/>
    <mergeCell ref="AJ5:AJ6"/>
    <mergeCell ref="AK5:AK6"/>
    <mergeCell ref="N36:N43"/>
    <mergeCell ref="N56:N63"/>
  </mergeCells>
  <phoneticPr fontId="5" type="noConversion"/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6C166-610B-4AAE-93A1-2CD2AEFDC479}">
  <dimension ref="A1:ALZ44"/>
  <sheetViews>
    <sheetView topLeftCell="A24" workbookViewId="0">
      <selection activeCell="D25" sqref="D25"/>
    </sheetView>
  </sheetViews>
  <sheetFormatPr defaultColWidth="8.85546875" defaultRowHeight="14.45"/>
  <cols>
    <col min="1" max="2" width="12.28515625" style="5" customWidth="1"/>
    <col min="3" max="4" width="29.28515625" style="5" customWidth="1"/>
    <col min="5" max="6" width="29.140625" style="2" customWidth="1"/>
    <col min="7" max="7" width="12.28515625" style="2" customWidth="1"/>
    <col min="8" max="10" width="12.28515625" style="5" customWidth="1"/>
    <col min="11" max="11" width="19.7109375" style="64" bestFit="1" customWidth="1"/>
    <col min="12" max="12" width="28.42578125" style="64" bestFit="1" customWidth="1"/>
    <col min="13" max="16384" width="8.85546875" style="64"/>
  </cols>
  <sheetData>
    <row r="1" spans="1:1014" ht="39">
      <c r="A1" s="65" t="s">
        <v>2635</v>
      </c>
      <c r="B1" s="66" t="s">
        <v>2636</v>
      </c>
      <c r="C1" s="67" t="s">
        <v>2637</v>
      </c>
      <c r="D1" s="66" t="s">
        <v>2638</v>
      </c>
      <c r="E1" s="68" t="s">
        <v>2639</v>
      </c>
      <c r="F1" s="67" t="s">
        <v>2640</v>
      </c>
      <c r="G1" s="66" t="s">
        <v>2641</v>
      </c>
      <c r="H1" s="65" t="s">
        <v>2642</v>
      </c>
      <c r="I1" s="66" t="s">
        <v>2643</v>
      </c>
      <c r="J1" s="65" t="s">
        <v>2644</v>
      </c>
      <c r="K1" s="66" t="s">
        <v>2645</v>
      </c>
      <c r="L1" s="65" t="s">
        <v>2646</v>
      </c>
      <c r="M1" s="69"/>
      <c r="N1" s="7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0"/>
      <c r="BA1" s="70"/>
      <c r="BB1" s="70"/>
      <c r="BC1" s="70"/>
      <c r="BD1" s="70"/>
      <c r="BE1" s="70"/>
      <c r="BF1" s="70"/>
      <c r="BG1" s="70"/>
      <c r="BH1" s="70"/>
      <c r="BI1" s="70"/>
      <c r="BJ1" s="70"/>
      <c r="BK1" s="70"/>
      <c r="BL1" s="70"/>
      <c r="BM1" s="70"/>
      <c r="BN1" s="70"/>
      <c r="BO1" s="70"/>
      <c r="BP1" s="70"/>
      <c r="BQ1" s="70"/>
      <c r="BR1" s="70"/>
      <c r="BS1" s="70"/>
      <c r="BT1" s="70"/>
      <c r="BU1" s="70"/>
      <c r="BV1" s="70"/>
      <c r="BW1" s="70"/>
      <c r="BX1" s="70"/>
      <c r="BY1" s="70"/>
      <c r="BZ1" s="70"/>
      <c r="CA1" s="70"/>
      <c r="CB1" s="70"/>
      <c r="CC1" s="70"/>
      <c r="CD1" s="70"/>
      <c r="CE1" s="70"/>
      <c r="CF1" s="70"/>
      <c r="CG1" s="70"/>
      <c r="CH1" s="70"/>
      <c r="CI1" s="70"/>
      <c r="CJ1" s="70"/>
      <c r="CK1" s="70"/>
      <c r="CL1" s="70"/>
      <c r="CM1" s="70"/>
      <c r="CN1" s="70"/>
      <c r="CO1" s="70"/>
      <c r="CP1" s="70"/>
      <c r="CQ1" s="70"/>
      <c r="CR1" s="70"/>
      <c r="CS1" s="70"/>
      <c r="CT1" s="70"/>
      <c r="CU1" s="70"/>
      <c r="CV1" s="70"/>
      <c r="CW1" s="70"/>
      <c r="CX1" s="70"/>
      <c r="CY1" s="70"/>
      <c r="CZ1" s="70"/>
      <c r="DA1" s="70"/>
      <c r="DB1" s="70"/>
      <c r="DC1" s="70"/>
      <c r="DD1" s="70"/>
      <c r="DE1" s="70"/>
      <c r="DF1" s="70"/>
      <c r="DG1" s="70"/>
      <c r="DH1" s="70"/>
      <c r="DI1" s="70"/>
      <c r="DJ1" s="70"/>
      <c r="DK1" s="70"/>
      <c r="DL1" s="70"/>
      <c r="DM1" s="70"/>
      <c r="DN1" s="70"/>
      <c r="DO1" s="70"/>
      <c r="DP1" s="70"/>
      <c r="DQ1" s="70"/>
      <c r="DR1" s="70"/>
      <c r="DS1" s="70"/>
      <c r="DT1" s="70"/>
      <c r="DU1" s="70"/>
      <c r="DV1" s="70"/>
      <c r="DW1" s="70"/>
      <c r="DX1" s="70"/>
      <c r="DY1" s="70"/>
      <c r="DZ1" s="70"/>
      <c r="EA1" s="70"/>
      <c r="EB1" s="70"/>
      <c r="EC1" s="70"/>
      <c r="ED1" s="70"/>
      <c r="EE1" s="70"/>
      <c r="EF1" s="70"/>
      <c r="EG1" s="70"/>
      <c r="EH1" s="70"/>
      <c r="EI1" s="70"/>
      <c r="EJ1" s="70"/>
      <c r="EK1" s="70"/>
      <c r="EL1" s="70"/>
      <c r="EM1" s="70"/>
      <c r="EN1" s="70"/>
      <c r="EO1" s="70"/>
      <c r="EP1" s="70"/>
      <c r="EQ1" s="70"/>
      <c r="ER1" s="70"/>
      <c r="ES1" s="70"/>
      <c r="ET1" s="70"/>
      <c r="EU1" s="70"/>
      <c r="EV1" s="70"/>
      <c r="EW1" s="70"/>
      <c r="EX1" s="70"/>
      <c r="EY1" s="70"/>
      <c r="EZ1" s="70"/>
      <c r="FA1" s="70"/>
      <c r="FB1" s="70"/>
      <c r="FC1" s="70"/>
      <c r="FD1" s="70"/>
      <c r="FE1" s="70"/>
      <c r="FF1" s="70"/>
      <c r="FG1" s="70"/>
      <c r="FH1" s="70"/>
      <c r="FI1" s="70"/>
      <c r="FJ1" s="70"/>
      <c r="FK1" s="70"/>
      <c r="FL1" s="70"/>
      <c r="FM1" s="70"/>
      <c r="FN1" s="70"/>
      <c r="FO1" s="70"/>
      <c r="FP1" s="70"/>
      <c r="FQ1" s="70"/>
      <c r="FR1" s="70"/>
      <c r="FS1" s="70"/>
      <c r="FT1" s="70"/>
      <c r="FU1" s="70"/>
      <c r="FV1" s="70"/>
      <c r="FW1" s="70"/>
      <c r="FX1" s="70"/>
      <c r="FY1" s="70"/>
      <c r="FZ1" s="70"/>
      <c r="GA1" s="70"/>
      <c r="GB1" s="70"/>
      <c r="GC1" s="70"/>
      <c r="GD1" s="70"/>
      <c r="GE1" s="70"/>
      <c r="GF1" s="70"/>
      <c r="GG1" s="70"/>
      <c r="GH1" s="70"/>
      <c r="GI1" s="70"/>
      <c r="GJ1" s="70"/>
      <c r="GK1" s="70"/>
      <c r="GL1" s="70"/>
      <c r="GM1" s="70"/>
      <c r="GN1" s="70"/>
      <c r="GO1" s="70"/>
      <c r="GP1" s="70"/>
      <c r="GQ1" s="70"/>
      <c r="GR1" s="70"/>
      <c r="GS1" s="70"/>
      <c r="GT1" s="70"/>
      <c r="GU1" s="70"/>
      <c r="GV1" s="70"/>
      <c r="GW1" s="70"/>
      <c r="GX1" s="70"/>
      <c r="GY1" s="70"/>
      <c r="GZ1" s="70"/>
      <c r="HA1" s="70"/>
      <c r="HB1" s="70"/>
      <c r="HC1" s="70"/>
      <c r="HD1" s="70"/>
      <c r="HE1" s="70"/>
      <c r="HF1" s="70"/>
      <c r="HG1" s="70"/>
      <c r="HH1" s="70"/>
      <c r="HI1" s="70"/>
      <c r="HJ1" s="70"/>
      <c r="HK1" s="70"/>
      <c r="HL1" s="70"/>
      <c r="HM1" s="70"/>
      <c r="HN1" s="70"/>
      <c r="HO1" s="70"/>
      <c r="HP1" s="70"/>
      <c r="HQ1" s="70"/>
      <c r="HR1" s="70"/>
      <c r="HS1" s="70"/>
      <c r="HT1" s="70"/>
      <c r="HU1" s="70"/>
      <c r="HV1" s="70"/>
      <c r="HW1" s="70"/>
      <c r="HX1" s="70"/>
      <c r="HY1" s="70"/>
      <c r="HZ1" s="70"/>
      <c r="IA1" s="70"/>
      <c r="IB1" s="70"/>
      <c r="IC1" s="70"/>
      <c r="ID1" s="70"/>
      <c r="IE1" s="70"/>
      <c r="IF1" s="70"/>
      <c r="IG1" s="70"/>
      <c r="IH1" s="70"/>
      <c r="II1" s="70"/>
      <c r="IJ1" s="70"/>
      <c r="IK1" s="70"/>
      <c r="IL1" s="70"/>
      <c r="IM1" s="70"/>
      <c r="IN1" s="70"/>
      <c r="IO1" s="70"/>
      <c r="IP1" s="70"/>
      <c r="IQ1" s="70"/>
      <c r="IR1" s="70"/>
      <c r="IS1" s="70"/>
      <c r="IT1" s="70"/>
      <c r="IU1" s="70"/>
      <c r="IV1" s="70"/>
      <c r="IW1" s="70"/>
      <c r="IX1" s="70"/>
      <c r="IY1" s="70"/>
      <c r="IZ1" s="70"/>
      <c r="JA1" s="70"/>
      <c r="JB1" s="70"/>
      <c r="JC1" s="70"/>
      <c r="JD1" s="70"/>
      <c r="JE1" s="70"/>
      <c r="JF1" s="70"/>
      <c r="JG1" s="70"/>
      <c r="JH1" s="70"/>
      <c r="JI1" s="70"/>
      <c r="JJ1" s="70"/>
      <c r="JK1" s="70"/>
      <c r="JL1" s="70"/>
      <c r="JM1" s="70"/>
      <c r="JN1" s="70"/>
      <c r="JO1" s="70"/>
      <c r="JP1" s="70"/>
      <c r="JQ1" s="70"/>
      <c r="JR1" s="70"/>
      <c r="JS1" s="70"/>
      <c r="JT1" s="70"/>
      <c r="JU1" s="70"/>
      <c r="JV1" s="70"/>
      <c r="JW1" s="70"/>
      <c r="JX1" s="70"/>
      <c r="JY1" s="70"/>
      <c r="JZ1" s="70"/>
      <c r="KA1" s="70"/>
      <c r="KB1" s="70"/>
      <c r="KC1" s="70"/>
      <c r="KD1" s="70"/>
      <c r="KE1" s="70"/>
      <c r="KF1" s="70"/>
      <c r="KG1" s="70"/>
      <c r="KH1" s="70"/>
      <c r="KI1" s="70"/>
      <c r="KJ1" s="70"/>
      <c r="KK1" s="70"/>
      <c r="KL1" s="70"/>
      <c r="KM1" s="70"/>
      <c r="KN1" s="70"/>
      <c r="KO1" s="70"/>
      <c r="KP1" s="70"/>
      <c r="KQ1" s="70"/>
      <c r="KR1" s="70"/>
      <c r="KS1" s="70"/>
      <c r="KT1" s="70"/>
      <c r="KU1" s="70"/>
      <c r="KV1" s="70"/>
      <c r="KW1" s="70"/>
      <c r="KX1" s="70"/>
      <c r="KY1" s="70"/>
      <c r="KZ1" s="70"/>
      <c r="LA1" s="70"/>
      <c r="LB1" s="70"/>
      <c r="LC1" s="70"/>
      <c r="LD1" s="70"/>
      <c r="LE1" s="70"/>
      <c r="LF1" s="70"/>
      <c r="LG1" s="70"/>
      <c r="LH1" s="70"/>
      <c r="LI1" s="70"/>
      <c r="LJ1" s="70"/>
      <c r="LK1" s="70"/>
      <c r="LL1" s="70"/>
      <c r="LM1" s="70"/>
      <c r="LN1" s="70"/>
      <c r="LO1" s="70"/>
      <c r="LP1" s="70"/>
      <c r="LQ1" s="70"/>
      <c r="LR1" s="70"/>
      <c r="LS1" s="70"/>
      <c r="LT1" s="70"/>
      <c r="LU1" s="70"/>
      <c r="LV1" s="70"/>
      <c r="LW1" s="70"/>
      <c r="LX1" s="70"/>
      <c r="LY1" s="70"/>
      <c r="LZ1" s="70"/>
      <c r="MA1" s="70"/>
      <c r="MB1" s="70"/>
      <c r="MC1" s="70"/>
      <c r="MD1" s="70"/>
      <c r="ME1" s="70"/>
      <c r="MF1" s="70"/>
      <c r="MG1" s="70"/>
      <c r="MH1" s="70"/>
      <c r="MI1" s="70"/>
      <c r="MJ1" s="70"/>
      <c r="MK1" s="70"/>
      <c r="ML1" s="70"/>
      <c r="MM1" s="70"/>
      <c r="MN1" s="70"/>
      <c r="MO1" s="70"/>
      <c r="MP1" s="70"/>
      <c r="MQ1" s="70"/>
      <c r="MR1" s="70"/>
      <c r="MS1" s="70"/>
      <c r="MT1" s="70"/>
      <c r="MU1" s="70"/>
      <c r="MV1" s="70"/>
      <c r="MW1" s="70"/>
      <c r="MX1" s="70"/>
      <c r="MY1" s="70"/>
      <c r="MZ1" s="70"/>
      <c r="NA1" s="70"/>
      <c r="NB1" s="70"/>
      <c r="NC1" s="70"/>
      <c r="ND1" s="70"/>
      <c r="NE1" s="70"/>
      <c r="NF1" s="70"/>
      <c r="NG1" s="70"/>
      <c r="NH1" s="70"/>
      <c r="NI1" s="70"/>
      <c r="NJ1" s="70"/>
      <c r="NK1" s="70"/>
      <c r="NL1" s="70"/>
      <c r="NM1" s="70"/>
      <c r="NN1" s="70"/>
      <c r="NO1" s="70"/>
      <c r="NP1" s="70"/>
      <c r="NQ1" s="70"/>
      <c r="NR1" s="70"/>
      <c r="NS1" s="70"/>
      <c r="NT1" s="70"/>
      <c r="NU1" s="70"/>
      <c r="NV1" s="70"/>
      <c r="NW1" s="70"/>
      <c r="NX1" s="70"/>
      <c r="NY1" s="70"/>
      <c r="NZ1" s="70"/>
      <c r="OA1" s="70"/>
      <c r="OB1" s="70"/>
      <c r="OC1" s="70"/>
      <c r="OD1" s="70"/>
      <c r="OE1" s="70"/>
      <c r="OF1" s="70"/>
      <c r="OG1" s="70"/>
      <c r="OH1" s="70"/>
      <c r="OI1" s="70"/>
      <c r="OJ1" s="70"/>
      <c r="OK1" s="70"/>
      <c r="OL1" s="70"/>
      <c r="OM1" s="70"/>
      <c r="ON1" s="70"/>
      <c r="OO1" s="70"/>
      <c r="OP1" s="70"/>
      <c r="OQ1" s="70"/>
      <c r="OR1" s="70"/>
      <c r="OS1" s="70"/>
      <c r="OT1" s="70"/>
      <c r="OU1" s="70"/>
      <c r="OV1" s="70"/>
      <c r="OW1" s="70"/>
      <c r="OX1" s="70"/>
      <c r="OY1" s="70"/>
      <c r="OZ1" s="70"/>
      <c r="PA1" s="70"/>
      <c r="PB1" s="70"/>
      <c r="PC1" s="70"/>
      <c r="PD1" s="70"/>
      <c r="PE1" s="70"/>
      <c r="PF1" s="70"/>
      <c r="PG1" s="70"/>
      <c r="PH1" s="70"/>
      <c r="PI1" s="70"/>
      <c r="PJ1" s="70"/>
      <c r="PK1" s="70"/>
      <c r="PL1" s="70"/>
      <c r="PM1" s="70"/>
      <c r="PN1" s="70"/>
      <c r="PO1" s="70"/>
      <c r="PP1" s="70"/>
      <c r="PQ1" s="70"/>
      <c r="PR1" s="70"/>
      <c r="PS1" s="70"/>
      <c r="PT1" s="70"/>
      <c r="PU1" s="70"/>
      <c r="PV1" s="70"/>
      <c r="PW1" s="70"/>
      <c r="PX1" s="70"/>
      <c r="PY1" s="70"/>
      <c r="PZ1" s="70"/>
      <c r="QA1" s="70"/>
      <c r="QB1" s="70"/>
      <c r="QC1" s="70"/>
      <c r="QD1" s="70"/>
      <c r="QE1" s="70"/>
      <c r="QF1" s="70"/>
      <c r="QG1" s="70"/>
      <c r="QH1" s="70"/>
      <c r="QI1" s="70"/>
      <c r="QJ1" s="70"/>
      <c r="QK1" s="70"/>
      <c r="QL1" s="70"/>
      <c r="QM1" s="70"/>
      <c r="QN1" s="70"/>
      <c r="QO1" s="70"/>
      <c r="QP1" s="70"/>
      <c r="QQ1" s="70"/>
      <c r="QR1" s="70"/>
      <c r="QS1" s="70"/>
      <c r="QT1" s="70"/>
      <c r="QU1" s="70"/>
      <c r="QV1" s="70"/>
      <c r="QW1" s="70"/>
      <c r="QX1" s="70"/>
      <c r="QY1" s="70"/>
      <c r="QZ1" s="70"/>
      <c r="RA1" s="70"/>
      <c r="RB1" s="70"/>
      <c r="RC1" s="70"/>
      <c r="RD1" s="70"/>
      <c r="RE1" s="70"/>
      <c r="RF1" s="70"/>
      <c r="RG1" s="70"/>
      <c r="RH1" s="70"/>
      <c r="RI1" s="70"/>
      <c r="RJ1" s="70"/>
      <c r="RK1" s="70"/>
      <c r="RL1" s="70"/>
      <c r="RM1" s="70"/>
      <c r="RN1" s="70"/>
      <c r="RO1" s="70"/>
      <c r="RP1" s="70"/>
      <c r="RQ1" s="70"/>
      <c r="RR1" s="70"/>
      <c r="RS1" s="70"/>
      <c r="RT1" s="70"/>
      <c r="RU1" s="70"/>
      <c r="RV1" s="70"/>
      <c r="RW1" s="70"/>
      <c r="RX1" s="70"/>
      <c r="RY1" s="70"/>
      <c r="RZ1" s="70"/>
      <c r="SA1" s="70"/>
      <c r="SB1" s="70"/>
      <c r="SC1" s="70"/>
      <c r="SD1" s="70"/>
      <c r="SE1" s="70"/>
      <c r="SF1" s="70"/>
      <c r="SG1" s="70"/>
      <c r="SH1" s="70"/>
      <c r="SI1" s="70"/>
      <c r="SJ1" s="70"/>
      <c r="SK1" s="70"/>
      <c r="SL1" s="70"/>
      <c r="SM1" s="70"/>
      <c r="SN1" s="70"/>
      <c r="SO1" s="70"/>
      <c r="SP1" s="70"/>
      <c r="SQ1" s="70"/>
      <c r="SR1" s="70"/>
      <c r="SS1" s="70"/>
      <c r="ST1" s="70"/>
      <c r="SU1" s="70"/>
      <c r="SV1" s="70"/>
      <c r="SW1" s="70"/>
      <c r="SX1" s="70"/>
      <c r="SY1" s="70"/>
      <c r="SZ1" s="70"/>
      <c r="TA1" s="70"/>
      <c r="TB1" s="70"/>
      <c r="TC1" s="70"/>
      <c r="TD1" s="70"/>
      <c r="TE1" s="70"/>
      <c r="TF1" s="70"/>
      <c r="TG1" s="70"/>
      <c r="TH1" s="70"/>
      <c r="TI1" s="70"/>
      <c r="TJ1" s="70"/>
      <c r="TK1" s="70"/>
      <c r="TL1" s="70"/>
      <c r="TM1" s="70"/>
      <c r="TN1" s="70"/>
      <c r="TO1" s="70"/>
      <c r="TP1" s="70"/>
      <c r="TQ1" s="70"/>
      <c r="TR1" s="70"/>
      <c r="TS1" s="70"/>
      <c r="TT1" s="70"/>
      <c r="TU1" s="70"/>
      <c r="TV1" s="70"/>
      <c r="TW1" s="70"/>
      <c r="TX1" s="70"/>
      <c r="TY1" s="70"/>
      <c r="TZ1" s="70"/>
      <c r="UA1" s="70"/>
      <c r="UB1" s="70"/>
      <c r="UC1" s="70"/>
      <c r="UD1" s="70"/>
      <c r="UE1" s="70"/>
      <c r="UF1" s="70"/>
      <c r="UG1" s="70"/>
      <c r="UH1" s="70"/>
      <c r="UI1" s="70"/>
      <c r="UJ1" s="70"/>
      <c r="UK1" s="70"/>
      <c r="UL1" s="70"/>
      <c r="UM1" s="70"/>
      <c r="UN1" s="70"/>
      <c r="UO1" s="70"/>
      <c r="UP1" s="70"/>
      <c r="UQ1" s="70"/>
      <c r="UR1" s="70"/>
      <c r="US1" s="70"/>
      <c r="UT1" s="70"/>
      <c r="UU1" s="70"/>
      <c r="UV1" s="70"/>
      <c r="UW1" s="70"/>
      <c r="UX1" s="70"/>
      <c r="UY1" s="70"/>
      <c r="UZ1" s="70"/>
      <c r="VA1" s="70"/>
      <c r="VB1" s="70"/>
      <c r="VC1" s="70"/>
      <c r="VD1" s="70"/>
      <c r="VE1" s="70"/>
      <c r="VF1" s="70"/>
      <c r="VG1" s="70"/>
      <c r="VH1" s="70"/>
      <c r="VI1" s="70"/>
      <c r="VJ1" s="70"/>
      <c r="VK1" s="70"/>
      <c r="VL1" s="70"/>
      <c r="VM1" s="70"/>
      <c r="VN1" s="70"/>
      <c r="VO1" s="70"/>
      <c r="VP1" s="70"/>
      <c r="VQ1" s="70"/>
      <c r="VR1" s="70"/>
      <c r="VS1" s="70"/>
      <c r="VT1" s="70"/>
      <c r="VU1" s="70"/>
      <c r="VV1" s="70"/>
      <c r="VW1" s="70"/>
      <c r="VX1" s="70"/>
      <c r="VY1" s="70"/>
      <c r="VZ1" s="70"/>
      <c r="WA1" s="70"/>
      <c r="WB1" s="70"/>
      <c r="WC1" s="70"/>
      <c r="WD1" s="70"/>
      <c r="WE1" s="70"/>
      <c r="WF1" s="70"/>
      <c r="WG1" s="70"/>
      <c r="WH1" s="70"/>
      <c r="WI1" s="70"/>
      <c r="WJ1" s="70"/>
      <c r="WK1" s="70"/>
      <c r="WL1" s="70"/>
      <c r="WM1" s="70"/>
      <c r="WN1" s="70"/>
      <c r="WO1" s="70"/>
      <c r="WP1" s="70"/>
      <c r="WQ1" s="70"/>
      <c r="WR1" s="70"/>
      <c r="WS1" s="70"/>
      <c r="WT1" s="70"/>
      <c r="WU1" s="70"/>
      <c r="WV1" s="70"/>
      <c r="WW1" s="70"/>
      <c r="WX1" s="70"/>
      <c r="WY1" s="70"/>
      <c r="WZ1" s="70"/>
      <c r="XA1" s="70"/>
      <c r="XB1" s="70"/>
      <c r="XC1" s="70"/>
      <c r="XD1" s="70"/>
      <c r="XE1" s="70"/>
      <c r="XF1" s="70"/>
      <c r="XG1" s="70"/>
      <c r="XH1" s="70"/>
      <c r="XI1" s="70"/>
      <c r="XJ1" s="70"/>
      <c r="XK1" s="70"/>
      <c r="XL1" s="70"/>
      <c r="XM1" s="70"/>
      <c r="XN1" s="70"/>
      <c r="XO1" s="70"/>
      <c r="XP1" s="70"/>
      <c r="XQ1" s="70"/>
      <c r="XR1" s="70"/>
      <c r="XS1" s="70"/>
      <c r="XT1" s="70"/>
      <c r="XU1" s="70"/>
      <c r="XV1" s="70"/>
      <c r="XW1" s="70"/>
      <c r="XX1" s="70"/>
      <c r="XY1" s="70"/>
      <c r="XZ1" s="70"/>
      <c r="YA1" s="70"/>
      <c r="YB1" s="70"/>
      <c r="YC1" s="70"/>
      <c r="YD1" s="70"/>
      <c r="YE1" s="70"/>
      <c r="YF1" s="70"/>
      <c r="YG1" s="70"/>
      <c r="YH1" s="70"/>
      <c r="YI1" s="70"/>
      <c r="YJ1" s="70"/>
      <c r="YK1" s="70"/>
      <c r="YL1" s="70"/>
      <c r="YM1" s="70"/>
      <c r="YN1" s="70"/>
      <c r="YO1" s="70"/>
      <c r="YP1" s="70"/>
      <c r="YQ1" s="70"/>
      <c r="YR1" s="70"/>
      <c r="YS1" s="70"/>
      <c r="YT1" s="70"/>
      <c r="YU1" s="70"/>
      <c r="YV1" s="70"/>
      <c r="YW1" s="70"/>
      <c r="YX1" s="70"/>
      <c r="YY1" s="70"/>
      <c r="YZ1" s="70"/>
      <c r="ZA1" s="70"/>
      <c r="ZB1" s="70"/>
      <c r="ZC1" s="70"/>
      <c r="ZD1" s="70"/>
      <c r="ZE1" s="70"/>
      <c r="ZF1" s="70"/>
      <c r="ZG1" s="70"/>
      <c r="ZH1" s="70"/>
      <c r="ZI1" s="70"/>
      <c r="ZJ1" s="70"/>
      <c r="ZK1" s="70"/>
      <c r="ZL1" s="70"/>
      <c r="ZM1" s="70"/>
      <c r="ZN1" s="70"/>
      <c r="ZO1" s="70"/>
      <c r="ZP1" s="70"/>
      <c r="ZQ1" s="70"/>
      <c r="ZR1" s="70"/>
      <c r="ZS1" s="70"/>
      <c r="ZT1" s="70"/>
      <c r="ZU1" s="70"/>
      <c r="ZV1" s="70"/>
      <c r="ZW1" s="70"/>
      <c r="ZX1" s="70"/>
      <c r="ZY1" s="70"/>
      <c r="ZZ1" s="70"/>
      <c r="AAA1" s="70"/>
      <c r="AAB1" s="70"/>
      <c r="AAC1" s="70"/>
      <c r="AAD1" s="70"/>
      <c r="AAE1" s="70"/>
      <c r="AAF1" s="70"/>
      <c r="AAG1" s="70"/>
      <c r="AAH1" s="70"/>
      <c r="AAI1" s="70"/>
      <c r="AAJ1" s="70"/>
      <c r="AAK1" s="70"/>
      <c r="AAL1" s="70"/>
      <c r="AAM1" s="70"/>
      <c r="AAN1" s="70"/>
      <c r="AAO1" s="70"/>
      <c r="AAP1" s="70"/>
      <c r="AAQ1" s="70"/>
      <c r="AAR1" s="70"/>
      <c r="AAS1" s="70"/>
      <c r="AAT1" s="70"/>
      <c r="AAU1" s="70"/>
      <c r="AAV1" s="70"/>
      <c r="AAW1" s="70"/>
      <c r="AAX1" s="70"/>
      <c r="AAY1" s="70"/>
      <c r="AAZ1" s="70"/>
      <c r="ABA1" s="70"/>
      <c r="ABB1" s="70"/>
      <c r="ABC1" s="70"/>
      <c r="ABD1" s="70"/>
      <c r="ABE1" s="70"/>
      <c r="ABF1" s="70"/>
      <c r="ABG1" s="70"/>
      <c r="ABH1" s="70"/>
      <c r="ABI1" s="70"/>
      <c r="ABJ1" s="70"/>
      <c r="ABK1" s="70"/>
      <c r="ABL1" s="70"/>
      <c r="ABM1" s="70"/>
      <c r="ABN1" s="70"/>
      <c r="ABO1" s="70"/>
      <c r="ABP1" s="70"/>
      <c r="ABQ1" s="70"/>
      <c r="ABR1" s="70"/>
      <c r="ABS1" s="70"/>
      <c r="ABT1" s="70"/>
      <c r="ABU1" s="70"/>
      <c r="ABV1" s="70"/>
      <c r="ABW1" s="70"/>
      <c r="ABX1" s="70"/>
      <c r="ABY1" s="70"/>
      <c r="ABZ1" s="70"/>
      <c r="ACA1" s="70"/>
      <c r="ACB1" s="70"/>
      <c r="ACC1" s="70"/>
      <c r="ACD1" s="70"/>
      <c r="ACE1" s="70"/>
      <c r="ACF1" s="70"/>
      <c r="ACG1" s="70"/>
      <c r="ACH1" s="70"/>
      <c r="ACI1" s="70"/>
      <c r="ACJ1" s="70"/>
      <c r="ACK1" s="70"/>
      <c r="ACL1" s="70"/>
      <c r="ACM1" s="70"/>
      <c r="ACN1" s="70"/>
      <c r="ACO1" s="70"/>
      <c r="ACP1" s="70"/>
      <c r="ACQ1" s="70"/>
      <c r="ACR1" s="70"/>
      <c r="ACS1" s="70"/>
      <c r="ACT1" s="70"/>
      <c r="ACU1" s="70"/>
      <c r="ACV1" s="70"/>
      <c r="ACW1" s="70"/>
      <c r="ACX1" s="70"/>
      <c r="ACY1" s="70"/>
      <c r="ACZ1" s="70"/>
      <c r="ADA1" s="70"/>
      <c r="ADB1" s="70"/>
      <c r="ADC1" s="70"/>
      <c r="ADD1" s="70"/>
      <c r="ADE1" s="70"/>
      <c r="ADF1" s="70"/>
      <c r="ADG1" s="70"/>
      <c r="ADH1" s="70"/>
      <c r="ADI1" s="70"/>
      <c r="ADJ1" s="70"/>
      <c r="ADK1" s="70"/>
      <c r="ADL1" s="70"/>
      <c r="ADM1" s="70"/>
      <c r="ADN1" s="70"/>
      <c r="ADO1" s="70"/>
      <c r="ADP1" s="70"/>
      <c r="ADQ1" s="70"/>
      <c r="ADR1" s="70"/>
      <c r="ADS1" s="70"/>
      <c r="ADT1" s="70"/>
      <c r="ADU1" s="70"/>
      <c r="ADV1" s="70"/>
      <c r="ADW1" s="70"/>
      <c r="ADX1" s="70"/>
      <c r="ADY1" s="70"/>
      <c r="ADZ1" s="70"/>
      <c r="AEA1" s="70"/>
      <c r="AEB1" s="70"/>
      <c r="AEC1" s="70"/>
      <c r="AED1" s="70"/>
      <c r="AEE1" s="70"/>
      <c r="AEF1" s="70"/>
      <c r="AEG1" s="70"/>
      <c r="AEH1" s="70"/>
      <c r="AEI1" s="70"/>
      <c r="AEJ1" s="70"/>
      <c r="AEK1" s="70"/>
      <c r="AEL1" s="70"/>
      <c r="AEM1" s="70"/>
      <c r="AEN1" s="70"/>
      <c r="AEO1" s="70"/>
      <c r="AEP1" s="70"/>
      <c r="AEQ1" s="70"/>
      <c r="AER1" s="70"/>
      <c r="AES1" s="70"/>
      <c r="AET1" s="70"/>
      <c r="AEU1" s="70"/>
      <c r="AEV1" s="70"/>
      <c r="AEW1" s="70"/>
      <c r="AEX1" s="70"/>
      <c r="AEY1" s="70"/>
      <c r="AEZ1" s="70"/>
      <c r="AFA1" s="70"/>
      <c r="AFB1" s="70"/>
      <c r="AFC1" s="70"/>
      <c r="AFD1" s="70"/>
      <c r="AFE1" s="70"/>
      <c r="AFF1" s="70"/>
      <c r="AFG1" s="70"/>
      <c r="AFH1" s="70"/>
      <c r="AFI1" s="70"/>
      <c r="AFJ1" s="70"/>
      <c r="AFK1" s="70"/>
      <c r="AFL1" s="70"/>
      <c r="AFM1" s="70"/>
      <c r="AFN1" s="70"/>
      <c r="AFO1" s="70"/>
      <c r="AFP1" s="70"/>
      <c r="AFQ1" s="70"/>
      <c r="AFR1" s="70"/>
      <c r="AFS1" s="70"/>
      <c r="AFT1" s="70"/>
      <c r="AFU1" s="70"/>
      <c r="AFV1" s="70"/>
      <c r="AFW1" s="70"/>
      <c r="AFX1" s="70"/>
      <c r="AFY1" s="70"/>
      <c r="AFZ1" s="70"/>
      <c r="AGA1" s="70"/>
      <c r="AGB1" s="70"/>
      <c r="AGC1" s="70"/>
      <c r="AGD1" s="70"/>
      <c r="AGE1" s="70"/>
      <c r="AGF1" s="70"/>
      <c r="AGG1" s="70"/>
      <c r="AGH1" s="70"/>
      <c r="AGI1" s="70"/>
      <c r="AGJ1" s="70"/>
      <c r="AGK1" s="70"/>
      <c r="AGL1" s="70"/>
      <c r="AGM1" s="70"/>
      <c r="AGN1" s="70"/>
      <c r="AGO1" s="70"/>
      <c r="AGP1" s="70"/>
      <c r="AGQ1" s="70"/>
      <c r="AGR1" s="70"/>
      <c r="AGS1" s="70"/>
      <c r="AGT1" s="70"/>
      <c r="AGU1" s="70"/>
      <c r="AGV1" s="70"/>
      <c r="AGW1" s="70"/>
      <c r="AGX1" s="70"/>
      <c r="AGY1" s="70"/>
      <c r="AGZ1" s="70"/>
      <c r="AHA1" s="70"/>
      <c r="AHB1" s="70"/>
      <c r="AHC1" s="70"/>
      <c r="AHD1" s="70"/>
      <c r="AHE1" s="70"/>
      <c r="AHF1" s="70"/>
      <c r="AHG1" s="70"/>
      <c r="AHH1" s="70"/>
      <c r="AHI1" s="70"/>
      <c r="AHJ1" s="70"/>
      <c r="AHK1" s="70"/>
      <c r="AHL1" s="70"/>
      <c r="AHM1" s="70"/>
      <c r="AHN1" s="70"/>
      <c r="AHO1" s="70"/>
      <c r="AHP1" s="70"/>
      <c r="AHQ1" s="70"/>
      <c r="AHR1" s="70"/>
      <c r="AHS1" s="70"/>
      <c r="AHT1" s="70"/>
      <c r="AHU1" s="70"/>
      <c r="AHV1" s="70"/>
      <c r="AHW1" s="70"/>
      <c r="AHX1" s="70"/>
      <c r="AHY1" s="70"/>
      <c r="AHZ1" s="70"/>
      <c r="AIA1" s="70"/>
      <c r="AIB1" s="70"/>
      <c r="AIC1" s="70"/>
      <c r="AID1" s="70"/>
      <c r="AIE1" s="70"/>
      <c r="AIF1" s="70"/>
      <c r="AIG1" s="70"/>
      <c r="AIH1" s="70"/>
      <c r="AII1" s="70"/>
      <c r="AIJ1" s="70"/>
      <c r="AIK1" s="70"/>
      <c r="AIL1" s="70"/>
      <c r="AIM1" s="70"/>
      <c r="AIN1" s="70"/>
      <c r="AIO1" s="70"/>
      <c r="AIP1" s="70"/>
      <c r="AIQ1" s="70"/>
      <c r="AIR1" s="70"/>
      <c r="AIS1" s="70"/>
      <c r="AIT1" s="70"/>
      <c r="AIU1" s="70"/>
      <c r="AIV1" s="70"/>
      <c r="AIW1" s="70"/>
      <c r="AIX1" s="70"/>
      <c r="AIY1" s="70"/>
      <c r="AIZ1" s="70"/>
      <c r="AJA1" s="70"/>
      <c r="AJB1" s="70"/>
      <c r="AJC1" s="70"/>
      <c r="AJD1" s="70"/>
      <c r="AJE1" s="70"/>
      <c r="AJF1" s="70"/>
      <c r="AJG1" s="70"/>
      <c r="AJH1" s="70"/>
      <c r="AJI1" s="70"/>
      <c r="AJJ1" s="70"/>
      <c r="AJK1" s="70"/>
      <c r="AJL1" s="70"/>
      <c r="AJM1" s="70"/>
      <c r="AJN1" s="70"/>
      <c r="AJO1" s="70"/>
      <c r="AJP1" s="70"/>
      <c r="AJQ1" s="70"/>
      <c r="AJR1" s="70"/>
      <c r="AJS1" s="70"/>
      <c r="AJT1" s="70"/>
      <c r="AJU1" s="70"/>
      <c r="AJV1" s="70"/>
      <c r="AJW1" s="70"/>
      <c r="AJX1" s="70"/>
      <c r="AJY1" s="70"/>
      <c r="AJZ1" s="70"/>
      <c r="AKA1" s="70"/>
      <c r="AKB1" s="70"/>
      <c r="AKC1" s="70"/>
      <c r="AKD1" s="70"/>
      <c r="AKE1" s="70"/>
      <c r="AKF1" s="70"/>
      <c r="AKG1" s="70"/>
      <c r="AKH1" s="70"/>
      <c r="AKI1" s="70"/>
      <c r="AKJ1" s="70"/>
      <c r="AKK1" s="70"/>
      <c r="AKL1" s="70"/>
      <c r="AKM1" s="70"/>
      <c r="AKN1" s="70"/>
      <c r="AKO1" s="70"/>
      <c r="AKP1" s="70"/>
      <c r="AKQ1" s="70"/>
      <c r="AKR1" s="70"/>
      <c r="AKS1" s="70"/>
      <c r="AKT1" s="70"/>
      <c r="AKU1" s="70"/>
      <c r="AKV1" s="70"/>
      <c r="AKW1" s="70"/>
      <c r="AKX1" s="70"/>
      <c r="AKY1" s="70"/>
      <c r="AKZ1" s="70"/>
      <c r="ALA1" s="70"/>
      <c r="ALB1" s="70"/>
      <c r="ALC1" s="70"/>
      <c r="ALD1" s="70"/>
      <c r="ALE1" s="70"/>
      <c r="ALF1" s="70"/>
      <c r="ALG1" s="70"/>
      <c r="ALH1" s="70"/>
      <c r="ALI1" s="70"/>
      <c r="ALJ1" s="70"/>
      <c r="ALK1" s="70"/>
      <c r="ALL1" s="70"/>
      <c r="ALM1" s="70"/>
      <c r="ALN1" s="70"/>
      <c r="ALO1" s="70"/>
      <c r="ALP1" s="70"/>
      <c r="ALQ1" s="70"/>
      <c r="ALR1" s="70"/>
      <c r="ALS1" s="70"/>
      <c r="ALT1" s="70"/>
      <c r="ALU1" s="70"/>
      <c r="ALV1" s="70"/>
      <c r="ALW1" s="70"/>
      <c r="ALX1" s="70"/>
      <c r="ALY1" s="70"/>
      <c r="ALZ1" s="70"/>
    </row>
    <row r="2" spans="1:1014" ht="39.6">
      <c r="A2" s="69">
        <v>8</v>
      </c>
      <c r="B2" s="71">
        <v>1</v>
      </c>
      <c r="C2" s="71" t="s">
        <v>2647</v>
      </c>
      <c r="D2" s="71">
        <f t="shared" ref="D2:D43" si="0">HEX2DEC(B2)</f>
        <v>1</v>
      </c>
      <c r="E2" s="71" t="s">
        <v>2648</v>
      </c>
      <c r="F2" s="71"/>
      <c r="G2" s="71"/>
      <c r="H2" s="72" t="s">
        <v>172</v>
      </c>
      <c r="I2" s="72"/>
      <c r="J2" s="72">
        <v>1</v>
      </c>
      <c r="K2" s="11" t="s">
        <v>2222</v>
      </c>
      <c r="L2" s="11" t="str">
        <f t="shared" ref="L2:L7" si="1">IF(M2&gt;1, K2 &amp; "[" &amp; N2-1+M2&amp; ":" &amp; N2 &amp; "]",(IF(M2&gt;0,K2 &amp; "[" &amp; N2 &amp; "]","")))</f>
        <v>MFR_SPECIFIC_E9[73:66]</v>
      </c>
      <c r="M2" s="69">
        <v>8</v>
      </c>
      <c r="N2" s="7">
        <f>N3+M3</f>
        <v>66</v>
      </c>
    </row>
    <row r="3" spans="1:1014" ht="302.45">
      <c r="A3" s="69">
        <v>8</v>
      </c>
      <c r="B3" s="69">
        <v>2</v>
      </c>
      <c r="C3" s="73" t="s">
        <v>2649</v>
      </c>
      <c r="D3" s="71">
        <f t="shared" si="0"/>
        <v>2</v>
      </c>
      <c r="E3" s="74" t="s">
        <v>2650</v>
      </c>
      <c r="G3" s="75"/>
      <c r="H3" s="72" t="s">
        <v>172</v>
      </c>
      <c r="I3" s="72"/>
      <c r="J3" s="72">
        <v>0</v>
      </c>
      <c r="K3" s="11" t="s">
        <v>2222</v>
      </c>
      <c r="L3" s="11" t="str">
        <f t="shared" si="1"/>
        <v>MFR_SPECIFIC_E9[65:58]</v>
      </c>
      <c r="M3" s="69">
        <v>8</v>
      </c>
      <c r="N3" s="7">
        <f>N4+M4</f>
        <v>58</v>
      </c>
    </row>
    <row r="4" spans="1:1014" ht="26.45">
      <c r="A4" s="69">
        <v>8</v>
      </c>
      <c r="B4" s="69">
        <v>3</v>
      </c>
      <c r="C4" s="71" t="s">
        <v>2651</v>
      </c>
      <c r="D4" s="71">
        <f t="shared" si="0"/>
        <v>3</v>
      </c>
      <c r="E4" s="71" t="s">
        <v>2652</v>
      </c>
      <c r="F4" s="71"/>
      <c r="G4" s="71"/>
      <c r="H4" s="72" t="s">
        <v>172</v>
      </c>
      <c r="I4" s="72"/>
      <c r="J4" s="72">
        <v>0</v>
      </c>
      <c r="K4" s="11" t="s">
        <v>2222</v>
      </c>
      <c r="L4" s="11" t="str">
        <f t="shared" si="1"/>
        <v>MFR_SPECIFIC_E9[57:50]</v>
      </c>
      <c r="M4" s="69">
        <v>8</v>
      </c>
      <c r="N4" s="7">
        <f>N5+M5</f>
        <v>50</v>
      </c>
    </row>
    <row r="5" spans="1:1014" ht="165">
      <c r="A5" s="69">
        <v>8</v>
      </c>
      <c r="B5" s="69">
        <v>4</v>
      </c>
      <c r="C5" s="71" t="s">
        <v>2653</v>
      </c>
      <c r="D5" s="71">
        <f t="shared" si="0"/>
        <v>4</v>
      </c>
      <c r="E5" s="71" t="s">
        <v>2654</v>
      </c>
      <c r="F5" s="71"/>
      <c r="G5" s="71"/>
      <c r="H5" s="72" t="s">
        <v>172</v>
      </c>
      <c r="I5" s="72"/>
      <c r="J5" s="78" t="s">
        <v>2233</v>
      </c>
      <c r="K5" s="11" t="s">
        <v>2222</v>
      </c>
      <c r="L5" s="11" t="str">
        <f t="shared" si="1"/>
        <v>MFR_SPECIFIC_E9[49:42]</v>
      </c>
      <c r="M5" s="69">
        <v>8</v>
      </c>
      <c r="N5" s="7">
        <v>42</v>
      </c>
    </row>
    <row r="6" spans="1:1014" ht="145.15">
      <c r="A6" s="69">
        <v>8</v>
      </c>
      <c r="B6" s="69">
        <v>5</v>
      </c>
      <c r="C6" s="71" t="s">
        <v>2655</v>
      </c>
      <c r="D6" s="71">
        <f t="shared" si="0"/>
        <v>5</v>
      </c>
      <c r="E6" s="71" t="s">
        <v>2656</v>
      </c>
      <c r="F6" s="71"/>
      <c r="G6" s="71"/>
      <c r="H6" s="72" t="s">
        <v>172</v>
      </c>
      <c r="I6" s="72"/>
      <c r="J6" s="72">
        <v>0</v>
      </c>
      <c r="K6" s="11" t="s">
        <v>2222</v>
      </c>
      <c r="L6" s="11" t="str">
        <f t="shared" si="1"/>
        <v>MFR_SPECIFIC_E9[16:9]</v>
      </c>
      <c r="M6" s="69">
        <v>8</v>
      </c>
      <c r="N6" s="7">
        <f>N7+M7</f>
        <v>9</v>
      </c>
    </row>
    <row r="7" spans="1:1014" ht="237.6">
      <c r="A7" s="69">
        <v>8</v>
      </c>
      <c r="B7" s="69">
        <v>6</v>
      </c>
      <c r="C7" s="71" t="s">
        <v>2657</v>
      </c>
      <c r="D7" s="71">
        <f t="shared" si="0"/>
        <v>6</v>
      </c>
      <c r="E7" s="71" t="s">
        <v>2658</v>
      </c>
      <c r="F7" s="71"/>
      <c r="G7" s="71"/>
      <c r="H7" s="72" t="s">
        <v>172</v>
      </c>
      <c r="I7" s="72"/>
      <c r="J7" s="72">
        <v>1</v>
      </c>
      <c r="K7" s="11" t="s">
        <v>2222</v>
      </c>
      <c r="L7" s="11" t="str">
        <f t="shared" si="1"/>
        <v>MFR_SPECIFIC_E9[8]</v>
      </c>
      <c r="M7" s="69">
        <v>1</v>
      </c>
      <c r="N7" s="7">
        <f>N8+M8</f>
        <v>8</v>
      </c>
    </row>
    <row r="8" spans="1:1014" ht="39.6">
      <c r="A8" s="69">
        <v>8</v>
      </c>
      <c r="B8" s="69">
        <v>7</v>
      </c>
      <c r="C8" s="71" t="s">
        <v>2659</v>
      </c>
      <c r="D8" s="71">
        <f t="shared" si="0"/>
        <v>7</v>
      </c>
      <c r="E8" s="71" t="s">
        <v>2660</v>
      </c>
      <c r="F8" s="71"/>
      <c r="G8" s="71"/>
      <c r="H8" s="72" t="s">
        <v>172</v>
      </c>
      <c r="I8" s="72"/>
      <c r="J8" s="72">
        <v>0</v>
      </c>
      <c r="K8" s="11"/>
      <c r="L8" s="11"/>
      <c r="M8" s="69"/>
      <c r="N8" s="7">
        <f>N9+M9</f>
        <v>8</v>
      </c>
    </row>
    <row r="9" spans="1:1014" ht="343.15">
      <c r="A9" s="69">
        <v>8</v>
      </c>
      <c r="B9" s="69">
        <v>8</v>
      </c>
      <c r="C9" s="71" t="s">
        <v>2661</v>
      </c>
      <c r="D9" s="71">
        <f t="shared" si="0"/>
        <v>8</v>
      </c>
      <c r="E9" s="71" t="s">
        <v>2662</v>
      </c>
      <c r="F9" s="71"/>
      <c r="G9" s="71"/>
      <c r="H9" s="72" t="s">
        <v>172</v>
      </c>
      <c r="I9" s="72"/>
      <c r="J9" s="72">
        <v>0</v>
      </c>
      <c r="K9" s="11"/>
      <c r="L9" s="11"/>
      <c r="M9" s="69"/>
      <c r="N9" s="7">
        <f>N10+M10</f>
        <v>8</v>
      </c>
    </row>
    <row r="10" spans="1:1014" ht="385.15">
      <c r="A10" s="69">
        <v>8</v>
      </c>
      <c r="B10" s="69">
        <v>9</v>
      </c>
      <c r="C10" s="71" t="s">
        <v>2663</v>
      </c>
      <c r="D10" s="71">
        <f t="shared" si="0"/>
        <v>9</v>
      </c>
      <c r="E10" s="71" t="s">
        <v>2664</v>
      </c>
      <c r="F10" s="71"/>
      <c r="G10" s="71"/>
      <c r="H10" s="72" t="s">
        <v>172</v>
      </c>
      <c r="I10" s="72"/>
      <c r="J10" s="78" t="s">
        <v>2665</v>
      </c>
      <c r="K10" s="11" t="s">
        <v>2222</v>
      </c>
      <c r="L10" s="11" t="str">
        <f>IF(M10&gt;1, K10 &amp; "[" &amp; N10-1+M10&amp; ":" &amp; N10 &amp; "]",(IF(M10&gt;0,K10 &amp; "[" &amp; N10 &amp; "]","")))</f>
        <v>MFR_SPECIFIC_E9[7:0]</v>
      </c>
      <c r="M10" s="69">
        <v>8</v>
      </c>
      <c r="N10" s="7">
        <v>0</v>
      </c>
    </row>
    <row r="11" spans="1:1014" ht="39.6">
      <c r="A11" s="69">
        <v>8</v>
      </c>
      <c r="B11" s="69" t="s">
        <v>564</v>
      </c>
      <c r="C11" s="71" t="s">
        <v>2666</v>
      </c>
      <c r="D11" s="71">
        <f t="shared" si="0"/>
        <v>10</v>
      </c>
      <c r="E11" s="71" t="s">
        <v>2667</v>
      </c>
      <c r="F11" s="71"/>
      <c r="G11" s="71"/>
      <c r="H11" s="72" t="s">
        <v>172</v>
      </c>
      <c r="I11" s="72"/>
      <c r="J11" s="78" t="s">
        <v>2668</v>
      </c>
      <c r="K11" s="11" t="s">
        <v>2172</v>
      </c>
      <c r="L11" s="11" t="str">
        <f>IF(M11&gt;1, K11 &amp; "[" &amp; N11-1+M11&amp; ":" &amp; N11 &amp; "]",(IF(M11&gt;0,K11 &amp; "[" &amp; N11 &amp; "]","")))</f>
        <v>MFR_SPECIFIC_E8[127:120]</v>
      </c>
      <c r="M11" s="69">
        <v>8</v>
      </c>
      <c r="N11" s="7">
        <v>120</v>
      </c>
    </row>
    <row r="12" spans="1:1014" ht="39.6">
      <c r="A12" s="69">
        <v>8</v>
      </c>
      <c r="B12" s="69" t="s">
        <v>2669</v>
      </c>
      <c r="C12" s="71" t="s">
        <v>2670</v>
      </c>
      <c r="D12" s="71">
        <f t="shared" si="0"/>
        <v>11</v>
      </c>
      <c r="E12" s="71" t="s">
        <v>2671</v>
      </c>
      <c r="F12" s="71"/>
      <c r="G12" s="71"/>
      <c r="H12" s="72" t="s">
        <v>172</v>
      </c>
      <c r="I12" s="72"/>
      <c r="J12" s="78" t="s">
        <v>2186</v>
      </c>
      <c r="K12" s="11" t="s">
        <v>2172</v>
      </c>
      <c r="L12" s="76" t="str">
        <f>IF(M12&gt;1, K12 &amp; "[" &amp; N12-1+M12&amp; ":" &amp; N12 &amp; "]",(IF(M12&gt;0,K12 &amp; "[" &amp; N12 &amp; "]","")))</f>
        <v>MFR_SPECIFIC_E8[97:90]</v>
      </c>
      <c r="M12" s="71">
        <v>8</v>
      </c>
      <c r="N12" s="7">
        <f>N13+M13</f>
        <v>90</v>
      </c>
    </row>
    <row r="13" spans="1:1014" ht="122.45">
      <c r="A13" s="71">
        <v>8</v>
      </c>
      <c r="B13" s="69">
        <v>10</v>
      </c>
      <c r="C13" s="69" t="s">
        <v>2672</v>
      </c>
      <c r="D13" s="71">
        <f t="shared" si="0"/>
        <v>16</v>
      </c>
      <c r="E13" s="71" t="s">
        <v>2673</v>
      </c>
      <c r="F13" s="71"/>
      <c r="G13" s="71"/>
      <c r="H13" s="72" t="s">
        <v>2674</v>
      </c>
      <c r="I13" s="72"/>
      <c r="J13" s="72">
        <v>0</v>
      </c>
      <c r="K13" s="11">
        <v>0</v>
      </c>
      <c r="L13" s="11"/>
      <c r="M13" s="71"/>
      <c r="N13" s="7">
        <f>N14+M14</f>
        <v>90</v>
      </c>
    </row>
    <row r="14" spans="1:1014" ht="213.6">
      <c r="A14" s="71">
        <v>8</v>
      </c>
      <c r="B14" s="69">
        <v>11</v>
      </c>
      <c r="C14" s="69" t="s">
        <v>2675</v>
      </c>
      <c r="D14" s="71">
        <f t="shared" si="0"/>
        <v>17</v>
      </c>
      <c r="E14" s="71" t="s">
        <v>2676</v>
      </c>
      <c r="F14" s="71"/>
      <c r="G14" s="71"/>
      <c r="H14" s="72" t="s">
        <v>2674</v>
      </c>
      <c r="I14" s="72"/>
      <c r="J14" s="72">
        <v>0</v>
      </c>
      <c r="K14" s="11"/>
      <c r="L14" s="11"/>
      <c r="M14" s="69"/>
      <c r="N14" s="7">
        <f>N15+M15</f>
        <v>90</v>
      </c>
    </row>
    <row r="15" spans="1:1014" ht="307.89999999999998">
      <c r="A15" s="69">
        <v>8</v>
      </c>
      <c r="B15" s="69">
        <v>20</v>
      </c>
      <c r="C15" s="71" t="s">
        <v>2677</v>
      </c>
      <c r="D15" s="71">
        <f t="shared" si="0"/>
        <v>32</v>
      </c>
      <c r="E15" s="71" t="s">
        <v>2678</v>
      </c>
      <c r="F15" s="71"/>
      <c r="G15" s="71"/>
      <c r="H15" s="72" t="s">
        <v>53</v>
      </c>
      <c r="I15" s="72"/>
      <c r="J15" s="71">
        <v>0</v>
      </c>
      <c r="K15" s="11" t="s">
        <v>2172</v>
      </c>
      <c r="L15" s="76" t="str">
        <f>IF(M15&gt;1, K15 &amp; "[" &amp; N15-1+M15&amp; ":" &amp; N15 &amp; "]",(IF(M15&gt;0,K15 &amp; "[" &amp; N15 &amp; "]","")))</f>
        <v>MFR_SPECIFIC_E8[89:86]</v>
      </c>
      <c r="M15" s="69">
        <v>4</v>
      </c>
      <c r="N15" s="7">
        <v>86</v>
      </c>
    </row>
    <row r="16" spans="1:1014" ht="79.150000000000006">
      <c r="A16" s="69">
        <v>5</v>
      </c>
      <c r="B16" s="69">
        <v>21</v>
      </c>
      <c r="C16" s="69" t="s">
        <v>2679</v>
      </c>
      <c r="D16" s="71">
        <f t="shared" si="0"/>
        <v>33</v>
      </c>
      <c r="E16" s="71" t="s">
        <v>2680</v>
      </c>
      <c r="F16" s="71"/>
      <c r="G16" s="71"/>
      <c r="H16" s="72" t="s">
        <v>53</v>
      </c>
      <c r="I16" s="72"/>
      <c r="J16" s="71" t="s">
        <v>2681</v>
      </c>
      <c r="K16" s="11" t="s">
        <v>1394</v>
      </c>
      <c r="L16" s="11" t="str">
        <f>IF(M16&gt;1, K16 &amp; "[" &amp; N16-1+M16&amp; ":" &amp; N16 &amp; "]",(IF(M16&gt;0,K16 &amp; "[" &amp; N16 &amp; "]","")))</f>
        <v>MFR_SPECIFIC_C5[4:0]</v>
      </c>
      <c r="M16" s="69">
        <v>5</v>
      </c>
      <c r="N16" s="7">
        <v>0</v>
      </c>
    </row>
    <row r="17" spans="1:14" ht="79.150000000000006">
      <c r="A17" s="69">
        <v>8</v>
      </c>
      <c r="B17" s="69">
        <v>22</v>
      </c>
      <c r="C17" s="69" t="s">
        <v>2682</v>
      </c>
      <c r="D17" s="71">
        <f t="shared" si="0"/>
        <v>34</v>
      </c>
      <c r="E17" s="71" t="s">
        <v>2683</v>
      </c>
      <c r="F17" s="71"/>
      <c r="G17" s="71"/>
      <c r="H17" s="72" t="s">
        <v>53</v>
      </c>
      <c r="I17" s="72"/>
      <c r="J17" s="71">
        <v>0</v>
      </c>
      <c r="K17" s="11"/>
      <c r="L17" s="11"/>
      <c r="M17" s="69"/>
      <c r="N17" s="7">
        <f>N18+M18</f>
        <v>72</v>
      </c>
    </row>
    <row r="18" spans="1:14" ht="52.9">
      <c r="A18" s="69">
        <v>8</v>
      </c>
      <c r="B18" s="69">
        <v>23</v>
      </c>
      <c r="C18" s="69" t="s">
        <v>2684</v>
      </c>
      <c r="D18" s="71">
        <f t="shared" si="0"/>
        <v>35</v>
      </c>
      <c r="E18" s="71" t="s">
        <v>2685</v>
      </c>
      <c r="F18" s="71"/>
      <c r="G18" s="71"/>
      <c r="H18" s="72" t="s">
        <v>53</v>
      </c>
      <c r="I18" s="72"/>
      <c r="J18" s="71">
        <v>0</v>
      </c>
      <c r="K18" s="11"/>
      <c r="L18" s="11"/>
      <c r="M18" s="69"/>
      <c r="N18" s="7">
        <f>N19+M19</f>
        <v>72</v>
      </c>
    </row>
    <row r="19" spans="1:14" ht="52.9">
      <c r="A19" s="69">
        <v>8</v>
      </c>
      <c r="B19" s="69">
        <v>24</v>
      </c>
      <c r="C19" s="69" t="s">
        <v>2686</v>
      </c>
      <c r="D19" s="71">
        <f t="shared" si="0"/>
        <v>36</v>
      </c>
      <c r="E19" s="71" t="s">
        <v>2687</v>
      </c>
      <c r="F19" s="71"/>
      <c r="G19" s="71"/>
      <c r="H19" s="72" t="s">
        <v>53</v>
      </c>
      <c r="I19" s="72"/>
      <c r="J19" s="71">
        <v>0</v>
      </c>
      <c r="K19" s="11"/>
      <c r="L19" s="11"/>
      <c r="M19" s="71"/>
      <c r="N19" s="7">
        <f>N20+M20</f>
        <v>72</v>
      </c>
    </row>
    <row r="20" spans="1:14" ht="133.9">
      <c r="A20" s="71">
        <v>8</v>
      </c>
      <c r="B20" s="71">
        <v>25</v>
      </c>
      <c r="C20" s="71" t="s">
        <v>2688</v>
      </c>
      <c r="D20" s="71">
        <f t="shared" si="0"/>
        <v>37</v>
      </c>
      <c r="E20" s="71" t="s">
        <v>2689</v>
      </c>
      <c r="F20" s="71"/>
      <c r="G20" s="71"/>
      <c r="H20" s="72" t="s">
        <v>53</v>
      </c>
      <c r="I20" s="72"/>
      <c r="J20" s="77" t="s">
        <v>2233</v>
      </c>
      <c r="K20" s="11" t="s">
        <v>2172</v>
      </c>
      <c r="L20" s="11" t="str">
        <f>IF(M20&gt;1, K20 &amp; "[" &amp; N20-1+M20&amp; ":" &amp; N20 &amp; "]",(IF(M20&gt;0,K20 &amp; "[" &amp; N20 &amp; "]","")))</f>
        <v>MFR_SPECIFIC_E8[71:64]</v>
      </c>
      <c r="M20" s="69">
        <v>8</v>
      </c>
      <c r="N20" s="7">
        <f>N21+M21</f>
        <v>64</v>
      </c>
    </row>
    <row r="21" spans="1:14" ht="92.45">
      <c r="A21" s="69">
        <v>8</v>
      </c>
      <c r="B21" s="69">
        <v>26</v>
      </c>
      <c r="C21" s="69" t="s">
        <v>2690</v>
      </c>
      <c r="D21" s="71">
        <f t="shared" si="0"/>
        <v>38</v>
      </c>
      <c r="E21" s="71" t="s">
        <v>2691</v>
      </c>
      <c r="F21" s="71"/>
      <c r="G21" s="71"/>
      <c r="H21" s="72" t="s">
        <v>53</v>
      </c>
      <c r="I21" s="72"/>
      <c r="J21" s="71">
        <v>0</v>
      </c>
      <c r="K21" s="11"/>
      <c r="L21" s="11"/>
      <c r="M21" s="69"/>
      <c r="N21" s="7">
        <f>N22+M22</f>
        <v>64</v>
      </c>
    </row>
    <row r="22" spans="1:14" ht="106.9">
      <c r="A22" s="69">
        <v>8</v>
      </c>
      <c r="B22" s="69">
        <v>27</v>
      </c>
      <c r="C22" s="69" t="s">
        <v>2692</v>
      </c>
      <c r="D22" s="71">
        <f t="shared" si="0"/>
        <v>39</v>
      </c>
      <c r="E22" s="71" t="s">
        <v>2693</v>
      </c>
      <c r="F22" s="71"/>
      <c r="G22" s="71"/>
      <c r="H22" s="72" t="s">
        <v>53</v>
      </c>
      <c r="I22" s="72"/>
      <c r="J22" s="71">
        <v>0</v>
      </c>
      <c r="K22" s="11" t="s">
        <v>2172</v>
      </c>
      <c r="L22" s="11" t="str">
        <f t="shared" ref="L22:L28" si="2">IF(M22&gt;1, K22 &amp; "[" &amp; N22-1+M22&amp; ":" &amp; N22 &amp; "]",(IF(M22&gt;0,K22 &amp; "[" &amp; N22 &amp; "]","")))</f>
        <v>MFR_SPECIFIC_E8[63:56]</v>
      </c>
      <c r="M22" s="69">
        <v>8</v>
      </c>
      <c r="N22" s="7">
        <v>56</v>
      </c>
    </row>
    <row r="23" spans="1:14" ht="93.6">
      <c r="A23" s="69">
        <v>8</v>
      </c>
      <c r="B23" s="69">
        <v>28</v>
      </c>
      <c r="C23" s="69" t="s">
        <v>2694</v>
      </c>
      <c r="D23" s="71">
        <f t="shared" si="0"/>
        <v>40</v>
      </c>
      <c r="E23" s="71" t="s">
        <v>2695</v>
      </c>
      <c r="F23" s="71"/>
      <c r="G23" s="71"/>
      <c r="H23" s="72" t="s">
        <v>53</v>
      </c>
      <c r="I23" s="72"/>
      <c r="J23" s="71">
        <v>0</v>
      </c>
      <c r="K23" s="11" t="s">
        <v>2172</v>
      </c>
      <c r="L23" s="11" t="str">
        <f t="shared" si="2"/>
        <v>MFR_SPECIFIC_E8[39:32]</v>
      </c>
      <c r="M23" s="69">
        <v>8</v>
      </c>
      <c r="N23" s="7">
        <f>N24+M24</f>
        <v>32</v>
      </c>
    </row>
    <row r="24" spans="1:14" ht="145.15">
      <c r="A24" s="69">
        <v>8</v>
      </c>
      <c r="B24" s="69">
        <v>29</v>
      </c>
      <c r="C24" s="71" t="s">
        <v>2696</v>
      </c>
      <c r="D24" s="71">
        <f t="shared" si="0"/>
        <v>41</v>
      </c>
      <c r="E24" s="71" t="s">
        <v>2697</v>
      </c>
      <c r="F24" s="71"/>
      <c r="G24" s="71"/>
      <c r="H24" s="72" t="s">
        <v>53</v>
      </c>
      <c r="I24" s="72"/>
      <c r="J24" s="71">
        <v>0</v>
      </c>
      <c r="K24" s="11" t="s">
        <v>2172</v>
      </c>
      <c r="L24" s="11" t="str">
        <f t="shared" si="2"/>
        <v>MFR_SPECIFIC_E8[31:24]</v>
      </c>
      <c r="M24" s="69">
        <v>8</v>
      </c>
      <c r="N24" s="7">
        <f>N25+M25</f>
        <v>24</v>
      </c>
    </row>
    <row r="25" spans="1:14" ht="39.6">
      <c r="A25" s="69">
        <v>8</v>
      </c>
      <c r="B25" s="69" t="s">
        <v>2698</v>
      </c>
      <c r="C25" s="69" t="s">
        <v>2699</v>
      </c>
      <c r="D25" s="71">
        <f t="shared" si="0"/>
        <v>42</v>
      </c>
      <c r="E25" s="71" t="s">
        <v>2700</v>
      </c>
      <c r="F25" s="71"/>
      <c r="G25" s="71"/>
      <c r="H25" s="72" t="s">
        <v>53</v>
      </c>
      <c r="I25" s="72"/>
      <c r="J25" s="71" t="s">
        <v>2701</v>
      </c>
      <c r="K25" s="11" t="s">
        <v>2172</v>
      </c>
      <c r="L25" s="11" t="str">
        <f t="shared" si="2"/>
        <v>MFR_SPECIFIC_E8[23:16]</v>
      </c>
      <c r="M25" s="69">
        <v>8</v>
      </c>
      <c r="N25" s="7">
        <f>N26+M26</f>
        <v>16</v>
      </c>
    </row>
    <row r="26" spans="1:14" ht="52.9">
      <c r="A26" s="69">
        <v>8</v>
      </c>
      <c r="B26" s="69" t="s">
        <v>2702</v>
      </c>
      <c r="C26" s="69" t="s">
        <v>2703</v>
      </c>
      <c r="D26" s="71">
        <f t="shared" si="0"/>
        <v>43</v>
      </c>
      <c r="E26" s="71" t="s">
        <v>2704</v>
      </c>
      <c r="F26" s="71"/>
      <c r="G26" s="71"/>
      <c r="H26" s="72" t="s">
        <v>53</v>
      </c>
      <c r="I26" s="72"/>
      <c r="J26" s="71" t="s">
        <v>2705</v>
      </c>
      <c r="K26" s="11" t="s">
        <v>2172</v>
      </c>
      <c r="L26" s="11" t="str">
        <f t="shared" si="2"/>
        <v>MFR_SPECIFIC_E8[15:8]</v>
      </c>
      <c r="M26" s="69">
        <v>8</v>
      </c>
      <c r="N26" s="7">
        <f>N27+M27</f>
        <v>8</v>
      </c>
    </row>
    <row r="27" spans="1:14" ht="303.60000000000002">
      <c r="A27" s="69">
        <v>8</v>
      </c>
      <c r="B27" s="69" t="s">
        <v>2706</v>
      </c>
      <c r="C27" s="71" t="s">
        <v>2707</v>
      </c>
      <c r="D27" s="71">
        <f t="shared" si="0"/>
        <v>44</v>
      </c>
      <c r="E27" s="71" t="s">
        <v>2708</v>
      </c>
      <c r="F27" s="71"/>
      <c r="G27" s="71"/>
      <c r="H27" s="72" t="s">
        <v>53</v>
      </c>
      <c r="I27" s="72"/>
      <c r="J27" s="77" t="s">
        <v>2709</v>
      </c>
      <c r="K27" s="11" t="s">
        <v>2172</v>
      </c>
      <c r="L27" s="11" t="str">
        <f t="shared" si="2"/>
        <v>MFR_SPECIFIC_E8[7:0]</v>
      </c>
      <c r="M27" s="69">
        <v>8</v>
      </c>
      <c r="N27" s="7">
        <v>0</v>
      </c>
    </row>
    <row r="28" spans="1:14" ht="79.150000000000006">
      <c r="A28" s="69">
        <v>8</v>
      </c>
      <c r="B28" s="69" t="s">
        <v>2710</v>
      </c>
      <c r="C28" s="71" t="s">
        <v>2711</v>
      </c>
      <c r="D28" s="71">
        <f t="shared" si="0"/>
        <v>45</v>
      </c>
      <c r="E28" s="71" t="s">
        <v>2712</v>
      </c>
      <c r="F28" s="71"/>
      <c r="G28" s="71"/>
      <c r="H28" s="72" t="s">
        <v>53</v>
      </c>
      <c r="I28" s="72"/>
      <c r="J28" s="71">
        <v>11</v>
      </c>
      <c r="K28" s="11" t="s">
        <v>2172</v>
      </c>
      <c r="L28" s="11" t="str">
        <f t="shared" si="2"/>
        <v>MFR_SPECIFIC_E8[113:106]</v>
      </c>
      <c r="M28" s="69">
        <v>8</v>
      </c>
      <c r="N28" s="7">
        <v>106</v>
      </c>
    </row>
    <row r="29" spans="1:14" ht="190.9">
      <c r="A29" s="69">
        <v>8</v>
      </c>
      <c r="B29" s="71">
        <v>40</v>
      </c>
      <c r="C29" s="71" t="s">
        <v>2713</v>
      </c>
      <c r="D29" s="71">
        <f t="shared" si="0"/>
        <v>64</v>
      </c>
      <c r="E29" s="71" t="s">
        <v>2714</v>
      </c>
      <c r="F29" s="71"/>
      <c r="G29" s="71"/>
      <c r="H29" s="72" t="s">
        <v>53</v>
      </c>
      <c r="I29" s="72"/>
      <c r="J29" s="71">
        <v>0</v>
      </c>
      <c r="L29" s="11"/>
      <c r="M29" s="69"/>
      <c r="N29" s="7"/>
    </row>
    <row r="30" spans="1:14" ht="26.45">
      <c r="A30" s="69">
        <v>8</v>
      </c>
      <c r="B30" s="69">
        <v>41</v>
      </c>
      <c r="C30" s="69" t="s">
        <v>2715</v>
      </c>
      <c r="D30" s="71">
        <f t="shared" si="0"/>
        <v>65</v>
      </c>
      <c r="E30" s="71" t="s">
        <v>2716</v>
      </c>
      <c r="F30" s="71"/>
      <c r="G30" s="71"/>
      <c r="H30" s="72" t="s">
        <v>53</v>
      </c>
      <c r="I30" s="72"/>
      <c r="J30" s="71">
        <v>0</v>
      </c>
      <c r="L30" s="11"/>
      <c r="M30" s="69"/>
      <c r="N30" s="7"/>
    </row>
    <row r="31" spans="1:14" ht="52.9">
      <c r="A31" s="69">
        <v>8</v>
      </c>
      <c r="B31" s="69">
        <v>42</v>
      </c>
      <c r="C31" s="69" t="s">
        <v>2717</v>
      </c>
      <c r="D31" s="71">
        <f t="shared" si="0"/>
        <v>66</v>
      </c>
      <c r="E31" s="71" t="s">
        <v>2718</v>
      </c>
      <c r="F31" s="71"/>
      <c r="G31" s="71"/>
      <c r="H31" s="72" t="s">
        <v>53</v>
      </c>
      <c r="I31" s="72"/>
      <c r="J31" s="71">
        <v>0</v>
      </c>
      <c r="L31" s="11"/>
      <c r="M31" s="69"/>
      <c r="N31" s="7"/>
    </row>
    <row r="32" spans="1:14" ht="52.9">
      <c r="A32" s="69">
        <v>2</v>
      </c>
      <c r="B32" s="69">
        <v>43</v>
      </c>
      <c r="C32" s="69" t="s">
        <v>2719</v>
      </c>
      <c r="D32" s="71">
        <f t="shared" si="0"/>
        <v>67</v>
      </c>
      <c r="E32" s="71" t="s">
        <v>2720</v>
      </c>
      <c r="F32" s="71"/>
      <c r="G32" s="71"/>
      <c r="H32" s="72" t="s">
        <v>53</v>
      </c>
      <c r="I32" s="72"/>
      <c r="J32" s="71">
        <v>0</v>
      </c>
      <c r="L32" s="11"/>
      <c r="M32" s="69"/>
      <c r="N32" s="7"/>
    </row>
    <row r="33" spans="1:14" ht="52.9">
      <c r="A33" s="69">
        <v>8</v>
      </c>
      <c r="B33" s="69">
        <v>44</v>
      </c>
      <c r="C33" s="69" t="s">
        <v>2721</v>
      </c>
      <c r="D33" s="71">
        <f t="shared" si="0"/>
        <v>68</v>
      </c>
      <c r="E33" s="71" t="s">
        <v>2722</v>
      </c>
      <c r="F33" s="71"/>
      <c r="G33" s="71"/>
      <c r="H33" s="72" t="s">
        <v>53</v>
      </c>
      <c r="I33" s="72"/>
      <c r="J33" s="71">
        <v>0</v>
      </c>
      <c r="L33" s="11"/>
      <c r="M33" s="69"/>
      <c r="N33" s="7"/>
    </row>
    <row r="34" spans="1:14" ht="55.15">
      <c r="A34" s="69">
        <v>2</v>
      </c>
      <c r="B34" s="69">
        <v>45</v>
      </c>
      <c r="C34" s="69" t="s">
        <v>2723</v>
      </c>
      <c r="D34" s="71">
        <f t="shared" si="0"/>
        <v>69</v>
      </c>
      <c r="E34" s="71" t="s">
        <v>2724</v>
      </c>
      <c r="F34" s="71"/>
      <c r="G34" s="71"/>
      <c r="H34" s="72" t="s">
        <v>53</v>
      </c>
      <c r="I34" s="72"/>
      <c r="J34" s="71">
        <v>0</v>
      </c>
      <c r="L34" s="11"/>
      <c r="M34" s="69"/>
      <c r="N34" s="7"/>
    </row>
    <row r="35" spans="1:14" ht="81">
      <c r="A35" s="69">
        <v>3</v>
      </c>
      <c r="B35" s="69">
        <v>46</v>
      </c>
      <c r="C35" s="69" t="s">
        <v>2725</v>
      </c>
      <c r="D35" s="71">
        <f t="shared" si="0"/>
        <v>70</v>
      </c>
      <c r="E35" s="71" t="s">
        <v>2726</v>
      </c>
      <c r="F35" s="71"/>
      <c r="G35" s="71"/>
      <c r="H35" s="72" t="s">
        <v>53</v>
      </c>
      <c r="I35" s="72"/>
      <c r="J35" s="71">
        <v>0</v>
      </c>
      <c r="L35" s="11"/>
      <c r="M35" s="69"/>
      <c r="N35" s="7"/>
    </row>
    <row r="36" spans="1:14">
      <c r="A36" s="69">
        <v>8</v>
      </c>
      <c r="B36" s="69">
        <v>50</v>
      </c>
      <c r="C36" s="69" t="s">
        <v>2727</v>
      </c>
      <c r="D36" s="71">
        <f t="shared" si="0"/>
        <v>80</v>
      </c>
      <c r="E36" s="71" t="s">
        <v>2728</v>
      </c>
      <c r="F36" s="71"/>
      <c r="G36" s="71"/>
      <c r="H36" s="72" t="s">
        <v>53</v>
      </c>
      <c r="I36" s="72"/>
      <c r="J36" s="71">
        <v>0</v>
      </c>
      <c r="L36" s="11"/>
      <c r="M36" s="69"/>
      <c r="N36" s="7"/>
    </row>
    <row r="37" spans="1:14">
      <c r="A37" s="69">
        <v>8</v>
      </c>
      <c r="B37" s="69">
        <v>51</v>
      </c>
      <c r="C37" s="69" t="s">
        <v>2729</v>
      </c>
      <c r="D37" s="71">
        <f t="shared" si="0"/>
        <v>81</v>
      </c>
      <c r="E37" s="71" t="s">
        <v>2730</v>
      </c>
      <c r="F37" s="71"/>
      <c r="G37" s="71"/>
      <c r="H37" s="72" t="s">
        <v>53</v>
      </c>
      <c r="I37" s="72"/>
      <c r="J37" s="71">
        <v>0</v>
      </c>
      <c r="L37" s="11"/>
      <c r="M37" s="69"/>
      <c r="N37" s="7"/>
    </row>
    <row r="38" spans="1:14">
      <c r="A38" s="69">
        <v>8</v>
      </c>
      <c r="B38" s="69">
        <v>52</v>
      </c>
      <c r="C38" s="69" t="s">
        <v>2731</v>
      </c>
      <c r="D38" s="71">
        <f t="shared" si="0"/>
        <v>82</v>
      </c>
      <c r="E38" s="71" t="s">
        <v>2732</v>
      </c>
      <c r="F38" s="71"/>
      <c r="G38" s="71"/>
      <c r="H38" s="72" t="s">
        <v>53</v>
      </c>
      <c r="I38" s="72"/>
      <c r="J38" s="71">
        <v>0</v>
      </c>
      <c r="L38" s="11"/>
      <c r="M38" s="69"/>
      <c r="N38" s="7"/>
    </row>
    <row r="39" spans="1:14">
      <c r="A39" s="69">
        <v>8</v>
      </c>
      <c r="B39" s="69">
        <v>53</v>
      </c>
      <c r="C39" s="69" t="s">
        <v>2733</v>
      </c>
      <c r="D39" s="71">
        <f t="shared" si="0"/>
        <v>83</v>
      </c>
      <c r="E39" s="71" t="s">
        <v>2734</v>
      </c>
      <c r="F39" s="71"/>
      <c r="G39" s="71"/>
      <c r="H39" s="72" t="s">
        <v>53</v>
      </c>
      <c r="I39" s="72"/>
      <c r="J39" s="71">
        <v>0</v>
      </c>
      <c r="L39" s="11"/>
      <c r="M39" s="69"/>
      <c r="N39" s="7"/>
    </row>
    <row r="40" spans="1:14">
      <c r="A40" s="69">
        <v>8</v>
      </c>
      <c r="B40" s="69">
        <v>54</v>
      </c>
      <c r="C40" s="69" t="s">
        <v>2735</v>
      </c>
      <c r="D40" s="71">
        <f t="shared" si="0"/>
        <v>84</v>
      </c>
      <c r="E40" s="71" t="s">
        <v>2736</v>
      </c>
      <c r="F40" s="71"/>
      <c r="G40" s="71"/>
      <c r="H40" s="72" t="s">
        <v>53</v>
      </c>
      <c r="I40" s="72"/>
      <c r="J40" s="71">
        <v>0</v>
      </c>
      <c r="L40" s="11"/>
      <c r="M40" s="69"/>
      <c r="N40" s="7"/>
    </row>
    <row r="41" spans="1:14">
      <c r="A41" s="69">
        <v>8</v>
      </c>
      <c r="B41" s="69">
        <v>55</v>
      </c>
      <c r="C41" s="69" t="s">
        <v>2737</v>
      </c>
      <c r="D41" s="71">
        <f t="shared" si="0"/>
        <v>85</v>
      </c>
      <c r="E41" s="71" t="s">
        <v>2738</v>
      </c>
      <c r="F41" s="71"/>
      <c r="G41" s="71"/>
      <c r="H41" s="72" t="s">
        <v>53</v>
      </c>
      <c r="I41" s="72"/>
      <c r="J41" s="71">
        <v>0</v>
      </c>
      <c r="L41" s="11"/>
      <c r="M41" s="69"/>
      <c r="N41" s="7"/>
    </row>
    <row r="42" spans="1:14">
      <c r="A42" s="69">
        <v>8</v>
      </c>
      <c r="B42" s="69">
        <v>56</v>
      </c>
      <c r="C42" s="69" t="s">
        <v>2739</v>
      </c>
      <c r="D42" s="71">
        <f t="shared" si="0"/>
        <v>86</v>
      </c>
      <c r="E42" s="71" t="s">
        <v>2740</v>
      </c>
      <c r="F42" s="71"/>
      <c r="G42" s="71"/>
      <c r="H42" s="72" t="s">
        <v>53</v>
      </c>
      <c r="I42" s="72"/>
      <c r="J42" s="71">
        <v>0</v>
      </c>
      <c r="L42" s="11"/>
      <c r="M42" s="69"/>
      <c r="N42" s="7"/>
    </row>
    <row r="43" spans="1:14">
      <c r="A43" s="69">
        <v>8</v>
      </c>
      <c r="B43" s="69">
        <v>57</v>
      </c>
      <c r="C43" s="69" t="s">
        <v>2741</v>
      </c>
      <c r="D43" s="71">
        <f t="shared" si="0"/>
        <v>87</v>
      </c>
      <c r="E43" s="71" t="s">
        <v>2742</v>
      </c>
      <c r="F43" s="71"/>
      <c r="G43" s="71"/>
      <c r="H43" s="72" t="s">
        <v>53</v>
      </c>
      <c r="I43" s="72"/>
      <c r="J43" s="71">
        <v>0</v>
      </c>
      <c r="L43" s="11"/>
      <c r="M43" s="69"/>
      <c r="N43" s="7"/>
    </row>
    <row r="44" spans="1:14">
      <c r="C44" s="5" t="s">
        <v>2743</v>
      </c>
      <c r="L44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7E100-63A4-4F4A-810B-46EC62ED9B93}">
  <dimension ref="C4:J16"/>
  <sheetViews>
    <sheetView topLeftCell="B1" workbookViewId="0">
      <selection activeCell="G8" sqref="G8"/>
    </sheetView>
  </sheetViews>
  <sheetFormatPr defaultRowHeight="14.45"/>
  <cols>
    <col min="3" max="3" width="17" style="5" customWidth="1"/>
    <col min="4" max="4" width="18.28515625" style="5" bestFit="1" customWidth="1"/>
    <col min="5" max="5" width="14.7109375" style="5" customWidth="1"/>
    <col min="6" max="6" width="16.5703125" style="5" customWidth="1"/>
    <col min="7" max="7" width="22" style="5" bestFit="1" customWidth="1"/>
    <col min="8" max="8" width="22.140625" style="5" bestFit="1" customWidth="1"/>
    <col min="9" max="9" width="53.7109375" style="5" customWidth="1"/>
    <col min="10" max="10" width="10.42578125" style="5" bestFit="1" customWidth="1"/>
  </cols>
  <sheetData>
    <row r="4" spans="3:10">
      <c r="C4" s="99" t="s">
        <v>2</v>
      </c>
      <c r="D4" s="99" t="s">
        <v>3</v>
      </c>
      <c r="E4" s="99" t="s">
        <v>4</v>
      </c>
      <c r="F4" s="99" t="s">
        <v>5</v>
      </c>
      <c r="G4" s="99" t="s">
        <v>6</v>
      </c>
      <c r="H4" s="99" t="s">
        <v>7</v>
      </c>
      <c r="I4" s="99" t="s">
        <v>8</v>
      </c>
      <c r="J4" s="99" t="s">
        <v>2744</v>
      </c>
    </row>
    <row r="5" spans="3:10">
      <c r="C5" s="99"/>
      <c r="D5" s="99"/>
      <c r="E5" s="99"/>
      <c r="F5" s="99"/>
      <c r="G5" s="99"/>
      <c r="H5" s="99"/>
      <c r="I5" s="99" t="s">
        <v>8</v>
      </c>
      <c r="J5" s="99" t="s">
        <v>8</v>
      </c>
    </row>
    <row r="6" spans="3:10" ht="43.15">
      <c r="C6" s="11" t="s">
        <v>1999</v>
      </c>
      <c r="D6" s="10" t="s">
        <v>2745</v>
      </c>
      <c r="E6" s="11" t="s">
        <v>2171</v>
      </c>
      <c r="F6" s="11" t="s">
        <v>2172</v>
      </c>
      <c r="G6" s="11" t="s">
        <v>2746</v>
      </c>
      <c r="H6" s="11" t="s">
        <v>2747</v>
      </c>
      <c r="I6" s="25"/>
      <c r="J6" s="11"/>
    </row>
    <row r="7" spans="3:10" ht="43.15">
      <c r="C7" s="11" t="s">
        <v>1999</v>
      </c>
      <c r="D7" s="10" t="s">
        <v>2745</v>
      </c>
      <c r="E7" s="11" t="s">
        <v>2171</v>
      </c>
      <c r="F7" s="11" t="s">
        <v>2172</v>
      </c>
      <c r="G7" s="11" t="s">
        <v>2748</v>
      </c>
      <c r="H7" s="11" t="s">
        <v>2749</v>
      </c>
      <c r="I7" s="25"/>
      <c r="J7" s="11"/>
    </row>
    <row r="8" spans="3:10" ht="43.15">
      <c r="C8" s="11" t="s">
        <v>1999</v>
      </c>
      <c r="D8" s="10" t="s">
        <v>2745</v>
      </c>
      <c r="E8" s="11" t="s">
        <v>2171</v>
      </c>
      <c r="F8" s="11" t="s">
        <v>2172</v>
      </c>
      <c r="G8" s="11" t="s">
        <v>2750</v>
      </c>
      <c r="H8" s="11" t="s">
        <v>2751</v>
      </c>
      <c r="I8" s="25"/>
      <c r="J8" s="11"/>
    </row>
    <row r="9" spans="3:10" ht="57.6">
      <c r="C9" s="11" t="s">
        <v>1999</v>
      </c>
      <c r="D9" s="10" t="s">
        <v>2745</v>
      </c>
      <c r="E9" s="11" t="s">
        <v>2171</v>
      </c>
      <c r="F9" s="11" t="s">
        <v>2172</v>
      </c>
      <c r="G9" s="11" t="s">
        <v>2752</v>
      </c>
      <c r="H9" s="11" t="s">
        <v>2753</v>
      </c>
      <c r="I9" s="25" t="s">
        <v>2754</v>
      </c>
      <c r="J9" s="11"/>
    </row>
    <row r="10" spans="3:10" ht="43.15">
      <c r="C10" s="11" t="s">
        <v>1999</v>
      </c>
      <c r="D10" s="10" t="s">
        <v>2745</v>
      </c>
      <c r="E10" s="11" t="s">
        <v>2171</v>
      </c>
      <c r="F10" s="11" t="s">
        <v>2172</v>
      </c>
      <c r="G10" s="11" t="s">
        <v>2755</v>
      </c>
      <c r="H10" s="11" t="s">
        <v>2756</v>
      </c>
      <c r="I10" s="25" t="s">
        <v>2757</v>
      </c>
      <c r="J10" s="11"/>
    </row>
    <row r="11" spans="3:10" ht="43.15">
      <c r="C11" s="11" t="s">
        <v>1999</v>
      </c>
      <c r="D11" s="10" t="s">
        <v>2745</v>
      </c>
      <c r="E11" s="11" t="s">
        <v>2171</v>
      </c>
      <c r="F11" s="11" t="s">
        <v>2172</v>
      </c>
      <c r="G11" s="11" t="s">
        <v>2758</v>
      </c>
      <c r="H11" s="11" t="s">
        <v>2759</v>
      </c>
      <c r="I11" s="25" t="s">
        <v>2760</v>
      </c>
      <c r="J11" s="11"/>
    </row>
    <row r="12" spans="3:10">
      <c r="G12" s="11" t="s">
        <v>2761</v>
      </c>
      <c r="H12" s="11" t="s">
        <v>2199</v>
      </c>
      <c r="I12" s="58" t="s">
        <v>2762</v>
      </c>
    </row>
    <row r="13" spans="3:10" ht="57.6">
      <c r="G13" s="11" t="s">
        <v>2763</v>
      </c>
      <c r="H13" s="5" t="s">
        <v>2764</v>
      </c>
      <c r="I13" s="25" t="s">
        <v>2765</v>
      </c>
    </row>
    <row r="14" spans="3:10" ht="28.9">
      <c r="G14" s="11" t="s">
        <v>2766</v>
      </c>
      <c r="H14" s="5" t="s">
        <v>2767</v>
      </c>
      <c r="I14" s="2" t="s">
        <v>2768</v>
      </c>
    </row>
    <row r="15" spans="3:10" ht="28.9">
      <c r="G15" s="11" t="s">
        <v>2769</v>
      </c>
      <c r="H15" s="5" t="s">
        <v>2770</v>
      </c>
      <c r="I15" s="2" t="s">
        <v>2771</v>
      </c>
    </row>
    <row r="16" spans="3:10">
      <c r="G16" s="11"/>
      <c r="I16" s="2"/>
    </row>
  </sheetData>
  <mergeCells count="8">
    <mergeCell ref="I4:I5"/>
    <mergeCell ref="J4:J5"/>
    <mergeCell ref="C4:C5"/>
    <mergeCell ref="D4:D5"/>
    <mergeCell ref="E4:E5"/>
    <mergeCell ref="F4:F5"/>
    <mergeCell ref="G4:G5"/>
    <mergeCell ref="H4:H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06127-CF6B-47EF-8146-8B299E8EB489}">
  <dimension ref="C1:AW26"/>
  <sheetViews>
    <sheetView workbookViewId="0">
      <selection activeCell="A18" sqref="A18"/>
    </sheetView>
  </sheetViews>
  <sheetFormatPr defaultRowHeight="14.45"/>
  <cols>
    <col min="2" max="2" width="5.42578125" customWidth="1"/>
    <col min="3" max="3" width="13.5703125" customWidth="1"/>
    <col min="4" max="4" width="36.42578125" bestFit="1" customWidth="1"/>
    <col min="5" max="5" width="10.5703125" style="1" customWidth="1"/>
    <col min="6" max="6" width="30.7109375" style="1" bestFit="1" customWidth="1"/>
    <col min="7" max="7" width="30.7109375" style="1" customWidth="1"/>
    <col min="8" max="8" width="40.5703125" style="1" customWidth="1"/>
    <col min="9" max="9" width="47.42578125" style="1" customWidth="1"/>
    <col min="10" max="10" width="29.42578125" style="2" bestFit="1" customWidth="1"/>
    <col min="11" max="11" width="27.42578125" style="2" customWidth="1"/>
    <col min="12" max="13" width="17.42578125" style="1" customWidth="1"/>
    <col min="14" max="14" width="12.42578125" style="1" customWidth="1"/>
    <col min="15" max="15" width="11.42578125" style="1" customWidth="1"/>
    <col min="16" max="16" width="10.28515625" style="1" bestFit="1" customWidth="1"/>
    <col min="17" max="17" width="6.7109375" style="1" bestFit="1" customWidth="1"/>
    <col min="18" max="18" width="7.7109375" style="1" customWidth="1"/>
    <col min="19" max="19" width="4.7109375" hidden="1" customWidth="1"/>
    <col min="20" max="20" width="5.5703125" customWidth="1"/>
    <col min="21" max="21" width="6.7109375" customWidth="1"/>
    <col min="22" max="22" width="4.42578125" hidden="1" customWidth="1"/>
    <col min="23" max="23" width="5.42578125" customWidth="1"/>
    <col min="24" max="24" width="7.42578125" customWidth="1"/>
    <col min="25" max="26" width="8.85546875" style="2"/>
    <col min="27" max="27" width="10.5703125" style="5" customWidth="1"/>
    <col min="28" max="28" width="10.42578125" style="2" customWidth="1"/>
    <col min="29" max="29" width="10.7109375" style="2" customWidth="1"/>
    <col min="30" max="30" width="8.42578125" style="5" customWidth="1"/>
    <col min="31" max="31" width="15" style="5" bestFit="1" customWidth="1"/>
    <col min="32" max="32" width="8.42578125" style="5" customWidth="1"/>
    <col min="33" max="33" width="15.7109375" style="5" bestFit="1" customWidth="1"/>
    <col min="34" max="34" width="8.42578125" style="5" customWidth="1"/>
    <col min="35" max="35" width="13" style="5" bestFit="1" customWidth="1"/>
    <col min="36" max="36" width="8.42578125" style="5" customWidth="1"/>
    <col min="37" max="37" width="13" style="5" bestFit="1" customWidth="1"/>
    <col min="38" max="38" width="10.7109375" style="5" bestFit="1" customWidth="1"/>
    <col min="39" max="40" width="8.42578125" style="5" customWidth="1"/>
    <col min="41" max="41" width="14.42578125" customWidth="1"/>
    <col min="48" max="49" width="8.85546875" style="7"/>
  </cols>
  <sheetData>
    <row r="1" spans="3:49" ht="28.9">
      <c r="E1"/>
      <c r="N1" s="3" t="s">
        <v>1</v>
      </c>
      <c r="O1" s="4">
        <v>2</v>
      </c>
      <c r="S1" s="1"/>
      <c r="U1" t="e">
        <f>#REF!</f>
        <v>#REF!</v>
      </c>
      <c r="X1" t="e">
        <f>#REF!</f>
        <v>#REF!</v>
      </c>
      <c r="AB1" s="6"/>
      <c r="AC1" s="6"/>
    </row>
    <row r="3" spans="3:49">
      <c r="T3" t="e">
        <f>INT((T4+7)/8)</f>
        <v>#REF!</v>
      </c>
      <c r="U3" t="e">
        <f t="shared" ref="U3:X3" si="0">INT((U4+7)/8)</f>
        <v>#REF!</v>
      </c>
      <c r="V3">
        <f t="shared" si="0"/>
        <v>0</v>
      </c>
      <c r="W3" t="e">
        <f t="shared" si="0"/>
        <v>#REF!</v>
      </c>
      <c r="X3" t="e">
        <f t="shared" si="0"/>
        <v>#REF!</v>
      </c>
    </row>
    <row r="4" spans="3:49">
      <c r="T4" s="9" t="e">
        <f>SUM(#REF!)/2</f>
        <v>#REF!</v>
      </c>
      <c r="U4" s="9" t="e">
        <f>SUM(#REF!)/2</f>
        <v>#REF!</v>
      </c>
      <c r="W4" s="9" t="e">
        <f>SUM(#REF!)/2</f>
        <v>#REF!</v>
      </c>
      <c r="X4" s="9" t="e">
        <f>SUM(#REF!)/2</f>
        <v>#REF!</v>
      </c>
    </row>
    <row r="5" spans="3:49" s="1" customFormat="1">
      <c r="C5" s="90" t="s">
        <v>2</v>
      </c>
      <c r="D5" s="90" t="s">
        <v>3</v>
      </c>
      <c r="E5" s="90" t="s">
        <v>4</v>
      </c>
      <c r="F5" s="90" t="s">
        <v>5</v>
      </c>
      <c r="G5" s="90" t="s">
        <v>6</v>
      </c>
      <c r="H5" s="89" t="s">
        <v>7</v>
      </c>
      <c r="I5" s="89" t="s">
        <v>8</v>
      </c>
      <c r="J5" s="89" t="s">
        <v>9</v>
      </c>
      <c r="K5" s="89" t="s">
        <v>10</v>
      </c>
      <c r="L5" s="89" t="s">
        <v>11</v>
      </c>
      <c r="M5" s="89" t="s">
        <v>12</v>
      </c>
      <c r="N5" s="89" t="s">
        <v>13</v>
      </c>
      <c r="O5" s="89" t="s">
        <v>14</v>
      </c>
      <c r="P5" s="89" t="s">
        <v>15</v>
      </c>
      <c r="Q5" s="89" t="s">
        <v>16</v>
      </c>
      <c r="R5" s="89" t="s">
        <v>17</v>
      </c>
      <c r="S5" s="89" t="s">
        <v>18</v>
      </c>
      <c r="T5" s="89" t="s">
        <v>19</v>
      </c>
      <c r="U5" s="89" t="str">
        <f>CONCATENATE("Total MTP bits for ", O1, " rails")</f>
        <v>Total MTP bits for 2 rails</v>
      </c>
      <c r="V5" s="89" t="s">
        <v>20</v>
      </c>
      <c r="W5" s="89" t="s">
        <v>21</v>
      </c>
      <c r="X5" s="89" t="str">
        <f>CONCATENATE("Total OTP bits for ", O1, " rails")</f>
        <v>Total OTP bits for 2 rails</v>
      </c>
      <c r="Y5" s="89" t="s">
        <v>22</v>
      </c>
      <c r="Z5" s="89"/>
      <c r="AA5" s="89" t="s">
        <v>23</v>
      </c>
      <c r="AB5" s="89" t="s">
        <v>24</v>
      </c>
      <c r="AC5" s="89" t="s">
        <v>25</v>
      </c>
      <c r="AD5" s="89"/>
      <c r="AE5" s="89" t="s">
        <v>26</v>
      </c>
      <c r="AF5" s="89"/>
      <c r="AG5" s="89" t="s">
        <v>27</v>
      </c>
      <c r="AH5" s="89"/>
      <c r="AI5" s="89" t="s">
        <v>28</v>
      </c>
      <c r="AJ5" s="89"/>
      <c r="AK5" s="89" t="s">
        <v>29</v>
      </c>
      <c r="AL5" s="89" t="s">
        <v>30</v>
      </c>
      <c r="AM5" s="89" t="str">
        <f>CONCATENATE("Total Storage flops for ", O1, " rails")</f>
        <v>Total Storage flops for 2 rails</v>
      </c>
      <c r="AN5" s="89" t="s">
        <v>31</v>
      </c>
      <c r="AO5" s="89" t="s">
        <v>2772</v>
      </c>
      <c r="AV5" s="8"/>
      <c r="AW5" s="8"/>
    </row>
    <row r="6" spans="3:49" s="1" customFormat="1">
      <c r="C6" s="91"/>
      <c r="D6" s="91"/>
      <c r="E6" s="91"/>
      <c r="F6" s="91"/>
      <c r="G6" s="91"/>
      <c r="H6" s="89"/>
      <c r="I6" s="89" t="s">
        <v>8</v>
      </c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5" t="s">
        <v>39</v>
      </c>
      <c r="Z6" s="85" t="s">
        <v>40</v>
      </c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89"/>
      <c r="AP6" s="1" t="s">
        <v>41</v>
      </c>
      <c r="AV6" s="8"/>
      <c r="AW6" s="8"/>
    </row>
    <row r="7" spans="3:49">
      <c r="C7" s="13" t="s">
        <v>1999</v>
      </c>
      <c r="D7" s="10" t="s">
        <v>2773</v>
      </c>
      <c r="E7" s="10" t="s">
        <v>2171</v>
      </c>
      <c r="F7" s="11"/>
      <c r="G7" s="11"/>
    </row>
    <row r="8" spans="3:49">
      <c r="C8" s="13" t="s">
        <v>1999</v>
      </c>
      <c r="D8" s="10" t="s">
        <v>2773</v>
      </c>
      <c r="E8" s="10" t="s">
        <v>2171</v>
      </c>
      <c r="F8" s="11" t="s">
        <v>2172</v>
      </c>
      <c r="G8" s="11" t="str">
        <f t="shared" ref="G8:G18" si="1">IF(AV8&gt;1, F8 &amp; "[" &amp; AW8-1+AV8&amp; ":" &amp; AW8 &amp; "]",(IF(AV8&gt;0,F8 &amp; "[" &amp; AW8 &amp; "]","")))</f>
        <v/>
      </c>
      <c r="AV8" s="11"/>
      <c r="AW8" s="7">
        <f t="shared" ref="AW8:AW17" si="2">AW9+AV9</f>
        <v>57</v>
      </c>
    </row>
    <row r="9" spans="3:49">
      <c r="C9" s="13" t="s">
        <v>1999</v>
      </c>
      <c r="D9" s="10" t="s">
        <v>2773</v>
      </c>
      <c r="E9" s="10" t="s">
        <v>2171</v>
      </c>
      <c r="F9" s="11" t="s">
        <v>2172</v>
      </c>
      <c r="G9" s="11" t="str">
        <f t="shared" si="1"/>
        <v/>
      </c>
      <c r="H9" s="11"/>
      <c r="AV9" s="11"/>
      <c r="AW9" s="7">
        <f t="shared" si="2"/>
        <v>57</v>
      </c>
    </row>
    <row r="10" spans="3:49">
      <c r="C10" s="13" t="s">
        <v>1999</v>
      </c>
      <c r="D10" s="10" t="s">
        <v>2773</v>
      </c>
      <c r="E10" s="10" t="s">
        <v>2171</v>
      </c>
      <c r="F10" s="11" t="s">
        <v>2172</v>
      </c>
      <c r="G10" s="11" t="str">
        <f t="shared" si="1"/>
        <v/>
      </c>
      <c r="H10" s="11"/>
      <c r="AV10" s="11"/>
      <c r="AW10" s="7">
        <f t="shared" si="2"/>
        <v>57</v>
      </c>
    </row>
    <row r="11" spans="3:49">
      <c r="C11" s="13" t="s">
        <v>1999</v>
      </c>
      <c r="D11" s="10" t="s">
        <v>2773</v>
      </c>
      <c r="E11" s="10" t="s">
        <v>2171</v>
      </c>
      <c r="F11" s="11" t="s">
        <v>2172</v>
      </c>
      <c r="G11" s="11" t="str">
        <f t="shared" si="1"/>
        <v/>
      </c>
      <c r="H11" s="11"/>
      <c r="AV11" s="11"/>
      <c r="AW11" s="7">
        <f t="shared" si="2"/>
        <v>57</v>
      </c>
    </row>
    <row r="12" spans="3:49">
      <c r="C12" s="13" t="s">
        <v>1999</v>
      </c>
      <c r="D12" s="10" t="s">
        <v>2773</v>
      </c>
      <c r="E12" s="10" t="s">
        <v>2171</v>
      </c>
      <c r="F12" s="11" t="s">
        <v>2172</v>
      </c>
      <c r="G12" s="11" t="str">
        <f t="shared" si="1"/>
        <v/>
      </c>
      <c r="H12" s="11"/>
      <c r="AV12" s="11"/>
      <c r="AW12" s="7">
        <f t="shared" si="2"/>
        <v>57</v>
      </c>
    </row>
    <row r="13" spans="3:49" ht="28.9">
      <c r="C13" s="13" t="s">
        <v>1999</v>
      </c>
      <c r="D13" s="10" t="s">
        <v>2773</v>
      </c>
      <c r="E13" s="10" t="s">
        <v>2171</v>
      </c>
      <c r="F13" s="11" t="s">
        <v>2172</v>
      </c>
      <c r="G13" s="11" t="str">
        <f t="shared" si="1"/>
        <v>MFR_SPECIFIC_E8[56]</v>
      </c>
      <c r="H13" s="11" t="s">
        <v>2774</v>
      </c>
      <c r="I13" s="1" t="s">
        <v>2775</v>
      </c>
      <c r="J13" s="2">
        <v>0</v>
      </c>
      <c r="AV13" s="11">
        <v>1</v>
      </c>
      <c r="AW13" s="7">
        <v>56</v>
      </c>
    </row>
    <row r="14" spans="3:49">
      <c r="C14" s="13" t="s">
        <v>1999</v>
      </c>
      <c r="D14" s="10" t="s">
        <v>2773</v>
      </c>
      <c r="E14" s="10" t="s">
        <v>2171</v>
      </c>
      <c r="F14" s="11" t="s">
        <v>2172</v>
      </c>
      <c r="G14" s="11" t="str">
        <f t="shared" si="1"/>
        <v>MFR_SPECIFIC_E8[39:32]</v>
      </c>
      <c r="H14" s="11" t="s">
        <v>2686</v>
      </c>
      <c r="J14" s="2">
        <v>20</v>
      </c>
      <c r="AV14" s="11">
        <v>8</v>
      </c>
      <c r="AW14" s="7">
        <f t="shared" si="2"/>
        <v>32</v>
      </c>
    </row>
    <row r="15" spans="3:49">
      <c r="C15" s="13" t="s">
        <v>1999</v>
      </c>
      <c r="D15" s="10" t="s">
        <v>2773</v>
      </c>
      <c r="E15" s="10" t="s">
        <v>2171</v>
      </c>
      <c r="F15" s="11" t="s">
        <v>2172</v>
      </c>
      <c r="G15" s="11" t="str">
        <f t="shared" si="1"/>
        <v>MFR_SPECIFIC_E8[31:24]</v>
      </c>
      <c r="H15" s="11" t="s">
        <v>2684</v>
      </c>
      <c r="J15" s="2" t="s">
        <v>2776</v>
      </c>
      <c r="AV15" s="11">
        <v>8</v>
      </c>
      <c r="AW15" s="7">
        <v>24</v>
      </c>
    </row>
    <row r="16" spans="3:49" ht="28.9">
      <c r="C16" s="13" t="s">
        <v>1999</v>
      </c>
      <c r="D16" s="10" t="s">
        <v>2773</v>
      </c>
      <c r="E16" s="10" t="s">
        <v>2171</v>
      </c>
      <c r="F16" s="11" t="s">
        <v>2172</v>
      </c>
      <c r="G16" s="11" t="str">
        <f t="shared" si="1"/>
        <v>MFR_SPECIFIC_E8[13]</v>
      </c>
      <c r="H16" s="11" t="s">
        <v>2777</v>
      </c>
      <c r="I16" s="1" t="s">
        <v>2778</v>
      </c>
      <c r="J16" s="2">
        <v>0</v>
      </c>
      <c r="AV16" s="11">
        <v>1</v>
      </c>
      <c r="AW16" s="7">
        <f t="shared" si="2"/>
        <v>13</v>
      </c>
    </row>
    <row r="17" spans="3:49" ht="28.9">
      <c r="C17" s="13" t="s">
        <v>1999</v>
      </c>
      <c r="D17" s="10" t="s">
        <v>2773</v>
      </c>
      <c r="E17" s="10" t="s">
        <v>2171</v>
      </c>
      <c r="F17" s="11" t="s">
        <v>2172</v>
      </c>
      <c r="G17" s="11" t="str">
        <f t="shared" si="1"/>
        <v>MFR_SPECIFIC_E8[12:8]</v>
      </c>
      <c r="H17" s="11" t="s">
        <v>2779</v>
      </c>
      <c r="I17" s="1" t="s">
        <v>2780</v>
      </c>
      <c r="J17" s="2">
        <v>5</v>
      </c>
      <c r="AV17" s="11">
        <v>5</v>
      </c>
      <c r="AW17" s="7">
        <f t="shared" si="2"/>
        <v>8</v>
      </c>
    </row>
    <row r="18" spans="3:49" ht="43.15">
      <c r="C18" s="13" t="s">
        <v>1999</v>
      </c>
      <c r="D18" s="10" t="s">
        <v>2773</v>
      </c>
      <c r="E18" s="10" t="s">
        <v>2171</v>
      </c>
      <c r="F18" s="11" t="s">
        <v>2172</v>
      </c>
      <c r="G18" s="11" t="str">
        <f t="shared" si="1"/>
        <v>MFR_SPECIFIC_E8[7:0]</v>
      </c>
      <c r="H18" s="11" t="s">
        <v>2781</v>
      </c>
      <c r="I18" s="1" t="s">
        <v>2782</v>
      </c>
      <c r="J18" s="2" t="s">
        <v>2783</v>
      </c>
      <c r="AV18" s="11">
        <v>8</v>
      </c>
      <c r="AW18" s="7">
        <f t="shared" ref="AW18" si="3">AW19+AV19</f>
        <v>0</v>
      </c>
    </row>
    <row r="19" spans="3:49">
      <c r="C19" s="27" t="s">
        <v>1999</v>
      </c>
      <c r="D19" s="27" t="s">
        <v>2170</v>
      </c>
      <c r="E19" s="28" t="s">
        <v>2171</v>
      </c>
      <c r="F19" s="28" t="s">
        <v>2172</v>
      </c>
      <c r="G19" s="28" t="s">
        <v>2784</v>
      </c>
      <c r="H19" s="28" t="s">
        <v>2785</v>
      </c>
      <c r="J19" s="2">
        <v>2</v>
      </c>
    </row>
    <row r="20" spans="3:49">
      <c r="C20" s="27" t="s">
        <v>1999</v>
      </c>
      <c r="D20" s="27" t="s">
        <v>2170</v>
      </c>
      <c r="E20" s="28" t="s">
        <v>2171</v>
      </c>
      <c r="F20" s="28" t="s">
        <v>2172</v>
      </c>
      <c r="G20" s="28" t="s">
        <v>2786</v>
      </c>
      <c r="H20" s="28" t="s">
        <v>2787</v>
      </c>
      <c r="J20" s="2">
        <v>8</v>
      </c>
    </row>
    <row r="21" spans="3:49">
      <c r="F21" s="1" t="s">
        <v>1671</v>
      </c>
      <c r="G21" s="1" t="s">
        <v>2788</v>
      </c>
      <c r="H21" s="1" t="s">
        <v>1674</v>
      </c>
      <c r="I21" s="1" t="s">
        <v>2789</v>
      </c>
      <c r="J21" s="2">
        <v>1</v>
      </c>
    </row>
    <row r="22" spans="3:49">
      <c r="G22" s="33" t="s">
        <v>2790</v>
      </c>
      <c r="H22" s="33" t="s">
        <v>2791</v>
      </c>
      <c r="J22" s="33" t="s">
        <v>2792</v>
      </c>
    </row>
    <row r="23" spans="3:49">
      <c r="G23" s="33" t="s">
        <v>2793</v>
      </c>
      <c r="H23" s="33" t="s">
        <v>2794</v>
      </c>
      <c r="J23" s="33" t="s">
        <v>2795</v>
      </c>
    </row>
    <row r="24" spans="3:49">
      <c r="G24" s="33" t="s">
        <v>2796</v>
      </c>
      <c r="H24" s="33" t="s">
        <v>2797</v>
      </c>
      <c r="J24" s="2">
        <v>111</v>
      </c>
    </row>
    <row r="25" spans="3:49">
      <c r="G25" s="33" t="s">
        <v>2798</v>
      </c>
      <c r="H25" s="33" t="s">
        <v>2040</v>
      </c>
      <c r="J25" s="2">
        <v>0</v>
      </c>
    </row>
    <row r="26" spans="3:49">
      <c r="G26" s="11"/>
      <c r="H26" s="5"/>
      <c r="I26" s="2"/>
    </row>
  </sheetData>
  <mergeCells count="38">
    <mergeCell ref="H5:H6"/>
    <mergeCell ref="C5:C6"/>
    <mergeCell ref="D5:D6"/>
    <mergeCell ref="E5:E6"/>
    <mergeCell ref="F5:F6"/>
    <mergeCell ref="G5:G6"/>
    <mergeCell ref="T5:T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R5:R6"/>
    <mergeCell ref="S5:S6"/>
    <mergeCell ref="AG5:AG6"/>
    <mergeCell ref="U5:U6"/>
    <mergeCell ref="V5:V6"/>
    <mergeCell ref="W5:W6"/>
    <mergeCell ref="X5:X6"/>
    <mergeCell ref="Y5:Z5"/>
    <mergeCell ref="AA5:AA6"/>
    <mergeCell ref="AB5:AB6"/>
    <mergeCell ref="AC5:AC6"/>
    <mergeCell ref="AD5:AD6"/>
    <mergeCell ref="AE5:AE6"/>
    <mergeCell ref="AF5:AF6"/>
    <mergeCell ref="AN5:AN6"/>
    <mergeCell ref="AO5:AO6"/>
    <mergeCell ref="AH5:AH6"/>
    <mergeCell ref="AI5:AI6"/>
    <mergeCell ref="AJ5:AJ6"/>
    <mergeCell ref="AK5:AK6"/>
    <mergeCell ref="AL5:AL6"/>
    <mergeCell ref="AM5:AM6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A43C9B8D4968418100BC6A7F53DEFE" ma:contentTypeVersion="10" ma:contentTypeDescription="Create a new document." ma:contentTypeScope="" ma:versionID="e94269bcfec2d49466f5c0705a69ce52">
  <xsd:schema xmlns:xsd="http://www.w3.org/2001/XMLSchema" xmlns:xs="http://www.w3.org/2001/XMLSchema" xmlns:p="http://schemas.microsoft.com/office/2006/metadata/properties" xmlns:ns2="b1a9a406-3e28-44dc-983c-953e3758f1a6" xmlns:ns3="bed14461-a7e8-4286-a376-be3c30d52c2b" targetNamespace="http://schemas.microsoft.com/office/2006/metadata/properties" ma:root="true" ma:fieldsID="13ae46c80ae13b096f1ba697209414c4" ns2:_="" ns3:_="">
    <xsd:import namespace="b1a9a406-3e28-44dc-983c-953e3758f1a6"/>
    <xsd:import namespace="bed14461-a7e8-4286-a376-be3c30d52c2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a9a406-3e28-44dc-983c-953e3758f1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d14461-a7e8-4286-a376-be3c30d52c2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d14461-a7e8-4286-a376-be3c30d52c2b">
      <UserInfo>
        <DisplayName>Yugandhar Tannidi</DisplayName>
        <AccountId>592</AccountId>
        <AccountType/>
      </UserInfo>
      <UserInfo>
        <DisplayName>Niranjan Shankar</DisplayName>
        <AccountId>585</AccountId>
        <AccountType/>
      </UserInfo>
      <UserInfo>
        <DisplayName>Suresh Venkatesan</DisplayName>
        <AccountId>584</AccountId>
        <AccountType/>
      </UserInfo>
      <UserInfo>
        <DisplayName>Kishore Ganti</DisplayName>
        <AccountId>588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A2591921-C80B-4D64-908F-11043EB42433}"/>
</file>

<file path=customXml/itemProps2.xml><?xml version="1.0" encoding="utf-8"?>
<ds:datastoreItem xmlns:ds="http://schemas.openxmlformats.org/officeDocument/2006/customXml" ds:itemID="{1B6E9984-3E1C-4507-B575-5BA3AE350295}"/>
</file>

<file path=customXml/itemProps3.xml><?xml version="1.0" encoding="utf-8"?>
<ds:datastoreItem xmlns:ds="http://schemas.openxmlformats.org/officeDocument/2006/customXml" ds:itemID="{54B425D0-52E3-47A4-8CD9-E594D77F935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Venkatesh Wadeyar</dc:creator>
  <cp:keywords/>
  <dc:description/>
  <cp:lastModifiedBy>Ravin Chourikar</cp:lastModifiedBy>
  <cp:revision/>
  <dcterms:created xsi:type="dcterms:W3CDTF">2020-09-10T09:31:55Z</dcterms:created>
  <dcterms:modified xsi:type="dcterms:W3CDTF">2021-09-16T02:23:30Z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0x010100A6A43C9B8D4968418100BC6A7F53DEFE</vt:lpwstr>
  </property>
</Properties>
</file>