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CK\Project Jupiter\Solution\Input\"/>
    </mc:Choice>
  </mc:AlternateContent>
  <xr:revisionPtr revIDLastSave="0" documentId="13_ncr:1_{766D4789-F852-453D-BC5A-0C68239ABA29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1" r:id="rId2"/>
  </sheets>
  <externalReferences>
    <externalReference r:id="rId3"/>
  </externalReferences>
  <definedNames>
    <definedName name="_xlnm._FilterDatabase" localSheetId="1" hidden="1">Sheet1!$A$1:$P$51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1" i="1" l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1" i="1"/>
  <c r="H29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9" i="1"/>
  <c r="H7" i="1"/>
  <c r="H5" i="1"/>
  <c r="H4" i="1"/>
  <c r="H3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N51" i="1"/>
  <c r="M51" i="1"/>
  <c r="L51" i="1"/>
  <c r="K51" i="1"/>
  <c r="J51" i="1"/>
  <c r="J3" i="1"/>
  <c r="K3" i="1"/>
  <c r="L3" i="1"/>
  <c r="M3" i="1"/>
  <c r="N3" i="1"/>
  <c r="J4" i="1"/>
  <c r="K4" i="1"/>
  <c r="L4" i="1"/>
  <c r="P4" i="1" s="1"/>
  <c r="M4" i="1"/>
  <c r="N4" i="1"/>
  <c r="J5" i="1"/>
  <c r="K5" i="1"/>
  <c r="L5" i="1"/>
  <c r="P5" i="1" s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P8" i="1" s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P12" i="1" s="1"/>
  <c r="M12" i="1"/>
  <c r="N12" i="1"/>
  <c r="J13" i="1"/>
  <c r="K13" i="1"/>
  <c r="L13" i="1"/>
  <c r="P13" i="1" s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P20" i="1" s="1"/>
  <c r="M20" i="1"/>
  <c r="N20" i="1"/>
  <c r="J21" i="1"/>
  <c r="K21" i="1"/>
  <c r="L21" i="1"/>
  <c r="P21" i="1" s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P28" i="1" s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P32" i="1" s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P36" i="1" s="1"/>
  <c r="M36" i="1"/>
  <c r="N36" i="1"/>
  <c r="J37" i="1"/>
  <c r="K37" i="1"/>
  <c r="L37" i="1"/>
  <c r="P37" i="1" s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P44" i="1" s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K2" i="1"/>
  <c r="J2" i="1"/>
  <c r="N2" i="1"/>
  <c r="M2" i="1"/>
  <c r="L2" i="1"/>
  <c r="P2" i="1" s="1"/>
  <c r="P50" i="1" l="1"/>
  <c r="P45" i="1"/>
  <c r="P42" i="1"/>
  <c r="P34" i="1"/>
  <c r="P29" i="1"/>
  <c r="P26" i="1"/>
  <c r="P18" i="1"/>
  <c r="P10" i="1"/>
  <c r="P51" i="1"/>
  <c r="P3" i="1"/>
  <c r="P38" i="1"/>
  <c r="P30" i="1"/>
  <c r="P22" i="1"/>
  <c r="P14" i="1"/>
  <c r="P6" i="1"/>
  <c r="P48" i="1"/>
  <c r="P40" i="1"/>
  <c r="P24" i="1"/>
  <c r="P16" i="1"/>
  <c r="P43" i="1"/>
  <c r="P35" i="1"/>
  <c r="P27" i="1"/>
  <c r="P19" i="1"/>
  <c r="P11" i="1"/>
  <c r="P46" i="1"/>
  <c r="P49" i="1"/>
  <c r="P41" i="1"/>
  <c r="P33" i="1"/>
  <c r="P25" i="1"/>
  <c r="P17" i="1"/>
  <c r="P9" i="1"/>
  <c r="P47" i="1"/>
  <c r="P39" i="1"/>
  <c r="P31" i="1"/>
  <c r="P23" i="1"/>
  <c r="P15" i="1"/>
  <c r="P7" i="1"/>
</calcChain>
</file>

<file path=xl/sharedStrings.xml><?xml version="1.0" encoding="utf-8"?>
<sst xmlns="http://schemas.openxmlformats.org/spreadsheetml/2006/main" count="224" uniqueCount="76">
  <si>
    <t>PORTFOLIO</t>
  </si>
  <si>
    <t>ONEROUS</t>
  </si>
  <si>
    <t>UNDERWRITING YEAR</t>
  </si>
  <si>
    <t>DOUBTFUL</t>
  </si>
  <si>
    <t>COHORT NAME</t>
  </si>
  <si>
    <t>NON_ONEROUS</t>
  </si>
  <si>
    <t>POLICY NUM</t>
  </si>
  <si>
    <t>POL123400</t>
  </si>
  <si>
    <t>POL123401</t>
  </si>
  <si>
    <t>POL123402</t>
  </si>
  <si>
    <t>POL123403</t>
  </si>
  <si>
    <t>POL123404</t>
  </si>
  <si>
    <t>POL123405</t>
  </si>
  <si>
    <t>POL123406</t>
  </si>
  <si>
    <t>POL123407</t>
  </si>
  <si>
    <t>POL123408</t>
  </si>
  <si>
    <t>POL123409</t>
  </si>
  <si>
    <t>POL123410</t>
  </si>
  <si>
    <t>POL123411</t>
  </si>
  <si>
    <t>POL123412</t>
  </si>
  <si>
    <t>POL123413</t>
  </si>
  <si>
    <t>POL123414</t>
  </si>
  <si>
    <t>POL123415</t>
  </si>
  <si>
    <t>POL123416</t>
  </si>
  <si>
    <t>POL123417</t>
  </si>
  <si>
    <t>POL123418</t>
  </si>
  <si>
    <t>POL123419</t>
  </si>
  <si>
    <t>POL123420</t>
  </si>
  <si>
    <t>POL123421</t>
  </si>
  <si>
    <t>POL123422</t>
  </si>
  <si>
    <t>POL123423</t>
  </si>
  <si>
    <t>POL123424</t>
  </si>
  <si>
    <t>POL123425</t>
  </si>
  <si>
    <t>POL123426</t>
  </si>
  <si>
    <t>POL123427</t>
  </si>
  <si>
    <t>POL123428</t>
  </si>
  <si>
    <t>POL123429</t>
  </si>
  <si>
    <t>POL123430</t>
  </si>
  <si>
    <t>POL123431</t>
  </si>
  <si>
    <t>POL123432</t>
  </si>
  <si>
    <t>POL123433</t>
  </si>
  <si>
    <t>POL123434</t>
  </si>
  <si>
    <t>POL123435</t>
  </si>
  <si>
    <t>POL123436</t>
  </si>
  <si>
    <t>POL123437</t>
  </si>
  <si>
    <t>POL123438</t>
  </si>
  <si>
    <t>POL123439</t>
  </si>
  <si>
    <t>POL123440</t>
  </si>
  <si>
    <t>POL123441</t>
  </si>
  <si>
    <t>POL123442</t>
  </si>
  <si>
    <t>POL123443</t>
  </si>
  <si>
    <t>POL123444</t>
  </si>
  <si>
    <t>POL123445</t>
  </si>
  <si>
    <t>POL123446</t>
  </si>
  <si>
    <t>POL123447</t>
  </si>
  <si>
    <t>POL123448</t>
  </si>
  <si>
    <t>POL123449</t>
  </si>
  <si>
    <t>AGE</t>
  </si>
  <si>
    <t>LINE</t>
  </si>
  <si>
    <t>PRODUCT NAME</t>
  </si>
  <si>
    <t>POLICY EFFECTIVE DATE</t>
  </si>
  <si>
    <t>POLICY EXPIRY DATE</t>
  </si>
  <si>
    <t>PREMIUM</t>
  </si>
  <si>
    <t>COMMISSION</t>
  </si>
  <si>
    <t>CLAIMS INCURRED</t>
  </si>
  <si>
    <t>MEDICAL</t>
  </si>
  <si>
    <t>INDIVIDUAL</t>
  </si>
  <si>
    <t>Row Labels</t>
  </si>
  <si>
    <t>2019_MEDICAL_INDIVIDUAL_DOUBTFUL</t>
  </si>
  <si>
    <t>2019_MEDICAL_INDIVIDUAL_NON_ONEROUS</t>
  </si>
  <si>
    <t>2019_MEDICAL_INDIVIDUAL_ONEROUS</t>
  </si>
  <si>
    <t>Grand Total</t>
  </si>
  <si>
    <t>Sum of PREMIUM</t>
  </si>
  <si>
    <t>Sum of CLAIMS INCURRED</t>
  </si>
  <si>
    <t>Sum of COMMISSION</t>
  </si>
  <si>
    <t>GROUP_TYPE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</si>
</sst>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ACT_DETAILS_P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"/>
    </sheetNames>
    <sheetDataSet>
      <sheetData sheetId="0">
        <row r="2">
          <cell r="C2">
            <v>24</v>
          </cell>
          <cell r="D2" t="str">
            <v>MEDICAL</v>
          </cell>
          <cell r="E2" t="str">
            <v>INDIVIDUAL</v>
          </cell>
          <cell r="F2">
            <v>43466</v>
          </cell>
        </row>
        <row r="3">
          <cell r="C3">
            <v>29</v>
          </cell>
          <cell r="D3" t="str">
            <v>MEDICAL</v>
          </cell>
          <cell r="E3" t="str">
            <v>INDIVIDUAL</v>
          </cell>
          <cell r="F3">
            <v>43467</v>
          </cell>
        </row>
        <row r="4">
          <cell r="C4">
            <v>32</v>
          </cell>
          <cell r="D4" t="str">
            <v>MEDICAL</v>
          </cell>
          <cell r="E4" t="str">
            <v>INDIVIDUAL</v>
          </cell>
          <cell r="F4">
            <v>43468</v>
          </cell>
        </row>
        <row r="5">
          <cell r="C5">
            <v>37</v>
          </cell>
          <cell r="D5" t="str">
            <v>MEDICAL</v>
          </cell>
          <cell r="E5" t="str">
            <v>INDIVIDUAL</v>
          </cell>
          <cell r="F5">
            <v>43469</v>
          </cell>
        </row>
        <row r="6">
          <cell r="C6">
            <v>55</v>
          </cell>
          <cell r="D6" t="str">
            <v>MEDICAL</v>
          </cell>
          <cell r="E6" t="str">
            <v>INDIVIDUAL</v>
          </cell>
          <cell r="F6">
            <v>43470</v>
          </cell>
        </row>
        <row r="7">
          <cell r="C7">
            <v>45</v>
          </cell>
          <cell r="D7" t="str">
            <v>MEDICAL</v>
          </cell>
          <cell r="E7" t="str">
            <v>INDIVIDUAL</v>
          </cell>
          <cell r="F7">
            <v>43471</v>
          </cell>
        </row>
        <row r="8">
          <cell r="C8">
            <v>65</v>
          </cell>
          <cell r="D8" t="str">
            <v>MEDICAL</v>
          </cell>
          <cell r="E8" t="str">
            <v>INDIVIDUAL</v>
          </cell>
          <cell r="F8">
            <v>43472</v>
          </cell>
        </row>
        <row r="9">
          <cell r="C9">
            <v>34</v>
          </cell>
          <cell r="D9" t="str">
            <v>MEDICAL</v>
          </cell>
          <cell r="E9" t="str">
            <v>INDIVIDUAL</v>
          </cell>
          <cell r="F9">
            <v>43473</v>
          </cell>
        </row>
        <row r="10">
          <cell r="C10">
            <v>53</v>
          </cell>
          <cell r="D10" t="str">
            <v>MEDICAL</v>
          </cell>
          <cell r="E10" t="str">
            <v>INDIVIDUAL</v>
          </cell>
          <cell r="F10">
            <v>43474</v>
          </cell>
        </row>
        <row r="11">
          <cell r="C11">
            <v>32</v>
          </cell>
          <cell r="D11" t="str">
            <v>MEDICAL</v>
          </cell>
          <cell r="E11" t="str">
            <v>INDIVIDUAL</v>
          </cell>
          <cell r="F11">
            <v>43475</v>
          </cell>
        </row>
        <row r="12">
          <cell r="C12">
            <v>31</v>
          </cell>
          <cell r="D12" t="str">
            <v>MEDICAL</v>
          </cell>
          <cell r="E12" t="str">
            <v>INDIVIDUAL</v>
          </cell>
          <cell r="F12">
            <v>43476</v>
          </cell>
        </row>
        <row r="13">
          <cell r="C13">
            <v>36</v>
          </cell>
          <cell r="D13" t="str">
            <v>MEDICAL</v>
          </cell>
          <cell r="E13" t="str">
            <v>INDIVIDUAL</v>
          </cell>
          <cell r="F13">
            <v>43477</v>
          </cell>
        </row>
        <row r="14">
          <cell r="C14">
            <v>29</v>
          </cell>
          <cell r="D14" t="str">
            <v>MEDICAL</v>
          </cell>
          <cell r="E14" t="str">
            <v>INDIVIDUAL</v>
          </cell>
          <cell r="F14">
            <v>43478</v>
          </cell>
        </row>
        <row r="15">
          <cell r="C15">
            <v>22</v>
          </cell>
          <cell r="D15" t="str">
            <v>MEDICAL</v>
          </cell>
          <cell r="E15" t="str">
            <v>INDIVIDUAL</v>
          </cell>
          <cell r="F15">
            <v>43479</v>
          </cell>
        </row>
        <row r="16">
          <cell r="C16">
            <v>43</v>
          </cell>
          <cell r="D16" t="str">
            <v>MEDICAL</v>
          </cell>
          <cell r="E16" t="str">
            <v>INDIVIDUAL</v>
          </cell>
          <cell r="F16">
            <v>43480</v>
          </cell>
        </row>
        <row r="17">
          <cell r="C17">
            <v>45</v>
          </cell>
          <cell r="D17" t="str">
            <v>MEDICAL</v>
          </cell>
          <cell r="E17" t="str">
            <v>INDIVIDUAL</v>
          </cell>
          <cell r="F17">
            <v>43481</v>
          </cell>
        </row>
        <row r="18">
          <cell r="C18">
            <v>22</v>
          </cell>
          <cell r="D18" t="str">
            <v>MEDICAL</v>
          </cell>
          <cell r="E18" t="str">
            <v>INDIVIDUAL</v>
          </cell>
          <cell r="F18">
            <v>43482</v>
          </cell>
        </row>
        <row r="19">
          <cell r="C19">
            <v>21</v>
          </cell>
          <cell r="D19" t="str">
            <v>MEDICAL</v>
          </cell>
          <cell r="E19" t="str">
            <v>INDIVIDUAL</v>
          </cell>
          <cell r="F19">
            <v>43483</v>
          </cell>
        </row>
        <row r="20">
          <cell r="C20">
            <v>24</v>
          </cell>
          <cell r="D20" t="str">
            <v>MEDICAL</v>
          </cell>
          <cell r="E20" t="str">
            <v>INDIVIDUAL</v>
          </cell>
          <cell r="F20">
            <v>43484</v>
          </cell>
        </row>
        <row r="21">
          <cell r="C21">
            <v>28</v>
          </cell>
          <cell r="D21" t="str">
            <v>MEDICAL</v>
          </cell>
          <cell r="E21" t="str">
            <v>INDIVIDUAL</v>
          </cell>
          <cell r="F21">
            <v>43485</v>
          </cell>
        </row>
        <row r="22">
          <cell r="C22">
            <v>38</v>
          </cell>
          <cell r="D22" t="str">
            <v>MEDICAL</v>
          </cell>
          <cell r="E22" t="str">
            <v>INDIVIDUAL</v>
          </cell>
          <cell r="F22">
            <v>43486</v>
          </cell>
        </row>
        <row r="23">
          <cell r="C23">
            <v>43</v>
          </cell>
          <cell r="D23" t="str">
            <v>MEDICAL</v>
          </cell>
          <cell r="E23" t="str">
            <v>INDIVIDUAL</v>
          </cell>
          <cell r="F23">
            <v>43487</v>
          </cell>
        </row>
        <row r="24">
          <cell r="C24">
            <v>24</v>
          </cell>
          <cell r="D24" t="str">
            <v>MEDICAL</v>
          </cell>
          <cell r="E24" t="str">
            <v>INDIVIDUAL</v>
          </cell>
          <cell r="F24">
            <v>43488</v>
          </cell>
        </row>
        <row r="25">
          <cell r="C25">
            <v>29</v>
          </cell>
          <cell r="D25" t="str">
            <v>MEDICAL</v>
          </cell>
          <cell r="E25" t="str">
            <v>INDIVIDUAL</v>
          </cell>
          <cell r="F25">
            <v>43489</v>
          </cell>
        </row>
        <row r="26">
          <cell r="C26">
            <v>32</v>
          </cell>
          <cell r="D26" t="str">
            <v>MEDICAL</v>
          </cell>
          <cell r="E26" t="str">
            <v>INDIVIDUAL</v>
          </cell>
          <cell r="F26">
            <v>43490</v>
          </cell>
        </row>
        <row r="27">
          <cell r="C27">
            <v>37</v>
          </cell>
          <cell r="D27" t="str">
            <v>MEDICAL</v>
          </cell>
          <cell r="E27" t="str">
            <v>INDIVIDUAL</v>
          </cell>
          <cell r="F27">
            <v>43491</v>
          </cell>
        </row>
        <row r="28">
          <cell r="C28">
            <v>55</v>
          </cell>
          <cell r="D28" t="str">
            <v>MEDICAL</v>
          </cell>
          <cell r="E28" t="str">
            <v>INDIVIDUAL</v>
          </cell>
          <cell r="F28">
            <v>43492</v>
          </cell>
        </row>
        <row r="29">
          <cell r="C29">
            <v>45</v>
          </cell>
          <cell r="D29" t="str">
            <v>MEDICAL</v>
          </cell>
          <cell r="E29" t="str">
            <v>INDIVIDUAL</v>
          </cell>
          <cell r="F29">
            <v>43493</v>
          </cell>
        </row>
        <row r="30">
          <cell r="C30">
            <v>65</v>
          </cell>
          <cell r="D30" t="str">
            <v>MEDICAL</v>
          </cell>
          <cell r="E30" t="str">
            <v>INDIVIDUAL</v>
          </cell>
          <cell r="F30">
            <v>43494</v>
          </cell>
        </row>
        <row r="31">
          <cell r="C31">
            <v>34</v>
          </cell>
          <cell r="D31" t="str">
            <v>MEDICAL</v>
          </cell>
          <cell r="E31" t="str">
            <v>INDIVIDUAL</v>
          </cell>
          <cell r="F31">
            <v>43495</v>
          </cell>
        </row>
        <row r="32">
          <cell r="C32">
            <v>53</v>
          </cell>
          <cell r="D32" t="str">
            <v>MEDICAL</v>
          </cell>
          <cell r="E32" t="str">
            <v>INDIVIDUAL</v>
          </cell>
          <cell r="F32">
            <v>43496</v>
          </cell>
        </row>
        <row r="33">
          <cell r="C33">
            <v>32</v>
          </cell>
          <cell r="D33" t="str">
            <v>MEDICAL</v>
          </cell>
          <cell r="E33" t="str">
            <v>INDIVIDUAL</v>
          </cell>
          <cell r="F33">
            <v>43497</v>
          </cell>
        </row>
        <row r="34">
          <cell r="C34">
            <v>31</v>
          </cell>
          <cell r="D34" t="str">
            <v>MEDICAL</v>
          </cell>
          <cell r="E34" t="str">
            <v>INDIVIDUAL</v>
          </cell>
          <cell r="F34">
            <v>43498</v>
          </cell>
        </row>
        <row r="35">
          <cell r="C35">
            <v>36</v>
          </cell>
          <cell r="D35" t="str">
            <v>MEDICAL</v>
          </cell>
          <cell r="E35" t="str">
            <v>INDIVIDUAL</v>
          </cell>
          <cell r="F35">
            <v>43499</v>
          </cell>
        </row>
        <row r="36">
          <cell r="C36">
            <v>29</v>
          </cell>
          <cell r="D36" t="str">
            <v>MEDICAL</v>
          </cell>
          <cell r="E36" t="str">
            <v>INDIVIDUAL</v>
          </cell>
          <cell r="F36">
            <v>43500</v>
          </cell>
        </row>
        <row r="37">
          <cell r="C37">
            <v>22</v>
          </cell>
          <cell r="D37" t="str">
            <v>MEDICAL</v>
          </cell>
          <cell r="E37" t="str">
            <v>INDIVIDUAL</v>
          </cell>
          <cell r="F37">
            <v>43501</v>
          </cell>
        </row>
        <row r="38">
          <cell r="C38">
            <v>43</v>
          </cell>
          <cell r="D38" t="str">
            <v>MEDICAL</v>
          </cell>
          <cell r="E38" t="str">
            <v>INDIVIDUAL</v>
          </cell>
          <cell r="F38">
            <v>43502</v>
          </cell>
        </row>
        <row r="39">
          <cell r="C39">
            <v>45</v>
          </cell>
          <cell r="D39" t="str">
            <v>MEDICAL</v>
          </cell>
          <cell r="E39" t="str">
            <v>INDIVIDUAL</v>
          </cell>
          <cell r="F39">
            <v>43503</v>
          </cell>
        </row>
        <row r="40">
          <cell r="C40">
            <v>22</v>
          </cell>
          <cell r="D40" t="str">
            <v>MEDICAL</v>
          </cell>
          <cell r="E40" t="str">
            <v>INDIVIDUAL</v>
          </cell>
          <cell r="F40">
            <v>43504</v>
          </cell>
        </row>
        <row r="41">
          <cell r="C41">
            <v>21</v>
          </cell>
          <cell r="D41" t="str">
            <v>MEDICAL</v>
          </cell>
          <cell r="E41" t="str">
            <v>INDIVIDUAL</v>
          </cell>
          <cell r="F41">
            <v>43505</v>
          </cell>
        </row>
        <row r="42">
          <cell r="C42">
            <v>24</v>
          </cell>
          <cell r="D42" t="str">
            <v>MEDICAL</v>
          </cell>
          <cell r="E42" t="str">
            <v>INDIVIDUAL</v>
          </cell>
          <cell r="F42">
            <v>43506</v>
          </cell>
        </row>
        <row r="43">
          <cell r="C43">
            <v>28</v>
          </cell>
          <cell r="D43" t="str">
            <v>MEDICAL</v>
          </cell>
          <cell r="E43" t="str">
            <v>INDIVIDUAL</v>
          </cell>
          <cell r="F43">
            <v>43507</v>
          </cell>
        </row>
        <row r="44">
          <cell r="C44">
            <v>38</v>
          </cell>
          <cell r="D44" t="str">
            <v>MEDICAL</v>
          </cell>
          <cell r="E44" t="str">
            <v>INDIVIDUAL</v>
          </cell>
          <cell r="F44">
            <v>43508</v>
          </cell>
        </row>
        <row r="45">
          <cell r="C45">
            <v>43</v>
          </cell>
          <cell r="D45" t="str">
            <v>MEDICAL</v>
          </cell>
          <cell r="E45" t="str">
            <v>INDIVIDUAL</v>
          </cell>
          <cell r="F45">
            <v>43509</v>
          </cell>
        </row>
        <row r="46">
          <cell r="C46">
            <v>21</v>
          </cell>
          <cell r="D46" t="str">
            <v>MEDICAL</v>
          </cell>
          <cell r="E46" t="str">
            <v>INDIVIDUAL</v>
          </cell>
          <cell r="F46">
            <v>43510</v>
          </cell>
        </row>
        <row r="47">
          <cell r="C47">
            <v>24</v>
          </cell>
          <cell r="D47" t="str">
            <v>MEDICAL</v>
          </cell>
          <cell r="E47" t="str">
            <v>INDIVIDUAL</v>
          </cell>
          <cell r="F47">
            <v>43511</v>
          </cell>
        </row>
        <row r="48">
          <cell r="C48">
            <v>28</v>
          </cell>
          <cell r="D48" t="str">
            <v>MEDICAL</v>
          </cell>
          <cell r="E48" t="str">
            <v>INDIVIDUAL</v>
          </cell>
          <cell r="F48">
            <v>43512</v>
          </cell>
        </row>
        <row r="49">
          <cell r="C49">
            <v>38</v>
          </cell>
          <cell r="D49" t="str">
            <v>MEDICAL</v>
          </cell>
          <cell r="E49" t="str">
            <v>INDIVIDUAL</v>
          </cell>
          <cell r="F49">
            <v>43513</v>
          </cell>
        </row>
        <row r="50">
          <cell r="C50">
            <v>43</v>
          </cell>
          <cell r="D50" t="str">
            <v>MEDICAL</v>
          </cell>
          <cell r="E50" t="str">
            <v>INDIVIDUAL</v>
          </cell>
          <cell r="F50">
            <v>43514</v>
          </cell>
        </row>
        <row r="51">
          <cell r="C51">
            <v>43</v>
          </cell>
          <cell r="D51" t="str">
            <v>MEDICAL</v>
          </cell>
          <cell r="E51" t="str">
            <v>INDIVIDUAL</v>
          </cell>
          <cell r="F51">
            <v>43514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trarth kaushik" refreshedDate="43675.940296412038" createdVersion="6" refreshedVersion="6" minRefreshableVersion="3" recordCount="50" xr:uid="{68C93A94-E2CF-4EF9-AC8C-752AE0E9599F}">
  <cacheSource type="worksheet">
    <worksheetSource ref="A1:P51" sheet="Sheet1"/>
  </cacheSource>
  <cacheFields count="15">
    <cacheField name="POLICY NUM" numFmtId="0">
      <sharedItems/>
    </cacheField>
    <cacheField name="AGE" numFmtId="1">
      <sharedItems containsSemiMixedTypes="0" containsString="0" containsNumber="1" containsInteger="1" minValue="21" maxValue="65"/>
    </cacheField>
    <cacheField name="LINE" numFmtId="0">
      <sharedItems/>
    </cacheField>
    <cacheField name="PRODUCT NAME" numFmtId="0">
      <sharedItems/>
    </cacheField>
    <cacheField name="POLICY EFFECTIVE DATE" numFmtId="164">
      <sharedItems containsSemiMixedTypes="0" containsNonDate="0" containsDate="1" containsString="0" minDate="2019-01-01T00:00:00" maxDate="2019-02-19T00:00:00"/>
    </cacheField>
    <cacheField name="POLICY EXPIRY DATE" numFmtId="164">
      <sharedItems containsSemiMixedTypes="0" containsNonDate="0" containsDate="1" containsString="0" minDate="2020-01-01T00:00:00" maxDate="2020-02-19T00:00:00"/>
    </cacheField>
    <cacheField name="PREMIUM" numFmtId="1">
      <sharedItems containsSemiMixedTypes="0" containsString="0" containsNumber="1" minValue="9000" maxValue="10227.272727272728"/>
    </cacheField>
    <cacheField name="COMMISSION" numFmtId="0">
      <sharedItems containsSemiMixedTypes="0" containsString="0" containsNumber="1" minValue="1350" maxValue="1534.090909090909"/>
    </cacheField>
    <cacheField name="CLAIMS INCURRED" numFmtId="1">
      <sharedItems containsSemiMixedTypes="0" containsString="0" containsNumber="1" minValue="6136.3636363636369" maxValue="6136.3636363636369"/>
    </cacheField>
    <cacheField name="UNDERWRITING YEAR" numFmtId="0">
      <sharedItems containsSemiMixedTypes="0" containsString="0" containsNumber="1" containsInteger="1" minValue="2019" maxValue="2019"/>
    </cacheField>
    <cacheField name="PORTFOLIO" numFmtId="0">
      <sharedItems/>
    </cacheField>
    <cacheField name="ONEROUS" numFmtId="0">
      <sharedItems/>
    </cacheField>
    <cacheField name="NON_ONEROUS" numFmtId="0">
      <sharedItems/>
    </cacheField>
    <cacheField name="DOUBTFUL" numFmtId="0">
      <sharedItems/>
    </cacheField>
    <cacheField name="COHORT NAME" numFmtId="0">
      <sharedItems count="3">
        <s v="2019_MEDICAL_INDIVIDUAL_NON_ONEROUS"/>
        <s v="2019_MEDICAL_INDIVIDUAL_ONEROUS"/>
        <s v="2019_MEDICAL_INDIVIDUAL_DOUBTFU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POL123400"/>
    <n v="24"/>
    <s v="MEDICAL"/>
    <s v="INDIVIDUAL"/>
    <d v="2019-01-01T00:00:00"/>
    <d v="2020-01-01T00:00:00"/>
    <n v="10227.272727272728"/>
    <n v="1534.090909090909"/>
    <n v="6136.3636363636369"/>
    <n v="2019"/>
    <s v="MEDICAL_INDIVIDUAL"/>
    <s v="N"/>
    <s v="Y"/>
    <s v="N"/>
    <x v="0"/>
  </r>
  <r>
    <s v="POL123401"/>
    <n v="29"/>
    <s v="MEDICAL"/>
    <s v="INDIVIDUAL"/>
    <d v="2019-01-02T00:00:00"/>
    <d v="2020-01-02T00:00:00"/>
    <n v="10227.272727272728"/>
    <n v="1534.090909090909"/>
    <n v="6136.3636363636369"/>
    <n v="2019"/>
    <s v="MEDICAL_INDIVIDUAL"/>
    <s v="N"/>
    <s v="Y"/>
    <s v="N"/>
    <x v="0"/>
  </r>
  <r>
    <s v="POL123402"/>
    <n v="32"/>
    <s v="MEDICAL"/>
    <s v="INDIVIDUAL"/>
    <d v="2019-01-03T00:00:00"/>
    <d v="2020-01-03T00:00:00"/>
    <n v="10227.272727272728"/>
    <n v="1534.090909090909"/>
    <n v="6136.3636363636369"/>
    <n v="2019"/>
    <s v="MEDICAL_INDIVIDUAL"/>
    <s v="N"/>
    <s v="Y"/>
    <s v="N"/>
    <x v="0"/>
  </r>
  <r>
    <s v="POL123403"/>
    <n v="37"/>
    <s v="MEDICAL"/>
    <s v="INDIVIDUAL"/>
    <d v="2019-01-04T00:00:00"/>
    <d v="2020-01-04T00:00:00"/>
    <n v="10227.272727272728"/>
    <n v="1534.090909090909"/>
    <n v="6136.3636363636369"/>
    <n v="2019"/>
    <s v="MEDICAL_INDIVIDUAL"/>
    <s v="N"/>
    <s v="Y"/>
    <s v="N"/>
    <x v="0"/>
  </r>
  <r>
    <s v="POL123404"/>
    <n v="55"/>
    <s v="MEDICAL"/>
    <s v="INDIVIDUAL"/>
    <d v="2019-01-05T00:00:00"/>
    <d v="2020-01-05T00:00:00"/>
    <n v="9000"/>
    <n v="1350"/>
    <n v="6136.3636363636369"/>
    <n v="2019"/>
    <s v="MEDICAL_INDIVIDUAL"/>
    <s v="Y"/>
    <s v="N"/>
    <s v="N"/>
    <x v="1"/>
  </r>
  <r>
    <s v="POL123405"/>
    <n v="45"/>
    <s v="MEDICAL"/>
    <s v="INDIVIDUAL"/>
    <d v="2019-01-06T00:00:00"/>
    <d v="2020-01-06T00:00:00"/>
    <n v="10227.272727272728"/>
    <n v="1534.090909090909"/>
    <n v="6136.3636363636369"/>
    <n v="2019"/>
    <s v="MEDICAL_INDIVIDUAL"/>
    <s v="N"/>
    <s v="N"/>
    <s v="Y"/>
    <x v="2"/>
  </r>
  <r>
    <s v="POL123406"/>
    <n v="65"/>
    <s v="MEDICAL"/>
    <s v="INDIVIDUAL"/>
    <d v="2019-01-07T00:00:00"/>
    <d v="2020-01-07T00:00:00"/>
    <n v="9000"/>
    <n v="1350"/>
    <n v="6136.3636363636369"/>
    <n v="2019"/>
    <s v="MEDICAL_INDIVIDUAL"/>
    <s v="Y"/>
    <s v="N"/>
    <s v="N"/>
    <x v="1"/>
  </r>
  <r>
    <s v="POL123407"/>
    <n v="34"/>
    <s v="MEDICAL"/>
    <s v="INDIVIDUAL"/>
    <d v="2019-01-08T00:00:00"/>
    <d v="2020-01-08T00:00:00"/>
    <n v="10227.272727272728"/>
    <n v="1534.090909090909"/>
    <n v="6136.3636363636369"/>
    <n v="2019"/>
    <s v="MEDICAL_INDIVIDUAL"/>
    <s v="N"/>
    <s v="Y"/>
    <s v="N"/>
    <x v="0"/>
  </r>
  <r>
    <s v="POL123408"/>
    <n v="53"/>
    <s v="MEDICAL"/>
    <s v="INDIVIDUAL"/>
    <d v="2019-01-09T00:00:00"/>
    <d v="2020-01-09T00:00:00"/>
    <n v="9000"/>
    <n v="1350"/>
    <n v="6136.3636363636369"/>
    <n v="2019"/>
    <s v="MEDICAL_INDIVIDUAL"/>
    <s v="Y"/>
    <s v="N"/>
    <s v="N"/>
    <x v="1"/>
  </r>
  <r>
    <s v="POL123409"/>
    <n v="32"/>
    <s v="MEDICAL"/>
    <s v="INDIVIDUAL"/>
    <d v="2019-01-10T00:00:00"/>
    <d v="2020-01-10T00:00:00"/>
    <n v="10227.272727272728"/>
    <n v="1534.090909090909"/>
    <n v="6136.3636363636369"/>
    <n v="2019"/>
    <s v="MEDICAL_INDIVIDUAL"/>
    <s v="N"/>
    <s v="Y"/>
    <s v="N"/>
    <x v="0"/>
  </r>
  <r>
    <s v="POL123410"/>
    <n v="31"/>
    <s v="MEDICAL"/>
    <s v="INDIVIDUAL"/>
    <d v="2019-01-11T00:00:00"/>
    <d v="2020-01-11T00:00:00"/>
    <n v="10227.272727272728"/>
    <n v="1534.090909090909"/>
    <n v="6136.3636363636369"/>
    <n v="2019"/>
    <s v="MEDICAL_INDIVIDUAL"/>
    <s v="N"/>
    <s v="Y"/>
    <s v="N"/>
    <x v="0"/>
  </r>
  <r>
    <s v="POL123411"/>
    <n v="36"/>
    <s v="MEDICAL"/>
    <s v="INDIVIDUAL"/>
    <d v="2019-01-12T00:00:00"/>
    <d v="2020-01-12T00:00:00"/>
    <n v="10227.272727272728"/>
    <n v="1534.090909090909"/>
    <n v="6136.3636363636369"/>
    <n v="2019"/>
    <s v="MEDICAL_INDIVIDUAL"/>
    <s v="N"/>
    <s v="Y"/>
    <s v="N"/>
    <x v="0"/>
  </r>
  <r>
    <s v="POL123412"/>
    <n v="29"/>
    <s v="MEDICAL"/>
    <s v="INDIVIDUAL"/>
    <d v="2019-01-13T00:00:00"/>
    <d v="2020-01-13T00:00:00"/>
    <n v="10227.272727272728"/>
    <n v="1534.090909090909"/>
    <n v="6136.3636363636369"/>
    <n v="2019"/>
    <s v="MEDICAL_INDIVIDUAL"/>
    <s v="N"/>
    <s v="Y"/>
    <s v="N"/>
    <x v="0"/>
  </r>
  <r>
    <s v="POL123413"/>
    <n v="22"/>
    <s v="MEDICAL"/>
    <s v="INDIVIDUAL"/>
    <d v="2019-01-14T00:00:00"/>
    <d v="2020-01-14T00:00:00"/>
    <n v="10227.272727272728"/>
    <n v="1534.090909090909"/>
    <n v="6136.3636363636369"/>
    <n v="2019"/>
    <s v="MEDICAL_INDIVIDUAL"/>
    <s v="N"/>
    <s v="Y"/>
    <s v="N"/>
    <x v="0"/>
  </r>
  <r>
    <s v="POL123414"/>
    <n v="43"/>
    <s v="MEDICAL"/>
    <s v="INDIVIDUAL"/>
    <d v="2019-01-15T00:00:00"/>
    <d v="2020-01-15T00:00:00"/>
    <n v="10227.272727272728"/>
    <n v="1534.090909090909"/>
    <n v="6136.3636363636369"/>
    <n v="2019"/>
    <s v="MEDICAL_INDIVIDUAL"/>
    <s v="N"/>
    <s v="N"/>
    <s v="Y"/>
    <x v="2"/>
  </r>
  <r>
    <s v="POL123415"/>
    <n v="45"/>
    <s v="MEDICAL"/>
    <s v="INDIVIDUAL"/>
    <d v="2019-01-16T00:00:00"/>
    <d v="2020-01-16T00:00:00"/>
    <n v="10227.272727272728"/>
    <n v="1534.090909090909"/>
    <n v="6136.3636363636369"/>
    <n v="2019"/>
    <s v="MEDICAL_INDIVIDUAL"/>
    <s v="N"/>
    <s v="N"/>
    <s v="Y"/>
    <x v="2"/>
  </r>
  <r>
    <s v="POL123416"/>
    <n v="22"/>
    <s v="MEDICAL"/>
    <s v="INDIVIDUAL"/>
    <d v="2019-01-17T00:00:00"/>
    <d v="2020-01-17T00:00:00"/>
    <n v="10227.272727272728"/>
    <n v="1534.090909090909"/>
    <n v="6136.3636363636369"/>
    <n v="2019"/>
    <s v="MEDICAL_INDIVIDUAL"/>
    <s v="N"/>
    <s v="Y"/>
    <s v="N"/>
    <x v="0"/>
  </r>
  <r>
    <s v="POL123417"/>
    <n v="21"/>
    <s v="MEDICAL"/>
    <s v="INDIVIDUAL"/>
    <d v="2019-01-18T00:00:00"/>
    <d v="2020-01-18T00:00:00"/>
    <n v="10227.272727272728"/>
    <n v="1534.090909090909"/>
    <n v="6136.3636363636369"/>
    <n v="2019"/>
    <s v="MEDICAL_INDIVIDUAL"/>
    <s v="N"/>
    <s v="Y"/>
    <s v="N"/>
    <x v="0"/>
  </r>
  <r>
    <s v="POL123418"/>
    <n v="24"/>
    <s v="MEDICAL"/>
    <s v="INDIVIDUAL"/>
    <d v="2019-01-19T00:00:00"/>
    <d v="2020-01-19T00:00:00"/>
    <n v="10227.272727272728"/>
    <n v="1534.090909090909"/>
    <n v="6136.3636363636369"/>
    <n v="2019"/>
    <s v="MEDICAL_INDIVIDUAL"/>
    <s v="N"/>
    <s v="Y"/>
    <s v="N"/>
    <x v="0"/>
  </r>
  <r>
    <s v="POL123419"/>
    <n v="28"/>
    <s v="MEDICAL"/>
    <s v="INDIVIDUAL"/>
    <d v="2019-01-20T00:00:00"/>
    <d v="2020-01-20T00:00:00"/>
    <n v="10227.272727272728"/>
    <n v="1534.090909090909"/>
    <n v="6136.3636363636369"/>
    <n v="2019"/>
    <s v="MEDICAL_INDIVIDUAL"/>
    <s v="N"/>
    <s v="Y"/>
    <s v="N"/>
    <x v="0"/>
  </r>
  <r>
    <s v="POL123420"/>
    <n v="38"/>
    <s v="MEDICAL"/>
    <s v="INDIVIDUAL"/>
    <d v="2019-01-21T00:00:00"/>
    <d v="2020-01-21T00:00:00"/>
    <n v="10227.272727272728"/>
    <n v="1534.090909090909"/>
    <n v="6136.3636363636369"/>
    <n v="2019"/>
    <s v="MEDICAL_INDIVIDUAL"/>
    <s v="N"/>
    <s v="Y"/>
    <s v="N"/>
    <x v="0"/>
  </r>
  <r>
    <s v="POL123421"/>
    <n v="43"/>
    <s v="MEDICAL"/>
    <s v="INDIVIDUAL"/>
    <d v="2019-01-22T00:00:00"/>
    <d v="2020-01-22T00:00:00"/>
    <n v="10227.272727272728"/>
    <n v="1534.090909090909"/>
    <n v="6136.3636363636369"/>
    <n v="2019"/>
    <s v="MEDICAL_INDIVIDUAL"/>
    <s v="N"/>
    <s v="N"/>
    <s v="Y"/>
    <x v="2"/>
  </r>
  <r>
    <s v="POL123422"/>
    <n v="24"/>
    <s v="MEDICAL"/>
    <s v="INDIVIDUAL"/>
    <d v="2019-01-23T00:00:00"/>
    <d v="2020-01-23T00:00:00"/>
    <n v="10227.272727272728"/>
    <n v="1534.090909090909"/>
    <n v="6136.3636363636369"/>
    <n v="2019"/>
    <s v="MEDICAL_INDIVIDUAL"/>
    <s v="N"/>
    <s v="Y"/>
    <s v="N"/>
    <x v="0"/>
  </r>
  <r>
    <s v="POL123423"/>
    <n v="29"/>
    <s v="MEDICAL"/>
    <s v="INDIVIDUAL"/>
    <d v="2019-01-24T00:00:00"/>
    <d v="2020-01-24T00:00:00"/>
    <n v="10227.272727272728"/>
    <n v="1534.090909090909"/>
    <n v="6136.3636363636369"/>
    <n v="2019"/>
    <s v="MEDICAL_INDIVIDUAL"/>
    <s v="N"/>
    <s v="Y"/>
    <s v="N"/>
    <x v="0"/>
  </r>
  <r>
    <s v="POL123424"/>
    <n v="32"/>
    <s v="MEDICAL"/>
    <s v="INDIVIDUAL"/>
    <d v="2019-01-25T00:00:00"/>
    <d v="2020-01-25T00:00:00"/>
    <n v="10227.272727272728"/>
    <n v="1534.090909090909"/>
    <n v="6136.3636363636369"/>
    <n v="2019"/>
    <s v="MEDICAL_INDIVIDUAL"/>
    <s v="N"/>
    <s v="Y"/>
    <s v="N"/>
    <x v="0"/>
  </r>
  <r>
    <s v="POL123425"/>
    <n v="37"/>
    <s v="MEDICAL"/>
    <s v="INDIVIDUAL"/>
    <d v="2019-01-26T00:00:00"/>
    <d v="2020-01-26T00:00:00"/>
    <n v="10227.272727272728"/>
    <n v="1534.090909090909"/>
    <n v="6136.3636363636369"/>
    <n v="2019"/>
    <s v="MEDICAL_INDIVIDUAL"/>
    <s v="N"/>
    <s v="Y"/>
    <s v="N"/>
    <x v="0"/>
  </r>
  <r>
    <s v="POL123426"/>
    <n v="55"/>
    <s v="MEDICAL"/>
    <s v="INDIVIDUAL"/>
    <d v="2019-01-27T00:00:00"/>
    <d v="2020-01-27T00:00:00"/>
    <n v="9000"/>
    <n v="1350"/>
    <n v="6136.3636363636369"/>
    <n v="2019"/>
    <s v="MEDICAL_INDIVIDUAL"/>
    <s v="Y"/>
    <s v="N"/>
    <s v="N"/>
    <x v="1"/>
  </r>
  <r>
    <s v="POL123427"/>
    <n v="45"/>
    <s v="MEDICAL"/>
    <s v="INDIVIDUAL"/>
    <d v="2019-01-28T00:00:00"/>
    <d v="2020-01-28T00:00:00"/>
    <n v="10227.272727272728"/>
    <n v="1534.090909090909"/>
    <n v="6136.3636363636369"/>
    <n v="2019"/>
    <s v="MEDICAL_INDIVIDUAL"/>
    <s v="N"/>
    <s v="N"/>
    <s v="Y"/>
    <x v="2"/>
  </r>
  <r>
    <s v="POL123428"/>
    <n v="65"/>
    <s v="MEDICAL"/>
    <s v="INDIVIDUAL"/>
    <d v="2019-01-29T00:00:00"/>
    <d v="2020-01-29T00:00:00"/>
    <n v="9000"/>
    <n v="1350"/>
    <n v="6136.3636363636369"/>
    <n v="2019"/>
    <s v="MEDICAL_INDIVIDUAL"/>
    <s v="Y"/>
    <s v="N"/>
    <s v="N"/>
    <x v="1"/>
  </r>
  <r>
    <s v="POL123429"/>
    <n v="34"/>
    <s v="MEDICAL"/>
    <s v="INDIVIDUAL"/>
    <d v="2019-01-30T00:00:00"/>
    <d v="2020-01-30T00:00:00"/>
    <n v="10227.272727272728"/>
    <n v="1534.090909090909"/>
    <n v="6136.3636363636369"/>
    <n v="2019"/>
    <s v="MEDICAL_INDIVIDUAL"/>
    <s v="N"/>
    <s v="Y"/>
    <s v="N"/>
    <x v="0"/>
  </r>
  <r>
    <s v="POL123430"/>
    <n v="53"/>
    <s v="MEDICAL"/>
    <s v="INDIVIDUAL"/>
    <d v="2019-01-31T00:00:00"/>
    <d v="2020-01-31T00:00:00"/>
    <n v="9000"/>
    <n v="1350"/>
    <n v="6136.3636363636369"/>
    <n v="2019"/>
    <s v="MEDICAL_INDIVIDUAL"/>
    <s v="Y"/>
    <s v="N"/>
    <s v="N"/>
    <x v="1"/>
  </r>
  <r>
    <s v="POL123431"/>
    <n v="32"/>
    <s v="MEDICAL"/>
    <s v="INDIVIDUAL"/>
    <d v="2019-02-01T00:00:00"/>
    <d v="2020-02-01T00:00:00"/>
    <n v="10227.272727272728"/>
    <n v="1534.090909090909"/>
    <n v="6136.3636363636369"/>
    <n v="2019"/>
    <s v="MEDICAL_INDIVIDUAL"/>
    <s v="N"/>
    <s v="Y"/>
    <s v="N"/>
    <x v="0"/>
  </r>
  <r>
    <s v="POL123432"/>
    <n v="31"/>
    <s v="MEDICAL"/>
    <s v="INDIVIDUAL"/>
    <d v="2019-02-02T00:00:00"/>
    <d v="2020-02-02T00:00:00"/>
    <n v="10227.272727272728"/>
    <n v="1534.090909090909"/>
    <n v="6136.3636363636369"/>
    <n v="2019"/>
    <s v="MEDICAL_INDIVIDUAL"/>
    <s v="N"/>
    <s v="Y"/>
    <s v="N"/>
    <x v="0"/>
  </r>
  <r>
    <s v="POL123433"/>
    <n v="36"/>
    <s v="MEDICAL"/>
    <s v="INDIVIDUAL"/>
    <d v="2019-02-03T00:00:00"/>
    <d v="2020-02-03T00:00:00"/>
    <n v="10227.272727272728"/>
    <n v="1534.090909090909"/>
    <n v="6136.3636363636369"/>
    <n v="2019"/>
    <s v="MEDICAL_INDIVIDUAL"/>
    <s v="N"/>
    <s v="Y"/>
    <s v="N"/>
    <x v="0"/>
  </r>
  <r>
    <s v="POL123434"/>
    <n v="29"/>
    <s v="MEDICAL"/>
    <s v="INDIVIDUAL"/>
    <d v="2019-02-04T00:00:00"/>
    <d v="2020-02-04T00:00:00"/>
    <n v="10227.272727272728"/>
    <n v="1534.090909090909"/>
    <n v="6136.3636363636369"/>
    <n v="2019"/>
    <s v="MEDICAL_INDIVIDUAL"/>
    <s v="N"/>
    <s v="Y"/>
    <s v="N"/>
    <x v="0"/>
  </r>
  <r>
    <s v="POL123435"/>
    <n v="22"/>
    <s v="MEDICAL"/>
    <s v="INDIVIDUAL"/>
    <d v="2019-02-05T00:00:00"/>
    <d v="2020-02-05T00:00:00"/>
    <n v="10227.272727272728"/>
    <n v="1534.090909090909"/>
    <n v="6136.3636363636369"/>
    <n v="2019"/>
    <s v="MEDICAL_INDIVIDUAL"/>
    <s v="N"/>
    <s v="Y"/>
    <s v="N"/>
    <x v="0"/>
  </r>
  <r>
    <s v="POL123436"/>
    <n v="43"/>
    <s v="MEDICAL"/>
    <s v="INDIVIDUAL"/>
    <d v="2019-02-06T00:00:00"/>
    <d v="2020-02-06T00:00:00"/>
    <n v="10227.272727272728"/>
    <n v="1534.090909090909"/>
    <n v="6136.3636363636369"/>
    <n v="2019"/>
    <s v="MEDICAL_INDIVIDUAL"/>
    <s v="N"/>
    <s v="N"/>
    <s v="Y"/>
    <x v="2"/>
  </r>
  <r>
    <s v="POL123437"/>
    <n v="45"/>
    <s v="MEDICAL"/>
    <s v="INDIVIDUAL"/>
    <d v="2019-02-07T00:00:00"/>
    <d v="2020-02-07T00:00:00"/>
    <n v="10227.272727272728"/>
    <n v="1534.090909090909"/>
    <n v="6136.3636363636369"/>
    <n v="2019"/>
    <s v="MEDICAL_INDIVIDUAL"/>
    <s v="N"/>
    <s v="N"/>
    <s v="Y"/>
    <x v="2"/>
  </r>
  <r>
    <s v="POL123438"/>
    <n v="22"/>
    <s v="MEDICAL"/>
    <s v="INDIVIDUAL"/>
    <d v="2019-02-08T00:00:00"/>
    <d v="2020-02-08T00:00:00"/>
    <n v="10227.272727272728"/>
    <n v="1534.090909090909"/>
    <n v="6136.3636363636369"/>
    <n v="2019"/>
    <s v="MEDICAL_INDIVIDUAL"/>
    <s v="N"/>
    <s v="Y"/>
    <s v="N"/>
    <x v="0"/>
  </r>
  <r>
    <s v="POL123439"/>
    <n v="21"/>
    <s v="MEDICAL"/>
    <s v="INDIVIDUAL"/>
    <d v="2019-02-09T00:00:00"/>
    <d v="2020-02-09T00:00:00"/>
    <n v="10227.272727272728"/>
    <n v="1534.090909090909"/>
    <n v="6136.3636363636369"/>
    <n v="2019"/>
    <s v="MEDICAL_INDIVIDUAL"/>
    <s v="N"/>
    <s v="Y"/>
    <s v="N"/>
    <x v="0"/>
  </r>
  <r>
    <s v="POL123440"/>
    <n v="24"/>
    <s v="MEDICAL"/>
    <s v="INDIVIDUAL"/>
    <d v="2019-02-10T00:00:00"/>
    <d v="2020-02-10T00:00:00"/>
    <n v="10227.272727272728"/>
    <n v="1534.090909090909"/>
    <n v="6136.3636363636369"/>
    <n v="2019"/>
    <s v="MEDICAL_INDIVIDUAL"/>
    <s v="N"/>
    <s v="Y"/>
    <s v="N"/>
    <x v="0"/>
  </r>
  <r>
    <s v="POL123441"/>
    <n v="28"/>
    <s v="MEDICAL"/>
    <s v="INDIVIDUAL"/>
    <d v="2019-02-11T00:00:00"/>
    <d v="2020-02-11T00:00:00"/>
    <n v="10227.272727272728"/>
    <n v="1534.090909090909"/>
    <n v="6136.3636363636369"/>
    <n v="2019"/>
    <s v="MEDICAL_INDIVIDUAL"/>
    <s v="N"/>
    <s v="Y"/>
    <s v="N"/>
    <x v="0"/>
  </r>
  <r>
    <s v="POL123442"/>
    <n v="38"/>
    <s v="MEDICAL"/>
    <s v="INDIVIDUAL"/>
    <d v="2019-02-12T00:00:00"/>
    <d v="2020-02-12T00:00:00"/>
    <n v="10227.272727272728"/>
    <n v="1534.090909090909"/>
    <n v="6136.3636363636369"/>
    <n v="2019"/>
    <s v="MEDICAL_INDIVIDUAL"/>
    <s v="N"/>
    <s v="Y"/>
    <s v="N"/>
    <x v="0"/>
  </r>
  <r>
    <s v="POL123443"/>
    <n v="43"/>
    <s v="MEDICAL"/>
    <s v="INDIVIDUAL"/>
    <d v="2019-02-13T00:00:00"/>
    <d v="2020-02-13T00:00:00"/>
    <n v="10227.272727272728"/>
    <n v="1534.090909090909"/>
    <n v="6136.3636363636369"/>
    <n v="2019"/>
    <s v="MEDICAL_INDIVIDUAL"/>
    <s v="N"/>
    <s v="N"/>
    <s v="Y"/>
    <x v="2"/>
  </r>
  <r>
    <s v="POL123444"/>
    <n v="21"/>
    <s v="MEDICAL"/>
    <s v="INDIVIDUAL"/>
    <d v="2019-02-14T00:00:00"/>
    <d v="2020-02-14T00:00:00"/>
    <n v="10227.272727272728"/>
    <n v="1534.090909090909"/>
    <n v="6136.3636363636369"/>
    <n v="2019"/>
    <s v="MEDICAL_INDIVIDUAL"/>
    <s v="N"/>
    <s v="Y"/>
    <s v="N"/>
    <x v="0"/>
  </r>
  <r>
    <s v="POL123445"/>
    <n v="24"/>
    <s v="MEDICAL"/>
    <s v="INDIVIDUAL"/>
    <d v="2019-02-15T00:00:00"/>
    <d v="2020-02-15T00:00:00"/>
    <n v="10227.272727272728"/>
    <n v="1534.090909090909"/>
    <n v="6136.3636363636369"/>
    <n v="2019"/>
    <s v="MEDICAL_INDIVIDUAL"/>
    <s v="N"/>
    <s v="Y"/>
    <s v="N"/>
    <x v="0"/>
  </r>
  <r>
    <s v="POL123446"/>
    <n v="28"/>
    <s v="MEDICAL"/>
    <s v="INDIVIDUAL"/>
    <d v="2019-02-16T00:00:00"/>
    <d v="2020-02-16T00:00:00"/>
    <n v="10227.272727272728"/>
    <n v="1534.090909090909"/>
    <n v="6136.3636363636369"/>
    <n v="2019"/>
    <s v="MEDICAL_INDIVIDUAL"/>
    <s v="N"/>
    <s v="Y"/>
    <s v="N"/>
    <x v="0"/>
  </r>
  <r>
    <s v="POL123447"/>
    <n v="38"/>
    <s v="MEDICAL"/>
    <s v="INDIVIDUAL"/>
    <d v="2019-02-17T00:00:00"/>
    <d v="2020-02-17T00:00:00"/>
    <n v="10227.272727272728"/>
    <n v="1534.090909090909"/>
    <n v="6136.3636363636369"/>
    <n v="2019"/>
    <s v="MEDICAL_INDIVIDUAL"/>
    <s v="N"/>
    <s v="Y"/>
    <s v="N"/>
    <x v="0"/>
  </r>
  <r>
    <s v="POL123448"/>
    <n v="43"/>
    <s v="MEDICAL"/>
    <s v="INDIVIDUAL"/>
    <d v="2019-02-18T00:00:00"/>
    <d v="2020-02-18T00:00:00"/>
    <n v="10227.272727272728"/>
    <n v="1534.090909090909"/>
    <n v="6136.3636363636369"/>
    <n v="2019"/>
    <s v="MEDICAL_INDIVIDUAL"/>
    <s v="N"/>
    <s v="N"/>
    <s v="Y"/>
    <x v="2"/>
  </r>
  <r>
    <s v="POL123449"/>
    <n v="43"/>
    <s v="MEDICAL"/>
    <s v="INDIVIDUAL"/>
    <d v="2019-02-18T00:00:00"/>
    <d v="2020-02-18T00:00:00"/>
    <n v="10227.272727272728"/>
    <n v="1534.090909090909"/>
    <n v="6136.3636363636369"/>
    <n v="2019"/>
    <s v="MEDICAL_INDIVIDUAL"/>
    <s v="N"/>
    <s v="N"/>
    <s v="Y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FF293-CCF7-46AB-B9F5-C5337DCDE2BF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0" firstDataRow="1" firstDataCol="1"/>
  <pivotFields count="15">
    <pivotField showAll="0"/>
    <pivotField numFmtId="1" showAll="0"/>
    <pivotField showAll="0"/>
    <pivotField showAll="0"/>
    <pivotField numFmtId="164" showAll="0"/>
    <pivotField numFmtId="164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EMIUM" fld="6" baseField="0" baseItem="0"/>
    <dataField name="Sum of CLAIMS INCURRED" fld="8" baseField="0" baseItem="0"/>
    <dataField name="Sum of COMMISSIO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9BE2-9F69-4D70-A882-354826E86828}">
  <dimension ref="A3:D7"/>
  <sheetViews>
    <sheetView workbookViewId="0">
      <selection activeCell="D4" sqref="D4"/>
    </sheetView>
  </sheetViews>
  <sheetFormatPr defaultRowHeight="14.5" x14ac:dyDescent="0.35"/>
  <cols>
    <col min="1" max="1" width="39.08984375" bestFit="1" customWidth="1"/>
    <col min="2" max="2" width="15.6328125" bestFit="1" customWidth="1"/>
    <col min="3" max="3" width="22.7265625" bestFit="1" customWidth="1"/>
    <col min="4" max="4" width="18.7265625" bestFit="1" customWidth="1"/>
  </cols>
  <sheetData>
    <row r="3" spans="1:4" x14ac:dyDescent="0.35">
      <c r="A3" s="3" t="s">
        <v>67</v>
      </c>
      <c r="B3" t="s">
        <v>72</v>
      </c>
      <c r="C3" t="s">
        <v>73</v>
      </c>
      <c r="D3" t="s">
        <v>74</v>
      </c>
    </row>
    <row r="4" spans="1:4" x14ac:dyDescent="0.35">
      <c r="A4" s="4" t="s">
        <v>68</v>
      </c>
      <c r="B4" s="5">
        <v>102272.72727272729</v>
      </c>
      <c r="C4" s="5">
        <v>61363.636363636382</v>
      </c>
      <c r="D4" s="5">
        <v>15340.909090909088</v>
      </c>
    </row>
    <row r="5" spans="1:4" x14ac:dyDescent="0.35">
      <c r="A5" s="4" t="s">
        <v>69</v>
      </c>
      <c r="B5" s="5">
        <v>347727.27272727271</v>
      </c>
      <c r="C5" s="5">
        <v>208636.36363636373</v>
      </c>
      <c r="D5" s="5">
        <v>52159.090909090926</v>
      </c>
    </row>
    <row r="6" spans="1:4" x14ac:dyDescent="0.35">
      <c r="A6" s="4" t="s">
        <v>70</v>
      </c>
      <c r="B6" s="5">
        <v>54000</v>
      </c>
      <c r="C6" s="5">
        <v>36818.181818181823</v>
      </c>
      <c r="D6" s="5">
        <v>8100</v>
      </c>
    </row>
    <row r="7" spans="1:4" x14ac:dyDescent="0.35">
      <c r="A7" s="4" t="s">
        <v>71</v>
      </c>
      <c r="B7" s="5">
        <v>504000</v>
      </c>
      <c r="C7" s="5">
        <v>306818.18181818194</v>
      </c>
      <c r="D7" s="5">
        <v>75600.000000000015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topLeftCell="D1" workbookViewId="0">
      <selection activeCell="G8" sqref="G8"/>
    </sheetView>
  </sheetViews>
  <sheetFormatPr defaultRowHeight="14.5" x14ac:dyDescent="0.35"/>
  <cols>
    <col min="1" max="1" width="12.26953125" bestFit="1" customWidth="1"/>
    <col min="2" max="2" width="12.26953125" customWidth="1"/>
    <col min="3" max="3" width="39" bestFit="1" customWidth="1"/>
    <col min="4" max="4" width="19.453125" bestFit="1" customWidth="1"/>
    <col min="5" max="5" width="20.7265625" bestFit="1" customWidth="1"/>
    <col min="6" max="6" width="17.81640625" bestFit="1" customWidth="1"/>
    <col min="7" max="7" width="9.81640625" bestFit="1" customWidth="1"/>
    <col min="8" max="8" width="26.453125" customWidth="1"/>
    <col min="9" max="9" width="16.26953125" bestFit="1" customWidth="1"/>
    <col min="10" max="10" width="19.1796875" bestFit="1" customWidth="1"/>
    <col min="11" max="11" width="19.453125" bestFit="1" customWidth="1"/>
    <col min="13" max="13" width="14.08984375" bestFit="1" customWidth="1"/>
    <col min="14" max="14" width="9.81640625" bestFit="1" customWidth="1"/>
    <col min="15" max="15" width="14.08984375" bestFit="1" customWidth="1"/>
    <col min="16" max="16" width="39.08984375" bestFit="1" customWidth="1"/>
  </cols>
  <sheetData>
    <row r="1" spans="1:16" x14ac:dyDescent="0.35">
      <c r="A1" t="s">
        <v>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2</v>
      </c>
      <c r="K1" t="s">
        <v>0</v>
      </c>
      <c r="L1" t="s">
        <v>1</v>
      </c>
      <c r="M1" t="s">
        <v>5</v>
      </c>
      <c r="N1" t="s">
        <v>3</v>
      </c>
      <c r="O1" t="s">
        <v>75</v>
      </c>
      <c r="P1" t="s">
        <v>4</v>
      </c>
    </row>
    <row r="2" spans="1:16" x14ac:dyDescent="0.35">
      <c r="A2" t="s">
        <v>7</v>
      </c>
      <c r="B2" s="1">
        <v>24</v>
      </c>
      <c r="C2" t="s">
        <v>65</v>
      </c>
      <c r="D2" t="s">
        <v>66</v>
      </c>
      <c r="E2" s="2">
        <v>43466</v>
      </c>
      <c r="F2" s="2">
        <v>43831</v>
      </c>
      <c r="G2" s="1">
        <v>10227.272727272728</v>
      </c>
      <c r="H2" s="1">
        <f>67500/44</f>
        <v>1534.090909090909</v>
      </c>
      <c r="I2" s="1">
        <f>0.6*G2</f>
        <v>6136.3636363636369</v>
      </c>
      <c r="J2">
        <f>YEAR([1]PAS!$F2)</f>
        <v>2019</v>
      </c>
      <c r="K2" t="str">
        <f>_xlfn.CONCAT([1]PAS!$D2,"_",[1]PAS!$E2)</f>
        <v>MEDICAL_INDIVIDUAL</v>
      </c>
      <c r="L2" t="str">
        <f>IF([1]PAS!$C2 &gt;= 50,"Y","N")</f>
        <v>N</v>
      </c>
      <c r="M2" t="str">
        <f>IF([1]PAS!$C2&lt;=40,"Y","N")</f>
        <v>Y</v>
      </c>
      <c r="N2" t="str">
        <f>IF(AND([1]PAS!$C2&gt;40,[1]PAS!$C2&lt;50),"Y","N")</f>
        <v>N</v>
      </c>
      <c r="O2" t="s">
        <v>5</v>
      </c>
      <c r="P2" t="str">
        <f>_xlfn.CONCAT(J2,"_",K2,"_",IF(L2="Y",$L$1,IF(M2="Y",$M$1,$N$1)))</f>
        <v>2019_MEDICAL_INDIVIDUAL_NON_ONEROUS</v>
      </c>
    </row>
    <row r="3" spans="1:16" x14ac:dyDescent="0.35">
      <c r="A3" t="s">
        <v>8</v>
      </c>
      <c r="B3" s="1">
        <v>29</v>
      </c>
      <c r="C3" t="s">
        <v>65</v>
      </c>
      <c r="D3" t="s">
        <v>66</v>
      </c>
      <c r="E3" s="2">
        <v>43467</v>
      </c>
      <c r="F3" s="2">
        <v>43832</v>
      </c>
      <c r="G3" s="1">
        <v>10227.272727272728</v>
      </c>
      <c r="H3" s="1">
        <f t="shared" ref="H3:H5" si="0">67500/44</f>
        <v>1534.090909090909</v>
      </c>
      <c r="I3" s="1">
        <f t="shared" ref="I3:I51" si="1">0.6*G3</f>
        <v>6136.3636363636369</v>
      </c>
      <c r="J3">
        <f>YEAR([1]PAS!$F3)</f>
        <v>2019</v>
      </c>
      <c r="K3" t="str">
        <f>_xlfn.CONCAT([1]PAS!$D3,"_",[1]PAS!$E3)</f>
        <v>MEDICAL_INDIVIDUAL</v>
      </c>
      <c r="L3" t="str">
        <f>IF([1]PAS!$C3 &gt;= 50,"Y","N")</f>
        <v>N</v>
      </c>
      <c r="M3" t="str">
        <f>IF([1]PAS!$C3&lt;=40,"Y","N")</f>
        <v>Y</v>
      </c>
      <c r="N3" t="str">
        <f>IF(AND([1]PAS!$C3&gt;40,[1]PAS!$C3&lt;50),"Y","N")</f>
        <v>N</v>
      </c>
      <c r="O3" t="s">
        <v>5</v>
      </c>
      <c r="P3" t="str">
        <f t="shared" ref="P3:P50" si="2">_xlfn.CONCAT(J3,"_",K3,"_",IF(L3="Y",$L$1,IF(M3="Y",$M$1,$N$1)))</f>
        <v>2019_MEDICAL_INDIVIDUAL_NON_ONEROUS</v>
      </c>
    </row>
    <row r="4" spans="1:16" x14ac:dyDescent="0.35">
      <c r="A4" t="s">
        <v>9</v>
      </c>
      <c r="B4" s="1">
        <v>32</v>
      </c>
      <c r="C4" t="s">
        <v>65</v>
      </c>
      <c r="D4" t="s">
        <v>66</v>
      </c>
      <c r="E4" s="2">
        <v>43468</v>
      </c>
      <c r="F4" s="2">
        <v>43833</v>
      </c>
      <c r="G4" s="1">
        <v>10227.272727272728</v>
      </c>
      <c r="H4" s="1">
        <f t="shared" si="0"/>
        <v>1534.090909090909</v>
      </c>
      <c r="I4" s="1">
        <f t="shared" si="1"/>
        <v>6136.3636363636369</v>
      </c>
      <c r="J4">
        <f>YEAR([1]PAS!$F4)</f>
        <v>2019</v>
      </c>
      <c r="K4" t="str">
        <f>_xlfn.CONCAT([1]PAS!$D4,"_",[1]PAS!$E4)</f>
        <v>MEDICAL_INDIVIDUAL</v>
      </c>
      <c r="L4" t="str">
        <f>IF([1]PAS!$C4 &gt;= 50,"Y","N")</f>
        <v>N</v>
      </c>
      <c r="M4" t="str">
        <f>IF([1]PAS!$C4&lt;=40,"Y","N")</f>
        <v>Y</v>
      </c>
      <c r="N4" t="str">
        <f>IF(AND([1]PAS!$C4&gt;40,[1]PAS!$C4&lt;50),"Y","N")</f>
        <v>N</v>
      </c>
      <c r="O4" t="s">
        <v>5</v>
      </c>
      <c r="P4" t="str">
        <f t="shared" si="2"/>
        <v>2019_MEDICAL_INDIVIDUAL_NON_ONEROUS</v>
      </c>
    </row>
    <row r="5" spans="1:16" x14ac:dyDescent="0.35">
      <c r="A5" t="s">
        <v>10</v>
      </c>
      <c r="B5" s="1">
        <v>37</v>
      </c>
      <c r="C5" t="s">
        <v>65</v>
      </c>
      <c r="D5" t="s">
        <v>66</v>
      </c>
      <c r="E5" s="2">
        <v>43469</v>
      </c>
      <c r="F5" s="2">
        <v>43834</v>
      </c>
      <c r="G5" s="1">
        <v>10227.272727272728</v>
      </c>
      <c r="H5" s="1">
        <f t="shared" si="0"/>
        <v>1534.090909090909</v>
      </c>
      <c r="I5" s="1">
        <f t="shared" si="1"/>
        <v>6136.3636363636369</v>
      </c>
      <c r="J5">
        <f>YEAR([1]PAS!$F5)</f>
        <v>2019</v>
      </c>
      <c r="K5" t="str">
        <f>_xlfn.CONCAT([1]PAS!$D5,"_",[1]PAS!$E5)</f>
        <v>MEDICAL_INDIVIDUAL</v>
      </c>
      <c r="L5" t="str">
        <f>IF([1]PAS!$C5 &gt;= 50,"Y","N")</f>
        <v>N</v>
      </c>
      <c r="M5" t="str">
        <f>IF([1]PAS!$C5&lt;=40,"Y","N")</f>
        <v>Y</v>
      </c>
      <c r="N5" t="str">
        <f>IF(AND([1]PAS!$C5&gt;40,[1]PAS!$C5&lt;50),"Y","N")</f>
        <v>N</v>
      </c>
      <c r="O5" t="s">
        <v>5</v>
      </c>
      <c r="P5" t="str">
        <f t="shared" si="2"/>
        <v>2019_MEDICAL_INDIVIDUAL_NON_ONEROUS</v>
      </c>
    </row>
    <row r="6" spans="1:16" x14ac:dyDescent="0.35">
      <c r="A6" t="s">
        <v>11</v>
      </c>
      <c r="B6" s="1">
        <v>55</v>
      </c>
      <c r="C6" t="s">
        <v>65</v>
      </c>
      <c r="D6" t="s">
        <v>66</v>
      </c>
      <c r="E6" s="2">
        <v>43470</v>
      </c>
      <c r="F6" s="2">
        <v>43835</v>
      </c>
      <c r="G6" s="1">
        <v>9000</v>
      </c>
      <c r="H6">
        <v>1350</v>
      </c>
      <c r="I6" s="1">
        <f t="shared" si="1"/>
        <v>5400</v>
      </c>
      <c r="J6">
        <f>YEAR([1]PAS!$F6)</f>
        <v>2019</v>
      </c>
      <c r="K6" t="str">
        <f>_xlfn.CONCAT([1]PAS!$D6,"_",[1]PAS!$E6)</f>
        <v>MEDICAL_INDIVIDUAL</v>
      </c>
      <c r="L6" t="str">
        <f>IF([1]PAS!$C6 &gt;= 50,"Y","N")</f>
        <v>Y</v>
      </c>
      <c r="M6" t="str">
        <f>IF([1]PAS!$C6&lt;=40,"Y","N")</f>
        <v>N</v>
      </c>
      <c r="N6" t="str">
        <f>IF(AND([1]PAS!$C6&gt;40,[1]PAS!$C6&lt;50),"Y","N")</f>
        <v>N</v>
      </c>
      <c r="O6" t="s">
        <v>1</v>
      </c>
      <c r="P6" t="str">
        <f t="shared" si="2"/>
        <v>2019_MEDICAL_INDIVIDUAL_ONEROUS</v>
      </c>
    </row>
    <row r="7" spans="1:16" x14ac:dyDescent="0.35">
      <c r="A7" t="s">
        <v>12</v>
      </c>
      <c r="B7" s="1">
        <v>45</v>
      </c>
      <c r="C7" t="s">
        <v>65</v>
      </c>
      <c r="D7" t="s">
        <v>66</v>
      </c>
      <c r="E7" s="2">
        <v>43471</v>
      </c>
      <c r="F7" s="2">
        <v>43836</v>
      </c>
      <c r="G7" s="1">
        <v>10227.272727272728</v>
      </c>
      <c r="H7" s="1">
        <f>67500/44</f>
        <v>1534.090909090909</v>
      </c>
      <c r="I7" s="1">
        <f t="shared" si="1"/>
        <v>6136.3636363636369</v>
      </c>
      <c r="J7">
        <f>YEAR([1]PAS!$F7)</f>
        <v>2019</v>
      </c>
      <c r="K7" t="str">
        <f>_xlfn.CONCAT([1]PAS!$D7,"_",[1]PAS!$E7)</f>
        <v>MEDICAL_INDIVIDUAL</v>
      </c>
      <c r="L7" t="str">
        <f>IF([1]PAS!$C7 &gt;= 50,"Y","N")</f>
        <v>N</v>
      </c>
      <c r="M7" t="str">
        <f>IF([1]PAS!$C7&lt;=40,"Y","N")</f>
        <v>N</v>
      </c>
      <c r="N7" t="str">
        <f>IF(AND([1]PAS!$C7&gt;40,[1]PAS!$C7&lt;50),"Y","N")</f>
        <v>Y</v>
      </c>
      <c r="O7" t="s">
        <v>3</v>
      </c>
      <c r="P7" t="str">
        <f t="shared" si="2"/>
        <v>2019_MEDICAL_INDIVIDUAL_DOUBTFUL</v>
      </c>
    </row>
    <row r="8" spans="1:16" x14ac:dyDescent="0.35">
      <c r="A8" t="s">
        <v>13</v>
      </c>
      <c r="B8" s="1">
        <v>65</v>
      </c>
      <c r="C8" t="s">
        <v>65</v>
      </c>
      <c r="D8" t="s">
        <v>66</v>
      </c>
      <c r="E8" s="2">
        <v>43472</v>
      </c>
      <c r="F8" s="2">
        <v>43837</v>
      </c>
      <c r="G8" s="1">
        <v>9000</v>
      </c>
      <c r="H8">
        <v>1350</v>
      </c>
      <c r="I8" s="1">
        <f t="shared" si="1"/>
        <v>5400</v>
      </c>
      <c r="J8">
        <f>YEAR([1]PAS!$F8)</f>
        <v>2019</v>
      </c>
      <c r="K8" t="str">
        <f>_xlfn.CONCAT([1]PAS!$D8,"_",[1]PAS!$E8)</f>
        <v>MEDICAL_INDIVIDUAL</v>
      </c>
      <c r="L8" t="str">
        <f>IF([1]PAS!$C8 &gt;= 50,"Y","N")</f>
        <v>Y</v>
      </c>
      <c r="M8" t="str">
        <f>IF([1]PAS!$C8&lt;=40,"Y","N")</f>
        <v>N</v>
      </c>
      <c r="N8" t="str">
        <f>IF(AND([1]PAS!$C8&gt;40,[1]PAS!$C8&lt;50),"Y","N")</f>
        <v>N</v>
      </c>
      <c r="O8" t="s">
        <v>1</v>
      </c>
      <c r="P8" t="str">
        <f t="shared" si="2"/>
        <v>2019_MEDICAL_INDIVIDUAL_ONEROUS</v>
      </c>
    </row>
    <row r="9" spans="1:16" x14ac:dyDescent="0.35">
      <c r="A9" t="s">
        <v>14</v>
      </c>
      <c r="B9" s="1">
        <v>34</v>
      </c>
      <c r="C9" t="s">
        <v>65</v>
      </c>
      <c r="D9" t="s">
        <v>66</v>
      </c>
      <c r="E9" s="2">
        <v>43473</v>
      </c>
      <c r="F9" s="2">
        <v>43838</v>
      </c>
      <c r="G9" s="1">
        <v>10227.272727272728</v>
      </c>
      <c r="H9" s="1">
        <f>67500/44</f>
        <v>1534.090909090909</v>
      </c>
      <c r="I9" s="1">
        <f t="shared" si="1"/>
        <v>6136.3636363636369</v>
      </c>
      <c r="J9">
        <f>YEAR([1]PAS!$F9)</f>
        <v>2019</v>
      </c>
      <c r="K9" t="str">
        <f>_xlfn.CONCAT([1]PAS!$D9,"_",[1]PAS!$E9)</f>
        <v>MEDICAL_INDIVIDUAL</v>
      </c>
      <c r="L9" t="str">
        <f>IF([1]PAS!$C9 &gt;= 50,"Y","N")</f>
        <v>N</v>
      </c>
      <c r="M9" t="str">
        <f>IF([1]PAS!$C9&lt;=40,"Y","N")</f>
        <v>Y</v>
      </c>
      <c r="N9" t="str">
        <f>IF(AND([1]PAS!$C9&gt;40,[1]PAS!$C9&lt;50),"Y","N")</f>
        <v>N</v>
      </c>
      <c r="O9" t="s">
        <v>5</v>
      </c>
      <c r="P9" t="str">
        <f t="shared" si="2"/>
        <v>2019_MEDICAL_INDIVIDUAL_NON_ONEROUS</v>
      </c>
    </row>
    <row r="10" spans="1:16" x14ac:dyDescent="0.35">
      <c r="A10" t="s">
        <v>15</v>
      </c>
      <c r="B10" s="1">
        <v>53</v>
      </c>
      <c r="C10" t="s">
        <v>65</v>
      </c>
      <c r="D10" t="s">
        <v>66</v>
      </c>
      <c r="E10" s="2">
        <v>43474</v>
      </c>
      <c r="F10" s="2">
        <v>43839</v>
      </c>
      <c r="G10" s="1">
        <v>9000</v>
      </c>
      <c r="H10">
        <v>1350</v>
      </c>
      <c r="I10" s="1">
        <f t="shared" si="1"/>
        <v>5400</v>
      </c>
      <c r="J10">
        <f>YEAR([1]PAS!$F10)</f>
        <v>2019</v>
      </c>
      <c r="K10" t="str">
        <f>_xlfn.CONCAT([1]PAS!$D10,"_",[1]PAS!$E10)</f>
        <v>MEDICAL_INDIVIDUAL</v>
      </c>
      <c r="L10" t="str">
        <f>IF([1]PAS!$C10 &gt;= 50,"Y","N")</f>
        <v>Y</v>
      </c>
      <c r="M10" t="str">
        <f>IF([1]PAS!$C10&lt;=40,"Y","N")</f>
        <v>N</v>
      </c>
      <c r="N10" t="str">
        <f>IF(AND([1]PAS!$C10&gt;40,[1]PAS!$C10&lt;50),"Y","N")</f>
        <v>N</v>
      </c>
      <c r="O10" t="s">
        <v>1</v>
      </c>
      <c r="P10" t="str">
        <f t="shared" si="2"/>
        <v>2019_MEDICAL_INDIVIDUAL_ONEROUS</v>
      </c>
    </row>
    <row r="11" spans="1:16" x14ac:dyDescent="0.35">
      <c r="A11" t="s">
        <v>16</v>
      </c>
      <c r="B11" s="1">
        <v>32</v>
      </c>
      <c r="C11" t="s">
        <v>65</v>
      </c>
      <c r="D11" t="s">
        <v>66</v>
      </c>
      <c r="E11" s="2">
        <v>43475</v>
      </c>
      <c r="F11" s="2">
        <v>43840</v>
      </c>
      <c r="G11" s="1">
        <v>10227.272727272728</v>
      </c>
      <c r="H11" s="1">
        <f t="shared" ref="H11:H27" si="3">67500/44</f>
        <v>1534.090909090909</v>
      </c>
      <c r="I11" s="1">
        <f t="shared" si="1"/>
        <v>6136.3636363636369</v>
      </c>
      <c r="J11">
        <f>YEAR([1]PAS!$F11)</f>
        <v>2019</v>
      </c>
      <c r="K11" t="str">
        <f>_xlfn.CONCAT([1]PAS!$D11,"_",[1]PAS!$E11)</f>
        <v>MEDICAL_INDIVIDUAL</v>
      </c>
      <c r="L11" t="str">
        <f>IF([1]PAS!$C11 &gt;= 50,"Y","N")</f>
        <v>N</v>
      </c>
      <c r="M11" t="str">
        <f>IF([1]PAS!$C11&lt;=40,"Y","N")</f>
        <v>Y</v>
      </c>
      <c r="N11" t="str">
        <f>IF(AND([1]PAS!$C11&gt;40,[1]PAS!$C11&lt;50),"Y","N")</f>
        <v>N</v>
      </c>
      <c r="O11" t="s">
        <v>5</v>
      </c>
      <c r="P11" t="str">
        <f t="shared" si="2"/>
        <v>2019_MEDICAL_INDIVIDUAL_NON_ONEROUS</v>
      </c>
    </row>
    <row r="12" spans="1:16" x14ac:dyDescent="0.35">
      <c r="A12" t="s">
        <v>17</v>
      </c>
      <c r="B12" s="1">
        <v>31</v>
      </c>
      <c r="C12" t="s">
        <v>65</v>
      </c>
      <c r="D12" t="s">
        <v>66</v>
      </c>
      <c r="E12" s="2">
        <v>43476</v>
      </c>
      <c r="F12" s="2">
        <v>43841</v>
      </c>
      <c r="G12" s="1">
        <v>10227.272727272728</v>
      </c>
      <c r="H12" s="1">
        <f t="shared" si="3"/>
        <v>1534.090909090909</v>
      </c>
      <c r="I12" s="1">
        <f t="shared" si="1"/>
        <v>6136.3636363636369</v>
      </c>
      <c r="J12">
        <f>YEAR([1]PAS!$F12)</f>
        <v>2019</v>
      </c>
      <c r="K12" t="str">
        <f>_xlfn.CONCAT([1]PAS!$D12,"_",[1]PAS!$E12)</f>
        <v>MEDICAL_INDIVIDUAL</v>
      </c>
      <c r="L12" t="str">
        <f>IF([1]PAS!$C12 &gt;= 50,"Y","N")</f>
        <v>N</v>
      </c>
      <c r="M12" t="str">
        <f>IF([1]PAS!$C12&lt;=40,"Y","N")</f>
        <v>Y</v>
      </c>
      <c r="N12" t="str">
        <f>IF(AND([1]PAS!$C12&gt;40,[1]PAS!$C12&lt;50),"Y","N")</f>
        <v>N</v>
      </c>
      <c r="O12" t="s">
        <v>5</v>
      </c>
      <c r="P12" t="str">
        <f t="shared" si="2"/>
        <v>2019_MEDICAL_INDIVIDUAL_NON_ONEROUS</v>
      </c>
    </row>
    <row r="13" spans="1:16" x14ac:dyDescent="0.35">
      <c r="A13" t="s">
        <v>18</v>
      </c>
      <c r="B13" s="1">
        <v>36</v>
      </c>
      <c r="C13" t="s">
        <v>65</v>
      </c>
      <c r="D13" t="s">
        <v>66</v>
      </c>
      <c r="E13" s="2">
        <v>43477</v>
      </c>
      <c r="F13" s="2">
        <v>43842</v>
      </c>
      <c r="G13" s="1">
        <v>10227.272727272728</v>
      </c>
      <c r="H13" s="1">
        <f t="shared" si="3"/>
        <v>1534.090909090909</v>
      </c>
      <c r="I13" s="1">
        <f t="shared" si="1"/>
        <v>6136.3636363636369</v>
      </c>
      <c r="J13">
        <f>YEAR([1]PAS!$F13)</f>
        <v>2019</v>
      </c>
      <c r="K13" t="str">
        <f>_xlfn.CONCAT([1]PAS!$D13,"_",[1]PAS!$E13)</f>
        <v>MEDICAL_INDIVIDUAL</v>
      </c>
      <c r="L13" t="str">
        <f>IF([1]PAS!$C13 &gt;= 50,"Y","N")</f>
        <v>N</v>
      </c>
      <c r="M13" t="str">
        <f>IF([1]PAS!$C13&lt;=40,"Y","N")</f>
        <v>Y</v>
      </c>
      <c r="N13" t="str">
        <f>IF(AND([1]PAS!$C13&gt;40,[1]PAS!$C13&lt;50),"Y","N")</f>
        <v>N</v>
      </c>
      <c r="O13" t="s">
        <v>5</v>
      </c>
      <c r="P13" t="str">
        <f t="shared" si="2"/>
        <v>2019_MEDICAL_INDIVIDUAL_NON_ONEROUS</v>
      </c>
    </row>
    <row r="14" spans="1:16" x14ac:dyDescent="0.35">
      <c r="A14" t="s">
        <v>19</v>
      </c>
      <c r="B14" s="1">
        <v>29</v>
      </c>
      <c r="C14" t="s">
        <v>65</v>
      </c>
      <c r="D14" t="s">
        <v>66</v>
      </c>
      <c r="E14" s="2">
        <v>43478</v>
      </c>
      <c r="F14" s="2">
        <v>43843</v>
      </c>
      <c r="G14" s="1">
        <v>10227.272727272728</v>
      </c>
      <c r="H14" s="1">
        <f t="shared" si="3"/>
        <v>1534.090909090909</v>
      </c>
      <c r="I14" s="1">
        <f t="shared" si="1"/>
        <v>6136.3636363636369</v>
      </c>
      <c r="J14">
        <f>YEAR([1]PAS!$F14)</f>
        <v>2019</v>
      </c>
      <c r="K14" t="str">
        <f>_xlfn.CONCAT([1]PAS!$D14,"_",[1]PAS!$E14)</f>
        <v>MEDICAL_INDIVIDUAL</v>
      </c>
      <c r="L14" t="str">
        <f>IF([1]PAS!$C14 &gt;= 50,"Y","N")</f>
        <v>N</v>
      </c>
      <c r="M14" t="str">
        <f>IF([1]PAS!$C14&lt;=40,"Y","N")</f>
        <v>Y</v>
      </c>
      <c r="N14" t="str">
        <f>IF(AND([1]PAS!$C14&gt;40,[1]PAS!$C14&lt;50),"Y","N")</f>
        <v>N</v>
      </c>
      <c r="O14" t="s">
        <v>5</v>
      </c>
      <c r="P14" t="str">
        <f t="shared" si="2"/>
        <v>2019_MEDICAL_INDIVIDUAL_NON_ONEROUS</v>
      </c>
    </row>
    <row r="15" spans="1:16" x14ac:dyDescent="0.35">
      <c r="A15" t="s">
        <v>20</v>
      </c>
      <c r="B15" s="1">
        <v>22</v>
      </c>
      <c r="C15" t="s">
        <v>65</v>
      </c>
      <c r="D15" t="s">
        <v>66</v>
      </c>
      <c r="E15" s="2">
        <v>43479</v>
      </c>
      <c r="F15" s="2">
        <v>43844</v>
      </c>
      <c r="G15" s="1">
        <v>10227.272727272728</v>
      </c>
      <c r="H15" s="1">
        <f t="shared" si="3"/>
        <v>1534.090909090909</v>
      </c>
      <c r="I15" s="1">
        <f t="shared" si="1"/>
        <v>6136.3636363636369</v>
      </c>
      <c r="J15">
        <f>YEAR([1]PAS!$F15)</f>
        <v>2019</v>
      </c>
      <c r="K15" t="str">
        <f>_xlfn.CONCAT([1]PAS!$D15,"_",[1]PAS!$E15)</f>
        <v>MEDICAL_INDIVIDUAL</v>
      </c>
      <c r="L15" t="str">
        <f>IF([1]PAS!$C15 &gt;= 50,"Y","N")</f>
        <v>N</v>
      </c>
      <c r="M15" t="str">
        <f>IF([1]PAS!$C15&lt;=40,"Y","N")</f>
        <v>Y</v>
      </c>
      <c r="N15" t="str">
        <f>IF(AND([1]PAS!$C15&gt;40,[1]PAS!$C15&lt;50),"Y","N")</f>
        <v>N</v>
      </c>
      <c r="O15" t="s">
        <v>5</v>
      </c>
      <c r="P15" t="str">
        <f t="shared" si="2"/>
        <v>2019_MEDICAL_INDIVIDUAL_NON_ONEROUS</v>
      </c>
    </row>
    <row r="16" spans="1:16" x14ac:dyDescent="0.35">
      <c r="A16" t="s">
        <v>21</v>
      </c>
      <c r="B16" s="1">
        <v>43</v>
      </c>
      <c r="C16" t="s">
        <v>65</v>
      </c>
      <c r="D16" t="s">
        <v>66</v>
      </c>
      <c r="E16" s="2">
        <v>43480</v>
      </c>
      <c r="F16" s="2">
        <v>43845</v>
      </c>
      <c r="G16" s="1">
        <v>10227.272727272728</v>
      </c>
      <c r="H16" s="1">
        <f t="shared" si="3"/>
        <v>1534.090909090909</v>
      </c>
      <c r="I16" s="1">
        <f t="shared" si="1"/>
        <v>6136.3636363636369</v>
      </c>
      <c r="J16">
        <f>YEAR([1]PAS!$F16)</f>
        <v>2019</v>
      </c>
      <c r="K16" t="str">
        <f>_xlfn.CONCAT([1]PAS!$D16,"_",[1]PAS!$E16)</f>
        <v>MEDICAL_INDIVIDUAL</v>
      </c>
      <c r="L16" t="str">
        <f>IF([1]PAS!$C16 &gt;= 50,"Y","N")</f>
        <v>N</v>
      </c>
      <c r="M16" t="str">
        <f>IF([1]PAS!$C16&lt;=40,"Y","N")</f>
        <v>N</v>
      </c>
      <c r="N16" t="str">
        <f>IF(AND([1]PAS!$C16&gt;40,[1]PAS!$C16&lt;50),"Y","N")</f>
        <v>Y</v>
      </c>
      <c r="O16" t="s">
        <v>3</v>
      </c>
      <c r="P16" t="str">
        <f t="shared" si="2"/>
        <v>2019_MEDICAL_INDIVIDUAL_DOUBTFUL</v>
      </c>
    </row>
    <row r="17" spans="1:16" x14ac:dyDescent="0.35">
      <c r="A17" t="s">
        <v>22</v>
      </c>
      <c r="B17" s="1">
        <v>45</v>
      </c>
      <c r="C17" t="s">
        <v>65</v>
      </c>
      <c r="D17" t="s">
        <v>66</v>
      </c>
      <c r="E17" s="2">
        <v>43481</v>
      </c>
      <c r="F17" s="2">
        <v>43846</v>
      </c>
      <c r="G17" s="1">
        <v>10227.272727272728</v>
      </c>
      <c r="H17" s="1">
        <f t="shared" si="3"/>
        <v>1534.090909090909</v>
      </c>
      <c r="I17" s="1">
        <f t="shared" si="1"/>
        <v>6136.3636363636369</v>
      </c>
      <c r="J17">
        <f>YEAR([1]PAS!$F17)</f>
        <v>2019</v>
      </c>
      <c r="K17" t="str">
        <f>_xlfn.CONCAT([1]PAS!$D17,"_",[1]PAS!$E17)</f>
        <v>MEDICAL_INDIVIDUAL</v>
      </c>
      <c r="L17" t="str">
        <f>IF([1]PAS!$C17 &gt;= 50,"Y","N")</f>
        <v>N</v>
      </c>
      <c r="M17" t="str">
        <f>IF([1]PAS!$C17&lt;=40,"Y","N")</f>
        <v>N</v>
      </c>
      <c r="N17" t="str">
        <f>IF(AND([1]PAS!$C17&gt;40,[1]PAS!$C17&lt;50),"Y","N")</f>
        <v>Y</v>
      </c>
      <c r="O17" t="s">
        <v>3</v>
      </c>
      <c r="P17" t="str">
        <f t="shared" si="2"/>
        <v>2019_MEDICAL_INDIVIDUAL_DOUBTFUL</v>
      </c>
    </row>
    <row r="18" spans="1:16" x14ac:dyDescent="0.35">
      <c r="A18" t="s">
        <v>23</v>
      </c>
      <c r="B18" s="1">
        <v>22</v>
      </c>
      <c r="C18" t="s">
        <v>65</v>
      </c>
      <c r="D18" t="s">
        <v>66</v>
      </c>
      <c r="E18" s="2">
        <v>43482</v>
      </c>
      <c r="F18" s="2">
        <v>43847</v>
      </c>
      <c r="G18" s="1">
        <v>10227.272727272728</v>
      </c>
      <c r="H18" s="1">
        <f t="shared" si="3"/>
        <v>1534.090909090909</v>
      </c>
      <c r="I18" s="1">
        <f t="shared" si="1"/>
        <v>6136.3636363636369</v>
      </c>
      <c r="J18">
        <f>YEAR([1]PAS!$F18)</f>
        <v>2019</v>
      </c>
      <c r="K18" t="str">
        <f>_xlfn.CONCAT([1]PAS!$D18,"_",[1]PAS!$E18)</f>
        <v>MEDICAL_INDIVIDUAL</v>
      </c>
      <c r="L18" t="str">
        <f>IF([1]PAS!$C18 &gt;= 50,"Y","N")</f>
        <v>N</v>
      </c>
      <c r="M18" t="str">
        <f>IF([1]PAS!$C18&lt;=40,"Y","N")</f>
        <v>Y</v>
      </c>
      <c r="N18" t="str">
        <f>IF(AND([1]PAS!$C18&gt;40,[1]PAS!$C18&lt;50),"Y","N")</f>
        <v>N</v>
      </c>
      <c r="O18" t="s">
        <v>5</v>
      </c>
      <c r="P18" t="str">
        <f t="shared" si="2"/>
        <v>2019_MEDICAL_INDIVIDUAL_NON_ONEROUS</v>
      </c>
    </row>
    <row r="19" spans="1:16" x14ac:dyDescent="0.35">
      <c r="A19" t="s">
        <v>24</v>
      </c>
      <c r="B19" s="1">
        <v>21</v>
      </c>
      <c r="C19" t="s">
        <v>65</v>
      </c>
      <c r="D19" t="s">
        <v>66</v>
      </c>
      <c r="E19" s="2">
        <v>43483</v>
      </c>
      <c r="F19" s="2">
        <v>43848</v>
      </c>
      <c r="G19" s="1">
        <v>10227.272727272728</v>
      </c>
      <c r="H19" s="1">
        <f t="shared" si="3"/>
        <v>1534.090909090909</v>
      </c>
      <c r="I19" s="1">
        <f t="shared" si="1"/>
        <v>6136.3636363636369</v>
      </c>
      <c r="J19">
        <f>YEAR([1]PAS!$F19)</f>
        <v>2019</v>
      </c>
      <c r="K19" t="str">
        <f>_xlfn.CONCAT([1]PAS!$D19,"_",[1]PAS!$E19)</f>
        <v>MEDICAL_INDIVIDUAL</v>
      </c>
      <c r="L19" t="str">
        <f>IF([1]PAS!$C19 &gt;= 50,"Y","N")</f>
        <v>N</v>
      </c>
      <c r="M19" t="str">
        <f>IF([1]PAS!$C19&lt;=40,"Y","N")</f>
        <v>Y</v>
      </c>
      <c r="N19" t="str">
        <f>IF(AND([1]PAS!$C19&gt;40,[1]PAS!$C19&lt;50),"Y","N")</f>
        <v>N</v>
      </c>
      <c r="O19" t="s">
        <v>5</v>
      </c>
      <c r="P19" t="str">
        <f t="shared" si="2"/>
        <v>2019_MEDICAL_INDIVIDUAL_NON_ONEROUS</v>
      </c>
    </row>
    <row r="20" spans="1:16" x14ac:dyDescent="0.35">
      <c r="A20" t="s">
        <v>25</v>
      </c>
      <c r="B20" s="1">
        <v>24</v>
      </c>
      <c r="C20" t="s">
        <v>65</v>
      </c>
      <c r="D20" t="s">
        <v>66</v>
      </c>
      <c r="E20" s="2">
        <v>43484</v>
      </c>
      <c r="F20" s="2">
        <v>43849</v>
      </c>
      <c r="G20" s="1">
        <v>10227.272727272728</v>
      </c>
      <c r="H20" s="1">
        <f t="shared" si="3"/>
        <v>1534.090909090909</v>
      </c>
      <c r="I20" s="1">
        <f t="shared" si="1"/>
        <v>6136.3636363636369</v>
      </c>
      <c r="J20">
        <f>YEAR([1]PAS!$F20)</f>
        <v>2019</v>
      </c>
      <c r="K20" t="str">
        <f>_xlfn.CONCAT([1]PAS!$D20,"_",[1]PAS!$E20)</f>
        <v>MEDICAL_INDIVIDUAL</v>
      </c>
      <c r="L20" t="str">
        <f>IF([1]PAS!$C20 &gt;= 50,"Y","N")</f>
        <v>N</v>
      </c>
      <c r="M20" t="str">
        <f>IF([1]PAS!$C20&lt;=40,"Y","N")</f>
        <v>Y</v>
      </c>
      <c r="N20" t="str">
        <f>IF(AND([1]PAS!$C20&gt;40,[1]PAS!$C20&lt;50),"Y","N")</f>
        <v>N</v>
      </c>
      <c r="O20" t="s">
        <v>5</v>
      </c>
      <c r="P20" t="str">
        <f t="shared" si="2"/>
        <v>2019_MEDICAL_INDIVIDUAL_NON_ONEROUS</v>
      </c>
    </row>
    <row r="21" spans="1:16" x14ac:dyDescent="0.35">
      <c r="A21" t="s">
        <v>26</v>
      </c>
      <c r="B21" s="1">
        <v>28</v>
      </c>
      <c r="C21" t="s">
        <v>65</v>
      </c>
      <c r="D21" t="s">
        <v>66</v>
      </c>
      <c r="E21" s="2">
        <v>43485</v>
      </c>
      <c r="F21" s="2">
        <v>43850</v>
      </c>
      <c r="G21" s="1">
        <v>10227.272727272728</v>
      </c>
      <c r="H21" s="1">
        <f t="shared" si="3"/>
        <v>1534.090909090909</v>
      </c>
      <c r="I21" s="1">
        <f t="shared" si="1"/>
        <v>6136.3636363636369</v>
      </c>
      <c r="J21">
        <f>YEAR([1]PAS!$F21)</f>
        <v>2019</v>
      </c>
      <c r="K21" t="str">
        <f>_xlfn.CONCAT([1]PAS!$D21,"_",[1]PAS!$E21)</f>
        <v>MEDICAL_INDIVIDUAL</v>
      </c>
      <c r="L21" t="str">
        <f>IF([1]PAS!$C21 &gt;= 50,"Y","N")</f>
        <v>N</v>
      </c>
      <c r="M21" t="str">
        <f>IF([1]PAS!$C21&lt;=40,"Y","N")</f>
        <v>Y</v>
      </c>
      <c r="N21" t="str">
        <f>IF(AND([1]PAS!$C21&gt;40,[1]PAS!$C21&lt;50),"Y","N")</f>
        <v>N</v>
      </c>
      <c r="O21" t="s">
        <v>5</v>
      </c>
      <c r="P21" t="str">
        <f t="shared" si="2"/>
        <v>2019_MEDICAL_INDIVIDUAL_NON_ONEROUS</v>
      </c>
    </row>
    <row r="22" spans="1:16" x14ac:dyDescent="0.35">
      <c r="A22" t="s">
        <v>27</v>
      </c>
      <c r="B22" s="1">
        <v>38</v>
      </c>
      <c r="C22" t="s">
        <v>65</v>
      </c>
      <c r="D22" t="s">
        <v>66</v>
      </c>
      <c r="E22" s="2">
        <v>43486</v>
      </c>
      <c r="F22" s="2">
        <v>43851</v>
      </c>
      <c r="G22" s="1">
        <v>10227.272727272728</v>
      </c>
      <c r="H22" s="1">
        <f t="shared" si="3"/>
        <v>1534.090909090909</v>
      </c>
      <c r="I22" s="1">
        <f t="shared" si="1"/>
        <v>6136.3636363636369</v>
      </c>
      <c r="J22">
        <f>YEAR([1]PAS!$F22)</f>
        <v>2019</v>
      </c>
      <c r="K22" t="str">
        <f>_xlfn.CONCAT([1]PAS!$D22,"_",[1]PAS!$E22)</f>
        <v>MEDICAL_INDIVIDUAL</v>
      </c>
      <c r="L22" t="str">
        <f>IF([1]PAS!$C22 &gt;= 50,"Y","N")</f>
        <v>N</v>
      </c>
      <c r="M22" t="str">
        <f>IF([1]PAS!$C22&lt;=40,"Y","N")</f>
        <v>Y</v>
      </c>
      <c r="N22" t="str">
        <f>IF(AND([1]PAS!$C22&gt;40,[1]PAS!$C22&lt;50),"Y","N")</f>
        <v>N</v>
      </c>
      <c r="O22" t="s">
        <v>5</v>
      </c>
      <c r="P22" t="str">
        <f t="shared" si="2"/>
        <v>2019_MEDICAL_INDIVIDUAL_NON_ONEROUS</v>
      </c>
    </row>
    <row r="23" spans="1:16" x14ac:dyDescent="0.35">
      <c r="A23" t="s">
        <v>28</v>
      </c>
      <c r="B23" s="1">
        <v>43</v>
      </c>
      <c r="C23" t="s">
        <v>65</v>
      </c>
      <c r="D23" t="s">
        <v>66</v>
      </c>
      <c r="E23" s="2">
        <v>43487</v>
      </c>
      <c r="F23" s="2">
        <v>43852</v>
      </c>
      <c r="G23" s="1">
        <v>10227.272727272728</v>
      </c>
      <c r="H23" s="1">
        <f t="shared" si="3"/>
        <v>1534.090909090909</v>
      </c>
      <c r="I23" s="1">
        <f t="shared" si="1"/>
        <v>6136.3636363636369</v>
      </c>
      <c r="J23">
        <f>YEAR([1]PAS!$F23)</f>
        <v>2019</v>
      </c>
      <c r="K23" t="str">
        <f>_xlfn.CONCAT([1]PAS!$D23,"_",[1]PAS!$E23)</f>
        <v>MEDICAL_INDIVIDUAL</v>
      </c>
      <c r="L23" t="str">
        <f>IF([1]PAS!$C23 &gt;= 50,"Y","N")</f>
        <v>N</v>
      </c>
      <c r="M23" t="str">
        <f>IF([1]PAS!$C23&lt;=40,"Y","N")</f>
        <v>N</v>
      </c>
      <c r="N23" t="str">
        <f>IF(AND([1]PAS!$C23&gt;40,[1]PAS!$C23&lt;50),"Y","N")</f>
        <v>Y</v>
      </c>
      <c r="O23" t="s">
        <v>3</v>
      </c>
      <c r="P23" t="str">
        <f t="shared" si="2"/>
        <v>2019_MEDICAL_INDIVIDUAL_DOUBTFUL</v>
      </c>
    </row>
    <row r="24" spans="1:16" x14ac:dyDescent="0.35">
      <c r="A24" t="s">
        <v>29</v>
      </c>
      <c r="B24" s="1">
        <v>24</v>
      </c>
      <c r="C24" t="s">
        <v>65</v>
      </c>
      <c r="D24" t="s">
        <v>66</v>
      </c>
      <c r="E24" s="2">
        <v>43488</v>
      </c>
      <c r="F24" s="2">
        <v>43853</v>
      </c>
      <c r="G24" s="1">
        <v>10227.272727272728</v>
      </c>
      <c r="H24" s="1">
        <f t="shared" si="3"/>
        <v>1534.090909090909</v>
      </c>
      <c r="I24" s="1">
        <f t="shared" si="1"/>
        <v>6136.3636363636369</v>
      </c>
      <c r="J24">
        <f>YEAR([1]PAS!$F24)</f>
        <v>2019</v>
      </c>
      <c r="K24" t="str">
        <f>_xlfn.CONCAT([1]PAS!$D24,"_",[1]PAS!$E24)</f>
        <v>MEDICAL_INDIVIDUAL</v>
      </c>
      <c r="L24" t="str">
        <f>IF([1]PAS!$C24 &gt;= 50,"Y","N")</f>
        <v>N</v>
      </c>
      <c r="M24" t="str">
        <f>IF([1]PAS!$C24&lt;=40,"Y","N")</f>
        <v>Y</v>
      </c>
      <c r="N24" t="str">
        <f>IF(AND([1]PAS!$C24&gt;40,[1]PAS!$C24&lt;50),"Y","N")</f>
        <v>N</v>
      </c>
      <c r="O24" t="s">
        <v>5</v>
      </c>
      <c r="P24" t="str">
        <f t="shared" si="2"/>
        <v>2019_MEDICAL_INDIVIDUAL_NON_ONEROUS</v>
      </c>
    </row>
    <row r="25" spans="1:16" x14ac:dyDescent="0.35">
      <c r="A25" t="s">
        <v>30</v>
      </c>
      <c r="B25" s="1">
        <v>29</v>
      </c>
      <c r="C25" t="s">
        <v>65</v>
      </c>
      <c r="D25" t="s">
        <v>66</v>
      </c>
      <c r="E25" s="2">
        <v>43489</v>
      </c>
      <c r="F25" s="2">
        <v>43854</v>
      </c>
      <c r="G25" s="1">
        <v>10227.272727272728</v>
      </c>
      <c r="H25" s="1">
        <f t="shared" si="3"/>
        <v>1534.090909090909</v>
      </c>
      <c r="I25" s="1">
        <f t="shared" si="1"/>
        <v>6136.3636363636369</v>
      </c>
      <c r="J25">
        <f>YEAR([1]PAS!$F25)</f>
        <v>2019</v>
      </c>
      <c r="K25" t="str">
        <f>_xlfn.CONCAT([1]PAS!$D25,"_",[1]PAS!$E25)</f>
        <v>MEDICAL_INDIVIDUAL</v>
      </c>
      <c r="L25" t="str">
        <f>IF([1]PAS!$C25 &gt;= 50,"Y","N")</f>
        <v>N</v>
      </c>
      <c r="M25" t="str">
        <f>IF([1]PAS!$C25&lt;=40,"Y","N")</f>
        <v>Y</v>
      </c>
      <c r="N25" t="str">
        <f>IF(AND([1]PAS!$C25&gt;40,[1]PAS!$C25&lt;50),"Y","N")</f>
        <v>N</v>
      </c>
      <c r="O25" t="s">
        <v>5</v>
      </c>
      <c r="P25" t="str">
        <f t="shared" si="2"/>
        <v>2019_MEDICAL_INDIVIDUAL_NON_ONEROUS</v>
      </c>
    </row>
    <row r="26" spans="1:16" x14ac:dyDescent="0.35">
      <c r="A26" t="s">
        <v>31</v>
      </c>
      <c r="B26" s="1">
        <v>32</v>
      </c>
      <c r="C26" t="s">
        <v>65</v>
      </c>
      <c r="D26" t="s">
        <v>66</v>
      </c>
      <c r="E26" s="2">
        <v>43490</v>
      </c>
      <c r="F26" s="2">
        <v>43855</v>
      </c>
      <c r="G26" s="1">
        <v>10227.272727272728</v>
      </c>
      <c r="H26" s="1">
        <f t="shared" si="3"/>
        <v>1534.090909090909</v>
      </c>
      <c r="I26" s="1">
        <f t="shared" si="1"/>
        <v>6136.3636363636369</v>
      </c>
      <c r="J26">
        <f>YEAR([1]PAS!$F26)</f>
        <v>2019</v>
      </c>
      <c r="K26" t="str">
        <f>_xlfn.CONCAT([1]PAS!$D26,"_",[1]PAS!$E26)</f>
        <v>MEDICAL_INDIVIDUAL</v>
      </c>
      <c r="L26" t="str">
        <f>IF([1]PAS!$C26 &gt;= 50,"Y","N")</f>
        <v>N</v>
      </c>
      <c r="M26" t="str">
        <f>IF([1]PAS!$C26&lt;=40,"Y","N")</f>
        <v>Y</v>
      </c>
      <c r="N26" t="str">
        <f>IF(AND([1]PAS!$C26&gt;40,[1]PAS!$C26&lt;50),"Y","N")</f>
        <v>N</v>
      </c>
      <c r="O26" t="s">
        <v>5</v>
      </c>
      <c r="P26" t="str">
        <f t="shared" si="2"/>
        <v>2019_MEDICAL_INDIVIDUAL_NON_ONEROUS</v>
      </c>
    </row>
    <row r="27" spans="1:16" x14ac:dyDescent="0.35">
      <c r="A27" t="s">
        <v>32</v>
      </c>
      <c r="B27" s="1">
        <v>37</v>
      </c>
      <c r="C27" t="s">
        <v>65</v>
      </c>
      <c r="D27" t="s">
        <v>66</v>
      </c>
      <c r="E27" s="2">
        <v>43491</v>
      </c>
      <c r="F27" s="2">
        <v>43856</v>
      </c>
      <c r="G27" s="1">
        <v>10227.272727272728</v>
      </c>
      <c r="H27" s="1">
        <f t="shared" si="3"/>
        <v>1534.090909090909</v>
      </c>
      <c r="I27" s="1">
        <f t="shared" si="1"/>
        <v>6136.3636363636369</v>
      </c>
      <c r="J27">
        <f>YEAR([1]PAS!$F27)</f>
        <v>2019</v>
      </c>
      <c r="K27" t="str">
        <f>_xlfn.CONCAT([1]PAS!$D27,"_",[1]PAS!$E27)</f>
        <v>MEDICAL_INDIVIDUAL</v>
      </c>
      <c r="L27" t="str">
        <f>IF([1]PAS!$C27 &gt;= 50,"Y","N")</f>
        <v>N</v>
      </c>
      <c r="M27" t="str">
        <f>IF([1]PAS!$C27&lt;=40,"Y","N")</f>
        <v>Y</v>
      </c>
      <c r="N27" t="str">
        <f>IF(AND([1]PAS!$C27&gt;40,[1]PAS!$C27&lt;50),"Y","N")</f>
        <v>N</v>
      </c>
      <c r="O27" t="s">
        <v>5</v>
      </c>
      <c r="P27" t="str">
        <f t="shared" si="2"/>
        <v>2019_MEDICAL_INDIVIDUAL_NON_ONEROUS</v>
      </c>
    </row>
    <row r="28" spans="1:16" x14ac:dyDescent="0.35">
      <c r="A28" t="s">
        <v>33</v>
      </c>
      <c r="B28" s="1">
        <v>55</v>
      </c>
      <c r="C28" t="s">
        <v>65</v>
      </c>
      <c r="D28" t="s">
        <v>66</v>
      </c>
      <c r="E28" s="2">
        <v>43492</v>
      </c>
      <c r="F28" s="2">
        <v>43857</v>
      </c>
      <c r="G28" s="1">
        <v>9000</v>
      </c>
      <c r="H28">
        <v>1350</v>
      </c>
      <c r="I28" s="1">
        <f t="shared" si="1"/>
        <v>5400</v>
      </c>
      <c r="J28">
        <f>YEAR([1]PAS!$F28)</f>
        <v>2019</v>
      </c>
      <c r="K28" t="str">
        <f>_xlfn.CONCAT([1]PAS!$D28,"_",[1]PAS!$E28)</f>
        <v>MEDICAL_INDIVIDUAL</v>
      </c>
      <c r="L28" t="str">
        <f>IF([1]PAS!$C28 &gt;= 50,"Y","N")</f>
        <v>Y</v>
      </c>
      <c r="M28" t="str">
        <f>IF([1]PAS!$C28&lt;=40,"Y","N")</f>
        <v>N</v>
      </c>
      <c r="N28" t="str">
        <f>IF(AND([1]PAS!$C28&gt;40,[1]PAS!$C28&lt;50),"Y","N")</f>
        <v>N</v>
      </c>
      <c r="O28" t="s">
        <v>1</v>
      </c>
      <c r="P28" t="str">
        <f t="shared" si="2"/>
        <v>2019_MEDICAL_INDIVIDUAL_ONEROUS</v>
      </c>
    </row>
    <row r="29" spans="1:16" x14ac:dyDescent="0.35">
      <c r="A29" t="s">
        <v>34</v>
      </c>
      <c r="B29" s="1">
        <v>45</v>
      </c>
      <c r="C29" t="s">
        <v>65</v>
      </c>
      <c r="D29" t="s">
        <v>66</v>
      </c>
      <c r="E29" s="2">
        <v>43493</v>
      </c>
      <c r="F29" s="2">
        <v>43858</v>
      </c>
      <c r="G29" s="1">
        <v>10227.272727272728</v>
      </c>
      <c r="H29" s="1">
        <f>67500/44</f>
        <v>1534.090909090909</v>
      </c>
      <c r="I29" s="1">
        <f t="shared" si="1"/>
        <v>6136.3636363636369</v>
      </c>
      <c r="J29">
        <f>YEAR([1]PAS!$F29)</f>
        <v>2019</v>
      </c>
      <c r="K29" t="str">
        <f>_xlfn.CONCAT([1]PAS!$D29,"_",[1]PAS!$E29)</f>
        <v>MEDICAL_INDIVIDUAL</v>
      </c>
      <c r="L29" t="str">
        <f>IF([1]PAS!$C29 &gt;= 50,"Y","N")</f>
        <v>N</v>
      </c>
      <c r="M29" t="str">
        <f>IF([1]PAS!$C29&lt;=40,"Y","N")</f>
        <v>N</v>
      </c>
      <c r="N29" t="str">
        <f>IF(AND([1]PAS!$C29&gt;40,[1]PAS!$C29&lt;50),"Y","N")</f>
        <v>Y</v>
      </c>
      <c r="O29" t="s">
        <v>3</v>
      </c>
      <c r="P29" t="str">
        <f t="shared" si="2"/>
        <v>2019_MEDICAL_INDIVIDUAL_DOUBTFUL</v>
      </c>
    </row>
    <row r="30" spans="1:16" x14ac:dyDescent="0.35">
      <c r="A30" t="s">
        <v>35</v>
      </c>
      <c r="B30" s="1">
        <v>65</v>
      </c>
      <c r="C30" t="s">
        <v>65</v>
      </c>
      <c r="D30" t="s">
        <v>66</v>
      </c>
      <c r="E30" s="2">
        <v>43494</v>
      </c>
      <c r="F30" s="2">
        <v>43859</v>
      </c>
      <c r="G30" s="1">
        <v>9000</v>
      </c>
      <c r="H30">
        <v>1350</v>
      </c>
      <c r="I30" s="1">
        <f t="shared" si="1"/>
        <v>5400</v>
      </c>
      <c r="J30">
        <f>YEAR([1]PAS!$F30)</f>
        <v>2019</v>
      </c>
      <c r="K30" t="str">
        <f>_xlfn.CONCAT([1]PAS!$D30,"_",[1]PAS!$E30)</f>
        <v>MEDICAL_INDIVIDUAL</v>
      </c>
      <c r="L30" t="str">
        <f>IF([1]PAS!$C30 &gt;= 50,"Y","N")</f>
        <v>Y</v>
      </c>
      <c r="M30" t="str">
        <f>IF([1]PAS!$C30&lt;=40,"Y","N")</f>
        <v>N</v>
      </c>
      <c r="N30" t="str">
        <f>IF(AND([1]PAS!$C30&gt;40,[1]PAS!$C30&lt;50),"Y","N")</f>
        <v>N</v>
      </c>
      <c r="O30" t="s">
        <v>1</v>
      </c>
      <c r="P30" t="str">
        <f t="shared" si="2"/>
        <v>2019_MEDICAL_INDIVIDUAL_ONEROUS</v>
      </c>
    </row>
    <row r="31" spans="1:16" x14ac:dyDescent="0.35">
      <c r="A31" t="s">
        <v>36</v>
      </c>
      <c r="B31" s="1">
        <v>34</v>
      </c>
      <c r="C31" t="s">
        <v>65</v>
      </c>
      <c r="D31" t="s">
        <v>66</v>
      </c>
      <c r="E31" s="2">
        <v>43495</v>
      </c>
      <c r="F31" s="2">
        <v>43860</v>
      </c>
      <c r="G31" s="1">
        <v>10227.272727272728</v>
      </c>
      <c r="H31" s="1">
        <f>67500/44</f>
        <v>1534.090909090909</v>
      </c>
      <c r="I31" s="1">
        <f t="shared" si="1"/>
        <v>6136.3636363636369</v>
      </c>
      <c r="J31">
        <f>YEAR([1]PAS!$F31)</f>
        <v>2019</v>
      </c>
      <c r="K31" t="str">
        <f>_xlfn.CONCAT([1]PAS!$D31,"_",[1]PAS!$E31)</f>
        <v>MEDICAL_INDIVIDUAL</v>
      </c>
      <c r="L31" t="str">
        <f>IF([1]PAS!$C31 &gt;= 50,"Y","N")</f>
        <v>N</v>
      </c>
      <c r="M31" t="str">
        <f>IF([1]PAS!$C31&lt;=40,"Y","N")</f>
        <v>Y</v>
      </c>
      <c r="N31" t="str">
        <f>IF(AND([1]PAS!$C31&gt;40,[1]PAS!$C31&lt;50),"Y","N")</f>
        <v>N</v>
      </c>
      <c r="O31" t="s">
        <v>5</v>
      </c>
      <c r="P31" t="str">
        <f t="shared" si="2"/>
        <v>2019_MEDICAL_INDIVIDUAL_NON_ONEROUS</v>
      </c>
    </row>
    <row r="32" spans="1:16" x14ac:dyDescent="0.35">
      <c r="A32" t="s">
        <v>37</v>
      </c>
      <c r="B32" s="1">
        <v>53</v>
      </c>
      <c r="C32" t="s">
        <v>65</v>
      </c>
      <c r="D32" t="s">
        <v>66</v>
      </c>
      <c r="E32" s="2">
        <v>43496</v>
      </c>
      <c r="F32" s="2">
        <v>43861</v>
      </c>
      <c r="G32" s="1">
        <v>9000</v>
      </c>
      <c r="H32">
        <v>1350</v>
      </c>
      <c r="I32" s="1">
        <f t="shared" si="1"/>
        <v>5400</v>
      </c>
      <c r="J32">
        <f>YEAR([1]PAS!$F32)</f>
        <v>2019</v>
      </c>
      <c r="K32" t="str">
        <f>_xlfn.CONCAT([1]PAS!$D32,"_",[1]PAS!$E32)</f>
        <v>MEDICAL_INDIVIDUAL</v>
      </c>
      <c r="L32" t="str">
        <f>IF([1]PAS!$C32 &gt;= 50,"Y","N")</f>
        <v>Y</v>
      </c>
      <c r="M32" t="str">
        <f>IF([1]PAS!$C32&lt;=40,"Y","N")</f>
        <v>N</v>
      </c>
      <c r="N32" t="str">
        <f>IF(AND([1]PAS!$C32&gt;40,[1]PAS!$C32&lt;50),"Y","N")</f>
        <v>N</v>
      </c>
      <c r="O32" t="s">
        <v>1</v>
      </c>
      <c r="P32" t="str">
        <f t="shared" si="2"/>
        <v>2019_MEDICAL_INDIVIDUAL_ONEROUS</v>
      </c>
    </row>
    <row r="33" spans="1:16" x14ac:dyDescent="0.35">
      <c r="A33" t="s">
        <v>38</v>
      </c>
      <c r="B33" s="1">
        <v>32</v>
      </c>
      <c r="C33" t="s">
        <v>65</v>
      </c>
      <c r="D33" t="s">
        <v>66</v>
      </c>
      <c r="E33" s="2">
        <v>43497</v>
      </c>
      <c r="F33" s="2">
        <v>43862</v>
      </c>
      <c r="G33" s="1">
        <v>10227.272727272728</v>
      </c>
      <c r="H33" s="1">
        <f t="shared" ref="H33:H51" si="4">67500/44</f>
        <v>1534.090909090909</v>
      </c>
      <c r="I33" s="1">
        <f t="shared" si="1"/>
        <v>6136.3636363636369</v>
      </c>
      <c r="J33">
        <f>YEAR([1]PAS!$F33)</f>
        <v>2019</v>
      </c>
      <c r="K33" t="str">
        <f>_xlfn.CONCAT([1]PAS!$D33,"_",[1]PAS!$E33)</f>
        <v>MEDICAL_INDIVIDUAL</v>
      </c>
      <c r="L33" t="str">
        <f>IF([1]PAS!$C33 &gt;= 50,"Y","N")</f>
        <v>N</v>
      </c>
      <c r="M33" t="str">
        <f>IF([1]PAS!$C33&lt;=40,"Y","N")</f>
        <v>Y</v>
      </c>
      <c r="N33" t="str">
        <f>IF(AND([1]PAS!$C33&gt;40,[1]PAS!$C33&lt;50),"Y","N")</f>
        <v>N</v>
      </c>
      <c r="O33" t="s">
        <v>5</v>
      </c>
      <c r="P33" t="str">
        <f t="shared" si="2"/>
        <v>2019_MEDICAL_INDIVIDUAL_NON_ONEROUS</v>
      </c>
    </row>
    <row r="34" spans="1:16" x14ac:dyDescent="0.35">
      <c r="A34" t="s">
        <v>39</v>
      </c>
      <c r="B34" s="1">
        <v>31</v>
      </c>
      <c r="C34" t="s">
        <v>65</v>
      </c>
      <c r="D34" t="s">
        <v>66</v>
      </c>
      <c r="E34" s="2">
        <v>43498</v>
      </c>
      <c r="F34" s="2">
        <v>43863</v>
      </c>
      <c r="G34" s="1">
        <v>10227.272727272728</v>
      </c>
      <c r="H34" s="1">
        <f t="shared" si="4"/>
        <v>1534.090909090909</v>
      </c>
      <c r="I34" s="1">
        <f t="shared" si="1"/>
        <v>6136.3636363636369</v>
      </c>
      <c r="J34">
        <f>YEAR([1]PAS!$F34)</f>
        <v>2019</v>
      </c>
      <c r="K34" t="str">
        <f>_xlfn.CONCAT([1]PAS!$D34,"_",[1]PAS!$E34)</f>
        <v>MEDICAL_INDIVIDUAL</v>
      </c>
      <c r="L34" t="str">
        <f>IF([1]PAS!$C34 &gt;= 50,"Y","N")</f>
        <v>N</v>
      </c>
      <c r="M34" t="str">
        <f>IF([1]PAS!$C34&lt;=40,"Y","N")</f>
        <v>Y</v>
      </c>
      <c r="N34" t="str">
        <f>IF(AND([1]PAS!$C34&gt;40,[1]PAS!$C34&lt;50),"Y","N")</f>
        <v>N</v>
      </c>
      <c r="O34" t="s">
        <v>5</v>
      </c>
      <c r="P34" t="str">
        <f t="shared" si="2"/>
        <v>2019_MEDICAL_INDIVIDUAL_NON_ONEROUS</v>
      </c>
    </row>
    <row r="35" spans="1:16" x14ac:dyDescent="0.35">
      <c r="A35" t="s">
        <v>40</v>
      </c>
      <c r="B35" s="1">
        <v>36</v>
      </c>
      <c r="C35" t="s">
        <v>65</v>
      </c>
      <c r="D35" t="s">
        <v>66</v>
      </c>
      <c r="E35" s="2">
        <v>43499</v>
      </c>
      <c r="F35" s="2">
        <v>43864</v>
      </c>
      <c r="G35" s="1">
        <v>10227.272727272728</v>
      </c>
      <c r="H35" s="1">
        <f t="shared" si="4"/>
        <v>1534.090909090909</v>
      </c>
      <c r="I35" s="1">
        <f t="shared" si="1"/>
        <v>6136.3636363636369</v>
      </c>
      <c r="J35">
        <f>YEAR([1]PAS!$F35)</f>
        <v>2019</v>
      </c>
      <c r="K35" t="str">
        <f>_xlfn.CONCAT([1]PAS!$D35,"_",[1]PAS!$E35)</f>
        <v>MEDICAL_INDIVIDUAL</v>
      </c>
      <c r="L35" t="str">
        <f>IF([1]PAS!$C35 &gt;= 50,"Y","N")</f>
        <v>N</v>
      </c>
      <c r="M35" t="str">
        <f>IF([1]PAS!$C35&lt;=40,"Y","N")</f>
        <v>Y</v>
      </c>
      <c r="N35" t="str">
        <f>IF(AND([1]PAS!$C35&gt;40,[1]PAS!$C35&lt;50),"Y","N")</f>
        <v>N</v>
      </c>
      <c r="O35" t="s">
        <v>5</v>
      </c>
      <c r="P35" t="str">
        <f t="shared" si="2"/>
        <v>2019_MEDICAL_INDIVIDUAL_NON_ONEROUS</v>
      </c>
    </row>
    <row r="36" spans="1:16" x14ac:dyDescent="0.35">
      <c r="A36" t="s">
        <v>41</v>
      </c>
      <c r="B36" s="1">
        <v>29</v>
      </c>
      <c r="C36" t="s">
        <v>65</v>
      </c>
      <c r="D36" t="s">
        <v>66</v>
      </c>
      <c r="E36" s="2">
        <v>43500</v>
      </c>
      <c r="F36" s="2">
        <v>43865</v>
      </c>
      <c r="G36" s="1">
        <v>10227.272727272728</v>
      </c>
      <c r="H36" s="1">
        <f t="shared" si="4"/>
        <v>1534.090909090909</v>
      </c>
      <c r="I36" s="1">
        <f t="shared" si="1"/>
        <v>6136.3636363636369</v>
      </c>
      <c r="J36">
        <f>YEAR([1]PAS!$F36)</f>
        <v>2019</v>
      </c>
      <c r="K36" t="str">
        <f>_xlfn.CONCAT([1]PAS!$D36,"_",[1]PAS!$E36)</f>
        <v>MEDICAL_INDIVIDUAL</v>
      </c>
      <c r="L36" t="str">
        <f>IF([1]PAS!$C36 &gt;= 50,"Y","N")</f>
        <v>N</v>
      </c>
      <c r="M36" t="str">
        <f>IF([1]PAS!$C36&lt;=40,"Y","N")</f>
        <v>Y</v>
      </c>
      <c r="N36" t="str">
        <f>IF(AND([1]PAS!$C36&gt;40,[1]PAS!$C36&lt;50),"Y","N")</f>
        <v>N</v>
      </c>
      <c r="O36" t="s">
        <v>5</v>
      </c>
      <c r="P36" t="str">
        <f t="shared" si="2"/>
        <v>2019_MEDICAL_INDIVIDUAL_NON_ONEROUS</v>
      </c>
    </row>
    <row r="37" spans="1:16" x14ac:dyDescent="0.35">
      <c r="A37" t="s">
        <v>42</v>
      </c>
      <c r="B37" s="1">
        <v>22</v>
      </c>
      <c r="C37" t="s">
        <v>65</v>
      </c>
      <c r="D37" t="s">
        <v>66</v>
      </c>
      <c r="E37" s="2">
        <v>43501</v>
      </c>
      <c r="F37" s="2">
        <v>43866</v>
      </c>
      <c r="G37" s="1">
        <v>10227.272727272728</v>
      </c>
      <c r="H37" s="1">
        <f t="shared" si="4"/>
        <v>1534.090909090909</v>
      </c>
      <c r="I37" s="1">
        <f t="shared" si="1"/>
        <v>6136.3636363636369</v>
      </c>
      <c r="J37">
        <f>YEAR([1]PAS!$F37)</f>
        <v>2019</v>
      </c>
      <c r="K37" t="str">
        <f>_xlfn.CONCAT([1]PAS!$D37,"_",[1]PAS!$E37)</f>
        <v>MEDICAL_INDIVIDUAL</v>
      </c>
      <c r="L37" t="str">
        <f>IF([1]PAS!$C37 &gt;= 50,"Y","N")</f>
        <v>N</v>
      </c>
      <c r="M37" t="str">
        <f>IF([1]PAS!$C37&lt;=40,"Y","N")</f>
        <v>Y</v>
      </c>
      <c r="N37" t="str">
        <f>IF(AND([1]PAS!$C37&gt;40,[1]PAS!$C37&lt;50),"Y","N")</f>
        <v>N</v>
      </c>
      <c r="O37" t="s">
        <v>5</v>
      </c>
      <c r="P37" t="str">
        <f t="shared" si="2"/>
        <v>2019_MEDICAL_INDIVIDUAL_NON_ONEROUS</v>
      </c>
    </row>
    <row r="38" spans="1:16" x14ac:dyDescent="0.35">
      <c r="A38" t="s">
        <v>43</v>
      </c>
      <c r="B38" s="1">
        <v>43</v>
      </c>
      <c r="C38" t="s">
        <v>65</v>
      </c>
      <c r="D38" t="s">
        <v>66</v>
      </c>
      <c r="E38" s="2">
        <v>43502</v>
      </c>
      <c r="F38" s="2">
        <v>43867</v>
      </c>
      <c r="G38" s="1">
        <v>10227.272727272728</v>
      </c>
      <c r="H38" s="1">
        <f t="shared" si="4"/>
        <v>1534.090909090909</v>
      </c>
      <c r="I38" s="1">
        <f t="shared" si="1"/>
        <v>6136.3636363636369</v>
      </c>
      <c r="J38">
        <f>YEAR([1]PAS!$F38)</f>
        <v>2019</v>
      </c>
      <c r="K38" t="str">
        <f>_xlfn.CONCAT([1]PAS!$D38,"_",[1]PAS!$E38)</f>
        <v>MEDICAL_INDIVIDUAL</v>
      </c>
      <c r="L38" t="str">
        <f>IF([1]PAS!$C38 &gt;= 50,"Y","N")</f>
        <v>N</v>
      </c>
      <c r="M38" t="str">
        <f>IF([1]PAS!$C38&lt;=40,"Y","N")</f>
        <v>N</v>
      </c>
      <c r="N38" t="str">
        <f>IF(AND([1]PAS!$C38&gt;40,[1]PAS!$C38&lt;50),"Y","N")</f>
        <v>Y</v>
      </c>
      <c r="O38" t="s">
        <v>3</v>
      </c>
      <c r="P38" t="str">
        <f t="shared" si="2"/>
        <v>2019_MEDICAL_INDIVIDUAL_DOUBTFUL</v>
      </c>
    </row>
    <row r="39" spans="1:16" x14ac:dyDescent="0.35">
      <c r="A39" t="s">
        <v>44</v>
      </c>
      <c r="B39" s="1">
        <v>45</v>
      </c>
      <c r="C39" t="s">
        <v>65</v>
      </c>
      <c r="D39" t="s">
        <v>66</v>
      </c>
      <c r="E39" s="2">
        <v>43503</v>
      </c>
      <c r="F39" s="2">
        <v>43868</v>
      </c>
      <c r="G39" s="1">
        <v>10227.272727272728</v>
      </c>
      <c r="H39" s="1">
        <f t="shared" si="4"/>
        <v>1534.090909090909</v>
      </c>
      <c r="I39" s="1">
        <f t="shared" si="1"/>
        <v>6136.3636363636369</v>
      </c>
      <c r="J39">
        <f>YEAR([1]PAS!$F39)</f>
        <v>2019</v>
      </c>
      <c r="K39" t="str">
        <f>_xlfn.CONCAT([1]PAS!$D39,"_",[1]PAS!$E39)</f>
        <v>MEDICAL_INDIVIDUAL</v>
      </c>
      <c r="L39" t="str">
        <f>IF([1]PAS!$C39 &gt;= 50,"Y","N")</f>
        <v>N</v>
      </c>
      <c r="M39" t="str">
        <f>IF([1]PAS!$C39&lt;=40,"Y","N")</f>
        <v>N</v>
      </c>
      <c r="N39" t="str">
        <f>IF(AND([1]PAS!$C39&gt;40,[1]PAS!$C39&lt;50),"Y","N")</f>
        <v>Y</v>
      </c>
      <c r="O39" t="s">
        <v>3</v>
      </c>
      <c r="P39" t="str">
        <f t="shared" si="2"/>
        <v>2019_MEDICAL_INDIVIDUAL_DOUBTFUL</v>
      </c>
    </row>
    <row r="40" spans="1:16" x14ac:dyDescent="0.35">
      <c r="A40" t="s">
        <v>45</v>
      </c>
      <c r="B40" s="1">
        <v>22</v>
      </c>
      <c r="C40" t="s">
        <v>65</v>
      </c>
      <c r="D40" t="s">
        <v>66</v>
      </c>
      <c r="E40" s="2">
        <v>43504</v>
      </c>
      <c r="F40" s="2">
        <v>43869</v>
      </c>
      <c r="G40" s="1">
        <v>10227.272727272728</v>
      </c>
      <c r="H40" s="1">
        <f t="shared" si="4"/>
        <v>1534.090909090909</v>
      </c>
      <c r="I40" s="1">
        <f t="shared" si="1"/>
        <v>6136.3636363636369</v>
      </c>
      <c r="J40">
        <f>YEAR([1]PAS!$F40)</f>
        <v>2019</v>
      </c>
      <c r="K40" t="str">
        <f>_xlfn.CONCAT([1]PAS!$D40,"_",[1]PAS!$E40)</f>
        <v>MEDICAL_INDIVIDUAL</v>
      </c>
      <c r="L40" t="str">
        <f>IF([1]PAS!$C40 &gt;= 50,"Y","N")</f>
        <v>N</v>
      </c>
      <c r="M40" t="str">
        <f>IF([1]PAS!$C40&lt;=40,"Y","N")</f>
        <v>Y</v>
      </c>
      <c r="N40" t="str">
        <f>IF(AND([1]PAS!$C40&gt;40,[1]PAS!$C40&lt;50),"Y","N")</f>
        <v>N</v>
      </c>
      <c r="O40" t="s">
        <v>5</v>
      </c>
      <c r="P40" t="str">
        <f t="shared" si="2"/>
        <v>2019_MEDICAL_INDIVIDUAL_NON_ONEROUS</v>
      </c>
    </row>
    <row r="41" spans="1:16" x14ac:dyDescent="0.35">
      <c r="A41" t="s">
        <v>46</v>
      </c>
      <c r="B41" s="1">
        <v>21</v>
      </c>
      <c r="C41" t="s">
        <v>65</v>
      </c>
      <c r="D41" t="s">
        <v>66</v>
      </c>
      <c r="E41" s="2">
        <v>43505</v>
      </c>
      <c r="F41" s="2">
        <v>43870</v>
      </c>
      <c r="G41" s="1">
        <v>10227.272727272728</v>
      </c>
      <c r="H41" s="1">
        <f t="shared" si="4"/>
        <v>1534.090909090909</v>
      </c>
      <c r="I41" s="1">
        <f t="shared" si="1"/>
        <v>6136.3636363636369</v>
      </c>
      <c r="J41">
        <f>YEAR([1]PAS!$F41)</f>
        <v>2019</v>
      </c>
      <c r="K41" t="str">
        <f>_xlfn.CONCAT([1]PAS!$D41,"_",[1]PAS!$E41)</f>
        <v>MEDICAL_INDIVIDUAL</v>
      </c>
      <c r="L41" t="str">
        <f>IF([1]PAS!$C41 &gt;= 50,"Y","N")</f>
        <v>N</v>
      </c>
      <c r="M41" t="str">
        <f>IF([1]PAS!$C41&lt;=40,"Y","N")</f>
        <v>Y</v>
      </c>
      <c r="N41" t="str">
        <f>IF(AND([1]PAS!$C41&gt;40,[1]PAS!$C41&lt;50),"Y","N")</f>
        <v>N</v>
      </c>
      <c r="O41" t="s">
        <v>5</v>
      </c>
      <c r="P41" t="str">
        <f t="shared" si="2"/>
        <v>2019_MEDICAL_INDIVIDUAL_NON_ONEROUS</v>
      </c>
    </row>
    <row r="42" spans="1:16" x14ac:dyDescent="0.35">
      <c r="A42" t="s">
        <v>47</v>
      </c>
      <c r="B42" s="1">
        <v>24</v>
      </c>
      <c r="C42" t="s">
        <v>65</v>
      </c>
      <c r="D42" t="s">
        <v>66</v>
      </c>
      <c r="E42" s="2">
        <v>43506</v>
      </c>
      <c r="F42" s="2">
        <v>43871</v>
      </c>
      <c r="G42" s="1">
        <v>10227.272727272728</v>
      </c>
      <c r="H42" s="1">
        <f t="shared" si="4"/>
        <v>1534.090909090909</v>
      </c>
      <c r="I42" s="1">
        <f t="shared" si="1"/>
        <v>6136.3636363636369</v>
      </c>
      <c r="J42">
        <f>YEAR([1]PAS!$F42)</f>
        <v>2019</v>
      </c>
      <c r="K42" t="str">
        <f>_xlfn.CONCAT([1]PAS!$D42,"_",[1]PAS!$E42)</f>
        <v>MEDICAL_INDIVIDUAL</v>
      </c>
      <c r="L42" t="str">
        <f>IF([1]PAS!$C42 &gt;= 50,"Y","N")</f>
        <v>N</v>
      </c>
      <c r="M42" t="str">
        <f>IF([1]PAS!$C42&lt;=40,"Y","N")</f>
        <v>Y</v>
      </c>
      <c r="N42" t="str">
        <f>IF(AND([1]PAS!$C42&gt;40,[1]PAS!$C42&lt;50),"Y","N")</f>
        <v>N</v>
      </c>
      <c r="O42" t="s">
        <v>5</v>
      </c>
      <c r="P42" t="str">
        <f t="shared" si="2"/>
        <v>2019_MEDICAL_INDIVIDUAL_NON_ONEROUS</v>
      </c>
    </row>
    <row r="43" spans="1:16" x14ac:dyDescent="0.35">
      <c r="A43" t="s">
        <v>48</v>
      </c>
      <c r="B43" s="1">
        <v>28</v>
      </c>
      <c r="C43" t="s">
        <v>65</v>
      </c>
      <c r="D43" t="s">
        <v>66</v>
      </c>
      <c r="E43" s="2">
        <v>43507</v>
      </c>
      <c r="F43" s="2">
        <v>43872</v>
      </c>
      <c r="G43" s="1">
        <v>10227.272727272728</v>
      </c>
      <c r="H43" s="1">
        <f t="shared" si="4"/>
        <v>1534.090909090909</v>
      </c>
      <c r="I43" s="1">
        <f t="shared" si="1"/>
        <v>6136.3636363636369</v>
      </c>
      <c r="J43">
        <f>YEAR([1]PAS!$F43)</f>
        <v>2019</v>
      </c>
      <c r="K43" t="str">
        <f>_xlfn.CONCAT([1]PAS!$D43,"_",[1]PAS!$E43)</f>
        <v>MEDICAL_INDIVIDUAL</v>
      </c>
      <c r="L43" t="str">
        <f>IF([1]PAS!$C43 &gt;= 50,"Y","N")</f>
        <v>N</v>
      </c>
      <c r="M43" t="str">
        <f>IF([1]PAS!$C43&lt;=40,"Y","N")</f>
        <v>Y</v>
      </c>
      <c r="N43" t="str">
        <f>IF(AND([1]PAS!$C43&gt;40,[1]PAS!$C43&lt;50),"Y","N")</f>
        <v>N</v>
      </c>
      <c r="O43" t="s">
        <v>5</v>
      </c>
      <c r="P43" t="str">
        <f t="shared" si="2"/>
        <v>2019_MEDICAL_INDIVIDUAL_NON_ONEROUS</v>
      </c>
    </row>
    <row r="44" spans="1:16" x14ac:dyDescent="0.35">
      <c r="A44" t="s">
        <v>49</v>
      </c>
      <c r="B44" s="1">
        <v>38</v>
      </c>
      <c r="C44" t="s">
        <v>65</v>
      </c>
      <c r="D44" t="s">
        <v>66</v>
      </c>
      <c r="E44" s="2">
        <v>43508</v>
      </c>
      <c r="F44" s="2">
        <v>43873</v>
      </c>
      <c r="G44" s="1">
        <v>10227.272727272728</v>
      </c>
      <c r="H44" s="1">
        <f t="shared" si="4"/>
        <v>1534.090909090909</v>
      </c>
      <c r="I44" s="1">
        <f t="shared" si="1"/>
        <v>6136.3636363636369</v>
      </c>
      <c r="J44">
        <f>YEAR([1]PAS!$F44)</f>
        <v>2019</v>
      </c>
      <c r="K44" t="str">
        <f>_xlfn.CONCAT([1]PAS!$D44,"_",[1]PAS!$E44)</f>
        <v>MEDICAL_INDIVIDUAL</v>
      </c>
      <c r="L44" t="str">
        <f>IF([1]PAS!$C44 &gt;= 50,"Y","N")</f>
        <v>N</v>
      </c>
      <c r="M44" t="str">
        <f>IF([1]PAS!$C44&lt;=40,"Y","N")</f>
        <v>Y</v>
      </c>
      <c r="N44" t="str">
        <f>IF(AND([1]PAS!$C44&gt;40,[1]PAS!$C44&lt;50),"Y","N")</f>
        <v>N</v>
      </c>
      <c r="O44" t="s">
        <v>5</v>
      </c>
      <c r="P44" t="str">
        <f t="shared" si="2"/>
        <v>2019_MEDICAL_INDIVIDUAL_NON_ONEROUS</v>
      </c>
    </row>
    <row r="45" spans="1:16" x14ac:dyDescent="0.35">
      <c r="A45" t="s">
        <v>50</v>
      </c>
      <c r="B45" s="1">
        <v>43</v>
      </c>
      <c r="C45" t="s">
        <v>65</v>
      </c>
      <c r="D45" t="s">
        <v>66</v>
      </c>
      <c r="E45" s="2">
        <v>43509</v>
      </c>
      <c r="F45" s="2">
        <v>43874</v>
      </c>
      <c r="G45" s="1">
        <v>10227.272727272728</v>
      </c>
      <c r="H45" s="1">
        <f t="shared" si="4"/>
        <v>1534.090909090909</v>
      </c>
      <c r="I45" s="1">
        <f t="shared" si="1"/>
        <v>6136.3636363636369</v>
      </c>
      <c r="J45">
        <f>YEAR([1]PAS!$F45)</f>
        <v>2019</v>
      </c>
      <c r="K45" t="str">
        <f>_xlfn.CONCAT([1]PAS!$D45,"_",[1]PAS!$E45)</f>
        <v>MEDICAL_INDIVIDUAL</v>
      </c>
      <c r="L45" t="str">
        <f>IF([1]PAS!$C45 &gt;= 50,"Y","N")</f>
        <v>N</v>
      </c>
      <c r="M45" t="str">
        <f>IF([1]PAS!$C45&lt;=40,"Y","N")</f>
        <v>N</v>
      </c>
      <c r="N45" t="str">
        <f>IF(AND([1]PAS!$C45&gt;40,[1]PAS!$C45&lt;50),"Y","N")</f>
        <v>Y</v>
      </c>
      <c r="O45" t="s">
        <v>3</v>
      </c>
      <c r="P45" t="str">
        <f t="shared" si="2"/>
        <v>2019_MEDICAL_INDIVIDUAL_DOUBTFUL</v>
      </c>
    </row>
    <row r="46" spans="1:16" x14ac:dyDescent="0.35">
      <c r="A46" t="s">
        <v>51</v>
      </c>
      <c r="B46" s="1">
        <v>21</v>
      </c>
      <c r="C46" t="s">
        <v>65</v>
      </c>
      <c r="D46" t="s">
        <v>66</v>
      </c>
      <c r="E46" s="2">
        <v>43510</v>
      </c>
      <c r="F46" s="2">
        <v>43875</v>
      </c>
      <c r="G46" s="1">
        <v>10227.272727272728</v>
      </c>
      <c r="H46" s="1">
        <f t="shared" si="4"/>
        <v>1534.090909090909</v>
      </c>
      <c r="I46" s="1">
        <f t="shared" si="1"/>
        <v>6136.3636363636369</v>
      </c>
      <c r="J46">
        <f>YEAR([1]PAS!$F46)</f>
        <v>2019</v>
      </c>
      <c r="K46" t="str">
        <f>_xlfn.CONCAT([1]PAS!$D46,"_",[1]PAS!$E46)</f>
        <v>MEDICAL_INDIVIDUAL</v>
      </c>
      <c r="L46" t="str">
        <f>IF([1]PAS!$C46 &gt;= 50,"Y","N")</f>
        <v>N</v>
      </c>
      <c r="M46" t="str">
        <f>IF([1]PAS!$C46&lt;=40,"Y","N")</f>
        <v>Y</v>
      </c>
      <c r="N46" t="str">
        <f>IF(AND([1]PAS!$C46&gt;40,[1]PAS!$C46&lt;50),"Y","N")</f>
        <v>N</v>
      </c>
      <c r="O46" t="s">
        <v>5</v>
      </c>
      <c r="P46" t="str">
        <f t="shared" si="2"/>
        <v>2019_MEDICAL_INDIVIDUAL_NON_ONEROUS</v>
      </c>
    </row>
    <row r="47" spans="1:16" x14ac:dyDescent="0.35">
      <c r="A47" t="s">
        <v>52</v>
      </c>
      <c r="B47" s="1">
        <v>24</v>
      </c>
      <c r="C47" t="s">
        <v>65</v>
      </c>
      <c r="D47" t="s">
        <v>66</v>
      </c>
      <c r="E47" s="2">
        <v>43511</v>
      </c>
      <c r="F47" s="2">
        <v>43876</v>
      </c>
      <c r="G47" s="1">
        <v>10227.272727272728</v>
      </c>
      <c r="H47" s="1">
        <f t="shared" si="4"/>
        <v>1534.090909090909</v>
      </c>
      <c r="I47" s="1">
        <f t="shared" si="1"/>
        <v>6136.3636363636369</v>
      </c>
      <c r="J47">
        <f>YEAR([1]PAS!$F47)</f>
        <v>2019</v>
      </c>
      <c r="K47" t="str">
        <f>_xlfn.CONCAT([1]PAS!$D47,"_",[1]PAS!$E47)</f>
        <v>MEDICAL_INDIVIDUAL</v>
      </c>
      <c r="L47" t="str">
        <f>IF([1]PAS!$C47 &gt;= 50,"Y","N")</f>
        <v>N</v>
      </c>
      <c r="M47" t="str">
        <f>IF([1]PAS!$C47&lt;=40,"Y","N")</f>
        <v>Y</v>
      </c>
      <c r="N47" t="str">
        <f>IF(AND([1]PAS!$C47&gt;40,[1]PAS!$C47&lt;50),"Y","N")</f>
        <v>N</v>
      </c>
      <c r="O47" t="s">
        <v>5</v>
      </c>
      <c r="P47" t="str">
        <f t="shared" si="2"/>
        <v>2019_MEDICAL_INDIVIDUAL_NON_ONEROUS</v>
      </c>
    </row>
    <row r="48" spans="1:16" x14ac:dyDescent="0.35">
      <c r="A48" t="s">
        <v>53</v>
      </c>
      <c r="B48" s="1">
        <v>28</v>
      </c>
      <c r="C48" t="s">
        <v>65</v>
      </c>
      <c r="D48" t="s">
        <v>66</v>
      </c>
      <c r="E48" s="2">
        <v>43512</v>
      </c>
      <c r="F48" s="2">
        <v>43877</v>
      </c>
      <c r="G48" s="1">
        <v>10227.272727272728</v>
      </c>
      <c r="H48" s="1">
        <f t="shared" si="4"/>
        <v>1534.090909090909</v>
      </c>
      <c r="I48" s="1">
        <f t="shared" si="1"/>
        <v>6136.3636363636369</v>
      </c>
      <c r="J48">
        <f>YEAR([1]PAS!$F48)</f>
        <v>2019</v>
      </c>
      <c r="K48" t="str">
        <f>_xlfn.CONCAT([1]PAS!$D48,"_",[1]PAS!$E48)</f>
        <v>MEDICAL_INDIVIDUAL</v>
      </c>
      <c r="L48" t="str">
        <f>IF([1]PAS!$C48 &gt;= 50,"Y","N")</f>
        <v>N</v>
      </c>
      <c r="M48" t="str">
        <f>IF([1]PAS!$C48&lt;=40,"Y","N")</f>
        <v>Y</v>
      </c>
      <c r="N48" t="str">
        <f>IF(AND([1]PAS!$C48&gt;40,[1]PAS!$C48&lt;50),"Y","N")</f>
        <v>N</v>
      </c>
      <c r="O48" t="s">
        <v>5</v>
      </c>
      <c r="P48" t="str">
        <f t="shared" si="2"/>
        <v>2019_MEDICAL_INDIVIDUAL_NON_ONEROUS</v>
      </c>
    </row>
    <row r="49" spans="1:16" x14ac:dyDescent="0.35">
      <c r="A49" t="s">
        <v>54</v>
      </c>
      <c r="B49" s="1">
        <v>38</v>
      </c>
      <c r="C49" t="s">
        <v>65</v>
      </c>
      <c r="D49" t="s">
        <v>66</v>
      </c>
      <c r="E49" s="2">
        <v>43513</v>
      </c>
      <c r="F49" s="2">
        <v>43878</v>
      </c>
      <c r="G49" s="1">
        <v>10227.272727272728</v>
      </c>
      <c r="H49" s="1">
        <f t="shared" si="4"/>
        <v>1534.090909090909</v>
      </c>
      <c r="I49" s="1">
        <f t="shared" si="1"/>
        <v>6136.3636363636369</v>
      </c>
      <c r="J49">
        <f>YEAR([1]PAS!$F49)</f>
        <v>2019</v>
      </c>
      <c r="K49" t="str">
        <f>_xlfn.CONCAT([1]PAS!$D49,"_",[1]PAS!$E49)</f>
        <v>MEDICAL_INDIVIDUAL</v>
      </c>
      <c r="L49" t="str">
        <f>IF([1]PAS!$C49 &gt;= 50,"Y","N")</f>
        <v>N</v>
      </c>
      <c r="M49" t="str">
        <f>IF([1]PAS!$C49&lt;=40,"Y","N")</f>
        <v>Y</v>
      </c>
      <c r="N49" t="str">
        <f>IF(AND([1]PAS!$C49&gt;40,[1]PAS!$C49&lt;50),"Y","N")</f>
        <v>N</v>
      </c>
      <c r="O49" t="s">
        <v>5</v>
      </c>
      <c r="P49" t="str">
        <f t="shared" si="2"/>
        <v>2019_MEDICAL_INDIVIDUAL_NON_ONEROUS</v>
      </c>
    </row>
    <row r="50" spans="1:16" x14ac:dyDescent="0.35">
      <c r="A50" t="s">
        <v>55</v>
      </c>
      <c r="B50" s="1">
        <v>43</v>
      </c>
      <c r="C50" t="s">
        <v>65</v>
      </c>
      <c r="D50" t="s">
        <v>66</v>
      </c>
      <c r="E50" s="2">
        <v>43514</v>
      </c>
      <c r="F50" s="2">
        <v>43879</v>
      </c>
      <c r="G50" s="1">
        <v>10227.272727272728</v>
      </c>
      <c r="H50" s="1">
        <f t="shared" si="4"/>
        <v>1534.090909090909</v>
      </c>
      <c r="I50" s="1">
        <f t="shared" si="1"/>
        <v>6136.3636363636369</v>
      </c>
      <c r="J50">
        <f>YEAR([1]PAS!$F50)</f>
        <v>2019</v>
      </c>
      <c r="K50" t="str">
        <f>_xlfn.CONCAT([1]PAS!$D50,"_",[1]PAS!$E50)</f>
        <v>MEDICAL_INDIVIDUAL</v>
      </c>
      <c r="L50" t="str">
        <f>IF([1]PAS!$C50 &gt;= 50,"Y","N")</f>
        <v>N</v>
      </c>
      <c r="M50" t="str">
        <f>IF([1]PAS!$C50&lt;=40,"Y","N")</f>
        <v>N</v>
      </c>
      <c r="N50" t="str">
        <f>IF(AND([1]PAS!$C50&gt;40,[1]PAS!$C50&lt;50),"Y","N")</f>
        <v>Y</v>
      </c>
      <c r="O50" t="s">
        <v>3</v>
      </c>
      <c r="P50" t="str">
        <f t="shared" si="2"/>
        <v>2019_MEDICAL_INDIVIDUAL_DOUBTFUL</v>
      </c>
    </row>
    <row r="51" spans="1:16" x14ac:dyDescent="0.35">
      <c r="A51" t="s">
        <v>56</v>
      </c>
      <c r="B51" s="1">
        <v>43</v>
      </c>
      <c r="C51" t="s">
        <v>65</v>
      </c>
      <c r="D51" t="s">
        <v>66</v>
      </c>
      <c r="E51" s="2">
        <v>43514</v>
      </c>
      <c r="F51" s="2">
        <v>43879</v>
      </c>
      <c r="G51" s="1">
        <v>10227.272727272728</v>
      </c>
      <c r="H51" s="1">
        <f t="shared" si="4"/>
        <v>1534.090909090909</v>
      </c>
      <c r="I51" s="1">
        <f t="shared" si="1"/>
        <v>6136.3636363636369</v>
      </c>
      <c r="J51">
        <f>YEAR([1]PAS!$F51)</f>
        <v>2019</v>
      </c>
      <c r="K51" t="str">
        <f>_xlfn.CONCAT([1]PAS!$D51,"_",[1]PAS!$E51)</f>
        <v>MEDICAL_INDIVIDUAL</v>
      </c>
      <c r="L51" t="str">
        <f>IF([1]PAS!$C51 &gt;= 50,"Y","N")</f>
        <v>N</v>
      </c>
      <c r="M51" t="str">
        <f>IF([1]PAS!$C51&lt;=40,"Y","N")</f>
        <v>N</v>
      </c>
      <c r="N51" t="str">
        <f>IF(AND([1]PAS!$C51&gt;40,[1]PAS!$C51&lt;50),"Y","N")</f>
        <v>Y</v>
      </c>
      <c r="O51" t="s">
        <v>3</v>
      </c>
      <c r="P51" t="str">
        <f t="shared" ref="P51" si="5">_xlfn.CONCAT(J51,"_",K51,"_",IF(L51="Y",$L$1,IF(M51="Y",$M$1,$N$1)))</f>
        <v>2019_MEDICAL_INDIVIDUAL_DOUBTFUL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chitrarth kaushik</dc:creator>
  <cp:lastModifiedBy>chitrarth kaushik</cp:lastModifiedBy>
  <dcterms:created xsi:type="dcterms:W3CDTF">2015-06-05T18:17:20Z</dcterms:created>
  <dcterms:modified xsi:type="dcterms:W3CDTF">2019-07-29T22:21:11Z</dcterms:modified>
</cp:coreProperties>
</file>