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Nucleo\64pin\REVC\Mass-production\bom\20161104-T2toSTS9P3LLH6\BMS\"/>
    </mc:Choice>
  </mc:AlternateContent>
  <bookViews>
    <workbookView xWindow="372" yWindow="528" windowWidth="14388" windowHeight="7776"/>
  </bookViews>
  <sheets>
    <sheet name="BOM Report " sheetId="6" r:id="rId1"/>
    <sheet name="Assembly req." sheetId="5" r:id="rId2"/>
    <sheet name="xl_DCF_History" sheetId="3" state="veryHidden" r:id="rId3"/>
    <sheet name="Classified as UnClassified" sheetId="4" state="hidden" r:id="rId4"/>
  </sheets>
  <definedNames>
    <definedName name="_xlnm._FilterDatabase" localSheetId="1" hidden="1">'Assembly req.'!$A$12:$GJ$18</definedName>
    <definedName name="_xlnm._FilterDatabase" localSheetId="0" hidden="1">'BOM Report '!$A$17:$GG$75</definedName>
  </definedNames>
  <calcPr calcId="152511"/>
</workbook>
</file>

<file path=xl/calcChain.xml><?xml version="1.0" encoding="utf-8"?>
<calcChain xmlns="http://schemas.openxmlformats.org/spreadsheetml/2006/main">
  <c r="H70" i="6" l="1"/>
  <c r="A70" i="6"/>
  <c r="E76" i="6" l="1"/>
  <c r="E74" i="6"/>
  <c r="E70" i="6"/>
  <c r="E27" i="6"/>
  <c r="A27" i="6"/>
  <c r="A16" i="6"/>
  <c r="J70" i="6" l="1"/>
  <c r="C8" i="6" l="1"/>
  <c r="B8" i="6"/>
  <c r="C8" i="5" l="1"/>
  <c r="B8" i="5"/>
</calcChain>
</file>

<file path=xl/sharedStrings.xml><?xml version="1.0" encoding="utf-8"?>
<sst xmlns="http://schemas.openxmlformats.org/spreadsheetml/2006/main" count="620" uniqueCount="309">
  <si>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</si>
  <si>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</si>
  <si>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</si>
  <si>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</si>
  <si>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</si>
  <si>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</si>
  <si>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</si>
  <si>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</si>
  <si>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</si>
  <si>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</si>
  <si>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</si>
  <si>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</si>
  <si>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</si>
  <si>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</si>
  <si>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</si>
  <si>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</si>
  <si>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</si>
  <si>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</si>
  <si>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</si>
  <si>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</si>
  <si>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</si>
  <si>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</si>
  <si>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</si>
  <si>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</si>
  <si>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</si>
  <si>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20pF</t>
  </si>
  <si>
    <t>BEAD</t>
  </si>
  <si>
    <t>10K</t>
  </si>
  <si>
    <t>100K</t>
  </si>
  <si>
    <t>Designator</t>
  </si>
  <si>
    <t>B1</t>
  </si>
  <si>
    <t>CN2</t>
  </si>
  <si>
    <t>JP1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</si>
  <si>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</si>
  <si>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</si>
  <si>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</si>
  <si>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</si>
  <si>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</si>
  <si>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</si>
  <si>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</si>
  <si>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</si>
  <si>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PB10</t>
  </si>
  <si>
    <t>B2</t>
  </si>
  <si>
    <t>0603C</t>
  </si>
  <si>
    <t>Green</t>
  </si>
  <si>
    <t>0603D</t>
  </si>
  <si>
    <t>Blue</t>
  </si>
  <si>
    <t>0603R</t>
  </si>
  <si>
    <t>Black</t>
  </si>
  <si>
    <t>Subcon</t>
  </si>
  <si>
    <t>BAT60JFILM</t>
  </si>
  <si>
    <t>08/27/2012</t>
  </si>
  <si>
    <t>open</t>
  </si>
  <si>
    <t>LD1</t>
  </si>
  <si>
    <t>1K</t>
  </si>
  <si>
    <t>CN5</t>
  </si>
  <si>
    <t>LD2</t>
  </si>
  <si>
    <t>USER (Blue)</t>
  </si>
  <si>
    <t>TD-0341 [RESET/Black]</t>
  </si>
  <si>
    <t>1uF_X5R_0603</t>
  </si>
  <si>
    <t>10nF_X7R_0603</t>
  </si>
  <si>
    <t>Header 6X1</t>
  </si>
  <si>
    <t>1*6P</t>
  </si>
  <si>
    <t>Header 4</t>
  </si>
  <si>
    <t>1*4</t>
  </si>
  <si>
    <t>5075BMR-05-SM</t>
  </si>
  <si>
    <t>USB-MINI-B-SMD</t>
  </si>
  <si>
    <t>Header 10X1_Female</t>
  </si>
  <si>
    <t>1*10P_FEMALE</t>
  </si>
  <si>
    <t>Header 8X1_Female</t>
  </si>
  <si>
    <t>1*8P_FEMALE</t>
  </si>
  <si>
    <t>Header 6X1_Female</t>
  </si>
  <si>
    <t>1*6P_FEMALE</t>
  </si>
  <si>
    <t>SOD323/A</t>
  </si>
  <si>
    <t>SIP2/2.54</t>
  </si>
  <si>
    <t>L1</t>
  </si>
  <si>
    <t>LD_BICOLOR_CMS</t>
  </si>
  <si>
    <t>HSMF-A201</t>
  </si>
  <si>
    <t>RED</t>
  </si>
  <si>
    <t>LD3</t>
  </si>
  <si>
    <t>4K7</t>
  </si>
  <si>
    <t>Circuit Breaker</t>
  </si>
  <si>
    <t>JP2_SMD</t>
  </si>
  <si>
    <t>QFP48 7X7</t>
  </si>
  <si>
    <t>LD3985M33R</t>
  </si>
  <si>
    <t>SOT-23-5L</t>
  </si>
  <si>
    <t>LQFP64</t>
  </si>
  <si>
    <t>XTAL1</t>
  </si>
  <si>
    <t>X2</t>
  </si>
  <si>
    <t>XTAL_4SM_8X3R8</t>
  </si>
  <si>
    <t>USB Mini Connector</t>
  </si>
  <si>
    <t>8/1/2013</t>
  </si>
  <si>
    <t>10uF</t>
  </si>
  <si>
    <t>TAN-A</t>
  </si>
  <si>
    <t>C31, C32</t>
  </si>
  <si>
    <t>CN1</t>
  </si>
  <si>
    <t>STS7PF30L</t>
  </si>
  <si>
    <t>T1</t>
  </si>
  <si>
    <t>SO8</t>
  </si>
  <si>
    <t>U2</t>
  </si>
  <si>
    <t>LD1117S50TR</t>
  </si>
  <si>
    <t>SOT-223</t>
  </si>
  <si>
    <t>U5</t>
  </si>
  <si>
    <t>PWR_EXT not connected to 3.3V STLINK</t>
  </si>
  <si>
    <t>GOUND PINS</t>
  </si>
  <si>
    <t>close</t>
  </si>
  <si>
    <t>Idd measurment disable</t>
  </si>
  <si>
    <t>Dafult Open</t>
  </si>
  <si>
    <t>Dafult Closed</t>
  </si>
  <si>
    <t>C26</t>
  </si>
  <si>
    <t>[N/A]</t>
  </si>
  <si>
    <t>C1, C4, C5, C6, C7, C11, C12, C14, C15, C19, C20, C23, C24, C27, C28, C30</t>
  </si>
  <si>
    <t>C2, C13, C18, C21, C29</t>
  </si>
  <si>
    <t>C9</t>
  </si>
  <si>
    <t>CN4</t>
  </si>
  <si>
    <t>CN6, CN9</t>
  </si>
  <si>
    <t>CN7, CN10</t>
  </si>
  <si>
    <t>2*19P</t>
  </si>
  <si>
    <t>CN8</t>
  </si>
  <si>
    <t>JP5</t>
  </si>
  <si>
    <t>SIP3</t>
  </si>
  <si>
    <t>R5, R8, R13, R22</t>
  </si>
  <si>
    <t>36K</t>
  </si>
  <si>
    <t>R10</t>
  </si>
  <si>
    <t>R16</t>
  </si>
  <si>
    <t>R31</t>
  </si>
  <si>
    <t>R32</t>
  </si>
  <si>
    <t>SOT-23</t>
  </si>
  <si>
    <t>T2</t>
  </si>
  <si>
    <t>U1</t>
  </si>
  <si>
    <t>LD39050PU33R</t>
  </si>
  <si>
    <t>U4</t>
  </si>
  <si>
    <t>DFN6(3X3)</t>
  </si>
  <si>
    <t>C22, C25</t>
  </si>
  <si>
    <t>long headers on bottom layer</t>
  </si>
  <si>
    <t>5V power selection to U5V</t>
  </si>
  <si>
    <t>1&lt;-&gt;2</t>
  </si>
  <si>
    <t xml:space="preserve">313140S161185 </t>
  </si>
  <si>
    <t>2x1/20</t>
  </si>
  <si>
    <t>R4, R23, R27, R28, R30</t>
  </si>
  <si>
    <t>R6, R14, R15</t>
  </si>
  <si>
    <t>R7</t>
  </si>
  <si>
    <t>2K7</t>
  </si>
  <si>
    <t>JP6</t>
  </si>
  <si>
    <t>X3</t>
  </si>
  <si>
    <t>X1</t>
  </si>
  <si>
    <r>
      <t>STM32F103C</t>
    </r>
    <r>
      <rPr>
        <sz val="10"/>
        <color rgb="FFFF0000"/>
        <rFont val="Arial"/>
        <family val="2"/>
      </rPr>
      <t>B</t>
    </r>
    <r>
      <rPr>
        <sz val="10"/>
        <rFont val="Arial"/>
        <family val="2"/>
      </rPr>
      <t>T6</t>
    </r>
  </si>
  <si>
    <t>C33, C34</t>
  </si>
  <si>
    <t>10uF(25V)</t>
  </si>
  <si>
    <t>C16</t>
  </si>
  <si>
    <t>TAN-B</t>
  </si>
  <si>
    <t>C17</t>
  </si>
  <si>
    <t>D1, D2, D3</t>
  </si>
  <si>
    <t>STPS2L30A</t>
  </si>
  <si>
    <t>D4</t>
  </si>
  <si>
    <t>SMA</t>
  </si>
  <si>
    <t>8MHz(12pF)</t>
  </si>
  <si>
    <t>CN11, CN12</t>
  </si>
  <si>
    <t>Stick for Board name</t>
  </si>
  <si>
    <t>blister</t>
  </si>
  <si>
    <t>Select MCU Reference in follow list:</t>
  </si>
  <si>
    <t>CN11</t>
  </si>
  <si>
    <t>CN12</t>
  </si>
  <si>
    <t>CN11,CN12 long headers on bottom layer same as CN7 &amp; CN10</t>
  </si>
  <si>
    <t>close on top side</t>
  </si>
  <si>
    <t>8MHz(16pF)[N/A]</t>
  </si>
  <si>
    <t>20pF[N/A]</t>
  </si>
  <si>
    <t>Solder Bridges(Closed)</t>
  </si>
  <si>
    <t>Solder Bridges(Open)</t>
  </si>
  <si>
    <t>SB19, SB23, SB25, SB27, SB28, SB31, SB33, SB35, SB37, SB38, SB40, SB41, SB42, SB43, SB53, SB64</t>
  </si>
  <si>
    <t>SB18, SB20, SB22, SB24, SB26, SB29, SB30, SB32, SB34, SB36, SB39, SB44, SB47, SB58, SB59, SB61, SB62, SB65</t>
  </si>
  <si>
    <t>Header 19X2 (313238S161185)</t>
  </si>
  <si>
    <t>CN3, JP1, JP6</t>
  </si>
  <si>
    <t>Select Socket option:</t>
  </si>
  <si>
    <t>with socket</t>
  </si>
  <si>
    <t>without socket</t>
  </si>
  <si>
    <t>IC149-064-075-B5</t>
  </si>
  <si>
    <t>MCU socket</t>
  </si>
  <si>
    <t>C10</t>
  </si>
  <si>
    <t>C3, C8</t>
  </si>
  <si>
    <t xml:space="preserve"> R11, R20, R21, R24, R25, R29</t>
  </si>
  <si>
    <t>R1, R3, R12, R33</t>
  </si>
  <si>
    <t>ECCN US</t>
  </si>
  <si>
    <t>ECCN EU</t>
  </si>
  <si>
    <t>Info source</t>
  </si>
  <si>
    <t>NA</t>
  </si>
  <si>
    <t>EAR99</t>
  </si>
  <si>
    <t>NEC</t>
  </si>
  <si>
    <t>Sub Co</t>
  </si>
  <si>
    <t>http://tcdr.sgp.st.com:23000/tcdr/app?page=tcdr/productList</t>
  </si>
  <si>
    <t>3A991A2</t>
  </si>
  <si>
    <t>R17, R18, R19, R34, R36</t>
  </si>
  <si>
    <t>R2, R9, R26, R35, R37</t>
  </si>
  <si>
    <t>Description</t>
  </si>
  <si>
    <t>Manufacturer 1</t>
  </si>
  <si>
    <t>Part#1</t>
  </si>
  <si>
    <t>Manufacturer 2</t>
  </si>
  <si>
    <t>Part#2</t>
  </si>
  <si>
    <t>touch switch,Blue,6*6,SMT,TD-0341X-GO0,wealthmetal</t>
  </si>
  <si>
    <t>wealthmetal</t>
  </si>
  <si>
    <t>TD0341X-G01-BLU</t>
  </si>
  <si>
    <t>touch switch,Black,6*6,SMT,TD-0341X-A00,wealthmetal</t>
  </si>
  <si>
    <t>TD0341X-G01-BLA</t>
  </si>
  <si>
    <t>Capacitor,100nF,10%,50V,X7R,0603,YAGEO;</t>
  </si>
  <si>
    <t>YAGEO</t>
  </si>
  <si>
    <t>CC0603KRX7R9BB104</t>
  </si>
  <si>
    <t>Capacitor,1uF,0603,16V,10%,X5R,YAGEO</t>
  </si>
  <si>
    <t>CC0603KRX5R7BB105</t>
  </si>
  <si>
    <t>Capacitor,20pF,5%,50V,NPO,0603,YAGEO</t>
  </si>
  <si>
    <t>CC0603JRNPO9BN200</t>
  </si>
  <si>
    <t>Capacitor,10nF,0603,50V,10%,X7R,YAGEO;</t>
  </si>
  <si>
    <t>CC0603KRX7R9BB103</t>
  </si>
  <si>
    <t>Tan Capacitor,10uF,10%,25V,B,AVX</t>
  </si>
  <si>
    <t>AVX</t>
  </si>
  <si>
    <t>TAJB106K025R</t>
  </si>
  <si>
    <t>Tan Capacitor,10uF,10%,16V,A,AVX</t>
  </si>
  <si>
    <t>TAJA106K016R</t>
  </si>
  <si>
    <t>Capacitor,2.2uF,10%,16V,X7R,1206</t>
  </si>
  <si>
    <t>CC1206KKX7R7BB225</t>
  </si>
  <si>
    <t>USB,MUSB5QS-BM1H6-NLB-E,Townes</t>
  </si>
  <si>
    <r>
      <t>T</t>
    </r>
    <r>
      <rPr>
        <sz val="10"/>
        <rFont val="Arial"/>
        <family val="2"/>
      </rPr>
      <t>ownes</t>
    </r>
  </si>
  <si>
    <t>MUSB5QS-BM1H6-NLB-E</t>
  </si>
  <si>
    <t>Neltron</t>
  </si>
  <si>
    <t>Pin header male,2.54mm,1*4,L=11.6,180,1U,DIP,Lyconn</t>
  </si>
  <si>
    <r>
      <t>L</t>
    </r>
    <r>
      <rPr>
        <sz val="10"/>
        <rFont val="Arial"/>
        <family val="2"/>
      </rPr>
      <t>yconn</t>
    </r>
  </si>
  <si>
    <t>313140S111116</t>
  </si>
  <si>
    <t>Pin header male,2.54mm,1*2,L=11.6,180,1U,DIP,Lyconn</t>
  </si>
  <si>
    <t>Pin header male,2.54mm,  1*2P,L=6+2.5+10=18.5 313140S161185</t>
  </si>
  <si>
    <t>313140S161185</t>
  </si>
  <si>
    <t>Header Female,1*6,2.54*8.5,Y type,1u,PAT,2.5MM</t>
  </si>
  <si>
    <t>218106S1610</t>
  </si>
  <si>
    <t>Header Female,1*10,2.54*8.5,Y,1u,PAT,2.5MM</t>
  </si>
  <si>
    <t>218110S1610</t>
  </si>
  <si>
    <t>Header Female,1*8,2.54*8.5,Y,1u,PAT2.5MM</t>
  </si>
  <si>
    <t>218108S1610</t>
  </si>
  <si>
    <t>Pin header male,2.54mm, 2*19P,L=6+2.5+10=18.5 313238S161185</t>
  </si>
  <si>
    <t>313238S161185</t>
  </si>
  <si>
    <t>Header Female,1*6,2.54*8.5,Y,1u,PAT,2.5MM</t>
  </si>
  <si>
    <t>Diode,BAT60JFILM,SOD323/A,ST,(X3 Code 9151097)</t>
  </si>
  <si>
    <t>ST</t>
  </si>
  <si>
    <t>Diode,STPS2L30A,DO214AC(SMA),ST,(X3 Code 9151083)</t>
  </si>
  <si>
    <t>Pin header male,2.54mm,1*3,L=11.6,180,1U,DIP,Lyconn</t>
  </si>
  <si>
    <t>Bead,600R,350mA,0603,FCM1608KF-601T05,Tai-tech</t>
  </si>
  <si>
    <t>Tai-tech</t>
  </si>
  <si>
    <t>FCM1608KF-601T05</t>
  </si>
  <si>
    <t>LED,Bi-color,red-green,3.2 mm x 2.8 mm,LE-RGW35280,SMT,</t>
  </si>
  <si>
    <t>everluck-led</t>
  </si>
  <si>
    <t>LE-RGW35280</t>
  </si>
  <si>
    <t>Avago</t>
  </si>
  <si>
    <t>HSMF-A201-A00J1</t>
  </si>
  <si>
    <t>LED,Green,0603</t>
  </si>
  <si>
    <r>
      <t>E</t>
    </r>
    <r>
      <rPr>
        <sz val="10"/>
        <rFont val="Arial"/>
        <family val="2"/>
      </rPr>
      <t>verlight</t>
    </r>
  </si>
  <si>
    <t>19-213SY6C/S530-E2/TR8LED</t>
  </si>
  <si>
    <t>LED,Red,0603</t>
  </si>
  <si>
    <t>19-213-R6C-AP1Q2B-3T</t>
  </si>
  <si>
    <t>Resistor,10K,0603,5%,YAGEO</t>
  </si>
  <si>
    <t>RC0603JR-0710KL</t>
  </si>
  <si>
    <t>Resistor,4.7K,0603,1%</t>
  </si>
  <si>
    <t>RC0603FR-074K7L</t>
  </si>
  <si>
    <t>Resistor,22R,0603,1%</t>
  </si>
  <si>
    <t>RC0603FR-0722RL</t>
  </si>
  <si>
    <t>Resistor,100K,0603,1%</t>
  </si>
  <si>
    <t>RC0603FR-07100KL</t>
  </si>
  <si>
    <t>Resistor,2.7K,0603,1%,YAGEO</t>
  </si>
  <si>
    <t>RC0603FR-072K7L</t>
  </si>
  <si>
    <t>Resistor,100R,0603,1%</t>
  </si>
  <si>
    <t>RC0603FR-07100RL</t>
  </si>
  <si>
    <t>Resistor,36K,0603,1%</t>
  </si>
  <si>
    <t>RC0603FR-0736KL</t>
  </si>
  <si>
    <t>Resistor,1.5K,0603,1%,YAGEO</t>
  </si>
  <si>
    <t>RC0603FR-071K5L</t>
  </si>
  <si>
    <t>Resistor,0R,0603,5%,YAGEO</t>
  </si>
  <si>
    <t>RC0603JR-070RL</t>
  </si>
  <si>
    <t>Resistor,510R,0603,1%</t>
  </si>
  <si>
    <t>RC0603FR-07510RL</t>
  </si>
  <si>
    <t>Resistor,1K,0603,1%,YAGEO</t>
  </si>
  <si>
    <t>RC0603FR-071KL</t>
  </si>
  <si>
    <t>Transistor,MMBT9013L/G,SOT-23,unisonic</t>
  </si>
  <si>
    <t>unisonic</t>
  </si>
  <si>
    <t>MMBT9013L/G</t>
  </si>
  <si>
    <t>IC,3.3V,LD3985M33R,SOT23-5L,ST,(X3 Code 9176161)</t>
  </si>
  <si>
    <t>IC,STM32F103CBT6 (128K),LQFP-48,(9175111)</t>
  </si>
  <si>
    <t xml:space="preserve">STM32F103CBT6 </t>
  </si>
  <si>
    <t>IC,LD1117S50TR,SOT223,ST</t>
  </si>
  <si>
    <t>IC,LD39050PU33R,SMT</t>
  </si>
  <si>
    <t>crystal,9SL8000012AFXHF0-SJ28,12PF,8M,20PPM</t>
  </si>
  <si>
    <t>HongKongCrystal</t>
  </si>
  <si>
    <t>9SL8000012AFXHF0-SJ28</t>
  </si>
  <si>
    <t>IC Socket,IC149-064-075-B5</t>
  </si>
  <si>
    <t>Yamaichi</t>
  </si>
  <si>
    <t>4.7uF[N/A]</t>
  </si>
  <si>
    <t>Capacitor,4.7uF,10%,25V,X7R,1206</t>
  </si>
  <si>
    <t>CC1206KKX7R8BB475</t>
  </si>
  <si>
    <t>Abracon</t>
  </si>
  <si>
    <t>FENGHUA</t>
  </si>
  <si>
    <t> Murata</t>
  </si>
  <si>
    <t>ABS25-32.768KHZ-6-T</t>
  </si>
  <si>
    <t>Crystal 32.768KHz ±20ppm (Tol) 6pF -40+85C Low Profile ESR 50kOhm 4-Pin SMD T/R</t>
  </si>
  <si>
    <t>L476RG</t>
  </si>
  <si>
    <r>
      <t xml:space="preserve">SB2, SB3, SB5, SB7, SB9, SB12, SB13, SB14, SB15, SB17, SB21, SB45, SB51, SB54, </t>
    </r>
    <r>
      <rPr>
        <sz val="10"/>
        <color rgb="FFFF0000"/>
        <rFont val="Arial"/>
        <family val="2"/>
      </rPr>
      <t>SB55,</t>
    </r>
    <r>
      <rPr>
        <sz val="10"/>
        <rFont val="Arial"/>
        <family val="2"/>
      </rPr>
      <t xml:space="preserve"> SB56, SB57, SB60</t>
    </r>
  </si>
  <si>
    <r>
      <t xml:space="preserve">SB1, SB4, SB6, SB8, SB10, SB11, </t>
    </r>
    <r>
      <rPr>
        <sz val="10"/>
        <color rgb="FFFF0000"/>
        <rFont val="Arial"/>
        <family val="2"/>
      </rPr>
      <t>SB16,</t>
    </r>
    <r>
      <rPr>
        <sz val="10"/>
        <rFont val="Arial"/>
        <family val="2"/>
      </rPr>
      <t xml:space="preserve"> SB46, SB48, SB49, </t>
    </r>
    <r>
      <rPr>
        <sz val="10"/>
        <color rgb="FFFF0000"/>
        <rFont val="Arial"/>
        <family val="2"/>
      </rPr>
      <t>SB50,</t>
    </r>
    <r>
      <rPr>
        <sz val="10"/>
        <rFont val="Arial"/>
        <family val="2"/>
      </rPr>
      <t xml:space="preserve"> SB52, SB63</t>
    </r>
  </si>
  <si>
    <t>L452RE</t>
  </si>
  <si>
    <t>6.8pF</t>
  </si>
  <si>
    <t>Capacitor,6.8pF,±0.25pF,50V,COG,0603,</t>
  </si>
  <si>
    <t>0603CG6R8C500NT</t>
  </si>
  <si>
    <t>MB1136C-05 BOM &amp; components order and assembly</t>
  </si>
  <si>
    <t>MB1136C-05 Assembly Requirement</t>
  </si>
  <si>
    <t>STS9P3LLH6</t>
  </si>
  <si>
    <t>MOS Transistor,STS9P3LLH6,SO-8,ST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</si>
</sst>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5" fillId="0" borderId="11" xfId="0" quotePrefix="1" applyFont="1" applyBorder="1" applyAlignment="1">
      <alignment horizontal="left" vertical="top" wrapText="1"/>
    </xf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4" borderId="11" xfId="0" quotePrefix="1" applyFont="1" applyFill="1" applyBorder="1" applyAlignment="1">
      <alignment vertical="top"/>
    </xf>
    <xf numFmtId="0" fontId="1" fillId="4" borderId="11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9" fillId="4" borderId="11" xfId="0" applyFont="1" applyFill="1" applyBorder="1" applyAlignment="1">
      <alignment vertical="top" wrapText="1"/>
    </xf>
    <xf numFmtId="16" fontId="1" fillId="0" borderId="11" xfId="0" quotePrefix="1" applyNumberFormat="1" applyFont="1" applyBorder="1" applyAlignment="1">
      <alignment horizontal="left" vertical="top" wrapText="1"/>
    </xf>
    <xf numFmtId="0" fontId="1" fillId="0" borderId="0" xfId="0" quotePrefix="1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11" xfId="0" quotePrefix="1" applyFont="1" applyFill="1" applyBorder="1" applyAlignment="1">
      <alignment vertical="top" wrapText="1"/>
    </xf>
    <xf numFmtId="0" fontId="1" fillId="5" borderId="11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9" fillId="0" borderId="11" xfId="0" quotePrefix="1" applyFont="1" applyBorder="1" applyAlignment="1">
      <alignment vertical="top" wrapText="1"/>
    </xf>
    <xf numFmtId="0" fontId="1" fillId="0" borderId="0" xfId="0" applyFont="1"/>
    <xf numFmtId="0" fontId="1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0" xfId="0" applyFont="1" applyAlignment="1">
      <alignment vertical="top"/>
    </xf>
    <xf numFmtId="0" fontId="1" fillId="5" borderId="11" xfId="0" applyFont="1" applyFill="1" applyBorder="1" applyAlignment="1">
      <alignment horizontal="left" vertical="top" wrapText="1"/>
    </xf>
    <xf numFmtId="0" fontId="10" fillId="0" borderId="10" xfId="0" applyFont="1" applyBorder="1" applyAlignment="1"/>
    <xf numFmtId="0" fontId="0" fillId="0" borderId="4" xfId="0" applyBorder="1" applyAlignment="1"/>
    <xf numFmtId="0" fontId="0" fillId="0" borderId="17" xfId="0" applyBorder="1" applyAlignment="1"/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77"/>
  <sheetViews>
    <sheetView showGridLines="0" tabSelected="1" topLeftCell="A5" zoomScale="95" zoomScaleNormal="95" workbookViewId="0">
      <selection activeCell="A15" sqref="A15:C15"/>
    </sheetView>
  </sheetViews>
  <sheetFormatPr defaultColWidth="9.109375" defaultRowHeight="13.2" x14ac:dyDescent="0.25"/>
  <cols>
    <col min="1" max="1" width="22.44140625" style="8" customWidth="1"/>
    <col min="2" max="2" width="30.44140625" style="8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3" customWidth="1"/>
    <col min="8" max="8" width="29.109375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/>
    <col min="15" max="15" width="12" style="3" customWidth="1"/>
    <col min="16" max="16384" width="9.109375" style="3"/>
  </cols>
  <sheetData>
    <row r="1" spans="1:189" ht="13.8" thickBot="1" x14ac:dyDescent="0.3">
      <c r="A1" s="37"/>
      <c r="B1" s="19"/>
      <c r="C1" s="19"/>
      <c r="D1" s="20"/>
      <c r="E1" s="20"/>
      <c r="F1" s="20"/>
      <c r="G1" s="47"/>
    </row>
    <row r="2" spans="1:189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89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89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89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89" x14ac:dyDescent="0.25">
      <c r="A6" s="40"/>
      <c r="B6" s="15"/>
      <c r="C6" s="10"/>
      <c r="D6" s="1"/>
      <c r="E6" s="16"/>
      <c r="F6" s="16"/>
      <c r="G6" s="50"/>
    </row>
    <row r="7" spans="1:189" ht="15.75" customHeight="1" x14ac:dyDescent="0.25">
      <c r="A7" s="41" t="s">
        <v>0</v>
      </c>
      <c r="B7" s="46" t="s">
        <v>91</v>
      </c>
      <c r="C7" s="23" t="s">
        <v>40</v>
      </c>
      <c r="D7" s="4"/>
      <c r="E7" s="2"/>
      <c r="F7" s="2"/>
      <c r="G7" s="49"/>
    </row>
    <row r="8" spans="1:189" ht="15.75" customHeight="1" x14ac:dyDescent="0.25">
      <c r="A8" s="42" t="s">
        <v>1</v>
      </c>
      <c r="B8" s="5">
        <f ca="1">TODAY()</f>
        <v>42678</v>
      </c>
      <c r="C8" s="6">
        <f ca="1">NOW()</f>
        <v>42678.434996643518</v>
      </c>
      <c r="D8" s="4"/>
      <c r="E8" s="2"/>
      <c r="F8" s="2"/>
      <c r="G8" s="49"/>
    </row>
    <row r="9" spans="1:189" ht="15.75" customHeight="1" x14ac:dyDescent="0.25">
      <c r="A9" s="41"/>
      <c r="B9" s="11"/>
      <c r="C9" s="11"/>
      <c r="D9" s="4"/>
      <c r="E9" s="2"/>
      <c r="F9" s="2"/>
      <c r="G9" s="49"/>
    </row>
    <row r="10" spans="1:189" ht="15.75" customHeight="1" x14ac:dyDescent="0.25">
      <c r="A10" s="43"/>
      <c r="B10" s="10"/>
      <c r="C10" s="10"/>
      <c r="D10" s="1"/>
      <c r="E10" s="1"/>
      <c r="F10" s="1"/>
      <c r="G10" s="50"/>
    </row>
    <row r="11" spans="1:189" s="7" customFormat="1" ht="43.5" customHeight="1" x14ac:dyDescent="0.4">
      <c r="A11" s="44" t="s">
        <v>305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</row>
    <row r="12" spans="1:189" s="7" customFormat="1" ht="13.5" hidden="1" customHeight="1" x14ac:dyDescent="0.4">
      <c r="A12" s="58" t="s">
        <v>298</v>
      </c>
      <c r="B12" s="58" t="s">
        <v>174</v>
      </c>
      <c r="C12" s="29"/>
      <c r="D12" s="29"/>
      <c r="E12" s="29"/>
      <c r="F12" s="29"/>
      <c r="G12" s="5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</row>
    <row r="13" spans="1:189" s="7" customFormat="1" ht="15" hidden="1" customHeight="1" x14ac:dyDescent="0.4">
      <c r="A13" s="58" t="s">
        <v>301</v>
      </c>
      <c r="B13" s="58" t="s">
        <v>175</v>
      </c>
      <c r="C13" s="29"/>
      <c r="D13" s="29"/>
      <c r="E13" s="29"/>
      <c r="F13" s="29"/>
      <c r="G13" s="5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</row>
    <row r="14" spans="1:189" s="7" customFormat="1" ht="25.5" customHeight="1" x14ac:dyDescent="0.4">
      <c r="A14" s="79" t="s">
        <v>160</v>
      </c>
      <c r="B14" s="77"/>
      <c r="C14" s="78"/>
      <c r="D14" s="79" t="s">
        <v>173</v>
      </c>
      <c r="E14" s="77"/>
      <c r="F14" s="77"/>
      <c r="G14" s="7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</row>
    <row r="15" spans="1:189" s="7" customFormat="1" ht="27.75" customHeight="1" x14ac:dyDescent="0.4">
      <c r="A15" s="80" t="s">
        <v>301</v>
      </c>
      <c r="B15" s="77"/>
      <c r="C15" s="78"/>
      <c r="D15" s="81" t="s">
        <v>175</v>
      </c>
      <c r="E15" s="77"/>
      <c r="F15" s="77"/>
      <c r="G15" s="7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</row>
    <row r="16" spans="1:189" s="7" customFormat="1" ht="27.75" customHeight="1" x14ac:dyDescent="0.4">
      <c r="A16" s="76" t="str">
        <f>"Board name:NUCLEO-"&amp;$A$15&amp;(IF($D$15="with socket","/W",""))</f>
        <v>Board name:NUCLEO-L452RE</v>
      </c>
      <c r="B16" s="77"/>
      <c r="C16" s="77"/>
      <c r="D16" s="77"/>
      <c r="E16" s="77"/>
      <c r="F16" s="77"/>
      <c r="G16" s="7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</row>
    <row r="17" spans="1:15" s="14" customFormat="1" ht="19.5" customHeight="1" x14ac:dyDescent="0.25">
      <c r="A17" s="28" t="s">
        <v>23</v>
      </c>
      <c r="B17" s="28" t="s">
        <v>29</v>
      </c>
      <c r="C17" s="28" t="s">
        <v>35</v>
      </c>
      <c r="D17" s="27" t="s">
        <v>37</v>
      </c>
      <c r="E17" s="13" t="s">
        <v>7</v>
      </c>
      <c r="F17" s="13" t="s">
        <v>6</v>
      </c>
      <c r="G17" s="52" t="s">
        <v>8</v>
      </c>
      <c r="H17" s="68" t="s">
        <v>193</v>
      </c>
      <c r="I17" s="68" t="s">
        <v>194</v>
      </c>
      <c r="J17" s="68" t="s">
        <v>195</v>
      </c>
      <c r="K17" s="68" t="s">
        <v>196</v>
      </c>
      <c r="L17" s="68" t="s">
        <v>197</v>
      </c>
      <c r="M17" s="52" t="s">
        <v>182</v>
      </c>
      <c r="N17" s="52" t="s">
        <v>183</v>
      </c>
      <c r="O17" s="52" t="s">
        <v>184</v>
      </c>
    </row>
    <row r="18" spans="1:15" s="7" customFormat="1" ht="26.4" x14ac:dyDescent="0.25">
      <c r="A18" s="45" t="s">
        <v>57</v>
      </c>
      <c r="B18" s="45" t="s">
        <v>30</v>
      </c>
      <c r="C18" s="45" t="s">
        <v>41</v>
      </c>
      <c r="D18" s="31">
        <v>1</v>
      </c>
      <c r="E18" s="32" t="s">
        <v>46</v>
      </c>
      <c r="F18" s="32" t="s">
        <v>49</v>
      </c>
      <c r="G18" s="32" t="s">
        <v>46</v>
      </c>
      <c r="H18" s="67" t="s">
        <v>198</v>
      </c>
      <c r="I18" s="67" t="s">
        <v>199</v>
      </c>
      <c r="J18" s="67" t="s">
        <v>200</v>
      </c>
      <c r="K18" s="67"/>
      <c r="L18" s="67"/>
      <c r="M18" s="32" t="s">
        <v>185</v>
      </c>
      <c r="N18" s="32" t="s">
        <v>185</v>
      </c>
      <c r="O18" s="32"/>
    </row>
    <row r="19" spans="1:15" s="7" customFormat="1" ht="26.4" x14ac:dyDescent="0.25">
      <c r="A19" s="45" t="s">
        <v>58</v>
      </c>
      <c r="B19" s="45" t="s">
        <v>42</v>
      </c>
      <c r="C19" s="45" t="s">
        <v>41</v>
      </c>
      <c r="D19" s="31">
        <v>1</v>
      </c>
      <c r="E19" s="32" t="s">
        <v>48</v>
      </c>
      <c r="F19" s="32" t="s">
        <v>49</v>
      </c>
      <c r="G19" s="32" t="s">
        <v>48</v>
      </c>
      <c r="H19" s="67" t="s">
        <v>201</v>
      </c>
      <c r="I19" s="67" t="s">
        <v>199</v>
      </c>
      <c r="J19" s="67" t="s">
        <v>202</v>
      </c>
      <c r="K19" s="67"/>
      <c r="L19" s="67"/>
      <c r="M19" s="32" t="s">
        <v>185</v>
      </c>
      <c r="N19" s="32" t="s">
        <v>185</v>
      </c>
      <c r="O19" s="32"/>
    </row>
    <row r="20" spans="1:15" s="7" customFormat="1" ht="39.6" x14ac:dyDescent="0.25">
      <c r="A20" s="45" t="s">
        <v>24</v>
      </c>
      <c r="B20" s="45" t="s">
        <v>111</v>
      </c>
      <c r="C20" s="45" t="s">
        <v>43</v>
      </c>
      <c r="D20" s="31">
        <v>16</v>
      </c>
      <c r="E20" s="32"/>
      <c r="F20" s="32" t="s">
        <v>49</v>
      </c>
      <c r="G20" s="32"/>
      <c r="H20" s="67" t="s">
        <v>203</v>
      </c>
      <c r="I20" s="67" t="s">
        <v>204</v>
      </c>
      <c r="J20" s="67" t="s">
        <v>205</v>
      </c>
      <c r="K20" s="67"/>
      <c r="L20" s="67"/>
      <c r="M20" s="32" t="s">
        <v>185</v>
      </c>
      <c r="N20" s="32" t="s">
        <v>185</v>
      </c>
      <c r="O20" s="32"/>
    </row>
    <row r="21" spans="1:15" s="7" customFormat="1" ht="26.4" x14ac:dyDescent="0.25">
      <c r="A21" s="45" t="s">
        <v>59</v>
      </c>
      <c r="B21" s="45" t="s">
        <v>112</v>
      </c>
      <c r="C21" s="45" t="s">
        <v>43</v>
      </c>
      <c r="D21" s="31">
        <v>5</v>
      </c>
      <c r="E21" s="45"/>
      <c r="F21" s="32" t="s">
        <v>49</v>
      </c>
      <c r="G21" s="31"/>
      <c r="H21" s="67" t="s">
        <v>206</v>
      </c>
      <c r="I21" s="67" t="s">
        <v>204</v>
      </c>
      <c r="J21" s="67" t="s">
        <v>207</v>
      </c>
      <c r="K21" s="67"/>
      <c r="L21" s="67"/>
      <c r="M21" s="32" t="s">
        <v>185</v>
      </c>
      <c r="N21" s="32" t="s">
        <v>185</v>
      </c>
      <c r="O21" s="31"/>
    </row>
    <row r="22" spans="1:15" s="7" customFormat="1" ht="26.4" x14ac:dyDescent="0.25">
      <c r="A22" s="45" t="s">
        <v>25</v>
      </c>
      <c r="B22" s="45" t="s">
        <v>179</v>
      </c>
      <c r="C22" s="45" t="s">
        <v>43</v>
      </c>
      <c r="D22" s="31">
        <v>2</v>
      </c>
      <c r="E22" s="45"/>
      <c r="F22" s="32" t="s">
        <v>49</v>
      </c>
      <c r="G22" s="31"/>
      <c r="H22" s="67" t="s">
        <v>208</v>
      </c>
      <c r="I22" s="67" t="s">
        <v>204</v>
      </c>
      <c r="J22" s="67" t="s">
        <v>209</v>
      </c>
      <c r="K22" s="67"/>
      <c r="L22" s="67"/>
      <c r="M22" s="32" t="s">
        <v>185</v>
      </c>
      <c r="N22" s="32" t="s">
        <v>185</v>
      </c>
      <c r="O22" s="31"/>
    </row>
    <row r="23" spans="1:15" s="7" customFormat="1" ht="26.4" x14ac:dyDescent="0.25">
      <c r="A23" s="45" t="s">
        <v>166</v>
      </c>
      <c r="B23" s="45" t="s">
        <v>178</v>
      </c>
      <c r="C23" s="45" t="s">
        <v>43</v>
      </c>
      <c r="D23" s="31">
        <v>1</v>
      </c>
      <c r="E23" s="45" t="s">
        <v>110</v>
      </c>
      <c r="F23" s="32" t="s">
        <v>49</v>
      </c>
      <c r="G23" s="31"/>
      <c r="H23" s="67" t="s">
        <v>208</v>
      </c>
      <c r="I23" s="67" t="s">
        <v>204</v>
      </c>
      <c r="J23" s="67" t="s">
        <v>209</v>
      </c>
      <c r="K23" s="67"/>
      <c r="L23" s="67"/>
      <c r="M23" s="32" t="s">
        <v>185</v>
      </c>
      <c r="N23" s="32" t="s">
        <v>185</v>
      </c>
      <c r="O23" s="31"/>
    </row>
    <row r="24" spans="1:15" s="7" customFormat="1" ht="26.4" x14ac:dyDescent="0.25">
      <c r="A24" s="45" t="s">
        <v>60</v>
      </c>
      <c r="B24" s="45" t="s">
        <v>113</v>
      </c>
      <c r="C24" s="45" t="s">
        <v>43</v>
      </c>
      <c r="D24" s="31">
        <v>1</v>
      </c>
      <c r="E24" s="45"/>
      <c r="F24" s="32" t="s">
        <v>49</v>
      </c>
      <c r="G24" s="31"/>
      <c r="H24" s="67" t="s">
        <v>210</v>
      </c>
      <c r="I24" s="67" t="s">
        <v>204</v>
      </c>
      <c r="J24" s="67" t="s">
        <v>211</v>
      </c>
      <c r="K24" s="67"/>
      <c r="L24" s="67"/>
      <c r="M24" s="32" t="s">
        <v>185</v>
      </c>
      <c r="N24" s="32" t="s">
        <v>185</v>
      </c>
      <c r="O24" s="31"/>
    </row>
    <row r="25" spans="1:15" s="7" customFormat="1" ht="26.4" x14ac:dyDescent="0.25">
      <c r="A25" s="45" t="s">
        <v>148</v>
      </c>
      <c r="B25" s="45" t="s">
        <v>149</v>
      </c>
      <c r="C25" s="45" t="s">
        <v>150</v>
      </c>
      <c r="D25" s="31">
        <v>1</v>
      </c>
      <c r="E25" s="31"/>
      <c r="F25" s="32" t="s">
        <v>49</v>
      </c>
      <c r="G25" s="31"/>
      <c r="H25" s="67" t="s">
        <v>212</v>
      </c>
      <c r="I25" s="67" t="s">
        <v>213</v>
      </c>
      <c r="J25" s="67" t="s">
        <v>214</v>
      </c>
      <c r="K25" s="67"/>
      <c r="L25" s="67"/>
      <c r="M25" s="32" t="s">
        <v>185</v>
      </c>
      <c r="N25" s="32" t="s">
        <v>185</v>
      </c>
      <c r="O25" s="31"/>
    </row>
    <row r="26" spans="1:15" s="7" customFormat="1" ht="26.4" x14ac:dyDescent="0.25">
      <c r="A26" s="45" t="s">
        <v>92</v>
      </c>
      <c r="B26" s="45" t="s">
        <v>151</v>
      </c>
      <c r="C26" s="45" t="s">
        <v>93</v>
      </c>
      <c r="D26" s="31">
        <v>1</v>
      </c>
      <c r="E26" s="31"/>
      <c r="F26" s="32" t="s">
        <v>49</v>
      </c>
      <c r="G26" s="31"/>
      <c r="H26" s="67" t="s">
        <v>215</v>
      </c>
      <c r="I26" s="67" t="s">
        <v>213</v>
      </c>
      <c r="J26" s="67" t="s">
        <v>216</v>
      </c>
      <c r="K26" s="67"/>
      <c r="L26" s="67"/>
      <c r="M26" s="32" t="s">
        <v>185</v>
      </c>
      <c r="N26" s="32" t="s">
        <v>185</v>
      </c>
      <c r="O26" s="31"/>
    </row>
    <row r="27" spans="1:15" s="7" customFormat="1" ht="26.4" x14ac:dyDescent="0.25">
      <c r="A27" s="62" t="str">
        <f>IF($D$15="with socket","2.2uF","[N/A]")</f>
        <v>[N/A]</v>
      </c>
      <c r="B27" s="45" t="s">
        <v>133</v>
      </c>
      <c r="C27" s="45" t="s">
        <v>93</v>
      </c>
      <c r="D27" s="31">
        <v>2</v>
      </c>
      <c r="E27" s="63" t="str">
        <f>IF($D$15="with socket","","[N/A]")</f>
        <v>[N/A]</v>
      </c>
      <c r="F27" s="32" t="s">
        <v>49</v>
      </c>
      <c r="G27" s="31"/>
      <c r="H27" s="67" t="s">
        <v>217</v>
      </c>
      <c r="I27" s="67" t="s">
        <v>204</v>
      </c>
      <c r="J27" s="67" t="s">
        <v>218</v>
      </c>
      <c r="K27" s="67"/>
      <c r="L27" s="67"/>
      <c r="M27" s="32" t="s">
        <v>185</v>
      </c>
      <c r="N27" s="32" t="s">
        <v>185</v>
      </c>
      <c r="O27" s="31"/>
    </row>
    <row r="28" spans="1:15" s="7" customFormat="1" ht="26.4" x14ac:dyDescent="0.25">
      <c r="A28" s="45" t="s">
        <v>290</v>
      </c>
      <c r="B28" s="45" t="s">
        <v>109</v>
      </c>
      <c r="C28" s="45" t="s">
        <v>93</v>
      </c>
      <c r="D28" s="31">
        <v>1</v>
      </c>
      <c r="E28" s="31" t="s">
        <v>110</v>
      </c>
      <c r="F28" s="32" t="s">
        <v>49</v>
      </c>
      <c r="G28" s="31"/>
      <c r="H28" s="67" t="s">
        <v>291</v>
      </c>
      <c r="I28" s="67" t="s">
        <v>204</v>
      </c>
      <c r="J28" s="67" t="s">
        <v>292</v>
      </c>
      <c r="K28" s="67"/>
      <c r="L28" s="67"/>
      <c r="M28" s="67" t="s">
        <v>185</v>
      </c>
      <c r="N28" s="67" t="s">
        <v>185</v>
      </c>
      <c r="O28" s="31"/>
    </row>
    <row r="29" spans="1:15" s="74" customFormat="1" ht="26.4" x14ac:dyDescent="0.25">
      <c r="A29" s="65" t="s">
        <v>302</v>
      </c>
      <c r="B29" s="65" t="s">
        <v>94</v>
      </c>
      <c r="C29" s="65" t="s">
        <v>43</v>
      </c>
      <c r="D29" s="36">
        <v>2</v>
      </c>
      <c r="E29" s="36"/>
      <c r="F29" s="35" t="s">
        <v>49</v>
      </c>
      <c r="G29" s="36"/>
      <c r="H29" s="35" t="s">
        <v>303</v>
      </c>
      <c r="I29" s="35" t="s">
        <v>294</v>
      </c>
      <c r="J29" s="35" t="s">
        <v>304</v>
      </c>
      <c r="K29" s="35" t="s">
        <v>295</v>
      </c>
      <c r="L29" s="35"/>
      <c r="M29" s="35" t="s">
        <v>185</v>
      </c>
      <c r="N29" s="35" t="s">
        <v>185</v>
      </c>
      <c r="O29" s="36"/>
    </row>
    <row r="30" spans="1:15" s="7" customFormat="1" ht="26.4" x14ac:dyDescent="0.25">
      <c r="A30" s="45" t="s">
        <v>166</v>
      </c>
      <c r="B30" s="45" t="s">
        <v>147</v>
      </c>
      <c r="C30" s="45" t="s">
        <v>43</v>
      </c>
      <c r="D30" s="31">
        <v>2</v>
      </c>
      <c r="E30" s="31" t="s">
        <v>110</v>
      </c>
      <c r="F30" s="32" t="s">
        <v>49</v>
      </c>
      <c r="G30" s="31"/>
      <c r="H30" s="67" t="s">
        <v>208</v>
      </c>
      <c r="I30" s="67" t="s">
        <v>204</v>
      </c>
      <c r="J30" s="67" t="s">
        <v>209</v>
      </c>
      <c r="K30" s="67"/>
      <c r="L30" s="67"/>
      <c r="M30" s="32" t="s">
        <v>185</v>
      </c>
      <c r="N30" s="32" t="s">
        <v>185</v>
      </c>
      <c r="O30" s="31"/>
    </row>
    <row r="31" spans="1:15" s="7" customFormat="1" ht="26.4" x14ac:dyDescent="0.25">
      <c r="A31" s="45" t="s">
        <v>65</v>
      </c>
      <c r="B31" s="45" t="s">
        <v>95</v>
      </c>
      <c r="C31" s="45" t="s">
        <v>66</v>
      </c>
      <c r="D31" s="31">
        <v>1</v>
      </c>
      <c r="E31" s="32"/>
      <c r="F31" s="32" t="s">
        <v>49</v>
      </c>
      <c r="G31" s="32" t="s">
        <v>90</v>
      </c>
      <c r="H31" s="67" t="s">
        <v>219</v>
      </c>
      <c r="I31" s="67" t="s">
        <v>220</v>
      </c>
      <c r="J31" s="67" t="s">
        <v>221</v>
      </c>
      <c r="K31" s="67" t="s">
        <v>222</v>
      </c>
      <c r="L31" s="67" t="s">
        <v>65</v>
      </c>
      <c r="M31" s="32" t="s">
        <v>185</v>
      </c>
      <c r="N31" s="32" t="s">
        <v>185</v>
      </c>
      <c r="O31" s="32"/>
    </row>
    <row r="32" spans="1:15" s="7" customFormat="1" ht="39.6" x14ac:dyDescent="0.25">
      <c r="A32" s="45" t="s">
        <v>63</v>
      </c>
      <c r="B32" s="45" t="s">
        <v>31</v>
      </c>
      <c r="C32" s="45" t="s">
        <v>64</v>
      </c>
      <c r="D32" s="31">
        <v>1</v>
      </c>
      <c r="E32" s="31"/>
      <c r="F32" s="32" t="s">
        <v>49</v>
      </c>
      <c r="G32" s="32"/>
      <c r="H32" s="67" t="s">
        <v>223</v>
      </c>
      <c r="I32" s="67" t="s">
        <v>224</v>
      </c>
      <c r="J32" s="67" t="s">
        <v>225</v>
      </c>
      <c r="K32" s="67"/>
      <c r="L32" s="67"/>
      <c r="M32" s="32" t="s">
        <v>185</v>
      </c>
      <c r="N32" s="32" t="s">
        <v>185</v>
      </c>
      <c r="O32" s="32"/>
    </row>
    <row r="33" spans="1:15" s="7" customFormat="1" ht="39.6" x14ac:dyDescent="0.25">
      <c r="A33" s="45"/>
      <c r="B33" s="45" t="s">
        <v>172</v>
      </c>
      <c r="C33" s="45" t="s">
        <v>74</v>
      </c>
      <c r="D33" s="31">
        <v>3</v>
      </c>
      <c r="E33" s="32"/>
      <c r="F33" s="32" t="s">
        <v>49</v>
      </c>
      <c r="G33" s="31"/>
      <c r="H33" s="67" t="s">
        <v>226</v>
      </c>
      <c r="I33" s="67" t="s">
        <v>224</v>
      </c>
      <c r="J33" s="67" t="s">
        <v>225</v>
      </c>
      <c r="K33" s="67"/>
      <c r="L33" s="67"/>
      <c r="M33" s="32" t="s">
        <v>185</v>
      </c>
      <c r="N33" s="32" t="s">
        <v>185</v>
      </c>
      <c r="O33" s="31"/>
    </row>
    <row r="34" spans="1:15" s="7" customFormat="1" x14ac:dyDescent="0.25">
      <c r="A34" s="45" t="s">
        <v>110</v>
      </c>
      <c r="B34" s="45" t="s">
        <v>33</v>
      </c>
      <c r="C34" s="45" t="s">
        <v>74</v>
      </c>
      <c r="D34" s="31">
        <v>1</v>
      </c>
      <c r="E34" s="32" t="s">
        <v>110</v>
      </c>
      <c r="F34" s="32" t="s">
        <v>49</v>
      </c>
      <c r="G34" s="31"/>
      <c r="H34" s="67"/>
      <c r="I34" s="67"/>
      <c r="J34" s="67"/>
      <c r="K34" s="67"/>
      <c r="L34" s="67"/>
      <c r="M34" s="32" t="s">
        <v>185</v>
      </c>
      <c r="N34" s="32" t="s">
        <v>185</v>
      </c>
      <c r="O34" s="31"/>
    </row>
    <row r="35" spans="1:15" s="7" customFormat="1" ht="40.5" customHeight="1" x14ac:dyDescent="0.25">
      <c r="A35" s="45" t="s">
        <v>137</v>
      </c>
      <c r="B35" s="45" t="s">
        <v>157</v>
      </c>
      <c r="C35" s="45" t="s">
        <v>74</v>
      </c>
      <c r="D35" s="57" t="s">
        <v>138</v>
      </c>
      <c r="E35" s="32"/>
      <c r="F35" s="32" t="s">
        <v>49</v>
      </c>
      <c r="G35" s="31" t="s">
        <v>163</v>
      </c>
      <c r="H35" s="67" t="s">
        <v>227</v>
      </c>
      <c r="I35" s="67" t="s">
        <v>224</v>
      </c>
      <c r="J35" s="67" t="s">
        <v>228</v>
      </c>
      <c r="K35" s="67"/>
      <c r="L35" s="67"/>
      <c r="M35" s="32" t="s">
        <v>185</v>
      </c>
      <c r="N35" s="32" t="s">
        <v>185</v>
      </c>
      <c r="O35" s="31"/>
    </row>
    <row r="36" spans="1:15" s="7" customFormat="1" ht="26.4" x14ac:dyDescent="0.25">
      <c r="A36" s="45" t="s">
        <v>61</v>
      </c>
      <c r="B36" s="45" t="s">
        <v>114</v>
      </c>
      <c r="C36" s="45" t="s">
        <v>62</v>
      </c>
      <c r="D36" s="31">
        <v>1</v>
      </c>
      <c r="E36" s="32"/>
      <c r="F36" s="32" t="s">
        <v>49</v>
      </c>
      <c r="G36" s="31"/>
      <c r="H36" s="67" t="s">
        <v>229</v>
      </c>
      <c r="I36" s="67" t="s">
        <v>224</v>
      </c>
      <c r="J36" s="67" t="s">
        <v>230</v>
      </c>
      <c r="K36" s="67"/>
      <c r="L36" s="67"/>
      <c r="M36" s="32" t="s">
        <v>185</v>
      </c>
      <c r="N36" s="32" t="s">
        <v>185</v>
      </c>
      <c r="O36" s="31"/>
    </row>
    <row r="37" spans="1:15" s="7" customFormat="1" ht="39.6" x14ac:dyDescent="0.25">
      <c r="A37" s="45" t="s">
        <v>67</v>
      </c>
      <c r="B37" s="45" t="s">
        <v>55</v>
      </c>
      <c r="C37" s="45" t="s">
        <v>68</v>
      </c>
      <c r="D37" s="31">
        <v>1</v>
      </c>
      <c r="E37" s="32"/>
      <c r="F37" s="32" t="s">
        <v>49</v>
      </c>
      <c r="G37" s="31"/>
      <c r="H37" s="67" t="s">
        <v>231</v>
      </c>
      <c r="I37" s="67" t="s">
        <v>224</v>
      </c>
      <c r="J37" s="67" t="s">
        <v>232</v>
      </c>
      <c r="K37" s="67"/>
      <c r="L37" s="67"/>
      <c r="M37" s="32" t="s">
        <v>185</v>
      </c>
      <c r="N37" s="32" t="s">
        <v>185</v>
      </c>
      <c r="O37" s="31"/>
    </row>
    <row r="38" spans="1:15" s="7" customFormat="1" ht="39.6" x14ac:dyDescent="0.25">
      <c r="A38" s="45" t="s">
        <v>69</v>
      </c>
      <c r="B38" s="45" t="s">
        <v>115</v>
      </c>
      <c r="C38" s="45" t="s">
        <v>70</v>
      </c>
      <c r="D38" s="31">
        <v>2</v>
      </c>
      <c r="E38" s="32"/>
      <c r="F38" s="32" t="s">
        <v>49</v>
      </c>
      <c r="G38" s="32"/>
      <c r="H38" s="67" t="s">
        <v>233</v>
      </c>
      <c r="I38" s="67" t="s">
        <v>224</v>
      </c>
      <c r="J38" s="67" t="s">
        <v>234</v>
      </c>
      <c r="K38" s="67"/>
      <c r="L38" s="67"/>
      <c r="M38" s="32" t="s">
        <v>185</v>
      </c>
      <c r="N38" s="32" t="s">
        <v>185</v>
      </c>
      <c r="O38" s="32"/>
    </row>
    <row r="39" spans="1:15" s="7" customFormat="1" ht="39.6" x14ac:dyDescent="0.25">
      <c r="A39" s="45" t="s">
        <v>171</v>
      </c>
      <c r="B39" s="45" t="s">
        <v>116</v>
      </c>
      <c r="C39" s="45" t="s">
        <v>117</v>
      </c>
      <c r="D39" s="31">
        <v>2</v>
      </c>
      <c r="E39" s="32"/>
      <c r="F39" s="32" t="s">
        <v>49</v>
      </c>
      <c r="G39" s="31" t="s">
        <v>134</v>
      </c>
      <c r="H39" s="67" t="s">
        <v>235</v>
      </c>
      <c r="I39" s="67" t="s">
        <v>224</v>
      </c>
      <c r="J39" s="67" t="s">
        <v>236</v>
      </c>
      <c r="K39" s="67"/>
      <c r="L39" s="67"/>
      <c r="M39" s="32" t="s">
        <v>185</v>
      </c>
      <c r="N39" s="32" t="s">
        <v>185</v>
      </c>
      <c r="O39" s="31"/>
    </row>
    <row r="40" spans="1:15" s="7" customFormat="1" ht="39.6" x14ac:dyDescent="0.25">
      <c r="A40" s="45" t="s">
        <v>71</v>
      </c>
      <c r="B40" s="45" t="s">
        <v>118</v>
      </c>
      <c r="C40" s="45" t="s">
        <v>72</v>
      </c>
      <c r="D40" s="31">
        <v>1</v>
      </c>
      <c r="E40" s="31"/>
      <c r="F40" s="32" t="s">
        <v>49</v>
      </c>
      <c r="G40" s="32"/>
      <c r="H40" s="67" t="s">
        <v>237</v>
      </c>
      <c r="I40" s="67" t="s">
        <v>224</v>
      </c>
      <c r="J40" s="67" t="s">
        <v>230</v>
      </c>
      <c r="K40" s="67"/>
      <c r="L40" s="67"/>
      <c r="M40" s="32" t="s">
        <v>185</v>
      </c>
      <c r="N40" s="32" t="s">
        <v>185</v>
      </c>
      <c r="O40" s="32"/>
    </row>
    <row r="41" spans="1:15" s="7" customFormat="1" ht="26.4" x14ac:dyDescent="0.25">
      <c r="A41" s="45" t="s">
        <v>50</v>
      </c>
      <c r="B41" s="45" t="s">
        <v>152</v>
      </c>
      <c r="C41" s="45" t="s">
        <v>73</v>
      </c>
      <c r="D41" s="31">
        <v>3</v>
      </c>
      <c r="E41" s="32"/>
      <c r="F41" s="32" t="s">
        <v>38</v>
      </c>
      <c r="G41" s="32"/>
      <c r="H41" s="67" t="s">
        <v>238</v>
      </c>
      <c r="I41" s="67" t="s">
        <v>239</v>
      </c>
      <c r="J41" s="67" t="s">
        <v>50</v>
      </c>
      <c r="K41" s="67"/>
      <c r="L41" s="67"/>
      <c r="M41" s="32" t="s">
        <v>185</v>
      </c>
      <c r="N41" s="32" t="s">
        <v>185</v>
      </c>
      <c r="O41" s="32"/>
    </row>
    <row r="42" spans="1:15" s="7" customFormat="1" ht="26.4" x14ac:dyDescent="0.25">
      <c r="A42" s="45" t="s">
        <v>153</v>
      </c>
      <c r="B42" s="45" t="s">
        <v>154</v>
      </c>
      <c r="C42" s="45" t="s">
        <v>155</v>
      </c>
      <c r="D42" s="31">
        <v>1</v>
      </c>
      <c r="E42" s="45"/>
      <c r="F42" s="45" t="s">
        <v>38</v>
      </c>
      <c r="G42" s="45"/>
      <c r="H42" s="67" t="s">
        <v>240</v>
      </c>
      <c r="I42" s="67" t="s">
        <v>239</v>
      </c>
      <c r="J42" s="67" t="s">
        <v>153</v>
      </c>
      <c r="K42" s="67"/>
      <c r="L42" s="67"/>
      <c r="M42" s="32" t="s">
        <v>185</v>
      </c>
      <c r="N42" s="32" t="s">
        <v>185</v>
      </c>
      <c r="O42" s="45"/>
    </row>
    <row r="43" spans="1:15" s="7" customFormat="1" ht="39.6" x14ac:dyDescent="0.25">
      <c r="A43" s="45"/>
      <c r="B43" s="45" t="s">
        <v>119</v>
      </c>
      <c r="C43" s="45" t="s">
        <v>120</v>
      </c>
      <c r="D43" s="31">
        <v>1</v>
      </c>
      <c r="E43" s="32"/>
      <c r="F43" s="32" t="s">
        <v>49</v>
      </c>
      <c r="G43" s="31"/>
      <c r="H43" s="67" t="s">
        <v>241</v>
      </c>
      <c r="I43" s="67" t="s">
        <v>224</v>
      </c>
      <c r="J43" s="67" t="s">
        <v>225</v>
      </c>
      <c r="K43" s="67"/>
      <c r="L43" s="67"/>
      <c r="M43" s="32" t="s">
        <v>185</v>
      </c>
      <c r="N43" s="32" t="s">
        <v>185</v>
      </c>
      <c r="O43" s="31"/>
    </row>
    <row r="44" spans="1:15" s="7" customFormat="1" ht="26.4" x14ac:dyDescent="0.25">
      <c r="A44" s="45" t="s">
        <v>26</v>
      </c>
      <c r="B44" s="45" t="s">
        <v>75</v>
      </c>
      <c r="C44" s="45" t="s">
        <v>36</v>
      </c>
      <c r="D44" s="31">
        <v>1</v>
      </c>
      <c r="E44" s="32"/>
      <c r="F44" s="32" t="s">
        <v>49</v>
      </c>
      <c r="G44" s="31"/>
      <c r="H44" s="67" t="s">
        <v>242</v>
      </c>
      <c r="I44" s="67" t="s">
        <v>243</v>
      </c>
      <c r="J44" s="67" t="s">
        <v>244</v>
      </c>
      <c r="K44" s="67"/>
      <c r="L44" s="67"/>
      <c r="M44" s="32" t="s">
        <v>185</v>
      </c>
      <c r="N44" s="32" t="s">
        <v>185</v>
      </c>
      <c r="O44" s="31"/>
    </row>
    <row r="45" spans="1:15" s="7" customFormat="1" ht="39.6" x14ac:dyDescent="0.25">
      <c r="A45" s="45" t="s">
        <v>76</v>
      </c>
      <c r="B45" s="45" t="s">
        <v>53</v>
      </c>
      <c r="C45" s="45" t="s">
        <v>77</v>
      </c>
      <c r="D45" s="31">
        <v>1</v>
      </c>
      <c r="E45" s="31"/>
      <c r="F45" s="32" t="s">
        <v>49</v>
      </c>
      <c r="G45" s="32"/>
      <c r="H45" s="67" t="s">
        <v>245</v>
      </c>
      <c r="I45" s="67" t="s">
        <v>246</v>
      </c>
      <c r="J45" s="67" t="s">
        <v>247</v>
      </c>
      <c r="K45" s="67" t="s">
        <v>248</v>
      </c>
      <c r="L45" s="67" t="s">
        <v>249</v>
      </c>
      <c r="M45" s="32" t="s">
        <v>186</v>
      </c>
      <c r="N45" s="32" t="s">
        <v>187</v>
      </c>
      <c r="O45" s="32" t="s">
        <v>188</v>
      </c>
    </row>
    <row r="46" spans="1:15" s="7" customFormat="1" ht="26.4" x14ac:dyDescent="0.25">
      <c r="A46" s="45" t="s">
        <v>44</v>
      </c>
      <c r="B46" s="45" t="s">
        <v>56</v>
      </c>
      <c r="C46" s="45" t="s">
        <v>45</v>
      </c>
      <c r="D46" s="31">
        <v>1</v>
      </c>
      <c r="E46" s="31"/>
      <c r="F46" s="32" t="s">
        <v>49</v>
      </c>
      <c r="G46" s="32"/>
      <c r="H46" s="67" t="s">
        <v>250</v>
      </c>
      <c r="I46" s="67" t="s">
        <v>251</v>
      </c>
      <c r="J46" s="67" t="s">
        <v>252</v>
      </c>
      <c r="K46" s="67"/>
      <c r="L46" s="67"/>
      <c r="M46" s="32" t="s">
        <v>186</v>
      </c>
      <c r="N46" s="32" t="s">
        <v>187</v>
      </c>
      <c r="O46" s="32" t="s">
        <v>188</v>
      </c>
    </row>
    <row r="47" spans="1:15" s="7" customFormat="1" x14ac:dyDescent="0.25">
      <c r="A47" s="45" t="s">
        <v>78</v>
      </c>
      <c r="B47" s="45" t="s">
        <v>79</v>
      </c>
      <c r="C47" s="45" t="s">
        <v>45</v>
      </c>
      <c r="D47" s="31">
        <v>1</v>
      </c>
      <c r="E47" s="31"/>
      <c r="F47" s="32" t="s">
        <v>49</v>
      </c>
      <c r="G47" s="32"/>
      <c r="H47" s="67" t="s">
        <v>253</v>
      </c>
      <c r="I47" s="67" t="s">
        <v>251</v>
      </c>
      <c r="J47" s="67" t="s">
        <v>254</v>
      </c>
      <c r="K47" s="67"/>
      <c r="L47" s="67"/>
      <c r="M47" s="32" t="s">
        <v>186</v>
      </c>
      <c r="N47" s="32" t="s">
        <v>187</v>
      </c>
      <c r="O47" s="32" t="s">
        <v>188</v>
      </c>
    </row>
    <row r="48" spans="1:15" s="7" customFormat="1" x14ac:dyDescent="0.25">
      <c r="A48" s="45" t="s">
        <v>27</v>
      </c>
      <c r="B48" s="45" t="s">
        <v>181</v>
      </c>
      <c r="C48" s="45" t="s">
        <v>47</v>
      </c>
      <c r="D48" s="31">
        <v>4</v>
      </c>
      <c r="E48" s="59"/>
      <c r="F48" s="32" t="s">
        <v>49</v>
      </c>
      <c r="G48" s="32"/>
      <c r="H48" s="67" t="s">
        <v>255</v>
      </c>
      <c r="I48" s="67" t="s">
        <v>204</v>
      </c>
      <c r="J48" s="67" t="s">
        <v>256</v>
      </c>
      <c r="K48" s="67"/>
      <c r="L48" s="67"/>
      <c r="M48" s="32" t="s">
        <v>185</v>
      </c>
      <c r="N48" s="32" t="s">
        <v>185</v>
      </c>
      <c r="O48" s="32"/>
    </row>
    <row r="49" spans="1:15" s="7" customFormat="1" x14ac:dyDescent="0.25">
      <c r="A49" s="45" t="s">
        <v>80</v>
      </c>
      <c r="B49" s="45" t="s">
        <v>139</v>
      </c>
      <c r="C49" s="45" t="s">
        <v>47</v>
      </c>
      <c r="D49" s="31">
        <v>5</v>
      </c>
      <c r="E49" s="32"/>
      <c r="F49" s="32" t="s">
        <v>49</v>
      </c>
      <c r="G49" s="32"/>
      <c r="H49" s="67" t="s">
        <v>257</v>
      </c>
      <c r="I49" s="67" t="s">
        <v>204</v>
      </c>
      <c r="J49" s="67" t="s">
        <v>258</v>
      </c>
      <c r="K49" s="67"/>
      <c r="L49" s="67"/>
      <c r="M49" s="32" t="s">
        <v>185</v>
      </c>
      <c r="N49" s="32" t="s">
        <v>185</v>
      </c>
      <c r="O49" s="32"/>
    </row>
    <row r="50" spans="1:15" s="7" customFormat="1" x14ac:dyDescent="0.25">
      <c r="A50" s="45">
        <v>22</v>
      </c>
      <c r="B50" s="45" t="s">
        <v>121</v>
      </c>
      <c r="C50" s="45" t="s">
        <v>47</v>
      </c>
      <c r="D50" s="31">
        <v>4</v>
      </c>
      <c r="E50" s="31"/>
      <c r="F50" s="32" t="s">
        <v>49</v>
      </c>
      <c r="G50" s="32"/>
      <c r="H50" s="67" t="s">
        <v>259</v>
      </c>
      <c r="I50" s="67" t="s">
        <v>204</v>
      </c>
      <c r="J50" s="67" t="s">
        <v>260</v>
      </c>
      <c r="K50" s="67"/>
      <c r="L50" s="67"/>
      <c r="M50" s="32" t="s">
        <v>185</v>
      </c>
      <c r="N50" s="32" t="s">
        <v>185</v>
      </c>
      <c r="O50" s="32"/>
    </row>
    <row r="51" spans="1:15" s="7" customFormat="1" x14ac:dyDescent="0.25">
      <c r="A51" s="45" t="s">
        <v>28</v>
      </c>
      <c r="B51" s="45" t="s">
        <v>140</v>
      </c>
      <c r="C51" s="45" t="s">
        <v>47</v>
      </c>
      <c r="D51" s="31">
        <v>3</v>
      </c>
      <c r="E51" s="31"/>
      <c r="F51" s="32" t="s">
        <v>49</v>
      </c>
      <c r="G51" s="32"/>
      <c r="H51" s="67" t="s">
        <v>261</v>
      </c>
      <c r="I51" s="67" t="s">
        <v>204</v>
      </c>
      <c r="J51" s="67" t="s">
        <v>262</v>
      </c>
      <c r="K51" s="67"/>
      <c r="L51" s="67"/>
      <c r="M51" s="32" t="s">
        <v>185</v>
      </c>
      <c r="N51" s="32" t="s">
        <v>185</v>
      </c>
      <c r="O51" s="32"/>
    </row>
    <row r="52" spans="1:15" s="7" customFormat="1" x14ac:dyDescent="0.25">
      <c r="A52" s="45" t="s">
        <v>142</v>
      </c>
      <c r="B52" s="45" t="s">
        <v>141</v>
      </c>
      <c r="C52" s="45" t="s">
        <v>47</v>
      </c>
      <c r="D52" s="31">
        <v>1</v>
      </c>
      <c r="E52" s="32"/>
      <c r="F52" s="32" t="s">
        <v>49</v>
      </c>
      <c r="G52" s="32"/>
      <c r="H52" s="67" t="s">
        <v>263</v>
      </c>
      <c r="I52" s="67" t="s">
        <v>204</v>
      </c>
      <c r="J52" s="67" t="s">
        <v>264</v>
      </c>
      <c r="K52" s="67"/>
      <c r="L52" s="67"/>
      <c r="M52" s="32" t="s">
        <v>185</v>
      </c>
      <c r="N52" s="32" t="s">
        <v>185</v>
      </c>
      <c r="O52" s="32"/>
    </row>
    <row r="53" spans="1:15" s="7" customFormat="1" x14ac:dyDescent="0.25">
      <c r="A53" s="45">
        <v>100</v>
      </c>
      <c r="B53" s="45" t="s">
        <v>180</v>
      </c>
      <c r="C53" s="45" t="s">
        <v>47</v>
      </c>
      <c r="D53" s="31">
        <v>6</v>
      </c>
      <c r="E53" s="45"/>
      <c r="F53" s="32" t="s">
        <v>49</v>
      </c>
      <c r="G53" s="32"/>
      <c r="H53" s="67" t="s">
        <v>265</v>
      </c>
      <c r="I53" s="67" t="s">
        <v>204</v>
      </c>
      <c r="J53" s="67" t="s">
        <v>266</v>
      </c>
      <c r="K53" s="67"/>
      <c r="L53" s="67"/>
      <c r="M53" s="32" t="s">
        <v>185</v>
      </c>
      <c r="N53" s="32" t="s">
        <v>185</v>
      </c>
      <c r="O53" s="32"/>
    </row>
    <row r="54" spans="1:15" s="7" customFormat="1" ht="15.75" customHeight="1" x14ac:dyDescent="0.25">
      <c r="A54" s="45" t="s">
        <v>122</v>
      </c>
      <c r="B54" s="45" t="s">
        <v>123</v>
      </c>
      <c r="C54" s="45" t="s">
        <v>47</v>
      </c>
      <c r="D54" s="31">
        <v>1</v>
      </c>
      <c r="E54" s="31"/>
      <c r="F54" s="32" t="s">
        <v>49</v>
      </c>
      <c r="G54" s="32"/>
      <c r="H54" s="67" t="s">
        <v>267</v>
      </c>
      <c r="I54" s="67" t="s">
        <v>204</v>
      </c>
      <c r="J54" s="67" t="s">
        <v>268</v>
      </c>
      <c r="K54" s="67"/>
      <c r="L54" s="67"/>
      <c r="M54" s="32" t="s">
        <v>185</v>
      </c>
      <c r="N54" s="32" t="s">
        <v>185</v>
      </c>
      <c r="O54" s="32"/>
    </row>
    <row r="55" spans="1:15" s="7" customFormat="1" x14ac:dyDescent="0.25">
      <c r="A55" s="45" t="s">
        <v>39</v>
      </c>
      <c r="B55" s="45" t="s">
        <v>124</v>
      </c>
      <c r="C55" s="45" t="s">
        <v>47</v>
      </c>
      <c r="D55" s="31">
        <v>1</v>
      </c>
      <c r="E55" s="31"/>
      <c r="F55" s="32" t="s">
        <v>49</v>
      </c>
      <c r="G55" s="32"/>
      <c r="H55" s="67" t="s">
        <v>269</v>
      </c>
      <c r="I55" s="67" t="s">
        <v>204</v>
      </c>
      <c r="J55" s="67" t="s">
        <v>270</v>
      </c>
      <c r="K55" s="67"/>
      <c r="L55" s="67"/>
      <c r="M55" s="32" t="s">
        <v>185</v>
      </c>
      <c r="N55" s="32" t="s">
        <v>185</v>
      </c>
      <c r="O55" s="32"/>
    </row>
    <row r="56" spans="1:15" s="7" customFormat="1" ht="24.75" customHeight="1" x14ac:dyDescent="0.25">
      <c r="A56" s="45">
        <v>0</v>
      </c>
      <c r="B56" s="45" t="s">
        <v>191</v>
      </c>
      <c r="C56" s="45" t="s">
        <v>47</v>
      </c>
      <c r="D56" s="31">
        <v>5</v>
      </c>
      <c r="E56" s="67"/>
      <c r="F56" s="32" t="s">
        <v>49</v>
      </c>
      <c r="G56" s="32"/>
      <c r="H56" s="67" t="s">
        <v>271</v>
      </c>
      <c r="I56" s="67" t="s">
        <v>204</v>
      </c>
      <c r="J56" s="67" t="s">
        <v>272</v>
      </c>
      <c r="K56" s="67"/>
      <c r="L56" s="67"/>
      <c r="M56" s="32" t="s">
        <v>185</v>
      </c>
      <c r="N56" s="32" t="s">
        <v>185</v>
      </c>
      <c r="O56" s="32"/>
    </row>
    <row r="57" spans="1:15" s="7" customFormat="1" x14ac:dyDescent="0.25">
      <c r="A57" s="45">
        <v>510</v>
      </c>
      <c r="B57" s="45" t="s">
        <v>125</v>
      </c>
      <c r="C57" s="45" t="s">
        <v>47</v>
      </c>
      <c r="D57" s="31">
        <v>1</v>
      </c>
      <c r="E57" s="67"/>
      <c r="F57" s="32" t="s">
        <v>49</v>
      </c>
      <c r="G57" s="32"/>
      <c r="H57" s="67" t="s">
        <v>273</v>
      </c>
      <c r="I57" s="67" t="s">
        <v>204</v>
      </c>
      <c r="J57" s="67" t="s">
        <v>274</v>
      </c>
      <c r="K57" s="67"/>
      <c r="L57" s="67"/>
      <c r="M57" s="32" t="s">
        <v>185</v>
      </c>
      <c r="N57" s="32" t="s">
        <v>185</v>
      </c>
      <c r="O57" s="32"/>
    </row>
    <row r="58" spans="1:15" s="7" customFormat="1" x14ac:dyDescent="0.25">
      <c r="A58" s="45" t="s">
        <v>54</v>
      </c>
      <c r="B58" s="45" t="s">
        <v>126</v>
      </c>
      <c r="C58" s="45" t="s">
        <v>47</v>
      </c>
      <c r="D58" s="31">
        <v>1</v>
      </c>
      <c r="E58" s="31"/>
      <c r="F58" s="32" t="s">
        <v>49</v>
      </c>
      <c r="G58" s="32"/>
      <c r="H58" s="67" t="s">
        <v>275</v>
      </c>
      <c r="I58" s="67" t="s">
        <v>204</v>
      </c>
      <c r="J58" s="67" t="s">
        <v>276</v>
      </c>
      <c r="K58" s="67"/>
      <c r="L58" s="67"/>
      <c r="M58" s="32" t="s">
        <v>185</v>
      </c>
      <c r="N58" s="32" t="s">
        <v>185</v>
      </c>
      <c r="O58" s="32"/>
    </row>
    <row r="59" spans="1:15" s="7" customFormat="1" x14ac:dyDescent="0.25">
      <c r="A59" s="45" t="s">
        <v>110</v>
      </c>
      <c r="B59" s="45" t="s">
        <v>192</v>
      </c>
      <c r="C59" s="45" t="s">
        <v>47</v>
      </c>
      <c r="D59" s="31">
        <v>5</v>
      </c>
      <c r="E59" s="31" t="s">
        <v>110</v>
      </c>
      <c r="F59" s="32" t="s">
        <v>49</v>
      </c>
      <c r="G59" s="32"/>
      <c r="H59" s="67"/>
      <c r="I59" s="67"/>
      <c r="J59" s="67"/>
      <c r="K59" s="67"/>
      <c r="L59" s="67"/>
      <c r="M59" s="32" t="s">
        <v>185</v>
      </c>
      <c r="N59" s="32" t="s">
        <v>185</v>
      </c>
      <c r="O59" s="32"/>
    </row>
    <row r="60" spans="1:15" ht="60.75" customHeight="1" x14ac:dyDescent="0.25">
      <c r="A60" s="45" t="s">
        <v>81</v>
      </c>
      <c r="B60" s="67" t="s">
        <v>299</v>
      </c>
      <c r="C60" s="67" t="s">
        <v>82</v>
      </c>
      <c r="D60" s="35">
        <v>18</v>
      </c>
      <c r="E60" s="67"/>
      <c r="F60" s="32" t="s">
        <v>49</v>
      </c>
      <c r="G60" s="32" t="s">
        <v>108</v>
      </c>
      <c r="H60" s="67" t="s">
        <v>271</v>
      </c>
      <c r="I60" s="67" t="s">
        <v>204</v>
      </c>
      <c r="J60" s="67" t="s">
        <v>272</v>
      </c>
      <c r="K60" s="67"/>
      <c r="L60" s="67"/>
      <c r="M60" s="32" t="s">
        <v>185</v>
      </c>
      <c r="N60" s="32" t="s">
        <v>185</v>
      </c>
      <c r="O60" s="32"/>
    </row>
    <row r="61" spans="1:15" ht="41.25" customHeight="1" x14ac:dyDescent="0.25">
      <c r="A61" s="45" t="s">
        <v>110</v>
      </c>
      <c r="B61" s="67" t="s">
        <v>300</v>
      </c>
      <c r="C61" s="67" t="s">
        <v>82</v>
      </c>
      <c r="D61" s="35">
        <v>13</v>
      </c>
      <c r="E61" s="31" t="s">
        <v>110</v>
      </c>
      <c r="F61" s="32" t="s">
        <v>49</v>
      </c>
      <c r="G61" s="32" t="s">
        <v>107</v>
      </c>
      <c r="H61" s="67"/>
      <c r="I61" s="67"/>
      <c r="J61" s="67"/>
      <c r="K61" s="67"/>
      <c r="L61" s="67"/>
      <c r="M61" s="32" t="s">
        <v>185</v>
      </c>
      <c r="N61" s="32" t="s">
        <v>185</v>
      </c>
      <c r="O61" s="32"/>
    </row>
    <row r="62" spans="1:15" s="7" customFormat="1" ht="52.8" x14ac:dyDescent="0.25">
      <c r="A62" s="45" t="s">
        <v>81</v>
      </c>
      <c r="B62" s="45" t="s">
        <v>169</v>
      </c>
      <c r="C62" s="45" t="s">
        <v>82</v>
      </c>
      <c r="D62" s="31">
        <v>16</v>
      </c>
      <c r="E62" s="31"/>
      <c r="F62" s="32" t="s">
        <v>49</v>
      </c>
      <c r="G62" s="32" t="s">
        <v>167</v>
      </c>
      <c r="H62" s="67" t="s">
        <v>271</v>
      </c>
      <c r="I62" s="67" t="s">
        <v>204</v>
      </c>
      <c r="J62" s="67" t="s">
        <v>272</v>
      </c>
      <c r="K62" s="67"/>
      <c r="L62" s="67"/>
      <c r="M62" s="32" t="s">
        <v>185</v>
      </c>
      <c r="N62" s="32" t="s">
        <v>185</v>
      </c>
      <c r="O62" s="32"/>
    </row>
    <row r="63" spans="1:15" s="7" customFormat="1" ht="52.8" x14ac:dyDescent="0.25">
      <c r="A63" s="45" t="s">
        <v>110</v>
      </c>
      <c r="B63" s="45" t="s">
        <v>170</v>
      </c>
      <c r="C63" s="45" t="s">
        <v>82</v>
      </c>
      <c r="D63" s="31">
        <v>18</v>
      </c>
      <c r="E63" s="31" t="s">
        <v>110</v>
      </c>
      <c r="F63" s="32" t="s">
        <v>49</v>
      </c>
      <c r="G63" s="32" t="s">
        <v>168</v>
      </c>
      <c r="H63" s="67"/>
      <c r="I63" s="67"/>
      <c r="J63" s="67"/>
      <c r="K63" s="67"/>
      <c r="L63" s="67"/>
      <c r="M63" s="32" t="s">
        <v>185</v>
      </c>
      <c r="N63" s="32" t="s">
        <v>185</v>
      </c>
      <c r="O63" s="32"/>
    </row>
    <row r="64" spans="1:15" s="7" customFormat="1" ht="26.4" x14ac:dyDescent="0.25">
      <c r="A64" s="45">
        <v>9013</v>
      </c>
      <c r="B64" s="45" t="s">
        <v>97</v>
      </c>
      <c r="C64" s="45" t="s">
        <v>127</v>
      </c>
      <c r="D64" s="31">
        <v>1</v>
      </c>
      <c r="E64" s="45"/>
      <c r="F64" s="32" t="s">
        <v>49</v>
      </c>
      <c r="G64" s="32"/>
      <c r="H64" s="67" t="s">
        <v>277</v>
      </c>
      <c r="I64" s="67" t="s">
        <v>278</v>
      </c>
      <c r="J64" s="67" t="s">
        <v>279</v>
      </c>
      <c r="K64" s="67"/>
      <c r="L64" s="67"/>
      <c r="M64" s="32" t="s">
        <v>186</v>
      </c>
      <c r="N64" s="32" t="s">
        <v>187</v>
      </c>
      <c r="O64" s="32" t="s">
        <v>188</v>
      </c>
    </row>
    <row r="65" spans="1:15" s="7" customFormat="1" ht="66" x14ac:dyDescent="0.25">
      <c r="A65" s="67" t="s">
        <v>307</v>
      </c>
      <c r="B65" s="45" t="s">
        <v>128</v>
      </c>
      <c r="C65" s="45" t="s">
        <v>98</v>
      </c>
      <c r="D65" s="31">
        <v>1</v>
      </c>
      <c r="E65" s="31"/>
      <c r="F65" s="67" t="s">
        <v>38</v>
      </c>
      <c r="G65" s="67"/>
      <c r="H65" s="67" t="s">
        <v>308</v>
      </c>
      <c r="I65" s="67" t="s">
        <v>239</v>
      </c>
      <c r="J65" s="67" t="s">
        <v>307</v>
      </c>
      <c r="K65" s="67" t="s">
        <v>239</v>
      </c>
      <c r="L65" s="67" t="s">
        <v>96</v>
      </c>
      <c r="M65" s="32" t="s">
        <v>186</v>
      </c>
      <c r="N65" s="32" t="s">
        <v>187</v>
      </c>
      <c r="O65" s="32" t="s">
        <v>189</v>
      </c>
    </row>
    <row r="66" spans="1:15" s="7" customFormat="1" ht="66" x14ac:dyDescent="0.25">
      <c r="A66" s="45" t="s">
        <v>84</v>
      </c>
      <c r="B66" s="45" t="s">
        <v>129</v>
      </c>
      <c r="C66" s="45" t="s">
        <v>85</v>
      </c>
      <c r="D66" s="31">
        <v>1</v>
      </c>
      <c r="E66" s="36"/>
      <c r="F66" s="32" t="s">
        <v>38</v>
      </c>
      <c r="G66" s="32"/>
      <c r="H66" s="67" t="s">
        <v>280</v>
      </c>
      <c r="I66" s="67" t="s">
        <v>239</v>
      </c>
      <c r="J66" s="67" t="s">
        <v>84</v>
      </c>
      <c r="K66" s="67"/>
      <c r="L66" s="67"/>
      <c r="M66" s="32" t="s">
        <v>186</v>
      </c>
      <c r="N66" s="32" t="s">
        <v>187</v>
      </c>
      <c r="O66" s="32" t="s">
        <v>189</v>
      </c>
    </row>
    <row r="67" spans="1:15" s="7" customFormat="1" ht="66" x14ac:dyDescent="0.25">
      <c r="A67" s="45" t="s">
        <v>146</v>
      </c>
      <c r="B67" s="45" t="s">
        <v>99</v>
      </c>
      <c r="C67" s="45" t="s">
        <v>83</v>
      </c>
      <c r="D67" s="31">
        <v>1</v>
      </c>
      <c r="E67" s="64"/>
      <c r="F67" s="32" t="s">
        <v>38</v>
      </c>
      <c r="G67" s="32"/>
      <c r="H67" s="67" t="s">
        <v>281</v>
      </c>
      <c r="I67" s="67" t="s">
        <v>239</v>
      </c>
      <c r="J67" s="67" t="s">
        <v>282</v>
      </c>
      <c r="K67" s="67"/>
      <c r="L67" s="67"/>
      <c r="M67" s="66" t="s">
        <v>190</v>
      </c>
      <c r="N67" s="32" t="s">
        <v>187</v>
      </c>
      <c r="O67" s="32" t="s">
        <v>189</v>
      </c>
    </row>
    <row r="68" spans="1:15" s="7" customFormat="1" ht="66" x14ac:dyDescent="0.25">
      <c r="A68" s="45" t="s">
        <v>100</v>
      </c>
      <c r="B68" s="45" t="s">
        <v>34</v>
      </c>
      <c r="C68" s="45" t="s">
        <v>101</v>
      </c>
      <c r="D68" s="31">
        <v>1</v>
      </c>
      <c r="E68" s="32"/>
      <c r="F68" s="32" t="s">
        <v>38</v>
      </c>
      <c r="G68" s="32"/>
      <c r="H68" s="67" t="s">
        <v>283</v>
      </c>
      <c r="I68" s="67" t="s">
        <v>239</v>
      </c>
      <c r="J68" s="67" t="s">
        <v>100</v>
      </c>
      <c r="K68" s="67"/>
      <c r="L68" s="67"/>
      <c r="M68" s="32" t="s">
        <v>186</v>
      </c>
      <c r="N68" s="32" t="s">
        <v>187</v>
      </c>
      <c r="O68" s="32" t="s">
        <v>189</v>
      </c>
    </row>
    <row r="69" spans="1:15" s="7" customFormat="1" ht="66" x14ac:dyDescent="0.25">
      <c r="A69" s="45" t="s">
        <v>130</v>
      </c>
      <c r="B69" s="45" t="s">
        <v>131</v>
      </c>
      <c r="C69" s="45" t="s">
        <v>132</v>
      </c>
      <c r="D69" s="31">
        <v>1</v>
      </c>
      <c r="F69" s="32" t="s">
        <v>38</v>
      </c>
      <c r="G69" s="32"/>
      <c r="H69" s="67" t="s">
        <v>284</v>
      </c>
      <c r="I69" s="67" t="s">
        <v>239</v>
      </c>
      <c r="J69" s="67" t="s">
        <v>130</v>
      </c>
      <c r="K69" s="67"/>
      <c r="L69" s="67"/>
      <c r="M69" s="32" t="s">
        <v>186</v>
      </c>
      <c r="N69" s="32" t="s">
        <v>187</v>
      </c>
      <c r="O69" s="32" t="s">
        <v>189</v>
      </c>
    </row>
    <row r="70" spans="1:15" s="7" customFormat="1" ht="66" x14ac:dyDescent="0.25">
      <c r="A70" s="60" t="str">
        <f>"STM32"&amp;$A$15&amp;"T6"&amp;"U"</f>
        <v>STM32L452RET6U</v>
      </c>
      <c r="B70" s="45" t="s">
        <v>102</v>
      </c>
      <c r="C70" s="45" t="s">
        <v>86</v>
      </c>
      <c r="D70" s="31">
        <v>1</v>
      </c>
      <c r="E70" s="63" t="str">
        <f>$D$15</f>
        <v>without socket</v>
      </c>
      <c r="F70" s="32" t="s">
        <v>38</v>
      </c>
      <c r="G70" s="35"/>
      <c r="H70" s="75" t="str">
        <f>"IC,"&amp;$A$70&amp;",LQFP64,SMT"</f>
        <v>IC,STM32L452RET6U,LQFP64,SMT</v>
      </c>
      <c r="I70" s="67" t="s">
        <v>239</v>
      </c>
      <c r="J70" s="75" t="str">
        <f>A70</f>
        <v>STM32L452RET6U</v>
      </c>
      <c r="K70" s="67"/>
      <c r="L70" s="67"/>
      <c r="M70" s="66" t="s">
        <v>190</v>
      </c>
      <c r="N70" s="32" t="s">
        <v>187</v>
      </c>
      <c r="O70" s="32" t="s">
        <v>189</v>
      </c>
    </row>
    <row r="71" spans="1:15" s="7" customFormat="1" ht="26.4" x14ac:dyDescent="0.25">
      <c r="A71" s="45" t="s">
        <v>156</v>
      </c>
      <c r="B71" s="45" t="s">
        <v>145</v>
      </c>
      <c r="C71" s="45" t="s">
        <v>87</v>
      </c>
      <c r="D71" s="31">
        <v>1</v>
      </c>
      <c r="E71" s="30"/>
      <c r="F71" s="32" t="s">
        <v>49</v>
      </c>
      <c r="G71" s="32"/>
      <c r="H71" s="67" t="s">
        <v>285</v>
      </c>
      <c r="I71" s="67" t="s">
        <v>286</v>
      </c>
      <c r="J71" s="67" t="s">
        <v>287</v>
      </c>
      <c r="K71" s="67"/>
      <c r="L71" s="67"/>
      <c r="M71" s="32" t="s">
        <v>186</v>
      </c>
      <c r="N71" s="32" t="s">
        <v>187</v>
      </c>
      <c r="O71" s="32" t="s">
        <v>188</v>
      </c>
    </row>
    <row r="72" spans="1:15" s="74" customFormat="1" ht="39.6" x14ac:dyDescent="0.25">
      <c r="A72" s="65" t="s">
        <v>296</v>
      </c>
      <c r="B72" s="65" t="s">
        <v>88</v>
      </c>
      <c r="C72" s="65" t="s">
        <v>89</v>
      </c>
      <c r="D72" s="36">
        <v>1</v>
      </c>
      <c r="E72" s="36"/>
      <c r="F72" s="35" t="s">
        <v>49</v>
      </c>
      <c r="G72" s="35"/>
      <c r="H72" s="35" t="s">
        <v>297</v>
      </c>
      <c r="I72" s="35" t="s">
        <v>293</v>
      </c>
      <c r="J72" s="35" t="s">
        <v>296</v>
      </c>
      <c r="K72" s="35"/>
      <c r="L72" s="35"/>
      <c r="M72" s="35" t="s">
        <v>185</v>
      </c>
      <c r="N72" s="35" t="s">
        <v>185</v>
      </c>
      <c r="O72" s="35"/>
    </row>
    <row r="73" spans="1:15" x14ac:dyDescent="0.25">
      <c r="A73" s="45" t="s">
        <v>165</v>
      </c>
      <c r="B73" s="45" t="s">
        <v>144</v>
      </c>
      <c r="C73" s="45" t="s">
        <v>87</v>
      </c>
      <c r="D73" s="31">
        <v>1</v>
      </c>
      <c r="E73" s="31" t="s">
        <v>110</v>
      </c>
      <c r="F73" s="32" t="s">
        <v>49</v>
      </c>
      <c r="G73" s="32"/>
      <c r="H73" s="67"/>
      <c r="I73" s="72"/>
      <c r="J73" s="73"/>
      <c r="K73" s="71"/>
      <c r="L73" s="72"/>
      <c r="M73" s="32" t="s">
        <v>185</v>
      </c>
      <c r="N73" s="32" t="s">
        <v>185</v>
      </c>
      <c r="O73" s="32"/>
    </row>
    <row r="74" spans="1:15" ht="26.4" x14ac:dyDescent="0.25">
      <c r="A74" s="34" t="s">
        <v>158</v>
      </c>
      <c r="B74" s="33"/>
      <c r="C74" s="33"/>
      <c r="D74" s="34">
        <v>1</v>
      </c>
      <c r="E74" s="61" t="str">
        <f>"Board name:NUCLEO-"&amp;$A$15&amp;(IF($D$15="with socket","/W",""))</f>
        <v>Board name:NUCLEO-L452RE</v>
      </c>
      <c r="F74" s="55" t="s">
        <v>49</v>
      </c>
      <c r="G74" s="56"/>
      <c r="H74" s="70"/>
      <c r="I74" s="70"/>
      <c r="J74" s="70"/>
      <c r="K74" s="70"/>
      <c r="L74" s="70"/>
      <c r="M74" s="54" t="s">
        <v>185</v>
      </c>
      <c r="N74" s="54" t="s">
        <v>185</v>
      </c>
      <c r="O74" s="56"/>
    </row>
    <row r="75" spans="1:15" x14ac:dyDescent="0.25">
      <c r="A75" s="34" t="s">
        <v>159</v>
      </c>
      <c r="B75" s="33"/>
      <c r="C75" s="33"/>
      <c r="D75" s="34">
        <v>1</v>
      </c>
      <c r="E75" s="54"/>
      <c r="F75" s="55" t="s">
        <v>49</v>
      </c>
      <c r="G75" s="56"/>
      <c r="H75" s="70"/>
      <c r="I75" s="70"/>
      <c r="J75" s="70"/>
      <c r="K75" s="70"/>
      <c r="L75" s="70"/>
      <c r="M75" s="54" t="s">
        <v>185</v>
      </c>
      <c r="N75" s="54" t="s">
        <v>185</v>
      </c>
      <c r="O75" s="56"/>
    </row>
    <row r="76" spans="1:15" x14ac:dyDescent="0.25">
      <c r="A76" s="34" t="s">
        <v>176</v>
      </c>
      <c r="B76" s="33" t="s">
        <v>177</v>
      </c>
      <c r="C76" s="33"/>
      <c r="D76" s="34">
        <v>1</v>
      </c>
      <c r="E76" s="63" t="str">
        <f>IF($D$15="with socket","","[N/A]")</f>
        <v>[N/A]</v>
      </c>
      <c r="F76" s="55" t="s">
        <v>49</v>
      </c>
      <c r="G76" s="56"/>
      <c r="H76" s="69" t="s">
        <v>288</v>
      </c>
      <c r="I76" s="69" t="s">
        <v>289</v>
      </c>
      <c r="J76" s="69" t="s">
        <v>176</v>
      </c>
      <c r="K76" s="70"/>
      <c r="L76" s="70"/>
      <c r="M76" s="54" t="s">
        <v>185</v>
      </c>
      <c r="N76" s="54" t="s">
        <v>185</v>
      </c>
      <c r="O76" s="56"/>
    </row>
    <row r="77" spans="1:15" x14ac:dyDescent="0.25">
      <c r="E77" s="59"/>
    </row>
  </sheetData>
  <mergeCells count="5">
    <mergeCell ref="A16:G16"/>
    <mergeCell ref="A14:C14"/>
    <mergeCell ref="A15:C15"/>
    <mergeCell ref="D14:G14"/>
    <mergeCell ref="D15:G15"/>
  </mergeCells>
  <dataValidations count="1">
    <dataValidation type="list" allowBlank="1" showInputMessage="1" showErrorMessage="1" sqref="A15:C15">
      <formula1>$A$12:$A$13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18"/>
  <sheetViews>
    <sheetView showGridLines="0" topLeftCell="A2" zoomScaleNormal="100" workbookViewId="0">
      <selection activeCell="A11" sqref="A11"/>
    </sheetView>
  </sheetViews>
  <sheetFormatPr defaultColWidth="9.109375" defaultRowHeight="13.2" x14ac:dyDescent="0.25"/>
  <cols>
    <col min="1" max="1" width="22.44140625" style="8" customWidth="1"/>
    <col min="2" max="2" width="26.10937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3" customWidth="1"/>
    <col min="8" max="16384" width="9.109375" style="3"/>
  </cols>
  <sheetData>
    <row r="1" spans="1:192" ht="13.8" thickBot="1" x14ac:dyDescent="0.3">
      <c r="A1" s="37"/>
      <c r="B1" s="19"/>
      <c r="C1" s="19"/>
      <c r="D1" s="20"/>
      <c r="E1" s="20"/>
      <c r="F1" s="20"/>
      <c r="G1" s="47"/>
    </row>
    <row r="2" spans="1:192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92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92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92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92" x14ac:dyDescent="0.25">
      <c r="A6" s="40"/>
      <c r="B6" s="15"/>
      <c r="C6" s="10"/>
      <c r="D6" s="1"/>
      <c r="E6" s="16"/>
      <c r="F6" s="16"/>
      <c r="G6" s="50"/>
    </row>
    <row r="7" spans="1:192" ht="15.75" customHeight="1" x14ac:dyDescent="0.25">
      <c r="A7" s="41" t="s">
        <v>0</v>
      </c>
      <c r="B7" s="46" t="s">
        <v>51</v>
      </c>
      <c r="C7" s="23" t="s">
        <v>40</v>
      </c>
      <c r="D7" s="4"/>
      <c r="E7" s="2"/>
      <c r="F7" s="2"/>
      <c r="G7" s="49"/>
    </row>
    <row r="8" spans="1:192" ht="15.75" customHeight="1" x14ac:dyDescent="0.25">
      <c r="A8" s="42" t="s">
        <v>1</v>
      </c>
      <c r="B8" s="5">
        <f ca="1">TODAY()</f>
        <v>42678</v>
      </c>
      <c r="C8" s="6">
        <f ca="1">NOW()</f>
        <v>42678.434996643518</v>
      </c>
      <c r="D8" s="4"/>
      <c r="E8" s="2"/>
      <c r="F8" s="2"/>
      <c r="G8" s="49"/>
    </row>
    <row r="9" spans="1:192" ht="15.75" customHeight="1" x14ac:dyDescent="0.25">
      <c r="A9" s="41"/>
      <c r="B9" s="11"/>
      <c r="C9" s="11"/>
      <c r="D9" s="4"/>
      <c r="E9" s="2"/>
      <c r="F9" s="2"/>
      <c r="G9" s="49"/>
    </row>
    <row r="10" spans="1:192" ht="15.75" customHeight="1" x14ac:dyDescent="0.25">
      <c r="A10" s="43"/>
      <c r="B10" s="10"/>
      <c r="C10" s="10"/>
      <c r="D10" s="1"/>
      <c r="E10" s="1"/>
      <c r="F10" s="1"/>
      <c r="G10" s="50"/>
    </row>
    <row r="11" spans="1:192" s="7" customFormat="1" ht="44.25" customHeight="1" x14ac:dyDescent="0.4">
      <c r="A11" s="44" t="s">
        <v>306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5">
      <c r="A12" s="28" t="s">
        <v>23</v>
      </c>
      <c r="B12" s="28" t="s">
        <v>29</v>
      </c>
      <c r="C12" s="28" t="s">
        <v>35</v>
      </c>
      <c r="D12" s="27" t="s">
        <v>37</v>
      </c>
      <c r="E12" s="13" t="s">
        <v>7</v>
      </c>
      <c r="F12" s="13" t="s">
        <v>6</v>
      </c>
      <c r="G12" s="52" t="s">
        <v>8</v>
      </c>
    </row>
    <row r="13" spans="1:192" ht="26.4" x14ac:dyDescent="0.25">
      <c r="A13" s="32"/>
      <c r="B13" s="32" t="s">
        <v>32</v>
      </c>
      <c r="C13" s="45" t="s">
        <v>74</v>
      </c>
      <c r="D13" s="32">
        <v>1</v>
      </c>
      <c r="E13" s="32" t="s">
        <v>52</v>
      </c>
      <c r="F13" s="32" t="s">
        <v>49</v>
      </c>
      <c r="G13" s="32" t="s">
        <v>103</v>
      </c>
      <c r="J13"/>
      <c r="K13"/>
      <c r="L13"/>
      <c r="M13"/>
    </row>
    <row r="14" spans="1:192" x14ac:dyDescent="0.25">
      <c r="A14" s="32"/>
      <c r="B14" s="45" t="s">
        <v>119</v>
      </c>
      <c r="C14" s="45" t="s">
        <v>120</v>
      </c>
      <c r="D14" s="31">
        <v>1</v>
      </c>
      <c r="E14" s="32" t="s">
        <v>136</v>
      </c>
      <c r="F14" s="32" t="s">
        <v>49</v>
      </c>
      <c r="G14" s="32" t="s">
        <v>135</v>
      </c>
      <c r="J14"/>
      <c r="K14"/>
      <c r="L14"/>
      <c r="M14"/>
    </row>
    <row r="15" spans="1:192" x14ac:dyDescent="0.25">
      <c r="A15" s="32"/>
      <c r="B15" s="32" t="s">
        <v>143</v>
      </c>
      <c r="C15" s="45" t="s">
        <v>74</v>
      </c>
      <c r="D15" s="32">
        <v>1</v>
      </c>
      <c r="E15" s="32" t="s">
        <v>105</v>
      </c>
      <c r="F15" s="32" t="s">
        <v>49</v>
      </c>
      <c r="G15" s="32" t="s">
        <v>106</v>
      </c>
      <c r="J15"/>
      <c r="K15"/>
      <c r="L15"/>
      <c r="M15"/>
    </row>
    <row r="16" spans="1:192" x14ac:dyDescent="0.25">
      <c r="A16" s="32"/>
      <c r="B16" s="32" t="s">
        <v>161</v>
      </c>
      <c r="C16" s="45" t="s">
        <v>74</v>
      </c>
      <c r="D16" s="32">
        <v>1</v>
      </c>
      <c r="E16" s="32" t="s">
        <v>164</v>
      </c>
      <c r="F16" s="32" t="s">
        <v>49</v>
      </c>
      <c r="G16" s="32" t="s">
        <v>104</v>
      </c>
    </row>
    <row r="17" spans="1:13" x14ac:dyDescent="0.25">
      <c r="A17" s="32"/>
      <c r="B17" s="32" t="s">
        <v>162</v>
      </c>
      <c r="C17" s="45" t="s">
        <v>74</v>
      </c>
      <c r="D17" s="32">
        <v>1</v>
      </c>
      <c r="E17" s="32" t="s">
        <v>164</v>
      </c>
      <c r="F17" s="32" t="s">
        <v>49</v>
      </c>
      <c r="G17" s="32" t="s">
        <v>104</v>
      </c>
    </row>
    <row r="18" spans="1:13" x14ac:dyDescent="0.25">
      <c r="J18"/>
      <c r="K18"/>
      <c r="L18"/>
      <c r="M18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2002-11-05T13:50:54Z</cp:lastPrinted>
  <dcterms:created xsi:type="dcterms:W3CDTF">2000-10-27T00:30:29Z</dcterms:created>
  <dcterms:modified xsi:type="dcterms:W3CDTF">2016-11-04T02:26:32Z</dcterms:modified>
</cp:coreProperties>
</file>