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 Repos\Training sandbox\Laszlo_Papp\Training\Motor\"/>
    </mc:Choice>
  </mc:AlternateContent>
  <xr:revisionPtr revIDLastSave="0" documentId="13_ncr:1_{8115AC40-BDC8-4D28-839C-6080DC021B53}" xr6:coauthVersionLast="45" xr6:coauthVersionMax="45" xr10:uidLastSave="{00000000-0000-0000-0000-000000000000}"/>
  <bookViews>
    <workbookView xWindow="-96" yWindow="-96" windowWidth="23232" windowHeight="12552" tabRatio="915" activeTab="3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Vehicle factor" sheetId="45" r:id="rId5"/>
    <sheet name="Person factor" sheetId="47" r:id="rId6"/>
    <sheet name="Sheet1" sheetId="42" state="hidden" r:id="rId7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7" l="1"/>
  <c r="C5" i="47"/>
  <c r="C6" i="47"/>
  <c r="C7" i="47"/>
  <c r="C8" i="47"/>
  <c r="C9" i="47"/>
  <c r="C3" i="47"/>
  <c r="C4" i="45"/>
  <c r="C5" i="45"/>
  <c r="C6" i="45"/>
  <c r="C3" i="45"/>
  <c r="C11" i="47" l="1"/>
  <c r="C5" i="43" s="1"/>
  <c r="C8" i="45"/>
  <c r="B4" i="43" l="1"/>
  <c r="C4" i="43"/>
  <c r="C6" i="43" s="1"/>
  <c r="B3" i="40" s="1"/>
  <c r="D4" i="43"/>
  <c r="D5" i="43"/>
  <c r="B5" i="43"/>
  <c r="B6" i="43" l="1"/>
  <c r="B2" i="40" s="1"/>
  <c r="D6" i="43"/>
  <c r="B4" i="40" s="1"/>
</calcChain>
</file>

<file path=xl/sharedStrings.xml><?xml version="1.0" encoding="utf-8"?>
<sst xmlns="http://schemas.openxmlformats.org/spreadsheetml/2006/main" count="73" uniqueCount="56">
  <si>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</si>
  <si>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</si>
  <si>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</si>
  <si>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</si>
  <si>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</si>
  <si>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</si>
  <si>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</si>
  <si>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</si>
  <si>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</si>
  <si>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</si>
  <si>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</si>
  <si>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</si>
  <si>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</si>
  <si>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</si>
  <si>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</si>
  <si>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Product.CarManufactureYear</t>
  </si>
  <si>
    <t>Product.TypeOfUse</t>
  </si>
  <si>
    <t>Product.NewOrUsed</t>
  </si>
  <si>
    <t>Product.MotorFuelType</t>
  </si>
  <si>
    <t>Product.NumberOfDrivers</t>
  </si>
  <si>
    <t>Driver1.Age</t>
  </si>
  <si>
    <t>Driver1.NationalityFlexdata</t>
  </si>
  <si>
    <t>Driver1.ZipCodeFlexdata</t>
  </si>
  <si>
    <t>Driver2.Age</t>
  </si>
  <si>
    <t>Driver2.NationalityFlexdata</t>
  </si>
  <si>
    <t>Driver2.ZipCodeFlexdata</t>
  </si>
  <si>
    <t>Packages.BasicPackage</t>
  </si>
  <si>
    <t>Packages.PremiumLightPackage</t>
  </si>
  <si>
    <t>Packages.PremiumPlusPackage</t>
  </si>
  <si>
    <t>Inputs</t>
  </si>
  <si>
    <t>Wehicle year</t>
  </si>
  <si>
    <t>Type of use</t>
  </si>
  <si>
    <t>New or used</t>
  </si>
  <si>
    <t>Fuel type</t>
  </si>
  <si>
    <t>Legend</t>
  </si>
  <si>
    <t>Personal - 1</t>
  </si>
  <si>
    <t>Company - 2</t>
  </si>
  <si>
    <t>Used - 1</t>
  </si>
  <si>
    <t>New - 0</t>
  </si>
  <si>
    <t>Petrol - P</t>
  </si>
  <si>
    <t xml:space="preserve">Gasoline - G </t>
  </si>
  <si>
    <t xml:space="preserve">Electric - E </t>
  </si>
  <si>
    <t>Natural Gas - N</t>
  </si>
  <si>
    <t>Basic Package</t>
  </si>
  <si>
    <t>Premium Light Package</t>
  </si>
  <si>
    <t>Premium Plus Package</t>
  </si>
  <si>
    <t>Vehicle factor</t>
  </si>
  <si>
    <t>Person factor</t>
  </si>
  <si>
    <t>Total</t>
  </si>
  <si>
    <t>Number of drivers</t>
  </si>
  <si>
    <t>Driver1 Age</t>
  </si>
  <si>
    <t>Driver1 Nationality</t>
  </si>
  <si>
    <t>Drier1 ZIP code</t>
  </si>
  <si>
    <t>Driver2 Age</t>
  </si>
  <si>
    <t>Driver2 Nationality</t>
  </si>
  <si>
    <t>Driver2 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</si>
</sst>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9"/>
      <color theme="1" tint="0.14999847407452621"/>
      <name val="Montserrat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2" borderId="0" xfId="0" applyFill="1" applyAlignment="1"/>
    <xf numFmtId="0" fontId="0" fillId="0" borderId="1" xfId="0" applyBorder="1"/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Fill="1" applyBorder="1"/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12"/>
  <sheetViews>
    <sheetView showGridLines="0" workbookViewId="0">
      <selection activeCell="D14" sqref="D2:D14"/>
    </sheetView>
  </sheetViews>
  <sheetFormatPr defaultColWidth="8.88671875" defaultRowHeight="14.4" x14ac:dyDescent="0.3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 x14ac:dyDescent="0.3">
      <c r="A1" s="3" t="s">
        <v>5</v>
      </c>
      <c r="B1" s="3" t="s">
        <v>1</v>
      </c>
      <c r="C1" s="3" t="s">
        <v>2</v>
      </c>
      <c r="D1" s="3" t="s">
        <v>0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">
      <c r="A2" s="2" t="s">
        <v>15</v>
      </c>
      <c r="B2" s="2" t="b">
        <v>0</v>
      </c>
      <c r="C2" s="2" t="b">
        <v>1</v>
      </c>
    </row>
    <row r="3" spans="1:256" x14ac:dyDescent="0.3">
      <c r="A3" s="2" t="s">
        <v>16</v>
      </c>
      <c r="B3" s="2" t="b">
        <v>0</v>
      </c>
      <c r="C3" s="2" t="b">
        <v>1</v>
      </c>
    </row>
    <row r="4" spans="1:256" x14ac:dyDescent="0.3">
      <c r="A4" s="2" t="s">
        <v>17</v>
      </c>
      <c r="B4" s="2" t="b">
        <v>0</v>
      </c>
      <c r="C4" s="2" t="b">
        <v>1</v>
      </c>
    </row>
    <row r="5" spans="1:256" x14ac:dyDescent="0.3">
      <c r="A5" s="2" t="s">
        <v>18</v>
      </c>
      <c r="B5" s="2" t="b">
        <v>0</v>
      </c>
      <c r="C5" s="2" t="b">
        <v>1</v>
      </c>
    </row>
    <row r="6" spans="1:256" x14ac:dyDescent="0.3">
      <c r="A6" s="2" t="s">
        <v>19</v>
      </c>
      <c r="B6" s="2" t="b">
        <v>0</v>
      </c>
      <c r="C6" s="2" t="b">
        <v>1</v>
      </c>
    </row>
    <row r="7" spans="1:256" x14ac:dyDescent="0.3">
      <c r="A7" s="2" t="s">
        <v>20</v>
      </c>
      <c r="B7" s="2" t="b">
        <v>0</v>
      </c>
      <c r="C7" s="2" t="b">
        <v>1</v>
      </c>
    </row>
    <row r="8" spans="1:256" x14ac:dyDescent="0.3">
      <c r="A8" s="2" t="s">
        <v>21</v>
      </c>
      <c r="B8" s="2" t="b">
        <v>0</v>
      </c>
      <c r="C8" s="2" t="b">
        <v>1</v>
      </c>
    </row>
    <row r="9" spans="1:256" x14ac:dyDescent="0.3">
      <c r="A9" s="2" t="s">
        <v>22</v>
      </c>
      <c r="B9" s="2" t="b">
        <v>0</v>
      </c>
      <c r="C9" s="2" t="b">
        <v>1</v>
      </c>
    </row>
    <row r="10" spans="1:256" x14ac:dyDescent="0.3">
      <c r="A10" s="2" t="s">
        <v>23</v>
      </c>
      <c r="B10" s="2" t="b">
        <v>1</v>
      </c>
      <c r="C10" s="2" t="b">
        <v>0</v>
      </c>
    </row>
    <row r="11" spans="1:256" x14ac:dyDescent="0.3">
      <c r="A11" s="2" t="s">
        <v>24</v>
      </c>
      <c r="B11" s="2" t="b">
        <v>1</v>
      </c>
      <c r="C11" s="2" t="b">
        <v>0</v>
      </c>
    </row>
    <row r="12" spans="1:256" x14ac:dyDescent="0.3">
      <c r="A12" s="2" t="s">
        <v>25</v>
      </c>
      <c r="B12" s="2" t="b">
        <v>1</v>
      </c>
      <c r="C12" s="2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4"/>
  <sheetViews>
    <sheetView showGridLines="0" workbookViewId="0">
      <selection activeCell="B11" sqref="B11"/>
    </sheetView>
  </sheetViews>
  <sheetFormatPr defaultColWidth="8.88671875" defaultRowHeight="14.4" x14ac:dyDescent="0.3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 x14ac:dyDescent="0.3">
      <c r="A1" s="3" t="s">
        <v>5</v>
      </c>
      <c r="B1" s="3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</row>
    <row r="2" spans="1:11" x14ac:dyDescent="0.3">
      <c r="A2" s="2" t="s">
        <v>26</v>
      </c>
      <c r="B2" s="2" t="str">
        <f>Algorithm!B6</f>
        <v/>
      </c>
    </row>
    <row r="3" spans="1:11" x14ac:dyDescent="0.3">
      <c r="A3" s="2" t="s">
        <v>27</v>
      </c>
      <c r="B3" s="2" t="str">
        <f>Algorithm!C6</f>
        <v/>
      </c>
    </row>
    <row r="4" spans="1:11" x14ac:dyDescent="0.3">
      <c r="A4" s="2" t="s">
        <v>28</v>
      </c>
      <c r="B4" s="2" t="str">
        <f>Algorithm!D6</f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4" x14ac:dyDescent="0.3"/>
  <cols>
    <col min="1" max="1" width="29.109375" style="2" bestFit="1" customWidth="1"/>
    <col min="2" max="2" width="28.88671875" style="2" bestFit="1" customWidth="1"/>
  </cols>
  <sheetData>
    <row r="1" spans="1:2" ht="30" customHeight="1" x14ac:dyDescent="0.3">
      <c r="A1" s="3" t="s">
        <v>3</v>
      </c>
      <c r="B1" s="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6"/>
  <sheetViews>
    <sheetView tabSelected="1" workbookViewId="0">
      <selection activeCell="F15" sqref="F15"/>
    </sheetView>
  </sheetViews>
  <sheetFormatPr defaultRowHeight="14.4" x14ac:dyDescent="0.3"/>
  <cols>
    <col min="1" max="1" width="13" bestFit="1" customWidth="1"/>
    <col min="2" max="2" width="12.21875" customWidth="1"/>
    <col min="3" max="3" width="15" customWidth="1"/>
    <col min="4" max="4" width="13.44140625" customWidth="1"/>
  </cols>
  <sheetData>
    <row r="3" spans="1:4" ht="28.8" x14ac:dyDescent="0.3">
      <c r="A3" s="6"/>
      <c r="B3" s="10" t="s">
        <v>43</v>
      </c>
      <c r="C3" s="10" t="s">
        <v>44</v>
      </c>
      <c r="D3" s="10" t="s">
        <v>45</v>
      </c>
    </row>
    <row r="4" spans="1:4" x14ac:dyDescent="0.3">
      <c r="A4" s="2" t="s">
        <v>46</v>
      </c>
      <c r="B4" s="2" t="e">
        <f>500*'Vehicle factor'!$C$8</f>
        <v>#VALUE!</v>
      </c>
      <c r="C4" s="2" t="e">
        <f>1.1*500*'Vehicle factor'!$C$8</f>
        <v>#VALUE!</v>
      </c>
      <c r="D4" s="2" t="e">
        <f>1.25*500*'Vehicle factor'!$C$8</f>
        <v>#VALUE!</v>
      </c>
    </row>
    <row r="5" spans="1:4" x14ac:dyDescent="0.3">
      <c r="A5" s="2" t="s">
        <v>47</v>
      </c>
      <c r="B5" s="2" t="e">
        <f>200*'Person factor'!$C$11</f>
        <v>#VALUE!</v>
      </c>
      <c r="C5" s="2" t="e">
        <f>1.1*200*'Person factor'!$C$11</f>
        <v>#VALUE!</v>
      </c>
      <c r="D5" s="2" t="e">
        <f>1.1*200*'Person factor'!$C$11</f>
        <v>#VALUE!</v>
      </c>
    </row>
    <row r="6" spans="1:4" x14ac:dyDescent="0.3">
      <c r="A6" s="6" t="s">
        <v>48</v>
      </c>
      <c r="B6" s="6" t="str">
        <f>IFERROR(B4+B5,"")</f>
        <v/>
      </c>
      <c r="C6" s="6" t="str">
        <f t="shared" ref="C6:D6" si="0">IFERROR(C4+C5,"")</f>
        <v/>
      </c>
      <c r="D6" s="6" t="str">
        <f t="shared" si="0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4433-2E61-4EAD-B4D6-3CFEE092D5D1}">
  <dimension ref="B2:M8"/>
  <sheetViews>
    <sheetView workbookViewId="0">
      <selection activeCell="C3" sqref="C3"/>
    </sheetView>
  </sheetViews>
  <sheetFormatPr defaultRowHeight="14.4" x14ac:dyDescent="0.3"/>
  <cols>
    <col min="2" max="2" width="13" customWidth="1"/>
    <col min="9" max="9" width="11.77734375" bestFit="1" customWidth="1"/>
    <col min="10" max="10" width="11" bestFit="1" customWidth="1"/>
    <col min="11" max="11" width="11.6640625" bestFit="1" customWidth="1"/>
    <col min="12" max="12" width="10.109375" bestFit="1" customWidth="1"/>
    <col min="13" max="13" width="13.88671875" bestFit="1" customWidth="1"/>
  </cols>
  <sheetData>
    <row r="2" spans="2:13" x14ac:dyDescent="0.3">
      <c r="B2" s="5" t="s">
        <v>29</v>
      </c>
      <c r="C2" s="5"/>
      <c r="I2" s="7" t="s">
        <v>34</v>
      </c>
      <c r="J2" s="8"/>
      <c r="K2" s="8"/>
      <c r="L2" s="8"/>
      <c r="M2" s="9"/>
    </row>
    <row r="3" spans="2:13" x14ac:dyDescent="0.3">
      <c r="B3" s="6" t="s">
        <v>30</v>
      </c>
      <c r="C3" s="2" t="str">
        <f>IF('Skye Lookup Input'!D2&lt;&gt;"",'Skye Lookup Input'!D2,"")</f>
        <v/>
      </c>
      <c r="I3" s="6" t="s">
        <v>31</v>
      </c>
      <c r="J3" s="2" t="s">
        <v>35</v>
      </c>
      <c r="K3" s="2" t="s">
        <v>36</v>
      </c>
      <c r="L3" s="2"/>
      <c r="M3" s="2"/>
    </row>
    <row r="4" spans="2:13" x14ac:dyDescent="0.3">
      <c r="B4" s="6" t="s">
        <v>31</v>
      </c>
      <c r="C4" s="2" t="str">
        <f>IF('Skye Lookup Input'!D3&lt;&gt;"",'Skye Lookup Input'!D3,"")</f>
        <v/>
      </c>
      <c r="I4" s="6" t="s">
        <v>32</v>
      </c>
      <c r="J4" s="2" t="s">
        <v>38</v>
      </c>
      <c r="K4" s="2" t="s">
        <v>37</v>
      </c>
      <c r="L4" s="2"/>
      <c r="M4" s="2"/>
    </row>
    <row r="5" spans="2:13" x14ac:dyDescent="0.3">
      <c r="B5" s="6" t="s">
        <v>32</v>
      </c>
      <c r="C5" s="2" t="str">
        <f>IF('Skye Lookup Input'!D4&lt;&gt;"",'Skye Lookup Input'!D4,"")</f>
        <v/>
      </c>
      <c r="I5" s="6" t="s">
        <v>33</v>
      </c>
      <c r="J5" s="2" t="s">
        <v>39</v>
      </c>
      <c r="K5" s="2" t="s">
        <v>40</v>
      </c>
      <c r="L5" s="2" t="s">
        <v>41</v>
      </c>
      <c r="M5" s="2" t="s">
        <v>42</v>
      </c>
    </row>
    <row r="6" spans="2:13" x14ac:dyDescent="0.3">
      <c r="B6" s="6" t="s">
        <v>33</v>
      </c>
      <c r="C6" s="2" t="str">
        <f>IF('Skye Lookup Input'!D5&lt;&gt;"",'Skye Lookup Input'!D5,"")</f>
        <v/>
      </c>
    </row>
    <row r="8" spans="2:13" x14ac:dyDescent="0.3">
      <c r="B8" s="11" t="s">
        <v>46</v>
      </c>
      <c r="C8" s="6" t="str">
        <f>IFERROR(((2018-C3)/50)+IF(C4=1,0.1,IF(C4=2,0.2))+IF(C5=0,0.2,0.3)+IF(C6="G",0.2,IF(C6="P",0.1,IF(C6="N",0.15,IF(C6="E",0.25)))),"")</f>
        <v/>
      </c>
    </row>
  </sheetData>
  <mergeCells count="2">
    <mergeCell ref="B2:C2"/>
    <mergeCell ref="I2:M2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2DA5-4AEA-48EB-99F4-D6E07D911CC8}">
  <dimension ref="B2:C11"/>
  <sheetViews>
    <sheetView workbookViewId="0">
      <selection activeCell="L9" sqref="L9"/>
    </sheetView>
  </sheetViews>
  <sheetFormatPr defaultRowHeight="14.4" x14ac:dyDescent="0.3"/>
  <cols>
    <col min="2" max="2" width="17.44140625" bestFit="1" customWidth="1"/>
    <col min="9" max="9" width="11.77734375" bestFit="1" customWidth="1"/>
    <col min="10" max="10" width="11" bestFit="1" customWidth="1"/>
    <col min="11" max="11" width="11.6640625" bestFit="1" customWidth="1"/>
    <col min="12" max="12" width="10.109375" bestFit="1" customWidth="1"/>
    <col min="13" max="13" width="13.88671875" bestFit="1" customWidth="1"/>
  </cols>
  <sheetData>
    <row r="2" spans="2:3" x14ac:dyDescent="0.3">
      <c r="B2" s="12" t="s">
        <v>29</v>
      </c>
      <c r="C2" s="13"/>
    </row>
    <row r="3" spans="2:3" x14ac:dyDescent="0.3">
      <c r="B3" s="6" t="s">
        <v>49</v>
      </c>
      <c r="C3" s="2" t="str">
        <f>IF('Skye Lookup Input'!D6&lt;&gt;"",'Skye Lookup Input'!D6,"")</f>
        <v/>
      </c>
    </row>
    <row r="4" spans="2:3" x14ac:dyDescent="0.3">
      <c r="B4" s="6" t="s">
        <v>50</v>
      </c>
      <c r="C4" s="2" t="str">
        <f>IF('Skye Lookup Input'!D7&lt;&gt;"",'Skye Lookup Input'!D7,"")</f>
        <v/>
      </c>
    </row>
    <row r="5" spans="2:3" x14ac:dyDescent="0.3">
      <c r="B5" s="6" t="s">
        <v>51</v>
      </c>
      <c r="C5" s="2" t="str">
        <f>IF('Skye Lookup Input'!D8&lt;&gt;"",'Skye Lookup Input'!D8,"")</f>
        <v/>
      </c>
    </row>
    <row r="6" spans="2:3" x14ac:dyDescent="0.3">
      <c r="B6" s="6" t="s">
        <v>52</v>
      </c>
      <c r="C6" s="2" t="str">
        <f>IF('Skye Lookup Input'!D9&lt;&gt;"",'Skye Lookup Input'!D9,"")</f>
        <v/>
      </c>
    </row>
    <row r="7" spans="2:3" x14ac:dyDescent="0.3">
      <c r="B7" s="11" t="s">
        <v>53</v>
      </c>
      <c r="C7" s="2" t="str">
        <f>IF('Skye Lookup Input'!D10&lt;&gt;"",'Skye Lookup Input'!D10,"")</f>
        <v/>
      </c>
    </row>
    <row r="8" spans="2:3" x14ac:dyDescent="0.3">
      <c r="B8" s="11" t="s">
        <v>54</v>
      </c>
      <c r="C8" s="2" t="str">
        <f>IF('Skye Lookup Input'!D11&lt;&gt;"",'Skye Lookup Input'!D11,"")</f>
        <v/>
      </c>
    </row>
    <row r="9" spans="2:3" x14ac:dyDescent="0.3">
      <c r="B9" s="11" t="s">
        <v>55</v>
      </c>
      <c r="C9" s="2" t="str">
        <f>IF('Skye Lookup Input'!D12&lt;&gt;"",'Skye Lookup Input'!D12,"")</f>
        <v/>
      </c>
    </row>
    <row r="11" spans="2:3" x14ac:dyDescent="0.3">
      <c r="B11" s="11" t="s">
        <v>47</v>
      </c>
      <c r="C11" s="6" t="str">
        <f>IFERROR(IF(C3=1,2,1.2)*(((ABS(C4-50)/100)+IF(C5&lt;&gt;210,0.2,0)+((C6-1000)/100))+IF(C3=2,((ABS(C7-50)/100)+IF(C8&lt;&gt;210,0.2,0)+((C9-1000)/100)),0)),"")</f>
        <v/>
      </c>
    </row>
  </sheetData>
  <mergeCells count="1">
    <mergeCell ref="B2:C2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 x14ac:dyDescent="0.3"/>
  <sheetData>
    <row r="2" spans="2:2" x14ac:dyDescent="0.3">
      <c r="B2" t="b">
        <v>1</v>
      </c>
    </row>
    <row r="3" spans="2:2" x14ac:dyDescent="0.3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Skye Lookup Input</vt:lpstr>
      <vt:lpstr>Skye Lookup Output</vt:lpstr>
      <vt:lpstr>Skye Lookup Grid Output</vt:lpstr>
      <vt:lpstr>Algorithm</vt:lpstr>
      <vt:lpstr>Vehicle factor</vt:lpstr>
      <vt:lpstr>Person factor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2019-10-19T07:35:23Z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