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uzsa\Downloads\"/>
    </mc:Choice>
  </mc:AlternateContent>
  <xr:revisionPtr revIDLastSave="0" documentId="13_ncr:1_{3FAC7403-61E6-4680-A4D0-3922AAC1B3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kye Lookup Input" sheetId="8" r:id="rId1"/>
    <sheet name="Skye Lookup Output" sheetId="7" r:id="rId2"/>
    <sheet name="Algorithm" sheetId="2" r:id="rId3"/>
    <sheet name="BasicPremium" sheetId="4" r:id="rId4"/>
  </sheets>
  <definedNames>
    <definedName name="CityFactor">BasicPremium!$D$6:$E$37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2" l="1"/>
  <c r="D16" i="2" s="1"/>
  <c r="E3" i="4" l="1"/>
  <c r="D8" i="2" s="1"/>
  <c r="D17" i="2" s="1"/>
  <c r="D6" i="2"/>
  <c r="D7" i="2"/>
  <c r="D5" i="2"/>
  <c r="D4" i="2"/>
  <c r="B3" i="4" s="1"/>
  <c r="D9" i="2" l="1"/>
  <c r="D18" i="2" s="1"/>
  <c r="D12" i="2"/>
  <c r="D13" i="2" s="1"/>
  <c r="G3" i="4"/>
  <c r="D14" i="2" l="1"/>
  <c r="B2" i="7" s="1"/>
</calcChain>
</file>

<file path=xl/sharedStrings.xml><?xml version="1.0" encoding="utf-8"?>
<sst xmlns="http://schemas.openxmlformats.org/spreadsheetml/2006/main" count="67" uniqueCount="63">
  <si>
    <t>Content sum insured</t>
  </si>
  <si>
    <t>City Factor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</si>
  <si>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</si>
  <si>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</si>
  <si>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</si>
  <si>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</si>
  <si>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</si>
  <si>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</si>
  <si>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</si>
  <si>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</si>
  <si>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Casablanca</t>
  </si>
  <si>
    <t>Fes</t>
  </si>
  <si>
    <t>Sale</t>
  </si>
  <si>
    <t>Marrakech</t>
  </si>
  <si>
    <t>Tangier</t>
  </si>
  <si>
    <t>Rabat</t>
  </si>
  <si>
    <t>Meknes</t>
  </si>
  <si>
    <t>Oujda</t>
  </si>
  <si>
    <t>Zurich</t>
  </si>
  <si>
    <t>Geneva</t>
  </si>
  <si>
    <t>Basel</t>
  </si>
  <si>
    <t>Bern</t>
  </si>
  <si>
    <t>Lausanne</t>
  </si>
  <si>
    <t>Lucerne</t>
  </si>
  <si>
    <t>Winterthur</t>
  </si>
  <si>
    <t>Baden</t>
  </si>
  <si>
    <t>AbuDhabi</t>
  </si>
  <si>
    <t>Fujairah</t>
  </si>
  <si>
    <t>UmmAlQaiwain</t>
  </si>
  <si>
    <t>Sharjah</t>
  </si>
  <si>
    <t>AlAin</t>
  </si>
  <si>
    <t>Dubai</t>
  </si>
  <si>
    <t>RasAlKhaimah</t>
  </si>
  <si>
    <t>Ajman</t>
  </si>
  <si>
    <t>Theft</t>
  </si>
  <si>
    <t>Glass</t>
  </si>
  <si>
    <t>Luggage</t>
  </si>
  <si>
    <t>Input</t>
  </si>
  <si>
    <t>Algorithm</t>
  </si>
  <si>
    <t>City</t>
  </si>
  <si>
    <t>Premium Content</t>
  </si>
  <si>
    <t>Factor</t>
  </si>
  <si>
    <t>Content premium</t>
  </si>
  <si>
    <t>Basic premium</t>
  </si>
  <si>
    <t>Skye Attribute Name</t>
  </si>
  <si>
    <t>Skye Attribute Value</t>
  </si>
  <si>
    <t>Is optional</t>
  </si>
  <si>
    <t>Should trigger</t>
  </si>
  <si>
    <t>Product.TotalContentSumInsured</t>
  </si>
  <si>
    <t>Product.TheftPremium</t>
  </si>
  <si>
    <t>Product.LuggagePremium</t>
  </si>
  <si>
    <t>Product.GlassPremium</t>
  </si>
  <si>
    <t>Home.AnnualPremium</t>
  </si>
  <si>
    <t>Optional Coverage</t>
  </si>
  <si>
    <t>Product.City</t>
  </si>
  <si>
    <t>Basic Premium</t>
  </si>
  <si>
    <t>Total PremiumCalc</t>
  </si>
  <si>
    <t>Product.AdaptedContentSumInsured</t>
  </si>
  <si>
    <t>Premium Content adapted</t>
  </si>
  <si>
    <t>Basic premium adapted</t>
  </si>
  <si>
    <t>total premium Calc</t>
  </si>
  <si>
    <t>Content sum insured adopted</t>
  </si>
  <si>
    <t>Product.Adapt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</si>
</sst>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3" fillId="7" borderId="0" xfId="0" applyFont="1" applyFill="1"/>
    <xf numFmtId="0" fontId="0" fillId="0" borderId="1" xfId="0" applyBorder="1"/>
    <xf numFmtId="0" fontId="0" fillId="3" borderId="2" xfId="0" applyFill="1" applyBorder="1"/>
    <xf numFmtId="0" fontId="5" fillId="0" borderId="3" xfId="0" applyFont="1" applyBorder="1"/>
    <xf numFmtId="0" fontId="1" fillId="2" borderId="0" xfId="1" applyFont="1" applyFill="1"/>
    <xf numFmtId="0" fontId="0" fillId="3" borderId="1" xfId="0" applyFill="1" applyBorder="1"/>
    <xf numFmtId="0" fontId="0" fillId="0" borderId="4" xfId="0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2" borderId="0" xfId="1" applyFont="1" applyFill="1" applyAlignment="1"/>
    <xf numFmtId="0" fontId="0" fillId="3" borderId="1" xfId="0" applyFill="1" applyBorder="1" applyAlignment="1">
      <alignment horizontal="center"/>
    </xf>
  </cellXfs>
  <cellStyles count="2">
    <cellStyle name="Normá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14.5" x14ac:dyDescent="0.35"/>
  <cols>
    <col min="1" max="1" width="33.7265625" customWidth="1"/>
    <col min="2" max="3" width="25.54296875" style="17" customWidth="1"/>
    <col min="4" max="4" width="25.453125" customWidth="1"/>
  </cols>
  <sheetData>
    <row r="1" spans="1:4" s="15" customFormat="1" ht="18.5" x14ac:dyDescent="0.45">
      <c r="A1" s="10" t="s">
        <v>44</v>
      </c>
      <c r="B1" s="10" t="s">
        <v>46</v>
      </c>
      <c r="C1" s="10" t="s">
        <v>47</v>
      </c>
      <c r="D1" s="18" t="s">
        <v>45</v>
      </c>
    </row>
    <row r="2" spans="1:4" x14ac:dyDescent="0.35">
      <c r="A2" t="s">
        <v>48</v>
      </c>
      <c r="B2" s="17" t="b">
        <v>0</v>
      </c>
      <c r="C2" s="17" t="b">
        <v>1</v>
      </c>
    </row>
    <row r="3" spans="1:4" x14ac:dyDescent="0.35">
      <c r="A3" t="s">
        <v>54</v>
      </c>
      <c r="B3" s="17" t="b">
        <v>0</v>
      </c>
      <c r="C3" s="17" t="b">
        <v>1</v>
      </c>
      <c r="D3" s="13"/>
    </row>
    <row r="4" spans="1:4" x14ac:dyDescent="0.35">
      <c r="A4" t="s">
        <v>49</v>
      </c>
      <c r="B4" s="17" t="b">
        <v>1</v>
      </c>
      <c r="C4" s="17" t="b">
        <v>1</v>
      </c>
    </row>
    <row r="5" spans="1:4" x14ac:dyDescent="0.35">
      <c r="A5" t="s">
        <v>50</v>
      </c>
      <c r="B5" s="17" t="b">
        <v>1</v>
      </c>
      <c r="C5" s="17" t="b">
        <v>1</v>
      </c>
    </row>
    <row r="6" spans="1:4" x14ac:dyDescent="0.35">
      <c r="A6" t="s">
        <v>51</v>
      </c>
      <c r="B6" s="17" t="b">
        <v>1</v>
      </c>
      <c r="C6" s="17" t="b">
        <v>1</v>
      </c>
    </row>
    <row r="7" spans="1:4" x14ac:dyDescent="0.35">
      <c r="A7" t="s">
        <v>57</v>
      </c>
      <c r="B7" s="17" t="b">
        <v>1</v>
      </c>
      <c r="C7" s="17" t="b">
        <v>1</v>
      </c>
    </row>
    <row r="8" spans="1:4" x14ac:dyDescent="0.35">
      <c r="A8" t="s">
        <v>62</v>
      </c>
      <c r="B8" s="17" t="b">
        <v>1</v>
      </c>
      <c r="C8" s="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31.6328125" customWidth="1"/>
    <col min="2" max="2" width="35.08984375" customWidth="1"/>
  </cols>
  <sheetData>
    <row r="1" spans="1:2" s="16" customFormat="1" ht="18.5" x14ac:dyDescent="0.45">
      <c r="A1" s="10" t="s">
        <v>44</v>
      </c>
      <c r="B1" s="18" t="s">
        <v>45</v>
      </c>
    </row>
    <row r="2" spans="1:2" x14ac:dyDescent="0.35">
      <c r="A2" s="14" t="s">
        <v>52</v>
      </c>
      <c r="B2" t="e">
        <f>IF('Skye Lookup Input'!D8=1,Algorithm!D18,Algorithm!D14)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18"/>
  <sheetViews>
    <sheetView topLeftCell="A4" workbookViewId="0">
      <selection activeCell="D18" sqref="D18"/>
    </sheetView>
  </sheetViews>
  <sheetFormatPr defaultRowHeight="14.5" x14ac:dyDescent="0.35"/>
  <cols>
    <col min="1" max="1" width="25.54296875" bestFit="1" customWidth="1"/>
    <col min="3" max="3" width="26.08984375" customWidth="1"/>
    <col min="4" max="4" width="13.7265625" customWidth="1"/>
  </cols>
  <sheetData>
    <row r="3" spans="3:4" x14ac:dyDescent="0.35">
      <c r="C3" s="2" t="s">
        <v>37</v>
      </c>
      <c r="D3" s="2"/>
    </row>
    <row r="4" spans="3:4" x14ac:dyDescent="0.35">
      <c r="C4" s="3" t="s">
        <v>0</v>
      </c>
      <c r="D4" s="1">
        <f>'Skye Lookup Input'!D2</f>
        <v>0</v>
      </c>
    </row>
    <row r="5" spans="3:4" x14ac:dyDescent="0.35">
      <c r="C5" s="3" t="s">
        <v>34</v>
      </c>
      <c r="D5" s="1">
        <f>'Skye Lookup Input'!D4*50</f>
        <v>0</v>
      </c>
    </row>
    <row r="6" spans="3:4" x14ac:dyDescent="0.35">
      <c r="C6" s="3" t="s">
        <v>35</v>
      </c>
      <c r="D6" s="1">
        <f>'Skye Lookup Input'!D6*20</f>
        <v>0</v>
      </c>
    </row>
    <row r="7" spans="3:4" x14ac:dyDescent="0.35">
      <c r="C7" s="3" t="s">
        <v>36</v>
      </c>
      <c r="D7" s="1">
        <f>'Skye Lookup Input'!D5*50</f>
        <v>0</v>
      </c>
    </row>
    <row r="8" spans="3:4" x14ac:dyDescent="0.35">
      <c r="C8" s="3" t="s">
        <v>39</v>
      </c>
      <c r="D8" s="1" t="e">
        <f>BasicPremium!E3</f>
        <v>#N/A</v>
      </c>
    </row>
    <row r="9" spans="3:4" x14ac:dyDescent="0.35">
      <c r="C9" s="5" t="s">
        <v>53</v>
      </c>
      <c r="D9" s="5">
        <f>D5+D6+D7</f>
        <v>0</v>
      </c>
    </row>
    <row r="11" spans="3:4" x14ac:dyDescent="0.35">
      <c r="C11" s="2" t="s">
        <v>38</v>
      </c>
      <c r="D11" s="2"/>
    </row>
    <row r="12" spans="3:4" x14ac:dyDescent="0.35">
      <c r="C12" s="3" t="s">
        <v>40</v>
      </c>
      <c r="D12" s="4">
        <f>D4*0.002</f>
        <v>0</v>
      </c>
    </row>
    <row r="13" spans="3:4" x14ac:dyDescent="0.35">
      <c r="C13" s="3" t="s">
        <v>55</v>
      </c>
      <c r="D13" s="4" t="e">
        <f>D12*D8</f>
        <v>#N/A</v>
      </c>
    </row>
    <row r="14" spans="3:4" x14ac:dyDescent="0.35">
      <c r="C14" s="5" t="s">
        <v>56</v>
      </c>
      <c r="D14" s="5" t="e">
        <f>D13+D9</f>
        <v>#N/A</v>
      </c>
    </row>
    <row r="15" spans="3:4" s="17" customFormat="1" x14ac:dyDescent="0.35">
      <c r="C15" s="3" t="s">
        <v>61</v>
      </c>
      <c r="D15" s="3">
        <f>'Skye Lookup Input'!D7</f>
        <v>0</v>
      </c>
    </row>
    <row r="16" spans="3:4" x14ac:dyDescent="0.35">
      <c r="C16" s="3" t="s">
        <v>58</v>
      </c>
      <c r="D16" s="3">
        <f>D15*0.002</f>
        <v>0</v>
      </c>
    </row>
    <row r="17" spans="3:4" x14ac:dyDescent="0.35">
      <c r="C17" s="3" t="s">
        <v>59</v>
      </c>
      <c r="D17" s="3" t="e">
        <f>D16*D8</f>
        <v>#N/A</v>
      </c>
    </row>
    <row r="18" spans="3:4" x14ac:dyDescent="0.35">
      <c r="C18" s="5" t="s">
        <v>60</v>
      </c>
      <c r="D18" t="e">
        <f>D17+D9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7"/>
  <sheetViews>
    <sheetView zoomScale="85" zoomScaleNormal="85" workbookViewId="0">
      <selection activeCell="E3" sqref="E3"/>
    </sheetView>
  </sheetViews>
  <sheetFormatPr defaultRowHeight="14.5" x14ac:dyDescent="0.35"/>
  <cols>
    <col min="2" max="2" width="16.81640625" bestFit="1" customWidth="1"/>
    <col min="4" max="4" width="17.26953125" customWidth="1"/>
    <col min="5" max="5" width="11.90625" customWidth="1"/>
    <col min="7" max="7" width="15.81640625" customWidth="1"/>
  </cols>
  <sheetData>
    <row r="1" spans="2:7" ht="15" thickBot="1" x14ac:dyDescent="0.4"/>
    <row r="2" spans="2:7" x14ac:dyDescent="0.35">
      <c r="B2" s="11" t="s">
        <v>42</v>
      </c>
      <c r="D2" s="19" t="s">
        <v>1</v>
      </c>
      <c r="E2" s="19"/>
      <c r="G2" s="8" t="s">
        <v>43</v>
      </c>
    </row>
    <row r="3" spans="2:7" ht="15" thickBot="1" x14ac:dyDescent="0.4">
      <c r="B3" s="7">
        <f>Algorithm!D4*0.002</f>
        <v>0</v>
      </c>
      <c r="D3" s="6" t="s">
        <v>1</v>
      </c>
      <c r="E3" s="12" t="e">
        <f>VLOOKUP('Skye Lookup Input'!D3,D5:E37,2,FALSE)</f>
        <v>#N/A</v>
      </c>
      <c r="G3" s="9" t="e">
        <f>B3*E3</f>
        <v>#N/A</v>
      </c>
    </row>
    <row r="5" spans="2:7" x14ac:dyDescent="0.35">
      <c r="D5" s="6" t="s">
        <v>39</v>
      </c>
      <c r="E5" s="6" t="s">
        <v>41</v>
      </c>
    </row>
    <row r="6" spans="2:7" x14ac:dyDescent="0.35">
      <c r="D6" s="7" t="s">
        <v>2</v>
      </c>
      <c r="E6" s="7">
        <v>2</v>
      </c>
    </row>
    <row r="7" spans="2:7" x14ac:dyDescent="0.35">
      <c r="D7" s="7" t="s">
        <v>3</v>
      </c>
      <c r="E7" s="7">
        <v>1.8</v>
      </c>
    </row>
    <row r="8" spans="2:7" x14ac:dyDescent="0.35">
      <c r="D8" s="7" t="s">
        <v>4</v>
      </c>
      <c r="E8" s="7">
        <v>1.1000000000000001</v>
      </c>
    </row>
    <row r="9" spans="2:7" x14ac:dyDescent="0.35">
      <c r="D9" s="7" t="s">
        <v>5</v>
      </c>
      <c r="E9" s="7">
        <v>0.9</v>
      </c>
    </row>
    <row r="10" spans="2:7" x14ac:dyDescent="0.35">
      <c r="D10" s="7" t="s">
        <v>6</v>
      </c>
      <c r="E10" s="7">
        <v>1.9</v>
      </c>
    </row>
    <row r="11" spans="2:7" x14ac:dyDescent="0.35">
      <c r="D11" s="7" t="s">
        <v>7</v>
      </c>
      <c r="E11" s="7">
        <v>0.9</v>
      </c>
    </row>
    <row r="12" spans="2:7" x14ac:dyDescent="0.35">
      <c r="D12" s="7" t="s">
        <v>8</v>
      </c>
      <c r="E12" s="7">
        <v>1</v>
      </c>
    </row>
    <row r="13" spans="2:7" x14ac:dyDescent="0.35">
      <c r="D13" s="7" t="s">
        <v>9</v>
      </c>
      <c r="E13" s="7">
        <v>0.8</v>
      </c>
    </row>
    <row r="14" spans="2:7" x14ac:dyDescent="0.35">
      <c r="D14" s="7" t="s">
        <v>10</v>
      </c>
      <c r="E14" s="7">
        <v>1.6</v>
      </c>
    </row>
    <row r="15" spans="2:7" x14ac:dyDescent="0.35">
      <c r="D15" s="7" t="s">
        <v>11</v>
      </c>
      <c r="E15" s="7">
        <v>0.7</v>
      </c>
    </row>
    <row r="16" spans="2:7" x14ac:dyDescent="0.35">
      <c r="D16" s="7" t="s">
        <v>12</v>
      </c>
      <c r="E16" s="7">
        <v>0.9</v>
      </c>
    </row>
    <row r="17" spans="4:5" x14ac:dyDescent="0.35">
      <c r="D17" s="7" t="s">
        <v>13</v>
      </c>
      <c r="E17" s="7">
        <v>1.6</v>
      </c>
    </row>
    <row r="18" spans="4:5" x14ac:dyDescent="0.35">
      <c r="D18" s="7" t="s">
        <v>14</v>
      </c>
      <c r="E18" s="7">
        <v>1</v>
      </c>
    </row>
    <row r="19" spans="4:5" x14ac:dyDescent="0.35">
      <c r="D19" s="7" t="s">
        <v>15</v>
      </c>
      <c r="E19" s="7">
        <v>0.8</v>
      </c>
    </row>
    <row r="20" spans="4:5" x14ac:dyDescent="0.35">
      <c r="D20" s="7" t="s">
        <v>16</v>
      </c>
      <c r="E20" s="7">
        <v>0.8</v>
      </c>
    </row>
    <row r="21" spans="4:5" x14ac:dyDescent="0.35">
      <c r="D21" s="7" t="s">
        <v>17</v>
      </c>
      <c r="E21" s="7">
        <v>0.7</v>
      </c>
    </row>
    <row r="22" spans="4:5" x14ac:dyDescent="0.35">
      <c r="D22" s="7" t="s">
        <v>18</v>
      </c>
      <c r="E22" s="7">
        <v>2</v>
      </c>
    </row>
    <row r="23" spans="4:5" x14ac:dyDescent="0.35">
      <c r="D23" s="7" t="s">
        <v>19</v>
      </c>
      <c r="E23" s="7">
        <v>2</v>
      </c>
    </row>
    <row r="24" spans="4:5" x14ac:dyDescent="0.35">
      <c r="D24" s="7" t="s">
        <v>20</v>
      </c>
      <c r="E24" s="7">
        <v>1.5</v>
      </c>
    </row>
    <row r="25" spans="4:5" x14ac:dyDescent="0.35">
      <c r="D25" s="7" t="s">
        <v>21</v>
      </c>
      <c r="E25" s="7">
        <v>1.2</v>
      </c>
    </row>
    <row r="26" spans="4:5" x14ac:dyDescent="0.35">
      <c r="D26" s="7" t="s">
        <v>22</v>
      </c>
      <c r="E26" s="7">
        <v>1.3</v>
      </c>
    </row>
    <row r="27" spans="4:5" x14ac:dyDescent="0.35">
      <c r="D27" s="7" t="s">
        <v>23</v>
      </c>
      <c r="E27" s="7">
        <v>1</v>
      </c>
    </row>
    <row r="28" spans="4:5" x14ac:dyDescent="0.35">
      <c r="D28" s="7" t="s">
        <v>24</v>
      </c>
      <c r="E28" s="7">
        <v>0.9</v>
      </c>
    </row>
    <row r="29" spans="4:5" x14ac:dyDescent="0.35">
      <c r="D29" s="7" t="s">
        <v>25</v>
      </c>
      <c r="E29" s="7">
        <v>0.7</v>
      </c>
    </row>
    <row r="30" spans="4:5" x14ac:dyDescent="0.35">
      <c r="D30" s="7" t="s">
        <v>26</v>
      </c>
      <c r="E30" s="7">
        <v>1.6</v>
      </c>
    </row>
    <row r="31" spans="4:5" x14ac:dyDescent="0.35">
      <c r="D31" s="7" t="s">
        <v>27</v>
      </c>
      <c r="E31" s="7">
        <v>1</v>
      </c>
    </row>
    <row r="32" spans="4:5" x14ac:dyDescent="0.35">
      <c r="D32" s="7" t="s">
        <v>28</v>
      </c>
      <c r="E32" s="7">
        <v>1</v>
      </c>
    </row>
    <row r="33" spans="4:5" x14ac:dyDescent="0.35">
      <c r="D33" s="7" t="s">
        <v>29</v>
      </c>
      <c r="E33" s="7">
        <v>1.1000000000000001</v>
      </c>
    </row>
    <row r="34" spans="4:5" x14ac:dyDescent="0.35">
      <c r="D34" s="7" t="s">
        <v>30</v>
      </c>
      <c r="E34" s="7">
        <v>0.9</v>
      </c>
    </row>
    <row r="35" spans="4:5" x14ac:dyDescent="0.35">
      <c r="D35" s="7" t="s">
        <v>31</v>
      </c>
      <c r="E35" s="7">
        <v>2</v>
      </c>
    </row>
    <row r="36" spans="4:5" x14ac:dyDescent="0.35">
      <c r="D36" s="7" t="s">
        <v>32</v>
      </c>
      <c r="E36" s="7">
        <v>0.8</v>
      </c>
    </row>
    <row r="37" spans="4:5" x14ac:dyDescent="0.35">
      <c r="D37" s="7" t="s">
        <v>33</v>
      </c>
      <c r="E37" s="7">
        <v>0.7</v>
      </c>
    </row>
  </sheetData>
  <mergeCells count="1"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71A2FA-D5F3-4E79-9179-AC9FBA047A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04AABB-140A-4CC0-9962-B15840977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B9F164-EA8F-47E3-8C67-B5EEB4BEFF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1</vt:i4>
      </vt:variant>
    </vt:vector>
  </HeadingPairs>
  <TitlesOfParts>
    <vt:vector size="5" baseType="lpstr">
      <vt:lpstr>Skye Lookup Input</vt:lpstr>
      <vt:lpstr>Skye Lookup Output</vt:lpstr>
      <vt:lpstr>Algorithm</vt:lpstr>
      <vt:lpstr>BasicPremium</vt:lpstr>
      <vt:lpstr>CityFactor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janine.hartmann</dc:creator>
  <cp:lastModifiedBy>Zsuzsanna Schliffer</cp:lastModifiedBy>
  <dcterms:created xsi:type="dcterms:W3CDTF">2013-04-20T19:02:47Z</dcterms:created>
  <dcterms:modified xsi:type="dcterms:W3CDTF">2019-10-11T09:52:18Z</dcterms:modified>
</cp:coreProperties>
</file>