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Repos\CovidABM\Pakistan\input\"/>
    </mc:Choice>
  </mc:AlternateContent>
  <xr:revisionPtr revIDLastSave="0" documentId="13_ncr:1_{C5A0690A-7743-41E6-9E0C-E81FAF00928A}" xr6:coauthVersionLast="45" xr6:coauthVersionMax="45" xr10:uidLastSave="{00000000-0000-0000-0000-000000000000}"/>
  <bookViews>
    <workbookView xWindow="28680" yWindow="-120" windowWidth="29040" windowHeight="15840" activeTab="1" xr2:uid="{9001DDE1-F42B-47C5-9CDE-669B985A43FB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4" i="2" l="1"/>
  <c r="S10" i="2"/>
  <c r="T10" i="2"/>
  <c r="U10" i="2"/>
  <c r="S11" i="2"/>
  <c r="T11" i="2"/>
  <c r="U11" i="2"/>
  <c r="S12" i="2"/>
  <c r="T12" i="2"/>
  <c r="U12" i="2"/>
  <c r="S13" i="2"/>
  <c r="T13" i="2"/>
  <c r="U13" i="2"/>
  <c r="O10" i="2"/>
  <c r="P10" i="2"/>
  <c r="Q10" i="2"/>
  <c r="N10" i="2"/>
  <c r="O11" i="2"/>
  <c r="P11" i="2"/>
  <c r="Q11" i="2"/>
  <c r="N11" i="2"/>
  <c r="O13" i="2" l="1"/>
  <c r="P13" i="2"/>
  <c r="Q13" i="2"/>
  <c r="N13" i="2"/>
  <c r="O12" i="2"/>
  <c r="P12" i="2"/>
  <c r="Q12" i="2"/>
  <c r="N12" i="2"/>
  <c r="U5" i="2"/>
  <c r="U6" i="2"/>
  <c r="U7" i="2"/>
  <c r="U8" i="2"/>
  <c r="U9" i="2"/>
  <c r="U4" i="2"/>
  <c r="S5" i="2"/>
  <c r="S6" i="2"/>
  <c r="S7" i="2"/>
  <c r="S8" i="2"/>
  <c r="S9" i="2"/>
  <c r="S4" i="2"/>
  <c r="T5" i="2"/>
  <c r="T6" i="2"/>
  <c r="T7" i="2"/>
  <c r="T8" i="2"/>
  <c r="T9" i="2"/>
  <c r="T4" i="2"/>
  <c r="N4" i="2"/>
  <c r="O4" i="2"/>
  <c r="P4" i="2"/>
  <c r="Q4" i="2"/>
  <c r="O5" i="2"/>
  <c r="P5" i="2"/>
  <c r="Q5" i="2"/>
  <c r="O6" i="2"/>
  <c r="P6" i="2"/>
  <c r="Q6" i="2"/>
  <c r="O7" i="2"/>
  <c r="P7" i="2"/>
  <c r="Q7" i="2"/>
  <c r="O8" i="2"/>
  <c r="P8" i="2"/>
  <c r="Q8" i="2"/>
  <c r="O9" i="2"/>
  <c r="P9" i="2"/>
  <c r="Q9" i="2"/>
  <c r="N9" i="2"/>
  <c r="N8" i="2"/>
  <c r="N6" i="2"/>
  <c r="N7" i="2"/>
  <c r="N5" i="2"/>
  <c r="H5" i="2"/>
  <c r="I5" i="2"/>
  <c r="J5" i="2"/>
  <c r="K5" i="2"/>
  <c r="H6" i="2"/>
  <c r="I6" i="2"/>
  <c r="J6" i="2"/>
  <c r="K6" i="2"/>
  <c r="H7" i="2"/>
  <c r="I7" i="2"/>
  <c r="J7" i="2"/>
  <c r="K7" i="2"/>
  <c r="H8" i="2"/>
  <c r="I8" i="2"/>
  <c r="J8" i="2"/>
  <c r="K8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7" i="2"/>
  <c r="I17" i="2"/>
  <c r="J17" i="2"/>
  <c r="K17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I4" i="2"/>
  <c r="J4" i="2"/>
  <c r="K4" i="2"/>
  <c r="H4" i="2"/>
  <c r="E28" i="2"/>
  <c r="V6" i="1" l="1"/>
  <c r="W6" i="1"/>
  <c r="X6" i="1"/>
  <c r="Y6" i="1"/>
  <c r="V7" i="1"/>
  <c r="W7" i="1"/>
  <c r="X7" i="1"/>
  <c r="Y7" i="1"/>
  <c r="V8" i="1"/>
  <c r="W8" i="1"/>
  <c r="X8" i="1"/>
  <c r="Y8" i="1"/>
  <c r="V9" i="1"/>
  <c r="W9" i="1"/>
  <c r="X9" i="1"/>
  <c r="Y9" i="1"/>
  <c r="V10" i="1"/>
  <c r="W10" i="1"/>
  <c r="X10" i="1"/>
  <c r="Y10" i="1"/>
  <c r="V11" i="1"/>
  <c r="W11" i="1"/>
  <c r="X11" i="1"/>
  <c r="Y11" i="1"/>
  <c r="V12" i="1"/>
  <c r="W12" i="1"/>
  <c r="X12" i="1"/>
  <c r="Y12" i="1"/>
  <c r="V13" i="1"/>
  <c r="W13" i="1"/>
  <c r="X13" i="1"/>
  <c r="Y13" i="1"/>
  <c r="V14" i="1"/>
  <c r="W14" i="1"/>
  <c r="X14" i="1"/>
  <c r="Y14" i="1"/>
  <c r="V15" i="1"/>
  <c r="W15" i="1"/>
  <c r="X15" i="1"/>
  <c r="Y15" i="1"/>
  <c r="V16" i="1"/>
  <c r="W16" i="1"/>
  <c r="X16" i="1"/>
  <c r="Y16" i="1"/>
  <c r="V17" i="1"/>
  <c r="W17" i="1"/>
  <c r="X17" i="1"/>
  <c r="Y17" i="1"/>
  <c r="V18" i="1"/>
  <c r="W18" i="1"/>
  <c r="X18" i="1"/>
  <c r="Y18" i="1"/>
  <c r="V19" i="1"/>
  <c r="W19" i="1"/>
  <c r="X19" i="1"/>
  <c r="Y19" i="1"/>
  <c r="V20" i="1"/>
  <c r="W20" i="1"/>
  <c r="X20" i="1"/>
  <c r="Y20" i="1"/>
  <c r="V21" i="1"/>
  <c r="W21" i="1"/>
  <c r="X21" i="1"/>
  <c r="Y21" i="1"/>
  <c r="V22" i="1"/>
  <c r="W22" i="1"/>
  <c r="X22" i="1"/>
  <c r="Y22" i="1"/>
  <c r="V23" i="1"/>
  <c r="W23" i="1"/>
  <c r="X23" i="1"/>
  <c r="Y23" i="1"/>
  <c r="V24" i="1"/>
  <c r="W24" i="1"/>
  <c r="X24" i="1"/>
  <c r="Y24" i="1"/>
  <c r="V25" i="1"/>
  <c r="W25" i="1"/>
  <c r="X25" i="1"/>
  <c r="Y25" i="1"/>
  <c r="V26" i="1"/>
  <c r="W26" i="1"/>
  <c r="X26" i="1"/>
  <c r="Y26" i="1"/>
  <c r="Y5" i="1"/>
  <c r="W5" i="1"/>
  <c r="X5" i="1"/>
  <c r="V5" i="1"/>
  <c r="N26" i="1"/>
  <c r="O26" i="1"/>
  <c r="P26" i="1"/>
  <c r="Q26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5" i="1"/>
  <c r="O23" i="1"/>
  <c r="O24" i="1" s="1"/>
  <c r="O25" i="1" s="1"/>
  <c r="P23" i="1"/>
  <c r="P24" i="1" s="1"/>
  <c r="P25" i="1" s="1"/>
  <c r="Q23" i="1"/>
  <c r="Q24" i="1" s="1"/>
  <c r="Q25" i="1" s="1"/>
  <c r="N24" i="1"/>
  <c r="N25" i="1" s="1"/>
  <c r="N23" i="1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Q4" i="1"/>
  <c r="P4" i="1"/>
  <c r="O4" i="1"/>
  <c r="N4" i="1"/>
</calcChain>
</file>

<file path=xl/sharedStrings.xml><?xml version="1.0" encoding="utf-8"?>
<sst xmlns="http://schemas.openxmlformats.org/spreadsheetml/2006/main" count="90" uniqueCount="51">
  <si>
    <t>PDS</t>
  </si>
  <si>
    <t>PAKISTAN</t>
  </si>
  <si>
    <t>MALE</t>
  </si>
  <si>
    <t>FEMALE</t>
  </si>
  <si>
    <t>ALL</t>
  </si>
  <si>
    <t xml:space="preserve">ALL AGES  </t>
  </si>
  <si>
    <t xml:space="preserve">00 - 04   </t>
  </si>
  <si>
    <t xml:space="preserve">15 - 19   </t>
  </si>
  <si>
    <t xml:space="preserve">20 - 24   </t>
  </si>
  <si>
    <t xml:space="preserve">25 - 29   </t>
  </si>
  <si>
    <t xml:space="preserve">30 - 34   </t>
  </si>
  <si>
    <t xml:space="preserve">35 - 39   </t>
  </si>
  <si>
    <t xml:space="preserve">40 - 44   </t>
  </si>
  <si>
    <t xml:space="preserve">45 - 49   </t>
  </si>
  <si>
    <t xml:space="preserve">50 - 54   </t>
  </si>
  <si>
    <t xml:space="preserve">55 - 59   </t>
  </si>
  <si>
    <t xml:space="preserve">60 - 64   </t>
  </si>
  <si>
    <t xml:space="preserve">65 - 69   </t>
  </si>
  <si>
    <t xml:space="preserve">70 - 74   </t>
  </si>
  <si>
    <t xml:space="preserve">75 - 79   </t>
  </si>
  <si>
    <t xml:space="preserve">80 - 84   </t>
  </si>
  <si>
    <t>05 - 09</t>
  </si>
  <si>
    <t>10 - 14</t>
  </si>
  <si>
    <t>ALL AREAS</t>
  </si>
  <si>
    <t>URBAN AREAS</t>
  </si>
  <si>
    <t>RURAL AREAS</t>
  </si>
  <si>
    <t>85+</t>
  </si>
  <si>
    <t xml:space="preserve">'00 - 04   </t>
  </si>
  <si>
    <t>'05 - 09</t>
  </si>
  <si>
    <t>'10 - 14</t>
  </si>
  <si>
    <t xml:space="preserve">'15 - 19   </t>
  </si>
  <si>
    <t xml:space="preserve">'20 - 24   </t>
  </si>
  <si>
    <t xml:space="preserve">'25 - 29   </t>
  </si>
  <si>
    <t xml:space="preserve">'30 - 34   </t>
  </si>
  <si>
    <t xml:space="preserve">'35 - 39   </t>
  </si>
  <si>
    <t xml:space="preserve">'40 - 44   </t>
  </si>
  <si>
    <t xml:space="preserve">'45 - 49   </t>
  </si>
  <si>
    <t xml:space="preserve">'50 - 54   </t>
  </si>
  <si>
    <t xml:space="preserve">'55 - 59   </t>
  </si>
  <si>
    <t xml:space="preserve">'60 - 64   </t>
  </si>
  <si>
    <t xml:space="preserve">'65 - 69   </t>
  </si>
  <si>
    <t xml:space="preserve">'70 - 74   </t>
  </si>
  <si>
    <t xml:space="preserve">'75 - 79   </t>
  </si>
  <si>
    <t xml:space="preserve">'80 - 84   </t>
  </si>
  <si>
    <t>'85+</t>
  </si>
  <si>
    <t>'90</t>
  </si>
  <si>
    <t>'95</t>
  </si>
  <si>
    <t>'100</t>
  </si>
  <si>
    <t>'105</t>
  </si>
  <si>
    <t>Urban</t>
  </si>
  <si>
    <t>Rural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</si>
</sst>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quotePrefix="1" applyNumberFormat="1"/>
    <xf numFmtId="17" fontId="0" fillId="0" borderId="0" xfId="0" quotePrefix="1" applyNumberFormat="1"/>
    <xf numFmtId="16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76C5A-C2E0-4C01-BC67-48983AD9032E}">
  <dimension ref="A1:U28"/>
  <sheetViews>
    <sheetView workbookViewId="0">
      <selection activeCell="S4" sqref="S4:S13"/>
    </sheetView>
  </sheetViews>
  <sheetFormatPr defaultRowHeight="15" x14ac:dyDescent="0.25"/>
  <cols>
    <col min="5" max="5" width="10" bestFit="1" customWidth="1"/>
  </cols>
  <sheetData>
    <row r="1" spans="1:21" x14ac:dyDescent="0.25">
      <c r="B1" t="s">
        <v>24</v>
      </c>
      <c r="D1" t="s">
        <v>25</v>
      </c>
      <c r="H1" t="s">
        <v>24</v>
      </c>
      <c r="J1" t="s">
        <v>25</v>
      </c>
      <c r="N1" t="s">
        <v>24</v>
      </c>
      <c r="P1" t="s">
        <v>25</v>
      </c>
    </row>
    <row r="2" spans="1:21" x14ac:dyDescent="0.25">
      <c r="B2" t="s">
        <v>2</v>
      </c>
      <c r="C2" t="s">
        <v>3</v>
      </c>
      <c r="D2" t="s">
        <v>2</v>
      </c>
      <c r="E2" t="s">
        <v>3</v>
      </c>
      <c r="H2" t="s">
        <v>2</v>
      </c>
      <c r="I2" t="s">
        <v>3</v>
      </c>
      <c r="J2" t="s">
        <v>2</v>
      </c>
      <c r="K2" t="s">
        <v>3</v>
      </c>
      <c r="N2" t="s">
        <v>2</v>
      </c>
      <c r="O2" t="s">
        <v>3</v>
      </c>
      <c r="P2" t="s">
        <v>2</v>
      </c>
      <c r="Q2" t="s">
        <v>3</v>
      </c>
    </row>
    <row r="3" spans="1:21" x14ac:dyDescent="0.25">
      <c r="T3" t="s">
        <v>49</v>
      </c>
      <c r="U3" t="s">
        <v>50</v>
      </c>
    </row>
    <row r="4" spans="1:21" x14ac:dyDescent="0.25">
      <c r="A4" t="s">
        <v>27</v>
      </c>
      <c r="B4">
        <v>4230611.8959999997</v>
      </c>
      <c r="C4">
        <v>4022386.7760000001</v>
      </c>
      <c r="D4">
        <v>10269388.1</v>
      </c>
      <c r="E4">
        <v>9477613.2239999995</v>
      </c>
      <c r="H4">
        <f>B4*$D$28/$E$28</f>
        <v>47.894358145355447</v>
      </c>
      <c r="I4">
        <f t="shared" ref="I4:K4" si="0">C4*$D$28/$E$28</f>
        <v>45.537061206449565</v>
      </c>
      <c r="J4">
        <f t="shared" si="0"/>
        <v>116.25877383365901</v>
      </c>
      <c r="K4">
        <f t="shared" si="0"/>
        <v>107.29516516100037</v>
      </c>
      <c r="M4">
        <v>5</v>
      </c>
      <c r="N4">
        <f>H4+H5</f>
        <v>91.464325366357571</v>
      </c>
      <c r="O4">
        <f t="shared" ref="O4:Q4" si="1">I4+I5</f>
        <v>88.489568538351648</v>
      </c>
      <c r="P4">
        <f t="shared" si="1"/>
        <v>222.12476128305238</v>
      </c>
      <c r="Q4">
        <f t="shared" si="1"/>
        <v>203.58979740833047</v>
      </c>
      <c r="S4">
        <f>M4</f>
        <v>5</v>
      </c>
      <c r="T4">
        <f>ROUND(N4+O4, 0)</f>
        <v>180</v>
      </c>
      <c r="U4">
        <f>ROUND(P4+Q4, 0)</f>
        <v>426</v>
      </c>
    </row>
    <row r="5" spans="1:21" x14ac:dyDescent="0.25">
      <c r="A5" s="3" t="s">
        <v>28</v>
      </c>
      <c r="B5">
        <v>3848629.1239999998</v>
      </c>
      <c r="C5">
        <v>3794087.5610000002</v>
      </c>
      <c r="D5">
        <v>9351370.8760000002</v>
      </c>
      <c r="E5">
        <v>8505912.4389999993</v>
      </c>
      <c r="H5">
        <f t="shared" ref="H5:H25" si="2">B5*$D$28/$E$28</f>
        <v>43.569967221002116</v>
      </c>
      <c r="I5">
        <f t="shared" ref="I5:I25" si="3">C5*$D$28/$E$28</f>
        <v>42.952507331902076</v>
      </c>
      <c r="J5">
        <f t="shared" ref="J5:J25" si="4">D5*$D$28/$E$28</f>
        <v>105.86598744939337</v>
      </c>
      <c r="K5">
        <f t="shared" ref="K5:K25" si="5">E5*$D$28/$E$28</f>
        <v>96.294632247330085</v>
      </c>
      <c r="M5">
        <v>15</v>
      </c>
      <c r="N5">
        <f>H6+H7</f>
        <v>95.575330136232665</v>
      </c>
      <c r="O5">
        <f t="shared" ref="O5:Q5" si="6">I6+I7</f>
        <v>89.623381545869421</v>
      </c>
      <c r="P5">
        <f t="shared" si="6"/>
        <v>171.59804336538352</v>
      </c>
      <c r="Q5">
        <f t="shared" si="6"/>
        <v>157.17236177342011</v>
      </c>
      <c r="S5">
        <f t="shared" ref="S5:S11" si="7">M5</f>
        <v>15</v>
      </c>
      <c r="T5">
        <f t="shared" ref="T5:T11" si="8">ROUND(N5+O5, 0)</f>
        <v>185</v>
      </c>
      <c r="U5">
        <f t="shared" ref="U5:U11" si="9">ROUND(P5+Q5, 0)</f>
        <v>329</v>
      </c>
    </row>
    <row r="6" spans="1:21" x14ac:dyDescent="0.25">
      <c r="A6" s="4" t="s">
        <v>29</v>
      </c>
      <c r="B6">
        <v>4097281.7080000001</v>
      </c>
      <c r="C6">
        <v>3855835.6320000002</v>
      </c>
      <c r="D6">
        <v>8102718.2920000004</v>
      </c>
      <c r="E6">
        <v>7444164.3679999998</v>
      </c>
      <c r="H6">
        <f t="shared" si="2"/>
        <v>46.384939665797624</v>
      </c>
      <c r="I6">
        <f t="shared" si="3"/>
        <v>43.651551418185434</v>
      </c>
      <c r="J6">
        <f t="shared" si="4"/>
        <v>91.730109347749732</v>
      </c>
      <c r="K6">
        <f t="shared" si="5"/>
        <v>84.27468250419858</v>
      </c>
      <c r="M6">
        <v>25</v>
      </c>
      <c r="N6">
        <f>H8+H9</f>
        <v>96.63093110473514</v>
      </c>
      <c r="O6">
        <f t="shared" ref="O6:Q6" si="10">I8+I9</f>
        <v>84.105466561276387</v>
      </c>
      <c r="P6">
        <f t="shared" si="10"/>
        <v>135.68527199129471</v>
      </c>
      <c r="Q6">
        <f t="shared" si="10"/>
        <v>134.80798425304488</v>
      </c>
      <c r="S6">
        <f t="shared" si="7"/>
        <v>25</v>
      </c>
      <c r="T6">
        <f t="shared" si="8"/>
        <v>181</v>
      </c>
      <c r="U6">
        <f t="shared" si="9"/>
        <v>270</v>
      </c>
    </row>
    <row r="7" spans="1:21" x14ac:dyDescent="0.25">
      <c r="A7" t="s">
        <v>30</v>
      </c>
      <c r="B7">
        <v>4345093.2249999996</v>
      </c>
      <c r="C7">
        <v>4060790.852</v>
      </c>
      <c r="D7">
        <v>7054906.7750000004</v>
      </c>
      <c r="E7">
        <v>6439209.148</v>
      </c>
      <c r="H7">
        <f t="shared" si="2"/>
        <v>49.190390470435041</v>
      </c>
      <c r="I7">
        <f t="shared" si="3"/>
        <v>45.971830127683994</v>
      </c>
      <c r="J7">
        <f t="shared" si="4"/>
        <v>79.867934017633786</v>
      </c>
      <c r="K7">
        <f t="shared" si="5"/>
        <v>72.897679269221513</v>
      </c>
      <c r="M7">
        <v>35</v>
      </c>
      <c r="N7">
        <f>H10+H11</f>
        <v>67.643783982120368</v>
      </c>
      <c r="O7">
        <f t="shared" ref="O7:Q7" si="11">I10+I11</f>
        <v>61.402141510445922</v>
      </c>
      <c r="P7">
        <f t="shared" si="11"/>
        <v>110.56391278798498</v>
      </c>
      <c r="Q7">
        <f t="shared" si="11"/>
        <v>109.25545082171124</v>
      </c>
      <c r="S7">
        <f t="shared" si="7"/>
        <v>35</v>
      </c>
      <c r="T7">
        <f t="shared" si="8"/>
        <v>129</v>
      </c>
      <c r="U7">
        <f t="shared" si="9"/>
        <v>220</v>
      </c>
    </row>
    <row r="8" spans="1:21" x14ac:dyDescent="0.25">
      <c r="A8" t="s">
        <v>31</v>
      </c>
      <c r="B8">
        <v>4568554.6169999996</v>
      </c>
      <c r="C8">
        <v>3996310.5860000001</v>
      </c>
      <c r="D8">
        <v>6131445.3830000004</v>
      </c>
      <c r="E8">
        <v>6003689.4139999999</v>
      </c>
      <c r="H8">
        <f t="shared" si="2"/>
        <v>51.720175807215</v>
      </c>
      <c r="I8">
        <f t="shared" si="3"/>
        <v>45.241855119569522</v>
      </c>
      <c r="J8">
        <f t="shared" si="4"/>
        <v>69.413514721060125</v>
      </c>
      <c r="K8">
        <f t="shared" si="5"/>
        <v>67.967201448911908</v>
      </c>
      <c r="M8">
        <v>45</v>
      </c>
      <c r="N8">
        <f>H13+H12</f>
        <v>47.400715805208662</v>
      </c>
      <c r="O8">
        <f t="shared" ref="O8:Q8" si="12">I13+I12</f>
        <v>45.074093686606119</v>
      </c>
      <c r="P8">
        <f t="shared" si="12"/>
        <v>75.183160095897406</v>
      </c>
      <c r="Q8">
        <f t="shared" si="12"/>
        <v>72.897090525522827</v>
      </c>
      <c r="S8">
        <f t="shared" si="7"/>
        <v>45</v>
      </c>
      <c r="T8">
        <f t="shared" si="8"/>
        <v>92</v>
      </c>
      <c r="U8">
        <f t="shared" si="9"/>
        <v>148</v>
      </c>
    </row>
    <row r="9" spans="1:21" x14ac:dyDescent="0.25">
      <c r="A9" t="s">
        <v>32</v>
      </c>
      <c r="B9">
        <v>3967063.8250000002</v>
      </c>
      <c r="C9">
        <v>3432906.5729999999</v>
      </c>
      <c r="D9">
        <v>5853927.1749999998</v>
      </c>
      <c r="E9">
        <v>5904190.4270000001</v>
      </c>
      <c r="H9">
        <f t="shared" si="2"/>
        <v>44.910755297520133</v>
      </c>
      <c r="I9">
        <f t="shared" si="3"/>
        <v>38.863611441706873</v>
      </c>
      <c r="J9">
        <f t="shared" si="4"/>
        <v>66.271757270234573</v>
      </c>
      <c r="K9">
        <f t="shared" si="5"/>
        <v>66.840782804132957</v>
      </c>
      <c r="M9">
        <v>55</v>
      </c>
      <c r="N9">
        <f>H14+H15</f>
        <v>33.491511238975406</v>
      </c>
      <c r="O9">
        <f t="shared" ref="O9:Q9" si="13">I14+I15</f>
        <v>31.660022740780015</v>
      </c>
      <c r="P9">
        <f t="shared" si="13"/>
        <v>53.256581208849397</v>
      </c>
      <c r="Q9">
        <f t="shared" si="13"/>
        <v>52.793559869420463</v>
      </c>
      <c r="S9">
        <f t="shared" si="7"/>
        <v>55</v>
      </c>
      <c r="T9">
        <f t="shared" si="8"/>
        <v>65</v>
      </c>
      <c r="U9">
        <f t="shared" si="9"/>
        <v>106</v>
      </c>
    </row>
    <row r="10" spans="1:21" x14ac:dyDescent="0.25">
      <c r="A10" t="s">
        <v>33</v>
      </c>
      <c r="B10">
        <v>3343831.182</v>
      </c>
      <c r="C10">
        <v>2890478.0150000001</v>
      </c>
      <c r="D10">
        <v>5253336.818</v>
      </c>
      <c r="E10">
        <v>5330680.9850000003</v>
      </c>
      <c r="H10">
        <f t="shared" si="2"/>
        <v>37.855197343849014</v>
      </c>
      <c r="I10">
        <f t="shared" si="3"/>
        <v>32.722828911008691</v>
      </c>
      <c r="J10">
        <f t="shared" si="4"/>
        <v>59.472530500224828</v>
      </c>
      <c r="K10">
        <f t="shared" si="5"/>
        <v>60.348136517939331</v>
      </c>
      <c r="M10">
        <v>62</v>
      </c>
      <c r="N10">
        <f>H16</f>
        <v>10.591964373082194</v>
      </c>
      <c r="O10">
        <f t="shared" ref="O10:Q10" si="14">I16</f>
        <v>9.7822880834550574</v>
      </c>
      <c r="P10">
        <f t="shared" si="14"/>
        <v>19.589671997357957</v>
      </c>
      <c r="Q10">
        <f t="shared" si="14"/>
        <v>19.800155392379438</v>
      </c>
      <c r="S10">
        <f t="shared" ref="S10:S13" si="15">M10</f>
        <v>62</v>
      </c>
      <c r="T10">
        <f t="shared" ref="T10:T13" si="16">ROUND(N10+O10, 0)</f>
        <v>20</v>
      </c>
      <c r="U10">
        <f t="shared" ref="U10:U13" si="17">ROUND(P10+Q10, 0)</f>
        <v>39</v>
      </c>
    </row>
    <row r="11" spans="1:21" x14ac:dyDescent="0.25">
      <c r="A11" t="s">
        <v>34</v>
      </c>
      <c r="B11">
        <v>2631290.0699999998</v>
      </c>
      <c r="C11">
        <v>2533305.503</v>
      </c>
      <c r="D11">
        <v>4513011.93</v>
      </c>
      <c r="E11">
        <v>4320088.4970000004</v>
      </c>
      <c r="H11">
        <f t="shared" si="2"/>
        <v>29.788586638271347</v>
      </c>
      <c r="I11">
        <f t="shared" si="3"/>
        <v>28.679312599437232</v>
      </c>
      <c r="J11">
        <f t="shared" si="4"/>
        <v>51.091382287760155</v>
      </c>
      <c r="K11">
        <f t="shared" si="5"/>
        <v>48.907314303771905</v>
      </c>
      <c r="M11">
        <v>67</v>
      </c>
      <c r="N11">
        <f>H17</f>
        <v>6.9155369192453655</v>
      </c>
      <c r="O11">
        <f t="shared" ref="O11:Q11" si="18">I17</f>
        <v>7.4966305419702222</v>
      </c>
      <c r="P11">
        <f t="shared" si="18"/>
        <v>13.705073863458404</v>
      </c>
      <c r="Q11">
        <f t="shared" si="18"/>
        <v>12.902067851444283</v>
      </c>
      <c r="S11">
        <f t="shared" si="15"/>
        <v>67</v>
      </c>
      <c r="T11">
        <f t="shared" si="16"/>
        <v>14</v>
      </c>
      <c r="U11">
        <f t="shared" si="17"/>
        <v>27</v>
      </c>
    </row>
    <row r="12" spans="1:21" x14ac:dyDescent="0.25">
      <c r="A12" t="s">
        <v>35</v>
      </c>
      <c r="B12">
        <v>2283851.7480000001</v>
      </c>
      <c r="C12">
        <v>2110756.773</v>
      </c>
      <c r="D12">
        <v>3639066.2519999999</v>
      </c>
      <c r="E12">
        <v>3581847.227</v>
      </c>
      <c r="H12">
        <f t="shared" si="2"/>
        <v>25.855270173335722</v>
      </c>
      <c r="I12">
        <f t="shared" si="3"/>
        <v>23.895678291686231</v>
      </c>
      <c r="J12">
        <f t="shared" si="4"/>
        <v>41.197525717911972</v>
      </c>
      <c r="K12">
        <f t="shared" si="5"/>
        <v>40.549754534110136</v>
      </c>
      <c r="M12">
        <v>75</v>
      </c>
      <c r="N12">
        <f>SUM(H18:H19)</f>
        <v>8.8348409761964106</v>
      </c>
      <c r="O12">
        <f>SUM(I18:I19)</f>
        <v>9.564741240295465</v>
      </c>
      <c r="P12">
        <f>SUM(J18:J19)</f>
        <v>17.3351305854566</v>
      </c>
      <c r="Q12">
        <f>SUM(K18:K19)</f>
        <v>15.876492303320571</v>
      </c>
      <c r="S12">
        <f t="shared" si="15"/>
        <v>75</v>
      </c>
      <c r="T12">
        <f t="shared" si="16"/>
        <v>18</v>
      </c>
      <c r="U12">
        <f t="shared" si="17"/>
        <v>33</v>
      </c>
    </row>
    <row r="13" spans="1:21" x14ac:dyDescent="0.25">
      <c r="A13" t="s">
        <v>36</v>
      </c>
      <c r="B13">
        <v>1903155.656</v>
      </c>
      <c r="C13">
        <v>1870735.084</v>
      </c>
      <c r="D13">
        <v>3002024.344</v>
      </c>
      <c r="E13">
        <v>2857309.9160000002</v>
      </c>
      <c r="H13">
        <f t="shared" si="2"/>
        <v>21.545445631872941</v>
      </c>
      <c r="I13">
        <f t="shared" si="3"/>
        <v>21.178415394919888</v>
      </c>
      <c r="J13">
        <f t="shared" si="4"/>
        <v>33.985634377985434</v>
      </c>
      <c r="K13">
        <f t="shared" si="5"/>
        <v>32.347335991412699</v>
      </c>
      <c r="M13">
        <v>85</v>
      </c>
      <c r="N13">
        <f>SUM(H20:H26)</f>
        <v>2.7446179587531034</v>
      </c>
      <c r="O13">
        <f>SUM(I20:I26)</f>
        <v>2.2184732448300064</v>
      </c>
      <c r="P13">
        <f>SUM(J20:J26)</f>
        <v>5.6832189371482933</v>
      </c>
      <c r="Q13">
        <f>SUM(K20:K26)</f>
        <v>5.4698481307348148</v>
      </c>
      <c r="S13">
        <f t="shared" si="15"/>
        <v>85</v>
      </c>
      <c r="T13">
        <f t="shared" si="16"/>
        <v>5</v>
      </c>
      <c r="U13">
        <f t="shared" si="17"/>
        <v>11</v>
      </c>
    </row>
    <row r="14" spans="1:21" x14ac:dyDescent="0.25">
      <c r="A14" t="s">
        <v>37</v>
      </c>
      <c r="B14">
        <v>1662619.3540000001</v>
      </c>
      <c r="C14">
        <v>1513453.902</v>
      </c>
      <c r="D14">
        <v>2514070.6460000002</v>
      </c>
      <c r="E14">
        <v>2540569.0980000002</v>
      </c>
      <c r="H14">
        <f t="shared" si="2"/>
        <v>18.822356849883807</v>
      </c>
      <c r="I14">
        <f t="shared" si="3"/>
        <v>17.133668840530696</v>
      </c>
      <c r="J14">
        <f t="shared" si="4"/>
        <v>28.461556598017264</v>
      </c>
      <c r="K14">
        <f t="shared" si="5"/>
        <v>28.761543073161789</v>
      </c>
      <c r="U14">
        <f>SUM(T4:U13)</f>
        <v>2498</v>
      </c>
    </row>
    <row r="15" spans="1:21" x14ac:dyDescent="0.25">
      <c r="A15" t="s">
        <v>38</v>
      </c>
      <c r="B15">
        <v>1295758.0279999999</v>
      </c>
      <c r="C15">
        <v>1283144.1529999999</v>
      </c>
      <c r="D15">
        <v>2190197.9720000001</v>
      </c>
      <c r="E15">
        <v>2122799.8470000001</v>
      </c>
      <c r="H15">
        <f t="shared" si="2"/>
        <v>14.669154389091595</v>
      </c>
      <c r="I15">
        <f t="shared" si="3"/>
        <v>14.526353900249319</v>
      </c>
      <c r="J15">
        <f t="shared" si="4"/>
        <v>24.795024610832129</v>
      </c>
      <c r="K15">
        <f t="shared" si="5"/>
        <v>24.032016796258674</v>
      </c>
    </row>
    <row r="16" spans="1:21" x14ac:dyDescent="0.25">
      <c r="A16" t="s">
        <v>39</v>
      </c>
      <c r="B16">
        <v>935611.04509999999</v>
      </c>
      <c r="C16">
        <v>864090.59310000006</v>
      </c>
      <c r="D16">
        <v>1730397.9550000001</v>
      </c>
      <c r="E16">
        <v>1748990.4069999999</v>
      </c>
      <c r="H16">
        <f t="shared" si="2"/>
        <v>10.591964373082194</v>
      </c>
      <c r="I16">
        <f t="shared" si="3"/>
        <v>9.7822880834550574</v>
      </c>
      <c r="J16">
        <f t="shared" si="4"/>
        <v>19.589671997357957</v>
      </c>
      <c r="K16">
        <f t="shared" si="5"/>
        <v>19.800155392379438</v>
      </c>
    </row>
    <row r="17" spans="1:11" x14ac:dyDescent="0.25">
      <c r="A17" t="s">
        <v>40</v>
      </c>
      <c r="B17">
        <v>610864.28319999995</v>
      </c>
      <c r="C17">
        <v>662193.5355</v>
      </c>
      <c r="D17">
        <v>1210598.7169999999</v>
      </c>
      <c r="E17">
        <v>1139667.4650000001</v>
      </c>
      <c r="H17">
        <f t="shared" si="2"/>
        <v>6.9155369192453655</v>
      </c>
      <c r="I17">
        <f t="shared" si="3"/>
        <v>7.4966305419702222</v>
      </c>
      <c r="J17">
        <f t="shared" si="4"/>
        <v>13.705073863458404</v>
      </c>
      <c r="K17">
        <f t="shared" si="5"/>
        <v>12.902067851444283</v>
      </c>
    </row>
    <row r="18" spans="1:11" x14ac:dyDescent="0.25">
      <c r="A18" t="s">
        <v>41</v>
      </c>
      <c r="B18">
        <v>451346.78820000001</v>
      </c>
      <c r="C18">
        <v>478675.68979999999</v>
      </c>
      <c r="D18">
        <v>920732.21180000005</v>
      </c>
      <c r="E18">
        <v>854989.31019999995</v>
      </c>
      <c r="H18">
        <f t="shared" si="2"/>
        <v>5.109654407733621</v>
      </c>
      <c r="I18">
        <f t="shared" si="3"/>
        <v>5.4190423244525068</v>
      </c>
      <c r="J18">
        <f t="shared" si="4"/>
        <v>10.423522505008922</v>
      </c>
      <c r="K18">
        <f t="shared" si="5"/>
        <v>9.67925331838787</v>
      </c>
    </row>
    <row r="19" spans="1:11" x14ac:dyDescent="0.25">
      <c r="A19" t="s">
        <v>42</v>
      </c>
      <c r="B19">
        <v>329053.75959999999</v>
      </c>
      <c r="C19">
        <v>366198.52169999998</v>
      </c>
      <c r="D19">
        <v>610517.24040000001</v>
      </c>
      <c r="E19">
        <v>547415.47829999996</v>
      </c>
      <c r="H19">
        <f t="shared" si="2"/>
        <v>3.7251865684627892</v>
      </c>
      <c r="I19">
        <f t="shared" si="3"/>
        <v>4.1456989158429574</v>
      </c>
      <c r="J19">
        <f t="shared" si="4"/>
        <v>6.911608080447678</v>
      </c>
      <c r="K19">
        <f t="shared" si="5"/>
        <v>6.1972389849327021</v>
      </c>
    </row>
    <row r="20" spans="1:11" x14ac:dyDescent="0.25">
      <c r="A20" t="s">
        <v>43</v>
      </c>
      <c r="B20">
        <v>165941.68830000001</v>
      </c>
      <c r="C20">
        <v>119752.43339999999</v>
      </c>
      <c r="D20">
        <v>328952.31170000002</v>
      </c>
      <c r="E20">
        <v>347216.56660000002</v>
      </c>
      <c r="H20">
        <f t="shared" si="2"/>
        <v>1.8786101977824012</v>
      </c>
      <c r="I20">
        <f t="shared" si="3"/>
        <v>1.3557060006993906</v>
      </c>
      <c r="J20">
        <f t="shared" si="4"/>
        <v>3.7240380863578038</v>
      </c>
      <c r="K20">
        <f t="shared" si="5"/>
        <v>3.9308059929733301</v>
      </c>
    </row>
    <row r="21" spans="1:11" x14ac:dyDescent="0.25">
      <c r="A21" t="s">
        <v>44</v>
      </c>
      <c r="B21">
        <v>59193.886050000001</v>
      </c>
      <c r="C21">
        <v>61691.676140000003</v>
      </c>
      <c r="D21">
        <v>133915.114</v>
      </c>
      <c r="E21">
        <v>110048.3239</v>
      </c>
      <c r="H21">
        <f t="shared" si="2"/>
        <v>0.67012839943426938</v>
      </c>
      <c r="I21">
        <f t="shared" si="3"/>
        <v>0.69840564539376959</v>
      </c>
      <c r="J21">
        <f t="shared" si="4"/>
        <v>1.5160403716200639</v>
      </c>
      <c r="K21">
        <f t="shared" si="5"/>
        <v>1.2458466925661666</v>
      </c>
    </row>
    <row r="22" spans="1:11" x14ac:dyDescent="0.25">
      <c r="A22" t="s">
        <v>45</v>
      </c>
      <c r="B22">
        <v>15008.36858</v>
      </c>
      <c r="C22">
        <v>13054.25179</v>
      </c>
      <c r="D22">
        <v>33953.631419999998</v>
      </c>
      <c r="E22">
        <v>23286.748210000002</v>
      </c>
      <c r="H22">
        <f t="shared" si="2"/>
        <v>0.16990832475738396</v>
      </c>
      <c r="I22">
        <f t="shared" si="3"/>
        <v>0.14778595293533101</v>
      </c>
      <c r="J22">
        <f t="shared" si="4"/>
        <v>0.38438585801321484</v>
      </c>
      <c r="K22">
        <f t="shared" si="5"/>
        <v>0.26362707954018738</v>
      </c>
    </row>
    <row r="23" spans="1:11" x14ac:dyDescent="0.25">
      <c r="A23" t="s">
        <v>46</v>
      </c>
      <c r="B23">
        <v>2118.4354250000001</v>
      </c>
      <c r="C23">
        <v>1368.251976</v>
      </c>
      <c r="D23">
        <v>4792.5645750000003</v>
      </c>
      <c r="E23">
        <v>2440.748024</v>
      </c>
      <c r="H23">
        <f t="shared" si="2"/>
        <v>2.3982607586549999E-2</v>
      </c>
      <c r="I23">
        <f t="shared" si="3"/>
        <v>1.5489851535092049E-2</v>
      </c>
      <c r="J23">
        <f t="shared" si="4"/>
        <v>5.4256171407927517E-2</v>
      </c>
      <c r="K23">
        <f t="shared" si="5"/>
        <v>2.7631478111842526E-2</v>
      </c>
    </row>
    <row r="24" spans="1:11" x14ac:dyDescent="0.25">
      <c r="A24" t="s">
        <v>47</v>
      </c>
      <c r="B24">
        <v>173.06292070000001</v>
      </c>
      <c r="C24">
        <v>95.704577860000001</v>
      </c>
      <c r="D24">
        <v>391.52254210000001</v>
      </c>
      <c r="E24">
        <v>170.7220331</v>
      </c>
      <c r="H24">
        <f t="shared" si="2"/>
        <v>1.9592289979432917E-3</v>
      </c>
      <c r="I24">
        <f t="shared" si="3"/>
        <v>1.0834624968815375E-3</v>
      </c>
      <c r="J24">
        <f t="shared" si="4"/>
        <v>4.432389761643455E-3</v>
      </c>
      <c r="K24">
        <f t="shared" si="5"/>
        <v>1.9327280302704059E-3</v>
      </c>
    </row>
    <row r="25" spans="1:11" x14ac:dyDescent="0.25">
      <c r="A25" t="s">
        <v>48</v>
      </c>
      <c r="B25">
        <v>2.579316129</v>
      </c>
      <c r="C25">
        <v>0.20597023</v>
      </c>
      <c r="D25">
        <v>5.8352211069999997</v>
      </c>
      <c r="E25">
        <v>0.36741875099999999</v>
      </c>
      <c r="H25">
        <f t="shared" si="2"/>
        <v>2.9200194555595757E-5</v>
      </c>
      <c r="I25">
        <f t="shared" si="3"/>
        <v>2.3317695419493132E-6</v>
      </c>
      <c r="J25">
        <f t="shared" si="4"/>
        <v>6.6059987639195984E-5</v>
      </c>
      <c r="K25">
        <f t="shared" si="5"/>
        <v>4.1595130166279787E-6</v>
      </c>
    </row>
    <row r="28" spans="1:11" x14ac:dyDescent="0.25">
      <c r="D28">
        <v>2500</v>
      </c>
      <c r="E28">
        <f>SUM(B4:E25)</f>
        <v>220830388.99699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42B77-90C3-4A45-8CE7-CBE47A663903}">
  <dimension ref="A1:Y26"/>
  <sheetViews>
    <sheetView tabSelected="1" workbookViewId="0">
      <selection activeCell="I33" sqref="I33"/>
    </sheetView>
  </sheetViews>
  <sheetFormatPr defaultRowHeight="15" x14ac:dyDescent="0.25"/>
  <cols>
    <col min="2" max="10" width="10.85546875" customWidth="1"/>
  </cols>
  <sheetData>
    <row r="1" spans="1:25" x14ac:dyDescent="0.25">
      <c r="A1" t="s">
        <v>0</v>
      </c>
      <c r="B1">
        <v>2007</v>
      </c>
      <c r="C1" t="s">
        <v>1</v>
      </c>
    </row>
    <row r="2" spans="1:25" x14ac:dyDescent="0.25">
      <c r="A2" t="s">
        <v>2</v>
      </c>
      <c r="B2" t="s">
        <v>23</v>
      </c>
      <c r="E2" t="s">
        <v>24</v>
      </c>
      <c r="H2" t="s">
        <v>25</v>
      </c>
      <c r="N2" t="s">
        <v>24</v>
      </c>
      <c r="P2" t="s">
        <v>25</v>
      </c>
      <c r="V2" t="s">
        <v>24</v>
      </c>
      <c r="X2" t="s">
        <v>25</v>
      </c>
    </row>
    <row r="3" spans="1:25" x14ac:dyDescent="0.25">
      <c r="B3" t="s">
        <v>4</v>
      </c>
      <c r="C3" t="s">
        <v>2</v>
      </c>
      <c r="D3" t="s">
        <v>3</v>
      </c>
      <c r="E3" t="s">
        <v>4</v>
      </c>
      <c r="F3" t="s">
        <v>2</v>
      </c>
      <c r="G3" t="s">
        <v>3</v>
      </c>
      <c r="H3" t="s">
        <v>4</v>
      </c>
      <c r="I3" t="s">
        <v>2</v>
      </c>
      <c r="J3" t="s">
        <v>3</v>
      </c>
      <c r="N3" t="s">
        <v>2</v>
      </c>
      <c r="O3" t="s">
        <v>3</v>
      </c>
      <c r="P3" t="s">
        <v>2</v>
      </c>
      <c r="Q3" t="s">
        <v>3</v>
      </c>
      <c r="S3" t="s">
        <v>2</v>
      </c>
      <c r="T3" t="s">
        <v>3</v>
      </c>
      <c r="V3" t="s">
        <v>2</v>
      </c>
      <c r="W3" t="s">
        <v>3</v>
      </c>
      <c r="X3" t="s">
        <v>2</v>
      </c>
      <c r="Y3" t="s">
        <v>3</v>
      </c>
    </row>
    <row r="4" spans="1:25" x14ac:dyDescent="0.25">
      <c r="A4" t="s">
        <v>5</v>
      </c>
      <c r="B4">
        <v>149860388</v>
      </c>
      <c r="C4">
        <v>76857737</v>
      </c>
      <c r="D4">
        <v>73002651</v>
      </c>
      <c r="E4">
        <v>52807585</v>
      </c>
      <c r="F4">
        <v>27178203</v>
      </c>
      <c r="G4">
        <v>25629382</v>
      </c>
      <c r="H4">
        <v>97052803</v>
      </c>
      <c r="I4">
        <v>49679534</v>
      </c>
      <c r="J4">
        <v>47373269</v>
      </c>
      <c r="N4">
        <f>F4/(F4+I4)</f>
        <v>0.35361700800532286</v>
      </c>
      <c r="O4">
        <f>G4/(G4+J4)</f>
        <v>0.35107467535665243</v>
      </c>
      <c r="P4">
        <f>I4/(F4+I4)</f>
        <v>0.64638299199467708</v>
      </c>
      <c r="Q4">
        <f>J4/(G4+J4)</f>
        <v>0.64892532464334751</v>
      </c>
    </row>
    <row r="5" spans="1:25" x14ac:dyDescent="0.25">
      <c r="A5" t="s">
        <v>6</v>
      </c>
      <c r="B5">
        <v>19540467</v>
      </c>
      <c r="C5">
        <v>9783859</v>
      </c>
      <c r="D5">
        <v>9756608</v>
      </c>
      <c r="E5">
        <v>5761626</v>
      </c>
      <c r="F5">
        <v>2854601</v>
      </c>
      <c r="G5">
        <v>2907026</v>
      </c>
      <c r="H5">
        <v>13778841</v>
      </c>
      <c r="I5">
        <v>6929259</v>
      </c>
      <c r="J5">
        <v>6849582</v>
      </c>
      <c r="M5" t="str">
        <f>A5</f>
        <v xml:space="preserve">00 - 04   </v>
      </c>
      <c r="N5">
        <f t="shared" ref="N5:N22" si="0">F5/(F5+I5)</f>
        <v>0.29176633762134779</v>
      </c>
      <c r="O5">
        <f t="shared" ref="O5:O22" si="1">G5/(G5+J5)</f>
        <v>0.29795457601658282</v>
      </c>
      <c r="P5">
        <f t="shared" ref="P5:P22" si="2">I5/(F5+I5)</f>
        <v>0.70823366237865215</v>
      </c>
      <c r="Q5">
        <f t="shared" ref="Q5:Q22" si="3">J5/(G5+J5)</f>
        <v>0.70204542398341718</v>
      </c>
      <c r="S5">
        <v>14500000</v>
      </c>
      <c r="T5">
        <v>13500000</v>
      </c>
      <c r="V5">
        <f>N5*S5</f>
        <v>4230611.8955095429</v>
      </c>
      <c r="W5">
        <f>O5*T5</f>
        <v>4022386.7762238681</v>
      </c>
      <c r="X5">
        <f>S5*P5</f>
        <v>10269388.104490457</v>
      </c>
      <c r="Y5">
        <f>T5*Q5</f>
        <v>9477613.2237761319</v>
      </c>
    </row>
    <row r="6" spans="1:25" x14ac:dyDescent="0.25">
      <c r="A6" s="1" t="s">
        <v>21</v>
      </c>
      <c r="B6">
        <v>22554631</v>
      </c>
      <c r="C6">
        <v>11710324</v>
      </c>
      <c r="D6">
        <v>10844307</v>
      </c>
      <c r="E6">
        <v>6759356</v>
      </c>
      <c r="F6">
        <v>3414295</v>
      </c>
      <c r="G6">
        <v>3345061</v>
      </c>
      <c r="H6">
        <v>15795276</v>
      </c>
      <c r="I6">
        <v>8296029</v>
      </c>
      <c r="J6">
        <v>7499246</v>
      </c>
      <c r="M6" t="str">
        <f t="shared" ref="M6:M22" si="4">A6</f>
        <v>05 - 09</v>
      </c>
      <c r="N6">
        <f t="shared" si="0"/>
        <v>0.2915628124379821</v>
      </c>
      <c r="O6">
        <f t="shared" si="1"/>
        <v>0.30846240336058356</v>
      </c>
      <c r="P6">
        <f t="shared" si="2"/>
        <v>0.7084371875620179</v>
      </c>
      <c r="Q6">
        <f t="shared" si="3"/>
        <v>0.69153759663941639</v>
      </c>
      <c r="S6">
        <v>13200000</v>
      </c>
      <c r="T6">
        <v>12300000</v>
      </c>
      <c r="V6">
        <f t="shared" ref="V6:V26" si="5">N6*S6</f>
        <v>3848629.1241813637</v>
      </c>
      <c r="W6">
        <f t="shared" ref="W6:W26" si="6">O6*T6</f>
        <v>3794087.5613351776</v>
      </c>
      <c r="X6">
        <f t="shared" ref="X6:X26" si="7">S6*P6</f>
        <v>9351370.8758186363</v>
      </c>
      <c r="Y6">
        <f t="shared" ref="Y6:Y26" si="8">T6*Q6</f>
        <v>8505912.4386648219</v>
      </c>
    </row>
    <row r="7" spans="1:25" x14ac:dyDescent="0.25">
      <c r="A7" s="2" t="s">
        <v>22</v>
      </c>
      <c r="B7">
        <v>20255889</v>
      </c>
      <c r="C7">
        <v>10636015</v>
      </c>
      <c r="D7">
        <v>9619874</v>
      </c>
      <c r="E7">
        <v>6854564</v>
      </c>
      <c r="F7">
        <v>3572029</v>
      </c>
      <c r="G7">
        <v>3282536</v>
      </c>
      <c r="H7">
        <v>13401325</v>
      </c>
      <c r="I7">
        <v>7063987</v>
      </c>
      <c r="J7">
        <v>6337339</v>
      </c>
      <c r="M7" t="str">
        <f t="shared" si="4"/>
        <v>10 - 14</v>
      </c>
      <c r="N7">
        <f t="shared" si="0"/>
        <v>0.33584276292927728</v>
      </c>
      <c r="O7">
        <f t="shared" si="1"/>
        <v>0.34122439220883849</v>
      </c>
      <c r="P7">
        <f t="shared" si="2"/>
        <v>0.66415723707072272</v>
      </c>
      <c r="Q7">
        <f t="shared" si="3"/>
        <v>0.65877560779116151</v>
      </c>
      <c r="S7">
        <v>12200000</v>
      </c>
      <c r="T7">
        <v>11300000</v>
      </c>
      <c r="V7">
        <f t="shared" si="5"/>
        <v>4097281.7077371827</v>
      </c>
      <c r="W7">
        <f t="shared" si="6"/>
        <v>3855835.6319598751</v>
      </c>
      <c r="X7">
        <f t="shared" si="7"/>
        <v>8102718.2922628168</v>
      </c>
      <c r="Y7">
        <f t="shared" si="8"/>
        <v>7444164.3680401249</v>
      </c>
    </row>
    <row r="8" spans="1:25" x14ac:dyDescent="0.25">
      <c r="A8" t="s">
        <v>7</v>
      </c>
      <c r="B8">
        <v>17275679</v>
      </c>
      <c r="C8">
        <v>9063876</v>
      </c>
      <c r="D8">
        <v>8211804</v>
      </c>
      <c r="E8">
        <v>6630532</v>
      </c>
      <c r="F8">
        <v>3454683</v>
      </c>
      <c r="G8">
        <v>3175849</v>
      </c>
      <c r="H8">
        <v>10645147</v>
      </c>
      <c r="I8">
        <v>5609193</v>
      </c>
      <c r="J8">
        <v>5035954</v>
      </c>
      <c r="M8" t="str">
        <f t="shared" si="4"/>
        <v xml:space="preserve">15 - 19   </v>
      </c>
      <c r="N8">
        <f t="shared" si="0"/>
        <v>0.38114852851031944</v>
      </c>
      <c r="O8">
        <f t="shared" si="1"/>
        <v>0.38674198589518038</v>
      </c>
      <c r="P8">
        <f t="shared" si="2"/>
        <v>0.61885147148968056</v>
      </c>
      <c r="Q8">
        <f t="shared" si="3"/>
        <v>0.61325801410481962</v>
      </c>
      <c r="S8">
        <v>11400000</v>
      </c>
      <c r="T8">
        <v>10500000</v>
      </c>
      <c r="V8">
        <f t="shared" si="5"/>
        <v>4345093.2250176417</v>
      </c>
      <c r="W8">
        <f t="shared" si="6"/>
        <v>4060790.8518993938</v>
      </c>
      <c r="X8">
        <f t="shared" si="7"/>
        <v>7054906.7749823583</v>
      </c>
      <c r="Y8">
        <f t="shared" si="8"/>
        <v>6439209.1481006062</v>
      </c>
    </row>
    <row r="9" spans="1:25" x14ac:dyDescent="0.25">
      <c r="A9" t="s">
        <v>8</v>
      </c>
      <c r="B9">
        <v>13558584</v>
      </c>
      <c r="C9">
        <v>6824723</v>
      </c>
      <c r="D9">
        <v>6733861</v>
      </c>
      <c r="E9">
        <v>5604996</v>
      </c>
      <c r="F9">
        <v>2913936</v>
      </c>
      <c r="G9">
        <v>2691060</v>
      </c>
      <c r="H9">
        <v>7953588</v>
      </c>
      <c r="I9">
        <v>3910786</v>
      </c>
      <c r="J9">
        <v>4042801</v>
      </c>
      <c r="M9" t="str">
        <f t="shared" si="4"/>
        <v xml:space="preserve">20 - 24   </v>
      </c>
      <c r="N9">
        <f t="shared" si="0"/>
        <v>0.42696772117604204</v>
      </c>
      <c r="O9">
        <f t="shared" si="1"/>
        <v>0.39963105861555503</v>
      </c>
      <c r="P9">
        <f t="shared" si="2"/>
        <v>0.57303227882395791</v>
      </c>
      <c r="Q9">
        <f t="shared" si="3"/>
        <v>0.60036894138444497</v>
      </c>
      <c r="S9">
        <v>10700000</v>
      </c>
      <c r="T9">
        <v>10000000</v>
      </c>
      <c r="V9">
        <f t="shared" si="5"/>
        <v>4568554.61658365</v>
      </c>
      <c r="W9">
        <f t="shared" si="6"/>
        <v>3996310.5861555506</v>
      </c>
      <c r="X9">
        <f t="shared" si="7"/>
        <v>6131445.38341635</v>
      </c>
      <c r="Y9">
        <f t="shared" si="8"/>
        <v>6003689.4138444494</v>
      </c>
    </row>
    <row r="10" spans="1:25" x14ac:dyDescent="0.25">
      <c r="A10" t="s">
        <v>9</v>
      </c>
      <c r="B10">
        <v>10833092</v>
      </c>
      <c r="C10">
        <v>5268436</v>
      </c>
      <c r="D10">
        <v>5564656</v>
      </c>
      <c r="E10">
        <v>4174036</v>
      </c>
      <c r="F10">
        <v>2128117</v>
      </c>
      <c r="G10">
        <v>2045919</v>
      </c>
      <c r="H10">
        <v>6659055</v>
      </c>
      <c r="I10">
        <v>3140318</v>
      </c>
      <c r="J10">
        <v>3518737</v>
      </c>
      <c r="M10" t="str">
        <f t="shared" si="4"/>
        <v xml:space="preserve">25 - 29   </v>
      </c>
      <c r="N10">
        <f t="shared" si="0"/>
        <v>0.40393722234401674</v>
      </c>
      <c r="O10">
        <f t="shared" si="1"/>
        <v>0.36766315833359692</v>
      </c>
      <c r="P10">
        <f t="shared" si="2"/>
        <v>0.59606277765598326</v>
      </c>
      <c r="Q10">
        <f t="shared" si="3"/>
        <v>0.63233684166640314</v>
      </c>
      <c r="S10">
        <v>9820991</v>
      </c>
      <c r="T10">
        <v>9337097</v>
      </c>
      <c r="V10">
        <f t="shared" si="5"/>
        <v>3967063.8252055873</v>
      </c>
      <c r="W10">
        <f t="shared" si="6"/>
        <v>3432906.5726871528</v>
      </c>
      <c r="X10">
        <f t="shared" si="7"/>
        <v>5853927.1747944122</v>
      </c>
      <c r="Y10">
        <f t="shared" si="8"/>
        <v>5904190.4273128482</v>
      </c>
    </row>
    <row r="11" spans="1:25" x14ac:dyDescent="0.25">
      <c r="A11" t="s">
        <v>10</v>
      </c>
      <c r="B11">
        <v>8432325</v>
      </c>
      <c r="C11">
        <v>3957414</v>
      </c>
      <c r="D11">
        <v>4474911</v>
      </c>
      <c r="E11">
        <v>3112553</v>
      </c>
      <c r="F11">
        <v>1539219</v>
      </c>
      <c r="G11">
        <v>1573334</v>
      </c>
      <c r="H11">
        <v>5319772</v>
      </c>
      <c r="I11">
        <v>2418195</v>
      </c>
      <c r="J11">
        <v>2901576</v>
      </c>
      <c r="M11" t="str">
        <f t="shared" si="4"/>
        <v xml:space="preserve">30 - 34   </v>
      </c>
      <c r="N11">
        <f t="shared" si="0"/>
        <v>0.38894565996885844</v>
      </c>
      <c r="O11">
        <f t="shared" si="1"/>
        <v>0.35159008784534213</v>
      </c>
      <c r="P11">
        <f t="shared" si="2"/>
        <v>0.61105434003114156</v>
      </c>
      <c r="Q11">
        <f t="shared" si="3"/>
        <v>0.64840991215465782</v>
      </c>
      <c r="S11">
        <v>8597168</v>
      </c>
      <c r="T11">
        <v>8221159</v>
      </c>
      <c r="V11">
        <f t="shared" si="5"/>
        <v>3343831.1816231506</v>
      </c>
      <c r="W11">
        <f t="shared" si="6"/>
        <v>2890478.0150005249</v>
      </c>
      <c r="X11">
        <f t="shared" si="7"/>
        <v>5253336.8183768494</v>
      </c>
      <c r="Y11">
        <f t="shared" si="8"/>
        <v>5330680.9849994741</v>
      </c>
    </row>
    <row r="12" spans="1:25" x14ac:dyDescent="0.25">
      <c r="A12" t="s">
        <v>11</v>
      </c>
      <c r="B12">
        <v>8352417</v>
      </c>
      <c r="C12">
        <v>4132910</v>
      </c>
      <c r="D12">
        <v>4219507</v>
      </c>
      <c r="E12">
        <v>3081885</v>
      </c>
      <c r="F12">
        <v>1522176</v>
      </c>
      <c r="G12">
        <v>1559709</v>
      </c>
      <c r="H12">
        <v>5270532</v>
      </c>
      <c r="I12">
        <v>2610734</v>
      </c>
      <c r="J12">
        <v>2659798</v>
      </c>
      <c r="M12" t="str">
        <f t="shared" si="4"/>
        <v xml:space="preserve">35 - 39   </v>
      </c>
      <c r="N12">
        <f t="shared" si="0"/>
        <v>0.36830610877081765</v>
      </c>
      <c r="O12">
        <f t="shared" si="1"/>
        <v>0.36964247244998055</v>
      </c>
      <c r="P12">
        <f t="shared" si="2"/>
        <v>0.63169389122918229</v>
      </c>
      <c r="Q12">
        <f t="shared" si="3"/>
        <v>0.6303575275500195</v>
      </c>
      <c r="S12">
        <v>7144302</v>
      </c>
      <c r="T12">
        <v>6853394</v>
      </c>
      <c r="V12">
        <f t="shared" si="5"/>
        <v>2631290.06950357</v>
      </c>
      <c r="W12">
        <f t="shared" si="6"/>
        <v>2533305.5028338619</v>
      </c>
      <c r="X12">
        <f t="shared" si="7"/>
        <v>4513011.9304964291</v>
      </c>
      <c r="Y12">
        <f t="shared" si="8"/>
        <v>4320088.4971661381</v>
      </c>
    </row>
    <row r="13" spans="1:25" x14ac:dyDescent="0.25">
      <c r="A13" t="s">
        <v>12</v>
      </c>
      <c r="B13">
        <v>6777652</v>
      </c>
      <c r="C13">
        <v>3496263</v>
      </c>
      <c r="D13">
        <v>3281389</v>
      </c>
      <c r="E13">
        <v>2564848</v>
      </c>
      <c r="F13">
        <v>1348144</v>
      </c>
      <c r="G13">
        <v>1216704</v>
      </c>
      <c r="H13">
        <v>4212804</v>
      </c>
      <c r="I13">
        <v>2148119</v>
      </c>
      <c r="J13">
        <v>2064685</v>
      </c>
      <c r="M13" t="str">
        <f t="shared" si="4"/>
        <v xml:space="preserve">40 - 44   </v>
      </c>
      <c r="N13">
        <f t="shared" si="0"/>
        <v>0.38559570604385313</v>
      </c>
      <c r="O13">
        <f t="shared" si="1"/>
        <v>0.37078932122951591</v>
      </c>
      <c r="P13">
        <f t="shared" si="2"/>
        <v>0.61440429395614693</v>
      </c>
      <c r="Q13">
        <f t="shared" si="3"/>
        <v>0.62921067877048409</v>
      </c>
      <c r="S13">
        <v>5922918</v>
      </c>
      <c r="T13">
        <v>5692604</v>
      </c>
      <c r="V13">
        <f t="shared" si="5"/>
        <v>2283851.7480498464</v>
      </c>
      <c r="W13">
        <f t="shared" si="6"/>
        <v>2110756.7731884271</v>
      </c>
      <c r="X13">
        <f t="shared" si="7"/>
        <v>3639066.2519501541</v>
      </c>
      <c r="Y13">
        <f t="shared" si="8"/>
        <v>3581847.2268115729</v>
      </c>
    </row>
    <row r="14" spans="1:25" x14ac:dyDescent="0.25">
      <c r="A14" t="s">
        <v>13</v>
      </c>
      <c r="B14">
        <v>6276492</v>
      </c>
      <c r="C14">
        <v>3277150</v>
      </c>
      <c r="D14">
        <v>2999342</v>
      </c>
      <c r="E14">
        <v>2458241</v>
      </c>
      <c r="F14">
        <v>1271498</v>
      </c>
      <c r="G14">
        <v>1186743</v>
      </c>
      <c r="H14">
        <v>3818252</v>
      </c>
      <c r="I14">
        <v>2005652</v>
      </c>
      <c r="J14">
        <v>1812599</v>
      </c>
      <c r="M14" t="str">
        <f t="shared" si="4"/>
        <v xml:space="preserve">45 - 49   </v>
      </c>
      <c r="N14">
        <f t="shared" si="0"/>
        <v>0.38798895381657844</v>
      </c>
      <c r="O14">
        <f t="shared" si="1"/>
        <v>0.39566778313376733</v>
      </c>
      <c r="P14">
        <f t="shared" si="2"/>
        <v>0.61201104618342161</v>
      </c>
      <c r="Q14">
        <f t="shared" si="3"/>
        <v>0.60433221686623262</v>
      </c>
      <c r="S14">
        <v>4905180</v>
      </c>
      <c r="T14">
        <v>4728045</v>
      </c>
      <c r="V14">
        <f t="shared" si="5"/>
        <v>1903155.6564820043</v>
      </c>
      <c r="W14">
        <f t="shared" si="6"/>
        <v>1870735.083706693</v>
      </c>
      <c r="X14">
        <f t="shared" si="7"/>
        <v>3002024.3435179959</v>
      </c>
      <c r="Y14">
        <f t="shared" si="8"/>
        <v>2857309.9162933067</v>
      </c>
    </row>
    <row r="15" spans="1:25" x14ac:dyDescent="0.25">
      <c r="A15" t="s">
        <v>14</v>
      </c>
      <c r="B15">
        <v>4586117</v>
      </c>
      <c r="C15">
        <v>2429295</v>
      </c>
      <c r="D15">
        <v>2156822</v>
      </c>
      <c r="E15">
        <v>1772219</v>
      </c>
      <c r="F15">
        <v>967032</v>
      </c>
      <c r="G15">
        <v>805188</v>
      </c>
      <c r="H15">
        <v>2813897</v>
      </c>
      <c r="I15">
        <v>1462263</v>
      </c>
      <c r="J15">
        <v>1351634</v>
      </c>
      <c r="M15" t="str">
        <f t="shared" si="4"/>
        <v xml:space="preserve">50 - 54   </v>
      </c>
      <c r="N15">
        <f t="shared" si="0"/>
        <v>0.39807104530326698</v>
      </c>
      <c r="O15">
        <f t="shared" si="1"/>
        <v>0.37332148874594195</v>
      </c>
      <c r="P15">
        <f t="shared" si="2"/>
        <v>0.60192895469673302</v>
      </c>
      <c r="Q15">
        <f t="shared" si="3"/>
        <v>0.62667851125405805</v>
      </c>
      <c r="S15">
        <v>4176690</v>
      </c>
      <c r="T15">
        <v>4054023</v>
      </c>
      <c r="V15">
        <f t="shared" si="5"/>
        <v>1662619.3542077022</v>
      </c>
      <c r="W15">
        <f t="shared" si="6"/>
        <v>1513453.9017702898</v>
      </c>
      <c r="X15">
        <f t="shared" si="7"/>
        <v>2514070.645792298</v>
      </c>
      <c r="Y15">
        <f t="shared" si="8"/>
        <v>2540569.09822971</v>
      </c>
    </row>
    <row r="16" spans="1:25" x14ac:dyDescent="0.25">
      <c r="A16" t="s">
        <v>15</v>
      </c>
      <c r="B16">
        <v>3544175</v>
      </c>
      <c r="C16">
        <v>1864568</v>
      </c>
      <c r="D16">
        <v>1679608</v>
      </c>
      <c r="E16">
        <v>1325845</v>
      </c>
      <c r="F16">
        <v>693075</v>
      </c>
      <c r="G16">
        <v>632770</v>
      </c>
      <c r="H16">
        <v>2218330</v>
      </c>
      <c r="I16">
        <v>1171493</v>
      </c>
      <c r="J16">
        <v>1046838</v>
      </c>
      <c r="M16" t="str">
        <f t="shared" si="4"/>
        <v xml:space="preserve">55 - 59   </v>
      </c>
      <c r="N16">
        <f t="shared" si="0"/>
        <v>0.37170808466089733</v>
      </c>
      <c r="O16">
        <f t="shared" si="1"/>
        <v>0.3767367147572529</v>
      </c>
      <c r="P16">
        <f t="shared" si="2"/>
        <v>0.62829191533910267</v>
      </c>
      <c r="Q16">
        <f t="shared" si="3"/>
        <v>0.6232632852427471</v>
      </c>
      <c r="S16">
        <v>3485956</v>
      </c>
      <c r="T16">
        <v>3405944</v>
      </c>
      <c r="V16">
        <f t="shared" si="5"/>
        <v>1295758.0279721629</v>
      </c>
      <c r="W16">
        <f t="shared" si="6"/>
        <v>1283144.1532071771</v>
      </c>
      <c r="X16">
        <f t="shared" si="7"/>
        <v>2190197.9720278368</v>
      </c>
      <c r="Y16">
        <f t="shared" si="8"/>
        <v>2122799.8467928232</v>
      </c>
    </row>
    <row r="17" spans="1:25" x14ac:dyDescent="0.25">
      <c r="A17" t="s">
        <v>16</v>
      </c>
      <c r="B17">
        <v>2933669</v>
      </c>
      <c r="C17">
        <v>1637251</v>
      </c>
      <c r="D17">
        <v>1296418</v>
      </c>
      <c r="E17">
        <v>1003276</v>
      </c>
      <c r="F17">
        <v>574578</v>
      </c>
      <c r="G17">
        <v>428698</v>
      </c>
      <c r="H17">
        <v>1930393</v>
      </c>
      <c r="I17">
        <v>1062673</v>
      </c>
      <c r="J17">
        <v>867720</v>
      </c>
      <c r="M17" t="str">
        <f t="shared" si="4"/>
        <v xml:space="preserve">60 - 64   </v>
      </c>
      <c r="N17">
        <f t="shared" si="0"/>
        <v>0.35094069266105199</v>
      </c>
      <c r="O17">
        <f t="shared" si="1"/>
        <v>0.33067883969522177</v>
      </c>
      <c r="P17">
        <f t="shared" si="2"/>
        <v>0.64905930733894801</v>
      </c>
      <c r="Q17">
        <f t="shared" si="3"/>
        <v>0.66932116030477828</v>
      </c>
      <c r="S17">
        <v>2666009</v>
      </c>
      <c r="T17">
        <v>2613081</v>
      </c>
      <c r="V17">
        <f t="shared" si="5"/>
        <v>935611.0451005986</v>
      </c>
      <c r="W17">
        <f t="shared" si="6"/>
        <v>864090.59310962982</v>
      </c>
      <c r="X17">
        <f t="shared" si="7"/>
        <v>1730397.9548994014</v>
      </c>
      <c r="Y17">
        <f t="shared" si="8"/>
        <v>1748990.4068903704</v>
      </c>
    </row>
    <row r="18" spans="1:25" x14ac:dyDescent="0.25">
      <c r="A18" t="s">
        <v>17</v>
      </c>
      <c r="B18">
        <v>2038506</v>
      </c>
      <c r="C18">
        <v>1106476</v>
      </c>
      <c r="D18">
        <v>932030</v>
      </c>
      <c r="E18">
        <v>713604</v>
      </c>
      <c r="F18">
        <v>371079</v>
      </c>
      <c r="G18">
        <v>342526</v>
      </c>
      <c r="H18">
        <v>1324901</v>
      </c>
      <c r="I18">
        <v>735397</v>
      </c>
      <c r="J18">
        <v>589504</v>
      </c>
      <c r="M18" t="str">
        <f t="shared" si="4"/>
        <v xml:space="preserve">65 - 69   </v>
      </c>
      <c r="N18">
        <f t="shared" si="0"/>
        <v>0.33537013003445171</v>
      </c>
      <c r="O18">
        <f t="shared" si="1"/>
        <v>0.36750533781101469</v>
      </c>
      <c r="P18">
        <f t="shared" si="2"/>
        <v>0.66462986996554829</v>
      </c>
      <c r="Q18">
        <f t="shared" si="3"/>
        <v>0.63249466218898531</v>
      </c>
      <c r="S18">
        <v>1821463</v>
      </c>
      <c r="T18">
        <v>1801861</v>
      </c>
      <c r="V18">
        <f t="shared" si="5"/>
        <v>610864.28316294251</v>
      </c>
      <c r="W18">
        <f t="shared" si="6"/>
        <v>662193.53549349273</v>
      </c>
      <c r="X18">
        <f t="shared" si="7"/>
        <v>1210598.7168370574</v>
      </c>
      <c r="Y18">
        <f t="shared" si="8"/>
        <v>1139667.4645065072</v>
      </c>
    </row>
    <row r="19" spans="1:25" x14ac:dyDescent="0.25">
      <c r="A19" t="s">
        <v>18</v>
      </c>
      <c r="B19">
        <v>1464156</v>
      </c>
      <c r="C19">
        <v>857310</v>
      </c>
      <c r="D19">
        <v>606846</v>
      </c>
      <c r="E19">
        <v>499821</v>
      </c>
      <c r="F19">
        <v>282013</v>
      </c>
      <c r="G19">
        <v>217808</v>
      </c>
      <c r="H19">
        <v>964335</v>
      </c>
      <c r="I19">
        <v>575297</v>
      </c>
      <c r="J19">
        <v>389039</v>
      </c>
      <c r="M19" t="str">
        <f t="shared" si="4"/>
        <v xml:space="preserve">70 - 74   </v>
      </c>
      <c r="N19">
        <f t="shared" si="0"/>
        <v>0.32895102121752923</v>
      </c>
      <c r="O19">
        <f t="shared" si="1"/>
        <v>0.35891748661524236</v>
      </c>
      <c r="P19">
        <f t="shared" si="2"/>
        <v>0.67104897878247072</v>
      </c>
      <c r="Q19">
        <f t="shared" si="3"/>
        <v>0.64108251338475764</v>
      </c>
      <c r="S19">
        <v>1372079</v>
      </c>
      <c r="T19">
        <v>1333665</v>
      </c>
      <c r="V19">
        <f t="shared" si="5"/>
        <v>451346.78824112628</v>
      </c>
      <c r="W19">
        <f t="shared" si="6"/>
        <v>478675.68978671724</v>
      </c>
      <c r="X19">
        <f t="shared" si="7"/>
        <v>920732.21175887366</v>
      </c>
      <c r="Y19">
        <f t="shared" si="8"/>
        <v>854989.31021328282</v>
      </c>
    </row>
    <row r="20" spans="1:25" x14ac:dyDescent="0.25">
      <c r="A20" t="s">
        <v>19</v>
      </c>
      <c r="B20">
        <v>654088</v>
      </c>
      <c r="C20">
        <v>358255</v>
      </c>
      <c r="D20">
        <v>295833</v>
      </c>
      <c r="E20">
        <v>244044</v>
      </c>
      <c r="F20">
        <v>125467</v>
      </c>
      <c r="G20">
        <v>118577</v>
      </c>
      <c r="H20">
        <v>410044</v>
      </c>
      <c r="I20">
        <v>232788</v>
      </c>
      <c r="J20">
        <v>177256</v>
      </c>
      <c r="M20" t="str">
        <f t="shared" si="4"/>
        <v xml:space="preserve">75 - 79   </v>
      </c>
      <c r="N20">
        <f t="shared" si="0"/>
        <v>0.35021702418668266</v>
      </c>
      <c r="O20">
        <f t="shared" si="1"/>
        <v>0.40082411360463505</v>
      </c>
      <c r="P20">
        <f t="shared" si="2"/>
        <v>0.64978297581331734</v>
      </c>
      <c r="Q20">
        <f t="shared" si="3"/>
        <v>0.5991758863953649</v>
      </c>
      <c r="S20">
        <v>939571</v>
      </c>
      <c r="T20">
        <v>913614</v>
      </c>
      <c r="V20">
        <f t="shared" si="5"/>
        <v>329053.75963210559</v>
      </c>
      <c r="W20">
        <f t="shared" si="6"/>
        <v>366198.52172678505</v>
      </c>
      <c r="X20">
        <f t="shared" si="7"/>
        <v>610517.24036789441</v>
      </c>
      <c r="Y20">
        <f t="shared" si="8"/>
        <v>547415.47827321489</v>
      </c>
    </row>
    <row r="21" spans="1:25" x14ac:dyDescent="0.25">
      <c r="A21" t="s">
        <v>20</v>
      </c>
      <c r="B21">
        <v>428280</v>
      </c>
      <c r="C21">
        <v>250734</v>
      </c>
      <c r="D21">
        <v>177547</v>
      </c>
      <c r="E21">
        <v>129604</v>
      </c>
      <c r="F21">
        <v>84073</v>
      </c>
      <c r="G21">
        <v>45531</v>
      </c>
      <c r="H21">
        <v>298676</v>
      </c>
      <c r="I21">
        <v>166661</v>
      </c>
      <c r="J21">
        <v>132015</v>
      </c>
      <c r="M21" t="str">
        <f t="shared" si="4"/>
        <v xml:space="preserve">80 - 84   </v>
      </c>
      <c r="N21">
        <f t="shared" si="0"/>
        <v>0.33530753707115907</v>
      </c>
      <c r="O21">
        <f t="shared" si="1"/>
        <v>0.25644621675509444</v>
      </c>
      <c r="P21">
        <f t="shared" si="2"/>
        <v>0.66469246292884088</v>
      </c>
      <c r="Q21">
        <f t="shared" si="3"/>
        <v>0.74355378324490551</v>
      </c>
      <c r="S21">
        <v>494894</v>
      </c>
      <c r="T21">
        <v>466969</v>
      </c>
      <c r="V21">
        <f t="shared" si="5"/>
        <v>165941.6882512942</v>
      </c>
      <c r="W21">
        <f t="shared" si="6"/>
        <v>119752.4333919097</v>
      </c>
      <c r="X21">
        <f t="shared" si="7"/>
        <v>328952.3117487058</v>
      </c>
      <c r="Y21">
        <f t="shared" si="8"/>
        <v>347216.5666080903</v>
      </c>
    </row>
    <row r="22" spans="1:25" x14ac:dyDescent="0.25">
      <c r="A22" t="s">
        <v>26</v>
      </c>
      <c r="B22">
        <v>354168</v>
      </c>
      <c r="C22">
        <v>202880</v>
      </c>
      <c r="D22">
        <v>151288</v>
      </c>
      <c r="E22">
        <v>116534</v>
      </c>
      <c r="F22">
        <v>62189</v>
      </c>
      <c r="G22">
        <v>54345</v>
      </c>
      <c r="H22">
        <v>237634</v>
      </c>
      <c r="I22">
        <v>140691</v>
      </c>
      <c r="J22">
        <v>96943</v>
      </c>
      <c r="M22" t="str">
        <f t="shared" si="4"/>
        <v>85+</v>
      </c>
      <c r="N22">
        <f t="shared" si="0"/>
        <v>0.3065309542586751</v>
      </c>
      <c r="O22">
        <f t="shared" si="1"/>
        <v>0.35921553593146843</v>
      </c>
      <c r="P22">
        <f t="shared" si="2"/>
        <v>0.69346904574132495</v>
      </c>
      <c r="Q22">
        <f t="shared" si="3"/>
        <v>0.64078446406853151</v>
      </c>
      <c r="S22">
        <v>193109</v>
      </c>
      <c r="T22">
        <v>171740</v>
      </c>
      <c r="V22">
        <f t="shared" si="5"/>
        <v>59193.886045938489</v>
      </c>
      <c r="W22">
        <f t="shared" si="6"/>
        <v>61691.67614087039</v>
      </c>
      <c r="X22">
        <f t="shared" si="7"/>
        <v>133915.11395406153</v>
      </c>
      <c r="Y22">
        <f t="shared" si="8"/>
        <v>110048.3238591296</v>
      </c>
    </row>
    <row r="23" spans="1:25" x14ac:dyDescent="0.25">
      <c r="M23">
        <v>90</v>
      </c>
      <c r="N23">
        <f>N22</f>
        <v>0.3065309542586751</v>
      </c>
      <c r="O23">
        <f t="shared" ref="O23:Q25" si="9">O22</f>
        <v>0.35921553593146843</v>
      </c>
      <c r="P23">
        <f t="shared" si="9"/>
        <v>0.69346904574132495</v>
      </c>
      <c r="Q23">
        <f t="shared" si="9"/>
        <v>0.64078446406853151</v>
      </c>
      <c r="S23">
        <v>48962</v>
      </c>
      <c r="T23">
        <v>36341</v>
      </c>
      <c r="V23">
        <f t="shared" si="5"/>
        <v>15008.36858241325</v>
      </c>
      <c r="W23">
        <f t="shared" si="6"/>
        <v>13054.251791285495</v>
      </c>
      <c r="X23">
        <f t="shared" si="7"/>
        <v>33953.631417586752</v>
      </c>
      <c r="Y23">
        <f t="shared" si="8"/>
        <v>23286.748208714504</v>
      </c>
    </row>
    <row r="24" spans="1:25" x14ac:dyDescent="0.25">
      <c r="M24">
        <v>95</v>
      </c>
      <c r="N24">
        <f t="shared" ref="N24:N25" si="10">N23</f>
        <v>0.3065309542586751</v>
      </c>
      <c r="O24">
        <f t="shared" si="9"/>
        <v>0.35921553593146843</v>
      </c>
      <c r="P24">
        <f t="shared" si="9"/>
        <v>0.69346904574132495</v>
      </c>
      <c r="Q24">
        <f t="shared" si="9"/>
        <v>0.64078446406853151</v>
      </c>
      <c r="S24">
        <v>6911</v>
      </c>
      <c r="T24">
        <v>3809</v>
      </c>
      <c r="V24">
        <f t="shared" si="5"/>
        <v>2118.4354248817035</v>
      </c>
      <c r="W24">
        <f t="shared" si="6"/>
        <v>1368.2519763629632</v>
      </c>
      <c r="X24">
        <f t="shared" si="7"/>
        <v>4792.5645751182965</v>
      </c>
      <c r="Y24">
        <f t="shared" si="8"/>
        <v>2440.7480236370366</v>
      </c>
    </row>
    <row r="25" spans="1:25" x14ac:dyDescent="0.25">
      <c r="M25">
        <v>100</v>
      </c>
      <c r="N25">
        <f t="shared" si="10"/>
        <v>0.3065309542586751</v>
      </c>
      <c r="O25">
        <f t="shared" si="9"/>
        <v>0.35921553593146843</v>
      </c>
      <c r="P25">
        <f t="shared" si="9"/>
        <v>0.69346904574132495</v>
      </c>
      <c r="Q25">
        <f t="shared" si="9"/>
        <v>0.64078446406853151</v>
      </c>
      <c r="S25">
        <v>564.58546279999996</v>
      </c>
      <c r="T25">
        <v>266.42661099999998</v>
      </c>
      <c r="V25">
        <f t="shared" si="5"/>
        <v>173.06292067265971</v>
      </c>
      <c r="W25">
        <f t="shared" si="6"/>
        <v>95.704577856769859</v>
      </c>
      <c r="X25">
        <f t="shared" si="7"/>
        <v>391.52254212734027</v>
      </c>
      <c r="Y25">
        <f t="shared" si="8"/>
        <v>170.72203314323011</v>
      </c>
    </row>
    <row r="26" spans="1:25" x14ac:dyDescent="0.25">
      <c r="M26">
        <v>105</v>
      </c>
      <c r="N26">
        <f t="shared" ref="N26" si="11">N25</f>
        <v>0.3065309542586751</v>
      </c>
      <c r="O26">
        <f t="shared" ref="O26" si="12">O25</f>
        <v>0.35921553593146843</v>
      </c>
      <c r="P26">
        <f t="shared" ref="P26" si="13">P25</f>
        <v>0.69346904574132495</v>
      </c>
      <c r="Q26">
        <f t="shared" ref="Q26" si="14">Q25</f>
        <v>0.64078446406853151</v>
      </c>
      <c r="S26">
        <v>8.4145372359999993</v>
      </c>
      <c r="T26">
        <v>0.57338898100000002</v>
      </c>
      <c r="V26">
        <f t="shared" si="5"/>
        <v>2.579316128596234</v>
      </c>
      <c r="W26">
        <f t="shared" si="6"/>
        <v>0.20597023010711357</v>
      </c>
      <c r="X26">
        <f t="shared" si="7"/>
        <v>5.8352211074037657</v>
      </c>
      <c r="Y26">
        <f t="shared" si="8"/>
        <v>0.36741875089288639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The University of Melbourne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Wilson</dc:creator>
  <cp:lastModifiedBy>Tim Wilson</cp:lastModifiedBy>
  <dcterms:created xsi:type="dcterms:W3CDTF">2021-04-19T04:16:59Z</dcterms:created>
  <dcterms:modified xsi:type="dcterms:W3CDTF">2021-04-21T06:33:34Z</dcterms:modified>
</cp:coreProperties>
</file>