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Pakistan\input\"/>
    </mc:Choice>
  </mc:AlternateContent>
  <xr:revisionPtr revIDLastSave="0" documentId="13_ncr:1_{360216E9-D60C-4B48-8F8A-3E8BEE47DC86}" xr6:coauthVersionLast="45" xr6:coauthVersionMax="45" xr10:uidLastSave="{00000000-0000-0000-0000-000000000000}"/>
  <bookViews>
    <workbookView xWindow="-120" yWindow="-120" windowWidth="29040" windowHeight="15840" xr2:uid="{8359D6B7-106D-4AC3-A9D3-AB1ECAAB6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G3" i="1" l="1"/>
  <c r="E13" i="1"/>
  <c r="F13" i="1" s="1"/>
  <c r="G13" i="1" s="1"/>
  <c r="H13" i="1" s="1"/>
  <c r="E8" i="1"/>
  <c r="F8" i="1" s="1"/>
  <c r="G8" i="1" s="1"/>
  <c r="I8" i="1" s="1"/>
  <c r="J8" i="1" s="1"/>
  <c r="F7" i="1"/>
  <c r="G7" i="1" s="1"/>
  <c r="H7" i="1" s="1"/>
  <c r="H8" i="1" l="1"/>
  <c r="I7" i="1"/>
  <c r="J7" i="1" s="1"/>
  <c r="I13" i="1"/>
  <c r="J13" i="1" s="1"/>
  <c r="E9" i="1"/>
  <c r="E12" i="1"/>
  <c r="F12" i="1" s="1"/>
  <c r="G12" i="1" s="1"/>
  <c r="H12" i="1" l="1"/>
  <c r="I12" i="1"/>
  <c r="J12" i="1" s="1"/>
  <c r="F9" i="1"/>
  <c r="G9" i="1" s="1"/>
  <c r="E11" i="1"/>
  <c r="F11" i="1" s="1"/>
  <c r="G11" i="1" s="1"/>
  <c r="H11" i="1" l="1"/>
  <c r="I11" i="1"/>
  <c r="J11" i="1" s="1"/>
  <c r="H9" i="1"/>
  <c r="I9" i="1"/>
  <c r="J9" i="1" s="1"/>
</calcChain>
</file>

<file path=xl/sharedStrings.xml><?xml version="1.0" encoding="utf-8"?>
<sst xmlns="http://schemas.openxmlformats.org/spreadsheetml/2006/main" count="14" uniqueCount="14">
  <si>
    <t>For models starting at 5% cumulative infection, equivalent to 14.14 multiplier from case notifications</t>
  </si>
  <si>
    <t>For models starting at 10% cumulative infection, equivalent of 28.28 multiplier from case notifications</t>
  </si>
  <si>
    <t>Cases per day</t>
  </si>
  <si>
    <t>Cases in last seven days</t>
  </si>
  <si>
    <t>1 --&gt; 2</t>
  </si>
  <si>
    <t>4--&gt;3</t>
  </si>
  <si>
    <t>1,2 --&gt; 3</t>
  </si>
  <si>
    <t>1,2,3 --&gt; 4</t>
  </si>
  <si>
    <t>3 --&gt;2</t>
  </si>
  <si>
    <t>2--&gt;1</t>
  </si>
  <si>
    <t>Seed</t>
  </si>
  <si>
    <t>Active cases now * 14.14</t>
  </si>
  <si>
    <t>Active cases now * 28.28</t>
  </si>
  <si>
    <t>Beta 6, 12 for proportion of cases isolating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</si>
</sst>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" fontId="0" fillId="0" borderId="0" xfId="0" applyNumberFormat="1"/>
    <xf numFmtId="1" fontId="1" fillId="0" borderId="0" xfId="0" applyNumberFormat="1" applyFont="1" applyAlignment="1">
      <alignment horizontal="right"/>
    </xf>
    <xf numFmtId="1" fontId="0" fillId="2" borderId="0" xfId="0" applyNumberFormat="1" applyFill="1"/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84748</xdr:colOff>
      <xdr:row>20</xdr:row>
      <xdr:rowOff>18806</xdr:rowOff>
    </xdr:from>
    <xdr:to>
      <xdr:col>8</xdr:col>
      <xdr:colOff>1331790</xdr:colOff>
      <xdr:row>42</xdr:row>
      <xdr:rowOff>181269</xdr:rowOff>
    </xdr:to>
    <xdr:pic>
      <xdr:nvPicPr>
        <xdr:cNvPr id="2" name="Picture 1" descr="Chart, line chart&#10;&#10;Description automatically generated">
          <a:extLst>
            <a:ext uri="{FF2B5EF4-FFF2-40B4-BE49-F238E27FC236}">
              <a16:creationId xmlns:a16="http://schemas.microsoft.com/office/drawing/2014/main" id="{04159DE5-D9BB-4179-ABC0-5E08485A6F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286" y="4422287"/>
          <a:ext cx="5943600" cy="4192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A0E4-0130-49F0-831F-3218052F7E8F}">
  <dimension ref="B3:M26"/>
  <sheetViews>
    <sheetView tabSelected="1" topLeftCell="A16" zoomScale="130" zoomScaleNormal="130" workbookViewId="0">
      <selection activeCell="F11" sqref="F11"/>
    </sheetView>
  </sheetViews>
  <sheetFormatPr defaultRowHeight="15" x14ac:dyDescent="0.25"/>
  <cols>
    <col min="7" max="7" width="39.42578125" customWidth="1"/>
    <col min="8" max="8" width="10.42578125" customWidth="1"/>
    <col min="9" max="9" width="25.28515625" customWidth="1"/>
  </cols>
  <sheetData>
    <row r="3" spans="4:13" x14ac:dyDescent="0.25">
      <c r="E3" s="1">
        <v>14.14</v>
      </c>
      <c r="G3">
        <f>1/E3</f>
        <v>7.0721357850070721E-2</v>
      </c>
    </row>
    <row r="5" spans="4:13" ht="75" x14ac:dyDescent="0.25">
      <c r="E5" s="2" t="s">
        <v>2</v>
      </c>
      <c r="F5" s="2" t="s">
        <v>3</v>
      </c>
      <c r="G5" s="2" t="s">
        <v>0</v>
      </c>
      <c r="H5" s="2"/>
      <c r="I5" s="7" t="s">
        <v>1</v>
      </c>
      <c r="J5" s="8"/>
    </row>
    <row r="6" spans="4:13" x14ac:dyDescent="0.25">
      <c r="I6" s="8"/>
      <c r="J6" s="8"/>
    </row>
    <row r="7" spans="4:13" x14ac:dyDescent="0.25">
      <c r="D7" t="s">
        <v>4</v>
      </c>
      <c r="E7" s="5">
        <v>450</v>
      </c>
      <c r="F7" s="3">
        <f>E7*7</f>
        <v>3150</v>
      </c>
      <c r="G7" s="6" t="str">
        <f>FIXED($E$3*F7,-3)</f>
        <v>45,000</v>
      </c>
      <c r="H7" s="4" t="str">
        <f>FIXED(G7/7,-2)</f>
        <v>6,400</v>
      </c>
      <c r="I7" s="9" t="str">
        <f>FIXED(2*G7,-3)</f>
        <v>90,000</v>
      </c>
      <c r="J7" s="9" t="str">
        <f>FIXED(I7/7,-2)</f>
        <v>12,900</v>
      </c>
    </row>
    <row r="8" spans="4:13" x14ac:dyDescent="0.25">
      <c r="D8" t="s">
        <v>6</v>
      </c>
      <c r="E8" s="3">
        <f>2*E7</f>
        <v>900</v>
      </c>
      <c r="F8" s="3">
        <f t="shared" ref="F8:F13" si="0">E8*7</f>
        <v>6300</v>
      </c>
      <c r="G8" s="6" t="str">
        <f t="shared" ref="G8:G13" si="1">FIXED($E$3*F8,-3)</f>
        <v>89,000</v>
      </c>
      <c r="H8" s="4" t="str">
        <f t="shared" ref="H8:J13" si="2">FIXED(G8/7,-2)</f>
        <v>12,700</v>
      </c>
      <c r="I8" s="9" t="str">
        <f t="shared" ref="I8:I13" si="3">FIXED(2*G8,-3)</f>
        <v>178,000</v>
      </c>
      <c r="J8" s="9" t="str">
        <f t="shared" si="2"/>
        <v>25,400</v>
      </c>
      <c r="M8" t="s">
        <v>13</v>
      </c>
    </row>
    <row r="9" spans="4:13" x14ac:dyDescent="0.25">
      <c r="D9" t="s">
        <v>7</v>
      </c>
      <c r="E9" s="3">
        <f>2*E8</f>
        <v>1800</v>
      </c>
      <c r="F9" s="3">
        <f t="shared" si="0"/>
        <v>12600</v>
      </c>
      <c r="G9" s="6" t="str">
        <f t="shared" si="1"/>
        <v>178,000</v>
      </c>
      <c r="H9" s="4" t="str">
        <f t="shared" si="2"/>
        <v>25,400</v>
      </c>
      <c r="I9" s="9" t="str">
        <f t="shared" si="3"/>
        <v>356,000</v>
      </c>
      <c r="J9" s="9" t="str">
        <f t="shared" si="2"/>
        <v>50,900</v>
      </c>
    </row>
    <row r="10" spans="4:13" x14ac:dyDescent="0.25">
      <c r="E10" s="3"/>
      <c r="F10" s="3"/>
      <c r="G10" s="6"/>
      <c r="H10" s="4"/>
      <c r="I10" s="9"/>
      <c r="J10" s="9"/>
    </row>
    <row r="11" spans="4:13" x14ac:dyDescent="0.25">
      <c r="D11" t="s">
        <v>5</v>
      </c>
      <c r="E11" s="3">
        <f>0.6666666*E9</f>
        <v>1199.9998800000001</v>
      </c>
      <c r="F11" s="3">
        <f t="shared" si="0"/>
        <v>8399.9991600000012</v>
      </c>
      <c r="G11" s="6" t="str">
        <f t="shared" si="1"/>
        <v>119,000</v>
      </c>
      <c r="H11" s="4" t="str">
        <f t="shared" si="2"/>
        <v>17,000</v>
      </c>
      <c r="I11" s="9" t="str">
        <f t="shared" si="3"/>
        <v>238,000</v>
      </c>
      <c r="J11" s="9" t="str">
        <f t="shared" si="2"/>
        <v>34,000</v>
      </c>
    </row>
    <row r="12" spans="4:13" x14ac:dyDescent="0.25">
      <c r="D12" t="s">
        <v>8</v>
      </c>
      <c r="E12" s="3">
        <f>0.6666666*E8</f>
        <v>599.99994000000004</v>
      </c>
      <c r="F12" s="3">
        <f t="shared" si="0"/>
        <v>4199.9995800000006</v>
      </c>
      <c r="G12" s="6" t="str">
        <f t="shared" si="1"/>
        <v>59,000</v>
      </c>
      <c r="H12" s="4" t="str">
        <f t="shared" si="2"/>
        <v>8,400</v>
      </c>
      <c r="I12" s="9" t="str">
        <f t="shared" si="3"/>
        <v>118,000</v>
      </c>
      <c r="J12" s="9" t="str">
        <f t="shared" si="2"/>
        <v>16,900</v>
      </c>
    </row>
    <row r="13" spans="4:13" x14ac:dyDescent="0.25">
      <c r="D13" t="s">
        <v>9</v>
      </c>
      <c r="E13" s="3">
        <f>0.6666666*E7</f>
        <v>299.99997000000002</v>
      </c>
      <c r="F13" s="3">
        <f t="shared" si="0"/>
        <v>2099.9997900000003</v>
      </c>
      <c r="G13" s="6" t="str">
        <f t="shared" si="1"/>
        <v>30,000</v>
      </c>
      <c r="H13" s="4" t="str">
        <f t="shared" si="2"/>
        <v>4,300</v>
      </c>
      <c r="I13" s="9" t="str">
        <f t="shared" si="3"/>
        <v>60,000</v>
      </c>
      <c r="J13" s="9" t="str">
        <f t="shared" si="2"/>
        <v>8,600</v>
      </c>
    </row>
    <row r="14" spans="4:13" x14ac:dyDescent="0.25">
      <c r="I14" s="8"/>
      <c r="J14" s="8"/>
    </row>
    <row r="15" spans="4:13" x14ac:dyDescent="0.25">
      <c r="I15" s="8"/>
      <c r="J15" s="8"/>
    </row>
    <row r="16" spans="4:13" x14ac:dyDescent="0.25">
      <c r="I16" s="8"/>
      <c r="J16" s="8"/>
    </row>
    <row r="17" spans="2:10" x14ac:dyDescent="0.25">
      <c r="D17" t="s">
        <v>10</v>
      </c>
      <c r="G17" t="s">
        <v>11</v>
      </c>
      <c r="I17" s="8" t="s">
        <v>12</v>
      </c>
      <c r="J17" s="8"/>
    </row>
    <row r="26" spans="2:10" x14ac:dyDescent="0.25">
      <c r="B26">
        <f>0.77^(1/5)</f>
        <v>0.94906978020586819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Blakely</dc:creator>
  <cp:lastModifiedBy>Tim Wilson</cp:lastModifiedBy>
  <dcterms:created xsi:type="dcterms:W3CDTF">2021-04-27T23:23:37Z</dcterms:created>
  <dcterms:modified xsi:type="dcterms:W3CDTF">2021-04-29T07:14:17Z</dcterms:modified>
</cp:coreProperties>
</file>