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den" sheetId="1" state="visible" r:id="rId3"/>
    <sheet name="Únor" sheetId="2" state="visible" r:id="rId4"/>
    <sheet name="Březen" sheetId="3" state="visible" r:id="rId5"/>
    <sheet name="Duben" sheetId="4" state="visible" r:id="rId6"/>
    <sheet name="Květen" sheetId="5" state="visible" r:id="rId7"/>
    <sheet name="Červen" sheetId="6" state="visible" r:id="rId8"/>
    <sheet name="Červenec" sheetId="7" state="visible" r:id="rId9"/>
    <sheet name="Srpen" sheetId="8" state="visible" r:id="rId10"/>
    <sheet name="Září" sheetId="9" state="visible" r:id="rId11"/>
    <sheet name="Říjen" sheetId="10" state="visible" r:id="rId12"/>
    <sheet name="Listopad" sheetId="11" state="visible" r:id="rId13"/>
    <sheet name="Prosinec" sheetId="12" state="visible" r:id="rId14"/>
  </sheets>
  <definedNames>
    <definedName function="false" hidden="false" localSheetId="0" name="_xlnm.Print_Area" vbProcedure="false">Leden!$A$1:$H$14</definedName>
    <definedName function="false" hidden="false" name="DnyATýdny" vbProcedure="false">{0,1,2,3,4,5,6} + {0;1;2;3;4;5}*7</definedName>
    <definedName function="false" hidden="false" name="KalendářníRok" vbProcedure="false">Leden!$K$2</definedName>
    <definedName function="false" hidden="false" name="OblastNadpisuSloupce1..H12.1" vbProcedure="false">Leden!$B$2</definedName>
    <definedName function="false" hidden="false" name="OblastNadpisuSloupce1..H12.10" vbProcedure="false">Říjen!$B$2</definedName>
    <definedName function="false" hidden="false" name="OblastNadpisuSloupce1..H12.11" vbProcedure="false">Listopad!$B$2</definedName>
    <definedName function="false" hidden="false" name="OblastNadpisuSloupce1..H12.12" vbProcedure="false">Prosinec!$B$2</definedName>
    <definedName function="false" hidden="false" name="OblastNadpisuSloupce1..H12.2" vbProcedure="false">Únor!$B$2</definedName>
    <definedName function="false" hidden="false" name="OblastNadpisuSloupce1..H12.3" vbProcedure="false">Březen!$B$2</definedName>
    <definedName function="false" hidden="false" name="OblastNadpisuSloupce1..H12.4" vbProcedure="false">Duben!$B$2</definedName>
    <definedName function="false" hidden="false" name="OblastNadpisuSloupce1..H12.5" vbProcedure="false">Květen!$B$2</definedName>
    <definedName function="false" hidden="false" name="OblastNadpisuSloupce1..H12.6" vbProcedure="false">červen!$b$2</definedName>
    <definedName function="false" hidden="false" name="OblastNadpisuSloupce1..H12.7" vbProcedure="false">červenec!$b$2</definedName>
    <definedName function="false" hidden="false" name="OblastNadpisuSloupce1..H12.8" vbProcedure="false">Srpen!$B$2</definedName>
    <definedName function="false" hidden="false" name="OblastNadpisuSloupce1..H12.9" vbProcedure="false">Září!$B$2</definedName>
    <definedName function="false" hidden="false" name="OblastNadpisuSloupce2..C14.1" vbProcedure="false">Leden!$B$2</definedName>
    <definedName function="false" hidden="false" name="OblastNadpisuSloupce2..C14.10" vbProcedure="false">Říjen!$B$2</definedName>
    <definedName function="false" hidden="false" name="OblastNadpisuSloupce2..C14.11" vbProcedure="false">Listopad!$B$2</definedName>
    <definedName function="false" hidden="false" name="OblastNadpisuSloupce2..C14.12" vbProcedure="false">Prosinec!$B$2</definedName>
    <definedName function="false" hidden="false" name="OblastNadpisuSloupce2..C14.2" vbProcedure="false">Únor!$B$2</definedName>
    <definedName function="false" hidden="false" name="OblastNadpisuSloupce2..C14.3" vbProcedure="false">Březen!$B$2</definedName>
    <definedName function="false" hidden="false" name="OblastNadpisuSloupce2..C14.4" vbProcedure="false">Duben!$B$2</definedName>
    <definedName function="false" hidden="false" name="OblastNadpisuSloupce2..C14.5" vbProcedure="false">Květen!$B$2</definedName>
    <definedName function="false" hidden="false" name="OblastNadpisuSloupce2..C14.6" vbProcedure="false">červen!$b$2</definedName>
    <definedName function="false" hidden="false" name="OblastNadpisuSloupce2..C14.7" vbProcedure="false">červenec!$b$2</definedName>
    <definedName function="false" hidden="false" name="OblastNadpisuSloupce2..C14.8" vbProcedure="false">Srpen!$B$2</definedName>
    <definedName function="false" hidden="false" name="OblastNadpisuSloupce2..C14.9" vbProcedure="false">Září!$B$2</definedName>
    <definedName function="false" hidden="false" name="ZačátekTýdne" vbProcedure="false">Leden!$K$3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<sst xmlns="http://schemas.openxmlformats.org/spreadsheetml/2006/main" count="16" uniqueCount="5">
  <si>
    <t xml:space="preserve">NASTAVENÍ KALENDÁŘE</t>
  </si>
  <si>
    <t xml:space="preserve">ROK</t>
  </si>
  <si>
    <t xml:space="preserve">ZAČÁTEK TÝDNE</t>
  </si>
  <si>
    <t xml:space="preserve">PONDĚLÍ</t>
  </si>
  <si>
    <t xml:space="preserve">POZNÁMKY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</si>
</sst>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"/>
  </numFmts>
  <fonts count="10">
    <font>
      <sz val="11"/>
      <color theme="1" tint="0.2499"/>
      <name val="Sylfaen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theme="1" tint="0.3499"/>
      <name val="Sylfaen"/>
      <family val="2"/>
      <charset val="1"/>
    </font>
    <font>
      <sz val="12"/>
      <color theme="4" tint="-0.25"/>
      <name val="Sylfaen"/>
      <family val="1"/>
      <charset val="1"/>
    </font>
    <font>
      <sz val="35"/>
      <color theme="4"/>
      <name val="Sylfaen"/>
      <family val="2"/>
      <charset val="1"/>
    </font>
    <font>
      <sz val="11"/>
      <color theme="4" tint="-0.25"/>
      <name val="Sylfaen"/>
      <family val="2"/>
      <charset val="1"/>
    </font>
    <font>
      <sz val="10"/>
      <name val="Century Gothic"/>
      <family val="2"/>
      <charset val="1"/>
    </font>
    <font>
      <b val="true"/>
      <sz val="11"/>
      <color theme="1" tint="0.3499"/>
      <name val="Sylfaen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  <fill>
      <patternFill patternType="solid">
        <fgColor rgb="FFFFFFFF"/>
        <bgColor rgb="FFF6F6F1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theme="4" tint="-0.25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4" fontId="0" fillId="2" border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1" applyFont="true" applyBorder="true" applyAlignment="true" applyProtection="false">
      <alignment horizontal="left" vertical="center" textRotation="0" wrapText="false" indent="1" shrinkToFit="false"/>
    </xf>
    <xf numFmtId="164" fontId="7" fillId="0" borderId="0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left" vertical="top" textRotation="0" wrapText="true" indent="1" shrinkToFit="false"/>
    </xf>
  </cellStyleXfs>
  <cellXfs count="23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3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0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25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" xfId="24" applyFont="true" applyBorder="true" applyAlignment="true" applyProtection="true">
      <alignment horizontal="left" vertical="center" textRotation="0" wrapText="false" indent="1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26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0" xfId="22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0" fillId="2" borderId="0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27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6" fillId="0" borderId="0" xfId="23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2" borderId="0" xfId="22" applyFont="true" applyBorder="true" applyAlignment="true" applyProtection="false">
      <alignment horizontal="left" vertical="bottom" textRotation="0" wrapText="false" indent="1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en" xfId="20"/>
    <cellStyle name="Položka nastavení" xfId="21"/>
    <cellStyle name="Pruhované" xfId="22"/>
    <cellStyle name="Excel Built-in Title" xfId="23"/>
    <cellStyle name="Excel Built-in Heading 1" xfId="24"/>
    <cellStyle name="Excel Built-in Heading 2" xfId="25"/>
    <cellStyle name="Excel Built-in Heading 3" xfId="26"/>
    <cellStyle name="Excel Built-in Heading 4" xfId="27"/>
  </cellStyles>
  <dxfs count="24"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  <dxf>
      <font>
        <color rgb="FFBFBFBF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69933"/>
      <rgbColor rgb="FF800080"/>
      <rgbColor rgb="FF008080"/>
      <rgbColor rgb="FFBFBFBF"/>
      <rgbColor rgb="FF808080"/>
      <rgbColor rgb="FF9999FF"/>
      <rgbColor rgb="FF993366"/>
      <rgbColor rgb="FFF6F6F1"/>
      <rgbColor rgb="FFC2E0A3"/>
      <rgbColor rgb="FF660066"/>
      <rgbColor rgb="FFFF8080"/>
      <rgbColor rgb="FF0066CC"/>
      <rgbColor rgb="FFE3E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0D1"/>
      <rgbColor rgb="FFFFFF99"/>
      <rgbColor rgb="FF99CCFF"/>
      <rgbColor rgb="FFFF99CC"/>
      <rgbColor rgb="FFCC99FF"/>
      <rgbColor rgb="FFC6C6A7"/>
      <rgbColor rgb="FF3366FF"/>
      <rgbColor rgb="FF33CCCC"/>
      <rgbColor rgb="FFA3D175"/>
      <rgbColor rgb="FFFFCC00"/>
      <rgbColor rgb="FFFF9900"/>
      <rgbColor rgb="FFFF6600"/>
      <rgbColor rgb="FF595959"/>
      <rgbColor rgb="FF94945F"/>
      <rgbColor rgb="FF334D1A"/>
      <rgbColor rgb="FF4D7326"/>
      <rgbColor rgb="FF0D0D0D"/>
      <rgbColor rgb="FF1E1E13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Global Calendar">
      <a:dk1>
        <a:srgbClr val="000000"/>
      </a:dk1>
      <a:lt1>
        <a:srgbClr val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 pitchFamily="0" charset="1"/>
        <a:ea typeface=""/>
        <a:cs typeface=""/>
      </a:majorFont>
      <a:minorFont>
        <a:latin typeface="Sylfaen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334D1A"/>
    <pageSetUpPr fitToPage="true"/>
  </sheetPr>
  <dimension ref="A1:K1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73828125" defaultRowHeight="14.25" customHeight="true" zeroHeight="false" outlineLevelRow="0" outlineLevelCol="0"/>
  <cols>
    <col collapsed="false" customWidth="true" hidden="false" outlineLevel="0" max="1" min="1" style="1" width="2.63"/>
    <col collapsed="false" customWidth="true" hidden="false" outlineLevel="0" max="2" min="2" style="0" width="18.27"/>
    <col collapsed="false" customWidth="true" hidden="false" outlineLevel="0" max="8" min="3" style="0" width="17.63"/>
    <col collapsed="false" customWidth="true" hidden="false" outlineLevel="0" max="9" min="9" style="0" width="2.63"/>
    <col collapsed="false" customWidth="true" hidden="false" outlineLevel="0" max="10" min="10" style="0" width="17.27"/>
    <col collapsed="false" customWidth="true" hidden="false" outlineLevel="0" max="11" min="11" style="0" width="13.63"/>
  </cols>
  <sheetData>
    <row r="1" s="6" customFormat="true" ht="60" hidden="false" customHeight="true" outlineLevel="0" collapsed="false">
      <c r="A1" s="1"/>
      <c r="B1" s="2" t="str">
        <f aca="false">"Leden "&amp;KalendářníRok</f>
        <v>Leden 2022</v>
      </c>
      <c r="C1" s="3"/>
      <c r="D1" s="4"/>
      <c r="E1" s="5"/>
      <c r="F1" s="5"/>
      <c r="G1" s="5"/>
      <c r="H1" s="3"/>
      <c r="J1" s="7" t="s">
        <v>0</v>
      </c>
      <c r="K1" s="1"/>
    </row>
    <row r="2" s="9" customFormat="true" ht="21.75" hidden="false" customHeight="true" outlineLevel="0" collapsed="false">
      <c r="A2" s="1"/>
      <c r="B2" s="8" t="str">
        <f aca="false">ZačátekTýdne</f>
        <v>PONDĚLÍ</v>
      </c>
      <c r="C2" s="8" t="str">
        <f aca="false">UPPER(TEXT(C3,"dddd"))</f>
        <v>ÚTERÝ</v>
      </c>
      <c r="D2" s="8" t="str">
        <f aca="false">UPPER(TEXT(D3,"dddd"))</f>
        <v>STŘEDA</v>
      </c>
      <c r="E2" s="8" t="str">
        <f aca="false">UPPER(TEXT(E3,"dddd"))</f>
        <v>ČTVRTEK</v>
      </c>
      <c r="F2" s="8" t="str">
        <f aca="false">UPPER(TEXT(F3,"dddd"))</f>
        <v>PÁTEK</v>
      </c>
      <c r="G2" s="8" t="str">
        <f aca="false">UPPER(TEXT(G3,"dddd"))</f>
        <v>SOBOTA</v>
      </c>
      <c r="H2" s="8" t="str">
        <f aca="false">UPPER(TEXT(H3,"dddd"))</f>
        <v>NEDĚLE</v>
      </c>
      <c r="J2" s="10" t="s">
        <v>1</v>
      </c>
      <c r="K2" s="11" t="n">
        <f aca="false">2022</f>
        <v>2022</v>
      </c>
    </row>
    <row r="3" s="13" customFormat="true" ht="19.5" hidden="false" customHeight="true" outlineLevel="0" collapsed="false">
      <c r="A3" s="1"/>
      <c r="B3" s="12" t="n">
        <f aca="false" t="array" ref="B3:H3">DnyATýdny+DATE(KalendářníRok,1,1)-WEEKDAY(DATE(KalendářníRok,1,1),(ZačátekTýdne="PONDĚLÍ")+1)+1</f>
        <v>44557</v>
      </c>
      <c r="C3" s="12" t="n">
        <v>44558</v>
      </c>
      <c r="D3" s="12" t="n">
        <v>44559</v>
      </c>
      <c r="E3" s="12" t="n">
        <v>44560</v>
      </c>
      <c r="F3" s="12" t="n">
        <v>44561</v>
      </c>
      <c r="G3" s="12" t="n">
        <v>44562</v>
      </c>
      <c r="H3" s="12" t="n">
        <v>44563</v>
      </c>
      <c r="J3" s="10" t="s">
        <v>2</v>
      </c>
      <c r="K3" s="11" t="s">
        <v>3</v>
      </c>
    </row>
    <row r="4" customFormat="false" ht="57.75" hidden="false" customHeight="true" outlineLevel="0" collapsed="false">
      <c r="B4" s="1"/>
      <c r="C4" s="1"/>
      <c r="D4" s="1"/>
      <c r="E4" s="1"/>
      <c r="F4" s="1"/>
      <c r="G4" s="1"/>
      <c r="H4" s="1"/>
      <c r="J4" s="14"/>
    </row>
    <row r="5" s="13" customFormat="true" ht="19.5" hidden="false" customHeight="true" outlineLevel="0" collapsed="false">
      <c r="A5" s="1"/>
      <c r="B5" s="15" t="n">
        <f aca="false" t="array" ref="B5:H5">DnyATýdny+DATE(KalendářníRok,1,1)-WEEKDAY(DATE(KalendářníRok,1,1),(ZačátekTýdne="PONDĚLÍ")+1)+8</f>
        <v>44564</v>
      </c>
      <c r="C5" s="15" t="n">
        <v>44565</v>
      </c>
      <c r="D5" s="15" t="n">
        <v>44566</v>
      </c>
      <c r="E5" s="15" t="n">
        <v>44567</v>
      </c>
      <c r="F5" s="15" t="n">
        <v>44568</v>
      </c>
      <c r="G5" s="15" t="n">
        <v>44569</v>
      </c>
      <c r="H5" s="15" t="n">
        <v>44570</v>
      </c>
    </row>
    <row r="6" s="17" customFormat="true" ht="57.75" hidden="false" customHeight="true" outlineLevel="0" collapsed="false">
      <c r="A6" s="1"/>
      <c r="B6" s="16"/>
      <c r="C6" s="16"/>
      <c r="D6" s="16"/>
      <c r="E6" s="16"/>
      <c r="F6" s="16"/>
      <c r="G6" s="16"/>
      <c r="H6" s="16"/>
      <c r="J6" s="18"/>
    </row>
    <row r="7" s="13" customFormat="true" ht="19.5" hidden="false" customHeight="true" outlineLevel="0" collapsed="false">
      <c r="A7" s="1"/>
      <c r="B7" s="12" t="n">
        <f aca="false" t="array" ref="B7:H7">DnyATýdny+DATE(KalendářníRok,1,1)-WEEKDAY(DATE(KalendářníRok,1,1),(ZačátekTýdne="PONDĚLÍ")+1)+15</f>
        <v>44571</v>
      </c>
      <c r="C7" s="12" t="n">
        <v>44572</v>
      </c>
      <c r="D7" s="12" t="n">
        <v>44573</v>
      </c>
      <c r="E7" s="12" t="n">
        <v>44574</v>
      </c>
      <c r="F7" s="12" t="n">
        <v>44575</v>
      </c>
      <c r="G7" s="12" t="n">
        <v>44576</v>
      </c>
      <c r="H7" s="12" t="n">
        <v>44577</v>
      </c>
      <c r="J7" s="19"/>
    </row>
    <row r="8" s="17" customFormat="true" ht="57.75" hidden="false" customHeight="true" outlineLevel="0" collapsed="false">
      <c r="A8" s="1"/>
      <c r="B8" s="1"/>
      <c r="C8" s="1"/>
      <c r="D8" s="1"/>
      <c r="E8" s="1"/>
      <c r="F8" s="1"/>
      <c r="G8" s="1"/>
      <c r="H8" s="1"/>
    </row>
    <row r="9" s="13" customFormat="true" ht="19.5" hidden="false" customHeight="true" outlineLevel="0" collapsed="false">
      <c r="A9" s="1"/>
      <c r="B9" s="15" t="n">
        <f aca="false" t="array" ref="B9:H9">DnyATýdny+DATE(KalendářníRok,1,1)-WEEKDAY(DATE(KalendářníRok,1,1),(ZačátekTýdne="PONDĚLÍ")+1)+22</f>
        <v>44578</v>
      </c>
      <c r="C9" s="15" t="n">
        <v>44579</v>
      </c>
      <c r="D9" s="15" t="n">
        <v>44580</v>
      </c>
      <c r="E9" s="15" t="n">
        <v>44581</v>
      </c>
      <c r="F9" s="15" t="n">
        <v>44582</v>
      </c>
      <c r="G9" s="15" t="n">
        <v>44583</v>
      </c>
      <c r="H9" s="15" t="n">
        <v>44584</v>
      </c>
    </row>
    <row r="10" s="17" customFormat="true" ht="57.75" hidden="false" customHeight="true" outlineLevel="0" collapsed="false">
      <c r="A10" s="1"/>
      <c r="B10" s="16"/>
      <c r="C10" s="16"/>
      <c r="D10" s="16"/>
      <c r="E10" s="16"/>
      <c r="F10" s="16"/>
      <c r="G10" s="16"/>
      <c r="H10" s="16"/>
    </row>
    <row r="11" s="13" customFormat="true" ht="19.5" hidden="false" customHeight="true" outlineLevel="0" collapsed="false">
      <c r="A11" s="1"/>
      <c r="B11" s="12" t="n">
        <f aca="false" t="array" ref="B11:H11">DnyATýdny+DATE(KalendářníRok,1,1)-WEEKDAY(DATE(KalendářníRok,1,1),(ZačátekTýdne="PONDĚLÍ")+1)+29</f>
        <v>44585</v>
      </c>
      <c r="C11" s="12" t="n">
        <v>44586</v>
      </c>
      <c r="D11" s="12" t="n">
        <v>44587</v>
      </c>
      <c r="E11" s="12" t="n">
        <v>44588</v>
      </c>
      <c r="F11" s="12" t="n">
        <v>44589</v>
      </c>
      <c r="G11" s="12" t="n">
        <v>44590</v>
      </c>
      <c r="H11" s="12" t="n">
        <v>44591</v>
      </c>
    </row>
    <row r="12" s="17" customFormat="true" ht="57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</row>
    <row r="13" s="13" customFormat="true" ht="19.5" hidden="false" customHeight="true" outlineLevel="0" collapsed="false">
      <c r="A13" s="1"/>
      <c r="B13" s="15" t="n">
        <f aca="false" t="array" ref="B13:C13">DnyATýdny+DATE(KalendářníRok,1,1)-WEEKDAY(DATE(KalendářníRok,1,1),(ZačátekTýdne="PONDĚLÍ")+1)+36</f>
        <v>44592</v>
      </c>
      <c r="C13" s="15" t="n">
        <v>44593</v>
      </c>
      <c r="D13" s="20" t="s">
        <v>4</v>
      </c>
      <c r="E13" s="16"/>
      <c r="F13" s="16"/>
      <c r="G13" s="16"/>
      <c r="H13" s="16"/>
    </row>
    <row r="14" s="17" customFormat="true" ht="57.75" hidden="false" customHeight="true" outlineLevel="0" collapsed="false">
      <c r="A14" s="1"/>
      <c r="B14" s="16"/>
      <c r="C14" s="16"/>
      <c r="D14" s="20"/>
      <c r="E14" s="16"/>
      <c r="F14" s="16"/>
      <c r="G14" s="16"/>
      <c r="H14" s="16"/>
    </row>
  </sheetData>
  <mergeCells count="2">
    <mergeCell ref="D13:D14"/>
    <mergeCell ref="E13:H14"/>
  </mergeCells>
  <conditionalFormatting sqref="B3:G3">
    <cfRule type="expression" priority="2" aboveAverage="0" equalAverage="0" bottom="0" percent="0" rank="0" text="" dxfId="0">
      <formula>DAY(B3)&gt;8</formula>
    </cfRule>
  </conditionalFormatting>
  <conditionalFormatting sqref="B11:H11 B13:C13">
    <cfRule type="expression" priority="3" aboveAverage="0" equalAverage="0" bottom="0" percent="0" rank="0" text="" dxfId="1">
      <formula>AND(DAY(B11)&gt;=1,DAY(B11)&lt;=15)</formula>
    </cfRule>
  </conditionalFormatting>
  <dataValidations count="14">
    <dataValidation allowBlank="true" errorStyle="stop" operator="between" prompt="Automaticky zjištěný den v týdnu" showDropDown="false" showErrorMessage="true" showInputMessage="true" sqref="C2:H2" type="none">
      <formula1>0</formula1>
      <formula2>0</formula2>
    </dataValidation>
    <dataValidation allowBlank="true" errorStyle="stop" operator="between" prompt="Tento řádek a řádky 5, 7, 9, 11 a 13 obsahují kalendářní dny v týdnu. Pokud tato buňka neobsahuje číslo 1, jde o den z předchozího měsíce. Do buňky E13 zadejte poznámky." showDropDown="false" showErrorMessage="true" showInputMessage="true" sqref="B3" type="none">
      <formula1>0</formula1>
      <formula2>0</formula2>
    </dataValidation>
    <dataValidation allowBlank="true" errorStyle="stop" operator="between" prompt="Rok v této buňce se aktualizuje automaticky. Pokud ho chcete změnit, vyberte jiný v buňce K2." showDropDown="false" showErrorMessage="true" showInputMessage="true" sqref="C1:D1" type="none">
      <formula1>0</formula1>
      <formula2>0</formula2>
    </dataValidation>
    <dataValidation allowBlank="true" errorStyle="stop" operator="between" prompt="Poznámky zadejte do buňky vpravo." showDropDown="false" showErrorMessage="true" showInputMessage="true" sqref="D13:D14" type="none">
      <formula1>0</formula1>
      <formula2>0</formula2>
    </dataValidation>
    <dataValidation allowBlank="true" errorStyle="stop" operator="between" prompt="Do této buňky zadejte poznámky." showDropDown="false" showErrorMessage="true" showInputMessage="true" sqref="E13:H14" type="none">
      <formula1>0</formula1>
      <formula2>0</formula2>
    </dataValidation>
    <dataValidation allowBlank="true" errorStyle="stop" operator="between" prompt="Na tomto řádku a na řádcích 6, 8, 10, 12 a 14 jsou buňky, do kterých můžete zadat poznámky ke dni spojené s kalendářním dnem v předchozí buňce." showDropDown="false" showErrorMessage="true" showInputMessage="true" sqref="B4" type="none">
      <formula1>0</formula1>
      <formula2>0</formula2>
    </dataValidation>
    <dataValidation allowBlank="true" error="Ze seznamu vyberte den. Vyberte ZRUŠIT a stisknutím kombinace kláves ALT+ŠIPKA DOLŮ otevřete rozevírací seznam s výběrem dne." errorStyle="warning" operator="between" prompt="V této buňce vyberte den, kterým začíná týden. Stisknutím kombinace kláves ALT+ŠIPKA DOLŮ otevřete rozevírací seznam, vyberte první den týdne a stiskněte ENTER." showDropDown="false" showErrorMessage="true" showInputMessage="true" sqref="K3" type="list">
      <formula1>"NEDĚLE,PONDĚLÍ"</formula1>
      <formula2>0</formula2>
    </dataValidation>
    <dataValidation allowBlank="true" errorStyle="stop" operator="between" prompt="V tomto sešitu můžete vytvořit vlastní měsíční kalendáře. Na lednovém listu můžete pro všechny měsíce přizpůsobit rok a první den týdne. Každý měsíc je na samostatném listu." showDropDown="false" showErrorMessage="true" showInputMessage="true" sqref="A1" type="none">
      <formula1>0</formula1>
      <formula2>0</formula2>
    </dataValidation>
    <dataValidation allowBlank="true" errorStyle="stop" operator="between" prompt="Do následujících buněk zadejte rok a vyberte první den kalendáře. Buňky s nastavením kalendáře se netisknou." showDropDown="false" showErrorMessage="true" showInputMessage="true" sqref="J1" type="none">
      <formula1>0</formula1>
      <formula2>0</formula2>
    </dataValidation>
    <dataValidation allowBlank="true" errorStyle="stop" operator="between" prompt="Do buňky vpravo zadejte rok." showDropDown="false" showErrorMessage="true" showInputMessage="true" sqref="J2" type="none">
      <formula1>0</formula1>
      <formula2>0</formula2>
    </dataValidation>
    <dataValidation allowBlank="true" errorStyle="stop" operator="between" prompt="V buňce vpravo vyberte první den týdne." showDropDown="false" showErrorMessage="true" showInputMessage="true" sqref="J3" type="none">
      <formula1>0</formula1>
      <formula2>0</formula2>
    </dataValidation>
    <dataValidation allowBlank="true" errorStyle="stop" operator="between" prompt="Do této buňky zadejte rok." showDropDown="false" showErrorMessage="true" showInputMessage="true" sqref="K2" type="none">
      <formula1>0</formula1>
      <formula2>0</formula2>
    </dataValidation>
    <dataValidation allowBlank="true" errorStyle="stop" operator="between" prompt="Tento řádek obsahuje názvy dnů v týdnu pro tento kalendář. Tato buňka obsahuje den, kterým začíná týden. Pokud chcete změnit první den týdne, zadejte ho do buňky K3." showDropDown="false" showErrorMessage="true" showInputMessage="true" sqref="B2" type="none">
      <formula1>0</formula1>
      <formula2>0</formula2>
    </dataValidation>
    <dataValidation allowBlank="true" errorStyle="stop" operator="between" prompt="Rok v této buňce se aktualizuje automaticky podle roku zadaného v buňce K2. V následujícím kalendáři mají data předchozího a následujícího měsíce světlejší odstín písma." showDropDown="false" showErrorMessage="true" showInputMessage="true" sqref="B1" type="none">
      <formula1>0</formula1>
      <formula2>0</formula2>
    </dataValidation>
  </dataValidations>
  <printOptions headings="false" gridLines="false" gridLinesSet="true" horizontalCentered="true" verticalCentered="true"/>
  <pageMargins left="0.7" right="0.7" top="0.75" bottom="0.597222222222222" header="0.511811023622047" footer="0.3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>&amp;CPage &amp;P of &amp;N</odd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D7326"/>
    <pageSetUpPr fitToPage="true"/>
  </sheetPr>
  <dimension ref="A1:H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828125" defaultRowHeight="14.25" customHeight="true" zeroHeight="false" outlineLevelRow="0" outlineLevelCol="0"/>
  <cols>
    <col collapsed="false" customWidth="true" hidden="false" outlineLevel="0" max="1" min="1" style="1" width="2.63"/>
    <col collapsed="false" customWidth="true" hidden="false" outlineLevel="0" max="2" min="2" style="0" width="18.27"/>
    <col collapsed="false" customWidth="true" hidden="false" outlineLevel="0" max="8" min="3" style="0" width="17.63"/>
    <col collapsed="false" customWidth="true" hidden="false" outlineLevel="0" max="9" min="9" style="0" width="2.63"/>
    <col collapsed="false" customWidth="true" hidden="false" outlineLevel="0" max="10" min="10" style="0" width="12"/>
  </cols>
  <sheetData>
    <row r="1" s="6" customFormat="true" ht="59.25" hidden="false" customHeight="true" outlineLevel="0" collapsed="false">
      <c r="A1" s="1"/>
      <c r="B1" s="3" t="str">
        <f aca="false">"Únor "&amp;KalendářníRok</f>
        <v>Únor 2022</v>
      </c>
      <c r="C1" s="3"/>
      <c r="D1" s="3"/>
      <c r="E1" s="5"/>
      <c r="F1" s="5"/>
      <c r="G1" s="5"/>
      <c r="H1" s="21"/>
    </row>
    <row r="2" s="9" customFormat="true" ht="21.75" hidden="false" customHeight="true" outlineLevel="0" collapsed="false">
      <c r="A2" s="1"/>
      <c r="B2" s="8" t="str">
        <f aca="false">IF(ZačátekTýdne="NEDĚLE", "NEDĚLE","PONDĚLÍ")</f>
        <v>PONDĚLÍ</v>
      </c>
      <c r="C2" s="8" t="str">
        <f aca="false">UPPER(TEXT(C3,"dddd"))</f>
        <v>ÚTERÝ</v>
      </c>
      <c r="D2" s="8" t="str">
        <f aca="false">UPPER(TEXT(D3,"dddd"))</f>
        <v>STŘEDA</v>
      </c>
      <c r="E2" s="8" t="str">
        <f aca="false">UPPER(TEXT(E3,"dddd"))</f>
        <v>ČTVRTEK</v>
      </c>
      <c r="F2" s="8" t="str">
        <f aca="false">UPPER(TEXT(F3,"dddd"))</f>
        <v>PÁTEK</v>
      </c>
      <c r="G2" s="8" t="str">
        <f aca="false">UPPER(TEXT(G3,"dddd"))</f>
        <v>SOBOTA</v>
      </c>
      <c r="H2" s="8" t="str">
        <f aca="false">UPPER(TEXT(H3,"dddd"))</f>
        <v>NEDĚLE</v>
      </c>
    </row>
    <row r="3" s="13" customFormat="true" ht="19.5" hidden="false" customHeight="true" outlineLevel="0" collapsed="false">
      <c r="A3" s="1"/>
      <c r="B3" s="12" t="n">
        <f aca="false" t="array" ref="B3:H3">DnyATýdny+DATE(KalendářníRok,2,1)-WEEKDAY(DATE(KalendářníRok,2,1),(ZačátekTýdne="PONDĚLÍ")+1)+1</f>
        <v>44592</v>
      </c>
      <c r="C3" s="12" t="n">
        <v>44593</v>
      </c>
      <c r="D3" s="12" t="n">
        <v>44594</v>
      </c>
      <c r="E3" s="12" t="n">
        <v>44595</v>
      </c>
      <c r="F3" s="12" t="n">
        <v>44596</v>
      </c>
      <c r="G3" s="12" t="n">
        <v>44597</v>
      </c>
      <c r="H3" s="12" t="n">
        <v>44598</v>
      </c>
    </row>
    <row r="4" customFormat="false" ht="57.75" hidden="false" customHeight="true" outlineLevel="0" collapsed="false">
      <c r="B4" s="1"/>
      <c r="C4" s="1"/>
      <c r="D4" s="1"/>
      <c r="E4" s="1"/>
      <c r="F4" s="1"/>
      <c r="G4" s="1"/>
      <c r="H4" s="1"/>
    </row>
    <row r="5" s="13" customFormat="true" ht="19.5" hidden="false" customHeight="true" outlineLevel="0" collapsed="false">
      <c r="A5" s="1"/>
      <c r="B5" s="22" t="n">
        <f aca="false" t="array" ref="B5:H5">DnyATýdny+DATE(KalendářníRok,2,1)-WEEKDAY(DATE(KalendářníRok,2,1),(ZačátekTýdne="PONDĚLÍ")+1)+8</f>
        <v>44599</v>
      </c>
      <c r="C5" s="22" t="n">
        <v>44600</v>
      </c>
      <c r="D5" s="22" t="n">
        <v>44601</v>
      </c>
      <c r="E5" s="22" t="n">
        <v>44602</v>
      </c>
      <c r="F5" s="22" t="n">
        <v>44603</v>
      </c>
      <c r="G5" s="22" t="n">
        <v>44604</v>
      </c>
      <c r="H5" s="22" t="n">
        <v>44605</v>
      </c>
    </row>
    <row r="6" customFormat="false" ht="57.75" hidden="false" customHeight="true" outlineLevel="0" collapsed="false">
      <c r="B6" s="16"/>
      <c r="C6" s="16"/>
      <c r="D6" s="16"/>
      <c r="E6" s="16"/>
      <c r="F6" s="16"/>
      <c r="G6" s="16"/>
      <c r="H6" s="16"/>
    </row>
    <row r="7" s="13" customFormat="true" ht="19.5" hidden="false" customHeight="true" outlineLevel="0" collapsed="false">
      <c r="A7" s="1"/>
      <c r="B7" s="12" t="n">
        <f aca="false" t="array" ref="B7:H7">DnyATýdny+DATE(KalendářníRok,2,1)-WEEKDAY(DATE(KalendářníRok,2,1),(ZačátekTýdne="PONDĚLÍ")+1)+15</f>
        <v>44606</v>
      </c>
      <c r="C7" s="12" t="n">
        <v>44607</v>
      </c>
      <c r="D7" s="12" t="n">
        <v>44608</v>
      </c>
      <c r="E7" s="12" t="n">
        <v>44609</v>
      </c>
      <c r="F7" s="12" t="n">
        <v>44610</v>
      </c>
      <c r="G7" s="12" t="n">
        <v>44611</v>
      </c>
      <c r="H7" s="12" t="n">
        <v>44612</v>
      </c>
    </row>
    <row r="8" customFormat="false" ht="57.75" hidden="false" customHeight="true" outlineLevel="0" collapsed="false">
      <c r="B8" s="1"/>
      <c r="C8" s="1"/>
      <c r="D8" s="1"/>
      <c r="E8" s="1"/>
      <c r="F8" s="1"/>
      <c r="G8" s="1"/>
      <c r="H8" s="1"/>
    </row>
    <row r="9" s="13" customFormat="true" ht="19.5" hidden="false" customHeight="true" outlineLevel="0" collapsed="false">
      <c r="A9" s="1"/>
      <c r="B9" s="22" t="n">
        <f aca="false" t="array" ref="B9:H9">DnyATýdny+DATE(KalendářníRok,2,1)-WEEKDAY(DATE(KalendářníRok,2,1),(ZačátekTýdne="PONDĚLÍ")+1)+22</f>
        <v>44613</v>
      </c>
      <c r="C9" s="22" t="n">
        <v>44614</v>
      </c>
      <c r="D9" s="22" t="n">
        <v>44615</v>
      </c>
      <c r="E9" s="22" t="n">
        <v>44616</v>
      </c>
      <c r="F9" s="22" t="n">
        <v>44617</v>
      </c>
      <c r="G9" s="22" t="n">
        <v>44618</v>
      </c>
      <c r="H9" s="22" t="n">
        <v>44619</v>
      </c>
    </row>
    <row r="10" customFormat="false" ht="57.75" hidden="false" customHeight="true" outlineLevel="0" collapsed="false">
      <c r="B10" s="16"/>
      <c r="C10" s="16"/>
      <c r="D10" s="16"/>
      <c r="E10" s="16"/>
      <c r="F10" s="16"/>
      <c r="G10" s="16"/>
      <c r="H10" s="16"/>
    </row>
    <row r="11" s="13" customFormat="true" ht="19.5" hidden="false" customHeight="true" outlineLevel="0" collapsed="false">
      <c r="A11" s="1"/>
      <c r="B11" s="12" t="n">
        <f aca="false" t="array" ref="B11:H11">DnyATýdny+DATE(KalendářníRok,2,1)-WEEKDAY(DATE(KalendářníRok,2,1),(ZačátekTýdne="PONDĚLÍ")+1)+29</f>
        <v>44620</v>
      </c>
      <c r="C11" s="12" t="n">
        <v>44621</v>
      </c>
      <c r="D11" s="12" t="n">
        <v>44622</v>
      </c>
      <c r="E11" s="12" t="n">
        <v>44623</v>
      </c>
      <c r="F11" s="12" t="n">
        <v>44624</v>
      </c>
      <c r="G11" s="12" t="n">
        <v>44625</v>
      </c>
      <c r="H11" s="12" t="n">
        <v>44626</v>
      </c>
    </row>
    <row r="12" customFormat="false" ht="57.75" hidden="false" customHeight="true" outlineLevel="0" collapsed="false">
      <c r="B12" s="1"/>
      <c r="C12" s="1"/>
      <c r="D12" s="1"/>
      <c r="E12" s="1"/>
      <c r="F12" s="1"/>
      <c r="G12" s="1"/>
      <c r="H12" s="1"/>
    </row>
    <row r="13" s="13" customFormat="true" ht="19.5" hidden="false" customHeight="true" outlineLevel="0" collapsed="false">
      <c r="A13" s="1"/>
      <c r="B13" s="22" t="n">
        <f aca="false" t="array" ref="B13:C13">DnyATýdny+DATE(KalendářníRok,2,1)-WEEKDAY(DATE(KalendářníRok,2,1),(ZačátekTýdne="PONDĚLÍ")+1)+36</f>
        <v>44627</v>
      </c>
      <c r="C13" s="22" t="n">
        <v>44628</v>
      </c>
      <c r="D13" s="20" t="s">
        <v>4</v>
      </c>
      <c r="E13" s="16"/>
      <c r="F13" s="16"/>
      <c r="G13" s="16"/>
      <c r="H13" s="16"/>
    </row>
    <row r="14" customFormat="false" ht="57.75" hidden="false" customHeight="true" outlineLevel="0" collapsed="false">
      <c r="B14" s="16"/>
      <c r="C14" s="16"/>
      <c r="D14" s="20"/>
      <c r="E14" s="16"/>
      <c r="F14" s="16"/>
      <c r="G14" s="16"/>
      <c r="H14" s="16"/>
    </row>
  </sheetData>
  <mergeCells count="2">
    <mergeCell ref="D13:D14"/>
    <mergeCell ref="E13:H14"/>
  </mergeCells>
  <conditionalFormatting sqref="B3:G3">
    <cfRule type="expression" priority="2" aboveAverage="0" equalAverage="0" bottom="0" percent="0" rank="0" text="" dxfId="2">
      <formula>DAY(B3)&gt;8</formula>
    </cfRule>
  </conditionalFormatting>
  <conditionalFormatting sqref="B11:H11 B13:C13">
    <cfRule type="expression" priority="3" aboveAverage="0" equalAverage="0" bottom="0" percent="0" rank="0" text="" dxfId="3">
      <formula>AND(DAY(B11)&gt;=1,DAY(B11)&lt;=15)</formula>
    </cfRule>
  </conditionalFormatting>
  <dataValidations count="9">
    <dataValidation allowBlank="true" errorStyle="stop" operator="between" prompt="Automaticky zjištěný den v týdnu" showDropDown="false" showErrorMessage="true" showInputMessage="true" sqref="C2:H2" type="none">
      <formula1>0</formula1>
      <formula2>0</formula2>
    </dataValidation>
    <dataValidation allowBlank="true" errorStyle="stop" operator="between" prompt="Rok v této buňce se aktualizuje automaticky podle roku zadaného na lednovém listu. V následujícím kalendáři mají data předchozího a následujícího měsíce světlejší odstín písma." showDropDown="false" showErrorMessage="true" showInputMessage="true" sqref="B1" type="none">
      <formula1>0</formula1>
      <formula2>0</formula2>
    </dataValidation>
    <dataValidation allowBlank="true" errorStyle="stop" operator="between" prompt="Tento řádek a řádky 5, 7, 9, 11 a 13 obsahují kalendářní dny v týdnu. Pokud tato buňka neobsahuje číslo 1, jde o den z předchozího měsíce. Do buňky E13 zadejte poznámky." showDropDown="false" showErrorMessage="true" showInputMessage="true" sqref="B3" type="none">
      <formula1>0</formula1>
      <formula2>0</formula2>
    </dataValidation>
    <dataValidation allowBlank="true" errorStyle="stop" operator="between" prompt="Tento řádek obsahuje názvy dnů v týdnu pro tento kalendář. Tato buňka obsahuje den, kterým začíná týden. Pokud chcete začínat týden jiným dnem, zadejte ho na lednovém listu do buňky K3." showDropDown="false" showErrorMessage="true" showInputMessage="true" sqref="B2" type="none">
      <formula1>0</formula1>
      <formula2>0</formula2>
    </dataValidation>
    <dataValidation allowBlank="true" errorStyle="stop" operator="between" prompt="Rok v této buňce se aktualizuje automaticky. Pokud ho chcete změnit, vyberte jiný v buňce K2." showDropDown="false" showErrorMessage="true" showInputMessage="true" sqref="C1:D1" type="none">
      <formula1>0</formula1>
      <formula2>0</formula2>
    </dataValidation>
    <dataValidation allowBlank="true" errorStyle="stop" operator="between" prompt="Poznámky zadejte do buňky vpravo." showDropDown="false" showErrorMessage="true" showInputMessage="true" sqref="D13:D14" type="none">
      <formula1>0</formula1>
      <formula2>0</formula2>
    </dataValidation>
    <dataValidation allowBlank="true" errorStyle="stop" operator="between" prompt="Do této buňky zadejte poznámky." showDropDown="false" showErrorMessage="true" showInputMessage="true" sqref="E13:H14" type="none">
      <formula1>0</formula1>
      <formula2>0</formula2>
    </dataValidation>
    <dataValidation allowBlank="true" errorStyle="stop" operator="between" prompt="Na tomto řádku a na řádcích 6, 8, 10, 12 a 14 jsou buňky, do kterých můžete zadat poznámky ke dni spojené s kalendářním dnem v předchozí buňce." showDropDown="false" showErrorMessage="true" showInputMessage="true" sqref="B4" type="none">
      <formula1>0</formula1>
      <formula2>0</formula2>
    </dataValidation>
    <dataValidation allowBlank="true" errorStyle="stop" operator="between" prompt="Únorový měsíční kalendář" showDropDown="false" showErrorMessage="true" showInputMessage="true" sqref="A1" type="none">
      <formula1>0</formula1>
      <formula2>0</formula2>
    </dataValidation>
  </dataValidations>
  <printOptions headings="false" gridLines="false" gridLinesSet="true" horizontalCentered="true" verticalCentered="true"/>
  <pageMargins left="0.7" right="0.7" top="0.75" bottom="0.597222222222222" header="0.511811023622047" footer="0.3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>&amp;CPage &amp;P of &amp;N</odd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69933"/>
    <pageSetUpPr fitToPage="true"/>
  </sheetPr>
  <dimension ref="A1:H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828125" defaultRowHeight="14.25" customHeight="true" zeroHeight="false" outlineLevelRow="0" outlineLevelCol="0"/>
  <cols>
    <col collapsed="false" customWidth="true" hidden="false" outlineLevel="0" max="1" min="1" style="0" width="2.63"/>
    <col collapsed="false" customWidth="true" hidden="false" outlineLevel="0" max="2" min="2" style="0" width="18.27"/>
    <col collapsed="false" customWidth="true" hidden="false" outlineLevel="0" max="8" min="3" style="0" width="17.63"/>
    <col collapsed="false" customWidth="true" hidden="false" outlineLevel="0" max="9" min="9" style="0" width="2.63"/>
    <col collapsed="false" customWidth="true" hidden="false" outlineLevel="0" max="10" min="10" style="0" width="12"/>
  </cols>
  <sheetData>
    <row r="1" customFormat="false" ht="59.25" hidden="false" customHeight="true" outlineLevel="0" collapsed="false">
      <c r="A1" s="1"/>
      <c r="B1" s="3" t="str">
        <f aca="false">"Březen "&amp;KalendářníRok</f>
        <v>Březen 2022</v>
      </c>
      <c r="C1" s="3"/>
      <c r="D1" s="3"/>
      <c r="E1" s="5"/>
      <c r="F1" s="5"/>
      <c r="G1" s="5"/>
      <c r="H1" s="21"/>
    </row>
    <row r="2" customFormat="false" ht="21.75" hidden="false" customHeight="true" outlineLevel="0" collapsed="false">
      <c r="A2" s="1"/>
      <c r="B2" s="8" t="str">
        <f aca="false">IF(ZačátekTýdne="NEDĚLE", "NEDĚLE","PONDĚLÍ")</f>
        <v>PONDĚLÍ</v>
      </c>
      <c r="C2" s="8" t="str">
        <f aca="false">UPPER(TEXT(C3,"dddd"))</f>
        <v>ÚTERÝ</v>
      </c>
      <c r="D2" s="8" t="str">
        <f aca="false">UPPER(TEXT(D3,"dddd"))</f>
        <v>STŘEDA</v>
      </c>
      <c r="E2" s="8" t="str">
        <f aca="false">UPPER(TEXT(E3,"dddd"))</f>
        <v>ČTVRTEK</v>
      </c>
      <c r="F2" s="8" t="str">
        <f aca="false">UPPER(TEXT(F3,"dddd"))</f>
        <v>PÁTEK</v>
      </c>
      <c r="G2" s="8" t="str">
        <f aca="false">UPPER(TEXT(G3,"dddd"))</f>
        <v>SOBOTA</v>
      </c>
      <c r="H2" s="8" t="str">
        <f aca="false">UPPER(TEXT(H3,"dddd"))</f>
        <v>NEDĚLE</v>
      </c>
    </row>
    <row r="3" customFormat="false" ht="19.5" hidden="false" customHeight="true" outlineLevel="0" collapsed="false">
      <c r="A3" s="1"/>
      <c r="B3" s="12" t="n">
        <f aca="false" t="array" ref="B3:H3">DnyATýdny+DATE(KalendářníRok,3,1)-WEEKDAY(DATE(KalendářníRok,3,1),(ZačátekTýdne="PONDĚLÍ")+1)+1</f>
        <v>44620</v>
      </c>
      <c r="C3" s="12" t="n">
        <v>44621</v>
      </c>
      <c r="D3" s="12" t="n">
        <v>44622</v>
      </c>
      <c r="E3" s="12" t="n">
        <v>44623</v>
      </c>
      <c r="F3" s="12" t="n">
        <v>44624</v>
      </c>
      <c r="G3" s="12" t="n">
        <v>44625</v>
      </c>
      <c r="H3" s="12" t="n">
        <v>44626</v>
      </c>
    </row>
    <row r="4" customFormat="false" ht="57.75" hidden="false" customHeight="tru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9.5" hidden="false" customHeight="true" outlineLevel="0" collapsed="false">
      <c r="A5" s="1"/>
      <c r="B5" s="22" t="n">
        <f aca="false" t="array" ref="B5:H5">DnyATýdny+DATE(KalendářníRok,3,1)-WEEKDAY(DATE(KalendářníRok,3,1),(ZačátekTýdne="PONDĚLÍ")+1)+8</f>
        <v>44627</v>
      </c>
      <c r="C5" s="22" t="n">
        <v>44628</v>
      </c>
      <c r="D5" s="22" t="n">
        <v>44629</v>
      </c>
      <c r="E5" s="22" t="n">
        <v>44630</v>
      </c>
      <c r="F5" s="22" t="n">
        <v>44631</v>
      </c>
      <c r="G5" s="22" t="n">
        <v>44632</v>
      </c>
      <c r="H5" s="22" t="n">
        <v>44633</v>
      </c>
    </row>
    <row r="6" customFormat="false" ht="57.75" hidden="false" customHeight="true" outlineLevel="0" collapsed="false">
      <c r="A6" s="1"/>
      <c r="B6" s="16"/>
      <c r="C6" s="16"/>
      <c r="D6" s="16"/>
      <c r="E6" s="16"/>
      <c r="F6" s="16"/>
      <c r="G6" s="16"/>
      <c r="H6" s="16"/>
    </row>
    <row r="7" customFormat="false" ht="19.5" hidden="false" customHeight="true" outlineLevel="0" collapsed="false">
      <c r="A7" s="1"/>
      <c r="B7" s="12" t="n">
        <f aca="false" t="array" ref="B7:H7">DnyATýdny+DATE(KalendářníRok,3,1)-WEEKDAY(DATE(KalendářníRok,3,1),(ZačátekTýdne="PONDĚLÍ")+1)+15</f>
        <v>44634</v>
      </c>
      <c r="C7" s="12" t="n">
        <v>44635</v>
      </c>
      <c r="D7" s="12" t="n">
        <v>44636</v>
      </c>
      <c r="E7" s="12" t="n">
        <v>44637</v>
      </c>
      <c r="F7" s="12" t="n">
        <v>44638</v>
      </c>
      <c r="G7" s="12" t="n">
        <v>44639</v>
      </c>
      <c r="H7" s="12" t="n">
        <v>44640</v>
      </c>
    </row>
    <row r="8" customFormat="false" ht="57.75" hidden="false" customHeight="tru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9.5" hidden="false" customHeight="true" outlineLevel="0" collapsed="false">
      <c r="A9" s="1"/>
      <c r="B9" s="22" t="n">
        <f aca="false" t="array" ref="B9:H9">DnyATýdny+DATE(KalendářníRok,3,1)-WEEKDAY(DATE(KalendářníRok,3,1),(ZačátekTýdne="PONDĚLÍ")+1)+22</f>
        <v>44641</v>
      </c>
      <c r="C9" s="22" t="n">
        <v>44642</v>
      </c>
      <c r="D9" s="22" t="n">
        <v>44643</v>
      </c>
      <c r="E9" s="22" t="n">
        <v>44644</v>
      </c>
      <c r="F9" s="22" t="n">
        <v>44645</v>
      </c>
      <c r="G9" s="22" t="n">
        <v>44646</v>
      </c>
      <c r="H9" s="22" t="n">
        <v>44647</v>
      </c>
    </row>
    <row r="10" customFormat="false" ht="57.75" hidden="false" customHeight="true" outlineLevel="0" collapsed="false">
      <c r="A10" s="1"/>
      <c r="B10" s="16"/>
      <c r="C10" s="16"/>
      <c r="D10" s="16"/>
      <c r="E10" s="16"/>
      <c r="F10" s="16"/>
      <c r="G10" s="16"/>
      <c r="H10" s="16"/>
    </row>
    <row r="11" customFormat="false" ht="19.5" hidden="false" customHeight="true" outlineLevel="0" collapsed="false">
      <c r="A11" s="1"/>
      <c r="B11" s="12" t="n">
        <f aca="false" t="array" ref="B11:H11">DnyATýdny+DATE(KalendářníRok,3,1)-WEEKDAY(DATE(KalendářníRok,3,1),(ZačátekTýdne="PONDĚLÍ")+1)+29</f>
        <v>44648</v>
      </c>
      <c r="C11" s="12" t="n">
        <v>44649</v>
      </c>
      <c r="D11" s="12" t="n">
        <v>44650</v>
      </c>
      <c r="E11" s="12" t="n">
        <v>44651</v>
      </c>
      <c r="F11" s="12" t="n">
        <v>44652</v>
      </c>
      <c r="G11" s="12" t="n">
        <v>44653</v>
      </c>
      <c r="H11" s="12" t="n">
        <v>44654</v>
      </c>
    </row>
    <row r="12" customFormat="false" ht="57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9.5" hidden="false" customHeight="true" outlineLevel="0" collapsed="false">
      <c r="A13" s="1"/>
      <c r="B13" s="22" t="n">
        <f aca="false" t="array" ref="B13:C13">DnyATýdny+DATE(KalendářníRok,3,1)-WEEKDAY(DATE(KalendářníRok,3,1),(ZačátekTýdne="PONDĚLÍ")+1)+36</f>
        <v>44655</v>
      </c>
      <c r="C13" s="22" t="n">
        <v>44656</v>
      </c>
      <c r="D13" s="20" t="s">
        <v>4</v>
      </c>
      <c r="E13" s="16"/>
      <c r="F13" s="16"/>
      <c r="G13" s="16"/>
      <c r="H13" s="16"/>
    </row>
    <row r="14" customFormat="false" ht="57.75" hidden="false" customHeight="true" outlineLevel="0" collapsed="false">
      <c r="A14" s="1"/>
      <c r="B14" s="16"/>
      <c r="C14" s="16"/>
      <c r="D14" s="20"/>
      <c r="E14" s="16"/>
      <c r="F14" s="16"/>
      <c r="G14" s="16"/>
      <c r="H14" s="16"/>
    </row>
  </sheetData>
  <mergeCells count="2">
    <mergeCell ref="D13:D14"/>
    <mergeCell ref="E13:H14"/>
  </mergeCells>
  <conditionalFormatting sqref="B3:G3">
    <cfRule type="expression" priority="2" aboveAverage="0" equalAverage="0" bottom="0" percent="0" rank="0" text="" dxfId="4">
      <formula>DAY(B3)&gt;8</formula>
    </cfRule>
  </conditionalFormatting>
  <conditionalFormatting sqref="B11:H11 B13:C13">
    <cfRule type="expression" priority="3" aboveAverage="0" equalAverage="0" bottom="0" percent="0" rank="0" text="" dxfId="5">
      <formula>AND(DAY(B11)&gt;=1,DAY(B11)&lt;=15)</formula>
    </cfRule>
  </conditionalFormatting>
  <dataValidations count="9">
    <dataValidation allowBlank="true" errorStyle="stop" operator="between" prompt="Automaticky zjištěný den v týdnu" showDropDown="false" showErrorMessage="true" showInputMessage="true" sqref="C2:H2" type="none">
      <formula1>0</formula1>
      <formula2>0</formula2>
    </dataValidation>
    <dataValidation allowBlank="true" errorStyle="stop" operator="between" prompt="Rok v této buňce se aktualizuje automaticky podle roku zadaného na lednovém listu. V následujícím kalendáři mají data předchozího a následujícího měsíce světlejší odstín písma." showDropDown="false" showErrorMessage="true" showInputMessage="true" sqref="B1" type="none">
      <formula1>0</formula1>
      <formula2>0</formula2>
    </dataValidation>
    <dataValidation allowBlank="true" errorStyle="stop" operator="between" prompt="Tento řádek a řádky 5, 7, 9, 11 a 13 obsahují kalendářní dny v týdnu. Pokud tato buňka neobsahuje číslo 1, jde o den z předchozího měsíce. Do buňky E13 zadejte poznámky." showDropDown="false" showErrorMessage="true" showInputMessage="true" sqref="B3" type="none">
      <formula1>0</formula1>
      <formula2>0</formula2>
    </dataValidation>
    <dataValidation allowBlank="true" errorStyle="stop" operator="between" prompt="Tento řádek obsahuje názvy dnů v týdnu pro tento kalendář. Tato buňka obsahuje den, kterým začíná týden. Pokud chcete začínat týden jiným dnem, zadejte ho na lednovém listu do buňky K3." showDropDown="false" showErrorMessage="true" showInputMessage="true" sqref="B2" type="none">
      <formula1>0</formula1>
      <formula2>0</formula2>
    </dataValidation>
    <dataValidation allowBlank="true" errorStyle="stop" operator="between" prompt="Rok v této buňce se aktualizuje automaticky. Pokud ho chcete změnit, vyberte jiný v buňce K2." showDropDown="false" showErrorMessage="true" showInputMessage="true" sqref="C1:D1" type="none">
      <formula1>0</formula1>
      <formula2>0</formula2>
    </dataValidation>
    <dataValidation allowBlank="true" errorStyle="stop" operator="between" prompt="Poznámky zadejte do buňky vpravo." showDropDown="false" showErrorMessage="true" showInputMessage="true" sqref="D13:D14" type="none">
      <formula1>0</formula1>
      <formula2>0</formula2>
    </dataValidation>
    <dataValidation allowBlank="true" errorStyle="stop" operator="between" prompt="Do této buňky zadejte poznámky." showDropDown="false" showErrorMessage="true" showInputMessage="true" sqref="E13:H14" type="none">
      <formula1>0</formula1>
      <formula2>0</formula2>
    </dataValidation>
    <dataValidation allowBlank="true" errorStyle="stop" operator="between" prompt="Na tomto řádku a na řádcích 6, 8, 10, 12 a 14 jsou buňky, do kterých můžete zadat poznámky ke dni spojené s kalendářním dnem v předchozí buňce." showDropDown="false" showErrorMessage="true" showInputMessage="true" sqref="B4" type="none">
      <formula1>0</formula1>
      <formula2>0</formula2>
    </dataValidation>
    <dataValidation allowBlank="true" errorStyle="stop" operator="between" prompt="Březnový měsíční kalendář" showDropDown="false" showErrorMessage="true" showInputMessage="true" sqref="A1" type="none">
      <formula1>0</formula1>
      <formula2>0</formula2>
    </dataValidation>
  </dataValidations>
  <printOptions headings="false" gridLines="false" gridLinesSet="true" horizontalCentered="true" verticalCentered="true"/>
  <pageMargins left="0.7" right="0.7" top="0.75" bottom="0.597222222222222" header="0.511811023622047" footer="0.3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>&amp;CPage &amp;P of &amp;N</oddFooter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3D175"/>
    <pageSetUpPr fitToPage="true"/>
  </sheetPr>
  <dimension ref="A1:H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828125" defaultRowHeight="14.25" customHeight="true" zeroHeight="false" outlineLevelRow="0" outlineLevelCol="0"/>
  <cols>
    <col collapsed="false" customWidth="true" hidden="false" outlineLevel="0" max="1" min="1" style="0" width="2.63"/>
    <col collapsed="false" customWidth="true" hidden="false" outlineLevel="0" max="2" min="2" style="0" width="18.27"/>
    <col collapsed="false" customWidth="true" hidden="false" outlineLevel="0" max="8" min="3" style="0" width="17.63"/>
    <col collapsed="false" customWidth="true" hidden="false" outlineLevel="0" max="9" min="9" style="0" width="2.63"/>
    <col collapsed="false" customWidth="true" hidden="false" outlineLevel="0" max="10" min="10" style="0" width="12"/>
  </cols>
  <sheetData>
    <row r="1" customFormat="false" ht="59.25" hidden="false" customHeight="true" outlineLevel="0" collapsed="false">
      <c r="A1" s="1"/>
      <c r="B1" s="3" t="str">
        <f aca="false">"Duben "&amp;KalendářníRok</f>
        <v>Duben 2022</v>
      </c>
      <c r="C1" s="3"/>
      <c r="D1" s="3"/>
      <c r="E1" s="5"/>
      <c r="F1" s="5"/>
      <c r="G1" s="5"/>
      <c r="H1" s="21"/>
    </row>
    <row r="2" customFormat="false" ht="21.75" hidden="false" customHeight="true" outlineLevel="0" collapsed="false">
      <c r="A2" s="1"/>
      <c r="B2" s="8" t="str">
        <f aca="false">IF(ZačátekTýdne="NEDĚLE", "NEDĚLE","PONDĚLÍ")</f>
        <v>PONDĚLÍ</v>
      </c>
      <c r="C2" s="8" t="str">
        <f aca="false">UPPER(TEXT(C3,"dddd"))</f>
        <v>ÚTERÝ</v>
      </c>
      <c r="D2" s="8" t="str">
        <f aca="false">UPPER(TEXT(D3,"dddd"))</f>
        <v>STŘEDA</v>
      </c>
      <c r="E2" s="8" t="str">
        <f aca="false">UPPER(TEXT(E3,"dddd"))</f>
        <v>ČTVRTEK</v>
      </c>
      <c r="F2" s="8" t="str">
        <f aca="false">UPPER(TEXT(F3,"dddd"))</f>
        <v>PÁTEK</v>
      </c>
      <c r="G2" s="8" t="str">
        <f aca="false">UPPER(TEXT(G3,"dddd"))</f>
        <v>SOBOTA</v>
      </c>
      <c r="H2" s="8" t="str">
        <f aca="false">UPPER(TEXT(H3,"dddd"))</f>
        <v>NEDĚLE</v>
      </c>
    </row>
    <row r="3" customFormat="false" ht="19.5" hidden="false" customHeight="true" outlineLevel="0" collapsed="false">
      <c r="A3" s="1"/>
      <c r="B3" s="12" t="n">
        <f aca="false" t="array" ref="B3:H3">DnyATýdny+DATE(KalendářníRok,4,1)-WEEKDAY(DATE(KalendářníRok,4,1),(ZačátekTýdne="PONDĚLÍ")+1)+1</f>
        <v>44648</v>
      </c>
      <c r="C3" s="12" t="n">
        <v>44649</v>
      </c>
      <c r="D3" s="12" t="n">
        <v>44650</v>
      </c>
      <c r="E3" s="12" t="n">
        <v>44651</v>
      </c>
      <c r="F3" s="12" t="n">
        <v>44652</v>
      </c>
      <c r="G3" s="12" t="n">
        <v>44653</v>
      </c>
      <c r="H3" s="12" t="n">
        <v>44654</v>
      </c>
    </row>
    <row r="4" customFormat="false" ht="57.75" hidden="false" customHeight="tru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9.5" hidden="false" customHeight="true" outlineLevel="0" collapsed="false">
      <c r="A5" s="1"/>
      <c r="B5" s="22" t="n">
        <f aca="false" t="array" ref="B5:H5">DnyATýdny+DATE(KalendářníRok,4,1)-WEEKDAY(DATE(KalendářníRok,4,1),(ZačátekTýdne="PONDĚLÍ")+1)+8</f>
        <v>44655</v>
      </c>
      <c r="C5" s="22" t="n">
        <v>44656</v>
      </c>
      <c r="D5" s="22" t="n">
        <v>44657</v>
      </c>
      <c r="E5" s="22" t="n">
        <v>44658</v>
      </c>
      <c r="F5" s="22" t="n">
        <v>44659</v>
      </c>
      <c r="G5" s="22" t="n">
        <v>44660</v>
      </c>
      <c r="H5" s="22" t="n">
        <v>44661</v>
      </c>
    </row>
    <row r="6" customFormat="false" ht="57.75" hidden="false" customHeight="true" outlineLevel="0" collapsed="false">
      <c r="A6" s="1"/>
      <c r="B6" s="16"/>
      <c r="C6" s="16"/>
      <c r="D6" s="16"/>
      <c r="E6" s="16"/>
      <c r="F6" s="16"/>
      <c r="G6" s="16"/>
      <c r="H6" s="16"/>
    </row>
    <row r="7" customFormat="false" ht="19.5" hidden="false" customHeight="true" outlineLevel="0" collapsed="false">
      <c r="A7" s="1"/>
      <c r="B7" s="12" t="n">
        <f aca="false" t="array" ref="B7:H7">DnyATýdny+DATE(KalendářníRok,4,1)-WEEKDAY(DATE(KalendářníRok,4,1),(ZačátekTýdne="PONDĚLÍ")+1)+15</f>
        <v>44662</v>
      </c>
      <c r="C7" s="12" t="n">
        <v>44663</v>
      </c>
      <c r="D7" s="12" t="n">
        <v>44664</v>
      </c>
      <c r="E7" s="12" t="n">
        <v>44665</v>
      </c>
      <c r="F7" s="12" t="n">
        <v>44666</v>
      </c>
      <c r="G7" s="12" t="n">
        <v>44667</v>
      </c>
      <c r="H7" s="12" t="n">
        <v>44668</v>
      </c>
    </row>
    <row r="8" customFormat="false" ht="57.75" hidden="false" customHeight="tru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9.5" hidden="false" customHeight="true" outlineLevel="0" collapsed="false">
      <c r="A9" s="1"/>
      <c r="B9" s="22" t="n">
        <f aca="false" t="array" ref="B9:H9">DnyATýdny+DATE(KalendářníRok,4,1)-WEEKDAY(DATE(KalendářníRok,4,1),(ZačátekTýdne="PONDĚLÍ")+1)+22</f>
        <v>44669</v>
      </c>
      <c r="C9" s="22" t="n">
        <v>44670</v>
      </c>
      <c r="D9" s="22" t="n">
        <v>44671</v>
      </c>
      <c r="E9" s="22" t="n">
        <v>44672</v>
      </c>
      <c r="F9" s="22" t="n">
        <v>44673</v>
      </c>
      <c r="G9" s="22" t="n">
        <v>44674</v>
      </c>
      <c r="H9" s="22" t="n">
        <v>44675</v>
      </c>
    </row>
    <row r="10" customFormat="false" ht="57.75" hidden="false" customHeight="true" outlineLevel="0" collapsed="false">
      <c r="A10" s="1"/>
      <c r="B10" s="16"/>
      <c r="C10" s="16"/>
      <c r="D10" s="16"/>
      <c r="E10" s="16"/>
      <c r="F10" s="16"/>
      <c r="G10" s="16"/>
      <c r="H10" s="16"/>
    </row>
    <row r="11" customFormat="false" ht="19.5" hidden="false" customHeight="true" outlineLevel="0" collapsed="false">
      <c r="A11" s="1"/>
      <c r="B11" s="12" t="n">
        <f aca="false" t="array" ref="B11:H11">DnyATýdny+DATE(KalendářníRok,4,1)-WEEKDAY(DATE(KalendářníRok,4,1),(ZačátekTýdne="PONDĚLÍ")+1)+29</f>
        <v>44676</v>
      </c>
      <c r="C11" s="12" t="n">
        <v>44677</v>
      </c>
      <c r="D11" s="12" t="n">
        <v>44678</v>
      </c>
      <c r="E11" s="12" t="n">
        <v>44679</v>
      </c>
      <c r="F11" s="12" t="n">
        <v>44680</v>
      </c>
      <c r="G11" s="12" t="n">
        <v>44681</v>
      </c>
      <c r="H11" s="12" t="n">
        <v>44682</v>
      </c>
    </row>
    <row r="12" customFormat="false" ht="57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9.5" hidden="false" customHeight="true" outlineLevel="0" collapsed="false">
      <c r="A13" s="1"/>
      <c r="B13" s="22" t="n">
        <f aca="false" t="array" ref="B13:C13">DnyATýdny+DATE(KalendářníRok,4,1)-WEEKDAY(DATE(KalendářníRok,4,1),(ZačátekTýdne="PONDĚLÍ")+1)+36</f>
        <v>44683</v>
      </c>
      <c r="C13" s="22" t="n">
        <v>44684</v>
      </c>
      <c r="D13" s="20" t="s">
        <v>4</v>
      </c>
      <c r="E13" s="16"/>
      <c r="F13" s="16"/>
      <c r="G13" s="16"/>
      <c r="H13" s="16"/>
    </row>
    <row r="14" customFormat="false" ht="57.75" hidden="false" customHeight="true" outlineLevel="0" collapsed="false">
      <c r="A14" s="1"/>
      <c r="B14" s="16"/>
      <c r="C14" s="16"/>
      <c r="D14" s="20"/>
      <c r="E14" s="16"/>
      <c r="F14" s="16"/>
      <c r="G14" s="16"/>
      <c r="H14" s="16"/>
    </row>
  </sheetData>
  <mergeCells count="2">
    <mergeCell ref="D13:D14"/>
    <mergeCell ref="E13:H14"/>
  </mergeCells>
  <conditionalFormatting sqref="B3:G3">
    <cfRule type="expression" priority="2" aboveAverage="0" equalAverage="0" bottom="0" percent="0" rank="0" text="" dxfId="6">
      <formula>DAY(B3)&gt;8</formula>
    </cfRule>
  </conditionalFormatting>
  <conditionalFormatting sqref="B11:H11 B13:C13">
    <cfRule type="expression" priority="3" aboveAverage="0" equalAverage="0" bottom="0" percent="0" rank="0" text="" dxfId="7">
      <formula>AND(DAY(B11)&gt;=1,DAY(B11)&lt;=15)</formula>
    </cfRule>
  </conditionalFormatting>
  <dataValidations count="9">
    <dataValidation allowBlank="true" errorStyle="stop" operator="between" prompt="Automaticky zjištěný den v týdnu" showDropDown="false" showErrorMessage="true" showInputMessage="true" sqref="C2:H2" type="none">
      <formula1>0</formula1>
      <formula2>0</formula2>
    </dataValidation>
    <dataValidation allowBlank="true" errorStyle="stop" operator="between" prompt="Rok v této buňce se aktualizuje automaticky podle roku zadaného na lednovém listu. V následujícím kalendáři mají data předchozího a následujícího měsíce světlejší odstín písma." showDropDown="false" showErrorMessage="true" showInputMessage="true" sqref="B1" type="none">
      <formula1>0</formula1>
      <formula2>0</formula2>
    </dataValidation>
    <dataValidation allowBlank="true" errorStyle="stop" operator="between" prompt="Tento řádek a řádky 5, 7, 9, 11 a 13 obsahují kalendářní dny v týdnu. Pokud tato buňka neobsahuje číslo 1, jde o den z předchozího měsíce. Do buňky E13 zadejte poznámky." showDropDown="false" showErrorMessage="true" showInputMessage="true" sqref="B3" type="none">
      <formula1>0</formula1>
      <formula2>0</formula2>
    </dataValidation>
    <dataValidation allowBlank="true" errorStyle="stop" operator="between" prompt="Tento řádek obsahuje názvy dnů v týdnu pro tento kalendář. Tato buňka obsahuje den, kterým začíná týden. Pokud chcete začínat týden jiným dnem, zadejte ho na lednovém listu do buňky K3." showDropDown="false" showErrorMessage="true" showInputMessage="true" sqref="B2" type="none">
      <formula1>0</formula1>
      <formula2>0</formula2>
    </dataValidation>
    <dataValidation allowBlank="true" errorStyle="stop" operator="between" prompt="Rok v této buňce se aktualizuje automaticky. Pokud ho chcete změnit, vyberte jiný v buňce K2." showDropDown="false" showErrorMessage="true" showInputMessage="true" sqref="C1:D1" type="none">
      <formula1>0</formula1>
      <formula2>0</formula2>
    </dataValidation>
    <dataValidation allowBlank="true" errorStyle="stop" operator="between" prompt="Poznámky zadejte do buňky vpravo." showDropDown="false" showErrorMessage="true" showInputMessage="true" sqref="D13:D14" type="none">
      <formula1>0</formula1>
      <formula2>0</formula2>
    </dataValidation>
    <dataValidation allowBlank="true" errorStyle="stop" operator="between" prompt="Do této buňky zadejte poznámky." showDropDown="false" showErrorMessage="true" showInputMessage="true" sqref="E13:H14" type="none">
      <formula1>0</formula1>
      <formula2>0</formula2>
    </dataValidation>
    <dataValidation allowBlank="true" errorStyle="stop" operator="between" prompt="Na tomto řádku a na řádcích 6, 8, 10, 12 a 14 jsou buňky, do kterých můžete zadat poznámky ke dni spojené s kalendářním dnem v předchozí buňce." showDropDown="false" showErrorMessage="true" showInputMessage="true" sqref="B4" type="none">
      <formula1>0</formula1>
      <formula2>0</formula2>
    </dataValidation>
    <dataValidation allowBlank="true" errorStyle="stop" operator="between" prompt="Dubnový měsíční kalendář" showDropDown="false" showErrorMessage="true" showInputMessage="true" sqref="A1" type="none">
      <formula1>0</formula1>
      <formula2>0</formula2>
    </dataValidation>
  </dataValidations>
  <printOptions headings="false" gridLines="false" gridLinesSet="true" horizontalCentered="true" verticalCentered="true"/>
  <pageMargins left="0.7" right="0.7" top="0.75" bottom="0.597222222222222" header="0.511811023622047" footer="0.3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>&amp;CPage &amp;P of &amp;N</oddFooter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2E0A3"/>
    <pageSetUpPr fitToPage="true"/>
  </sheetPr>
  <dimension ref="A1:H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828125" defaultRowHeight="14.25" customHeight="true" zeroHeight="false" outlineLevelRow="0" outlineLevelCol="0"/>
  <cols>
    <col collapsed="false" customWidth="true" hidden="false" outlineLevel="0" max="1" min="1" style="0" width="2.63"/>
    <col collapsed="false" customWidth="true" hidden="false" outlineLevel="0" max="2" min="2" style="0" width="18.27"/>
    <col collapsed="false" customWidth="true" hidden="false" outlineLevel="0" max="8" min="3" style="0" width="17.63"/>
    <col collapsed="false" customWidth="true" hidden="false" outlineLevel="0" max="9" min="9" style="0" width="2.63"/>
    <col collapsed="false" customWidth="true" hidden="false" outlineLevel="0" max="10" min="10" style="0" width="12"/>
  </cols>
  <sheetData>
    <row r="1" customFormat="false" ht="59.25" hidden="false" customHeight="true" outlineLevel="0" collapsed="false">
      <c r="A1" s="1"/>
      <c r="B1" s="3" t="str">
        <f aca="false">"Květen "&amp;KalendářníRok</f>
        <v>Květen 2022</v>
      </c>
      <c r="C1" s="3"/>
      <c r="D1" s="3"/>
      <c r="E1" s="5"/>
      <c r="F1" s="5"/>
      <c r="G1" s="5"/>
      <c r="H1" s="21"/>
    </row>
    <row r="2" customFormat="false" ht="21.75" hidden="false" customHeight="true" outlineLevel="0" collapsed="false">
      <c r="A2" s="1"/>
      <c r="B2" s="8" t="str">
        <f aca="false">IF(ZačátekTýdne="NEDĚLE", "NEDĚLE","PONDĚLÍ")</f>
        <v>PONDĚLÍ</v>
      </c>
      <c r="C2" s="8" t="str">
        <f aca="false">UPPER(TEXT(C3,"dddd"))</f>
        <v>ÚTERÝ</v>
      </c>
      <c r="D2" s="8" t="str">
        <f aca="false">UPPER(TEXT(D3,"dddd"))</f>
        <v>STŘEDA</v>
      </c>
      <c r="E2" s="8" t="str">
        <f aca="false">UPPER(TEXT(E3,"dddd"))</f>
        <v>ČTVRTEK</v>
      </c>
      <c r="F2" s="8" t="str">
        <f aca="false">UPPER(TEXT(F3,"dddd"))</f>
        <v>PÁTEK</v>
      </c>
      <c r="G2" s="8" t="str">
        <f aca="false">UPPER(TEXT(G3,"dddd"))</f>
        <v>SOBOTA</v>
      </c>
      <c r="H2" s="8" t="str">
        <f aca="false">UPPER(TEXT(H3,"dddd"))</f>
        <v>NEDĚLE</v>
      </c>
    </row>
    <row r="3" customFormat="false" ht="19.5" hidden="false" customHeight="true" outlineLevel="0" collapsed="false">
      <c r="A3" s="1"/>
      <c r="B3" s="12" t="n">
        <f aca="false" t="array" ref="B3:H3">DnyATýdny+DATE(KalendářníRok,5,1)-WEEKDAY(DATE(KalendářníRok,5,1),(ZačátekTýdne="PONDĚLÍ")+1)+1</f>
        <v>44676</v>
      </c>
      <c r="C3" s="12" t="n">
        <v>44677</v>
      </c>
      <c r="D3" s="12" t="n">
        <v>44678</v>
      </c>
      <c r="E3" s="12" t="n">
        <v>44679</v>
      </c>
      <c r="F3" s="12" t="n">
        <v>44680</v>
      </c>
      <c r="G3" s="12" t="n">
        <v>44681</v>
      </c>
      <c r="H3" s="12" t="n">
        <v>44682</v>
      </c>
    </row>
    <row r="4" customFormat="false" ht="57.75" hidden="false" customHeight="tru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9.5" hidden="false" customHeight="true" outlineLevel="0" collapsed="false">
      <c r="A5" s="1"/>
      <c r="B5" s="22" t="n">
        <f aca="false" t="array" ref="B5:H5">DnyATýdny+DATE(KalendářníRok,5,1)-WEEKDAY(DATE(KalendářníRok,5,1),(ZačátekTýdne="PONDĚLÍ")+1)+8</f>
        <v>44683</v>
      </c>
      <c r="C5" s="22" t="n">
        <v>44684</v>
      </c>
      <c r="D5" s="22" t="n">
        <v>44685</v>
      </c>
      <c r="E5" s="22" t="n">
        <v>44686</v>
      </c>
      <c r="F5" s="22" t="n">
        <v>44687</v>
      </c>
      <c r="G5" s="22" t="n">
        <v>44688</v>
      </c>
      <c r="H5" s="22" t="n">
        <v>44689</v>
      </c>
    </row>
    <row r="6" customFormat="false" ht="57.75" hidden="false" customHeight="true" outlineLevel="0" collapsed="false">
      <c r="A6" s="1"/>
      <c r="B6" s="16"/>
      <c r="C6" s="16"/>
      <c r="D6" s="16"/>
      <c r="E6" s="16"/>
      <c r="F6" s="16"/>
      <c r="G6" s="16"/>
      <c r="H6" s="16"/>
    </row>
    <row r="7" customFormat="false" ht="19.5" hidden="false" customHeight="true" outlineLevel="0" collapsed="false">
      <c r="A7" s="1"/>
      <c r="B7" s="12" t="n">
        <f aca="false" t="array" ref="B7:H7">DnyATýdny+DATE(KalendářníRok,5,1)-WEEKDAY(DATE(KalendářníRok,5,1),(ZačátekTýdne="PONDĚLÍ")+1)+15</f>
        <v>44690</v>
      </c>
      <c r="C7" s="12" t="n">
        <v>44691</v>
      </c>
      <c r="D7" s="12" t="n">
        <v>44692</v>
      </c>
      <c r="E7" s="12" t="n">
        <v>44693</v>
      </c>
      <c r="F7" s="12" t="n">
        <v>44694</v>
      </c>
      <c r="G7" s="12" t="n">
        <v>44695</v>
      </c>
      <c r="H7" s="12" t="n">
        <v>44696</v>
      </c>
    </row>
    <row r="8" customFormat="false" ht="57.75" hidden="false" customHeight="tru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9.5" hidden="false" customHeight="true" outlineLevel="0" collapsed="false">
      <c r="A9" s="1"/>
      <c r="B9" s="22" t="n">
        <f aca="false" t="array" ref="B9:H9">DnyATýdny+DATE(KalendářníRok,5,1)-WEEKDAY(DATE(KalendářníRok,5,1),(ZačátekTýdne="PONDĚLÍ")+1)+22</f>
        <v>44697</v>
      </c>
      <c r="C9" s="22" t="n">
        <v>44698</v>
      </c>
      <c r="D9" s="22" t="n">
        <v>44699</v>
      </c>
      <c r="E9" s="22" t="n">
        <v>44700</v>
      </c>
      <c r="F9" s="22" t="n">
        <v>44701</v>
      </c>
      <c r="G9" s="22" t="n">
        <v>44702</v>
      </c>
      <c r="H9" s="22" t="n">
        <v>44703</v>
      </c>
    </row>
    <row r="10" customFormat="false" ht="57.75" hidden="false" customHeight="true" outlineLevel="0" collapsed="false">
      <c r="A10" s="1"/>
      <c r="B10" s="16"/>
      <c r="C10" s="16"/>
      <c r="D10" s="16"/>
      <c r="E10" s="16"/>
      <c r="F10" s="16"/>
      <c r="G10" s="16"/>
      <c r="H10" s="16"/>
    </row>
    <row r="11" customFormat="false" ht="19.5" hidden="false" customHeight="true" outlineLevel="0" collapsed="false">
      <c r="A11" s="1"/>
      <c r="B11" s="12" t="n">
        <f aca="false" t="array" ref="B11:H11">DnyATýdny+DATE(KalendářníRok,5,1)-WEEKDAY(DATE(KalendářníRok,5,1),(ZačátekTýdne="PONDĚLÍ")+1)+29</f>
        <v>44704</v>
      </c>
      <c r="C11" s="12" t="n">
        <v>44705</v>
      </c>
      <c r="D11" s="12" t="n">
        <v>44706</v>
      </c>
      <c r="E11" s="12" t="n">
        <v>44707</v>
      </c>
      <c r="F11" s="12" t="n">
        <v>44708</v>
      </c>
      <c r="G11" s="12" t="n">
        <v>44709</v>
      </c>
      <c r="H11" s="12" t="n">
        <v>44710</v>
      </c>
    </row>
    <row r="12" customFormat="false" ht="57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9.5" hidden="false" customHeight="true" outlineLevel="0" collapsed="false">
      <c r="A13" s="1"/>
      <c r="B13" s="22" t="n">
        <f aca="false" t="array" ref="B13:C13">DnyATýdny+DATE(KalendářníRok,5,1)-WEEKDAY(DATE(KalendářníRok,5,1),(ZačátekTýdne="PONDĚLÍ")+1)+36</f>
        <v>44711</v>
      </c>
      <c r="C13" s="22" t="n">
        <v>44712</v>
      </c>
      <c r="D13" s="20" t="s">
        <v>4</v>
      </c>
      <c r="E13" s="16"/>
      <c r="F13" s="16"/>
      <c r="G13" s="16"/>
      <c r="H13" s="16"/>
    </row>
    <row r="14" customFormat="false" ht="57.75" hidden="false" customHeight="true" outlineLevel="0" collapsed="false">
      <c r="A14" s="1"/>
      <c r="B14" s="16"/>
      <c r="C14" s="16"/>
      <c r="D14" s="20"/>
      <c r="E14" s="16"/>
      <c r="F14" s="16"/>
      <c r="G14" s="16"/>
      <c r="H14" s="16"/>
    </row>
  </sheetData>
  <mergeCells count="2">
    <mergeCell ref="D13:D14"/>
    <mergeCell ref="E13:H14"/>
  </mergeCells>
  <conditionalFormatting sqref="B3:G3">
    <cfRule type="expression" priority="2" aboveAverage="0" equalAverage="0" bottom="0" percent="0" rank="0" text="" dxfId="8">
      <formula>DAY(B3)&gt;8</formula>
    </cfRule>
  </conditionalFormatting>
  <conditionalFormatting sqref="B11:H11 B13:C13">
    <cfRule type="expression" priority="3" aboveAverage="0" equalAverage="0" bottom="0" percent="0" rank="0" text="" dxfId="9">
      <formula>AND(DAY(B11)&gt;=1,DAY(B11)&lt;=15)</formula>
    </cfRule>
  </conditionalFormatting>
  <dataValidations count="9">
    <dataValidation allowBlank="true" errorStyle="stop" operator="between" prompt="Automaticky zjištěný den v týdnu" showDropDown="false" showErrorMessage="true" showInputMessage="true" sqref="C2:H2" type="none">
      <formula1>0</formula1>
      <formula2>0</formula2>
    </dataValidation>
    <dataValidation allowBlank="true" errorStyle="stop" operator="between" prompt="Rok v této buňce se aktualizuje automaticky podle roku zadaného na lednovém listu. V následujícím kalendáři mají data předchozího a následujícího měsíce světlejší odstín písma." showDropDown="false" showErrorMessage="true" showInputMessage="true" sqref="B1" type="none">
      <formula1>0</formula1>
      <formula2>0</formula2>
    </dataValidation>
    <dataValidation allowBlank="true" errorStyle="stop" operator="between" prompt="Tento řádek a řádky 5, 7, 9, 11 a 13 obsahují kalendářní dny v týdnu. Pokud tato buňka neobsahuje číslo 1, jde o den z předchozího měsíce. Do buňky E13 zadejte poznámky." showDropDown="false" showErrorMessage="true" showInputMessage="true" sqref="B3" type="none">
      <formula1>0</formula1>
      <formula2>0</formula2>
    </dataValidation>
    <dataValidation allowBlank="true" errorStyle="stop" operator="between" prompt="Tento řádek obsahuje názvy dnů v týdnu pro tento kalendář. Tato buňka obsahuje den, kterým začíná týden. Pokud chcete začínat týden jiným dnem, zadejte ho na lednovém listu do buňky K3." showDropDown="false" showErrorMessage="true" showInputMessage="true" sqref="B2" type="none">
      <formula1>0</formula1>
      <formula2>0</formula2>
    </dataValidation>
    <dataValidation allowBlank="true" errorStyle="stop" operator="between" prompt="Rok v této buňce se aktualizuje automaticky. Pokud ho chcete změnit, vyberte jiný v buňce K2." showDropDown="false" showErrorMessage="true" showInputMessage="true" sqref="C1:D1" type="none">
      <formula1>0</formula1>
      <formula2>0</formula2>
    </dataValidation>
    <dataValidation allowBlank="true" errorStyle="stop" operator="between" prompt="Poznámky zadejte do buňky vpravo." showDropDown="false" showErrorMessage="true" showInputMessage="true" sqref="D13:D14" type="none">
      <formula1>0</formula1>
      <formula2>0</formula2>
    </dataValidation>
    <dataValidation allowBlank="true" errorStyle="stop" operator="between" prompt="Do této buňky zadejte poznámky." showDropDown="false" showErrorMessage="true" showInputMessage="true" sqref="E13:H14" type="none">
      <formula1>0</formula1>
      <formula2>0</formula2>
    </dataValidation>
    <dataValidation allowBlank="true" errorStyle="stop" operator="between" prompt="Na tomto řádku a na řádcích 6, 8, 10, 12 a 14 jsou buňky, do kterých můžete zadat poznámky ke dni spojené s kalendářním dnem v předchozí buňce." showDropDown="false" showErrorMessage="true" showInputMessage="true" sqref="B4" type="none">
      <formula1>0</formula1>
      <formula2>0</formula2>
    </dataValidation>
    <dataValidation allowBlank="true" errorStyle="stop" operator="between" prompt="Květnový měsíční kalendář" showDropDown="false" showErrorMessage="true" showInputMessage="true" sqref="A1" type="none">
      <formula1>0</formula1>
      <formula2>0</formula2>
    </dataValidation>
  </dataValidations>
  <printOptions headings="false" gridLines="false" gridLinesSet="true" horizontalCentered="true" verticalCentered="true"/>
  <pageMargins left="0.7" right="0.7" top="0.75" bottom="0.597222222222222" header="0.511811023622047" footer="0.3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>&amp;CPage &amp;P of &amp;N</oddFooter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0F0D1"/>
    <pageSetUpPr fitToPage="true"/>
  </sheetPr>
  <dimension ref="A1:H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828125" defaultRowHeight="14.25" customHeight="true" zeroHeight="false" outlineLevelRow="0" outlineLevelCol="0"/>
  <cols>
    <col collapsed="false" customWidth="true" hidden="false" outlineLevel="0" max="1" min="1" style="0" width="2.63"/>
    <col collapsed="false" customWidth="true" hidden="false" outlineLevel="0" max="2" min="2" style="0" width="18.27"/>
    <col collapsed="false" customWidth="true" hidden="false" outlineLevel="0" max="8" min="3" style="0" width="17.63"/>
    <col collapsed="false" customWidth="true" hidden="false" outlineLevel="0" max="9" min="9" style="0" width="2.63"/>
    <col collapsed="false" customWidth="true" hidden="false" outlineLevel="0" max="10" min="10" style="0" width="12"/>
  </cols>
  <sheetData>
    <row r="1" customFormat="false" ht="59.25" hidden="false" customHeight="true" outlineLevel="0" collapsed="false">
      <c r="A1" s="1"/>
      <c r="B1" s="3" t="str">
        <f aca="false">"Červen "&amp;KalendářníRok</f>
        <v>Červen 2022</v>
      </c>
      <c r="C1" s="3"/>
      <c r="D1" s="3"/>
      <c r="E1" s="5"/>
      <c r="F1" s="5"/>
      <c r="G1" s="5"/>
      <c r="H1" s="21"/>
    </row>
    <row r="2" customFormat="false" ht="21.75" hidden="false" customHeight="true" outlineLevel="0" collapsed="false">
      <c r="A2" s="1"/>
      <c r="B2" s="8" t="str">
        <f aca="false">IF(ZačátekTýdne="NEDĚLE", "NEDĚLE","PONDĚLÍ")</f>
        <v>PONDĚLÍ</v>
      </c>
      <c r="C2" s="8" t="str">
        <f aca="false">UPPER(TEXT(C3,"dddd"))</f>
        <v>ÚTERÝ</v>
      </c>
      <c r="D2" s="8" t="str">
        <f aca="false">UPPER(TEXT(D3,"dddd"))</f>
        <v>STŘEDA</v>
      </c>
      <c r="E2" s="8" t="str">
        <f aca="false">UPPER(TEXT(E3,"dddd"))</f>
        <v>ČTVRTEK</v>
      </c>
      <c r="F2" s="8" t="str">
        <f aca="false">UPPER(TEXT(F3,"dddd"))</f>
        <v>PÁTEK</v>
      </c>
      <c r="G2" s="8" t="str">
        <f aca="false">UPPER(TEXT(G3,"dddd"))</f>
        <v>SOBOTA</v>
      </c>
      <c r="H2" s="8" t="str">
        <f aca="false">UPPER(TEXT(H3,"dddd"))</f>
        <v>NEDĚLE</v>
      </c>
    </row>
    <row r="3" customFormat="false" ht="19.5" hidden="false" customHeight="true" outlineLevel="0" collapsed="false">
      <c r="A3" s="1"/>
      <c r="B3" s="12" t="n">
        <f aca="false" t="array" ref="B3:H3">DnyATýdny+DATE(KalendářníRok,6,1)-WEEKDAY(DATE(KalendářníRok,6,1),(ZačátekTýdne="PONDĚLÍ")+1)+1</f>
        <v>44711</v>
      </c>
      <c r="C3" s="12" t="n">
        <v>44712</v>
      </c>
      <c r="D3" s="12" t="n">
        <v>44713</v>
      </c>
      <c r="E3" s="12" t="n">
        <v>44714</v>
      </c>
      <c r="F3" s="12" t="n">
        <v>44715</v>
      </c>
      <c r="G3" s="12" t="n">
        <v>44716</v>
      </c>
      <c r="H3" s="12" t="n">
        <v>44717</v>
      </c>
    </row>
    <row r="4" customFormat="false" ht="57.75" hidden="false" customHeight="tru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9.5" hidden="false" customHeight="true" outlineLevel="0" collapsed="false">
      <c r="A5" s="1"/>
      <c r="B5" s="22" t="n">
        <f aca="false" t="array" ref="B5:H5">DnyATýdny+DATE(KalendářníRok,6,1)-WEEKDAY(DATE(KalendářníRok,6,1),(ZačátekTýdne="PONDĚLÍ")+1)+8</f>
        <v>44718</v>
      </c>
      <c r="C5" s="22" t="n">
        <v>44719</v>
      </c>
      <c r="D5" s="22" t="n">
        <v>44720</v>
      </c>
      <c r="E5" s="22" t="n">
        <v>44721</v>
      </c>
      <c r="F5" s="22" t="n">
        <v>44722</v>
      </c>
      <c r="G5" s="22" t="n">
        <v>44723</v>
      </c>
      <c r="H5" s="22" t="n">
        <v>44724</v>
      </c>
    </row>
    <row r="6" customFormat="false" ht="57.75" hidden="false" customHeight="true" outlineLevel="0" collapsed="false">
      <c r="A6" s="1"/>
      <c r="B6" s="16"/>
      <c r="C6" s="16"/>
      <c r="D6" s="16"/>
      <c r="E6" s="16"/>
      <c r="F6" s="16"/>
      <c r="G6" s="16"/>
      <c r="H6" s="16"/>
    </row>
    <row r="7" customFormat="false" ht="19.5" hidden="false" customHeight="true" outlineLevel="0" collapsed="false">
      <c r="A7" s="1"/>
      <c r="B7" s="12" t="n">
        <f aca="false" t="array" ref="B7:H7">DnyATýdny+DATE(KalendářníRok,6,1)-WEEKDAY(DATE(KalendářníRok,6,1),(ZačátekTýdne="PONDĚLÍ")+1)+15</f>
        <v>44725</v>
      </c>
      <c r="C7" s="12" t="n">
        <v>44726</v>
      </c>
      <c r="D7" s="12" t="n">
        <v>44727</v>
      </c>
      <c r="E7" s="12" t="n">
        <v>44728</v>
      </c>
      <c r="F7" s="12" t="n">
        <v>44729</v>
      </c>
      <c r="G7" s="12" t="n">
        <v>44730</v>
      </c>
      <c r="H7" s="12" t="n">
        <v>44731</v>
      </c>
    </row>
    <row r="8" customFormat="false" ht="57.75" hidden="false" customHeight="tru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9.5" hidden="false" customHeight="true" outlineLevel="0" collapsed="false">
      <c r="A9" s="1"/>
      <c r="B9" s="22" t="n">
        <f aca="false" t="array" ref="B9:H9">DnyATýdny+DATE(KalendářníRok,6,1)-WEEKDAY(DATE(KalendářníRok,6,1),(ZačátekTýdne="PONDĚLÍ")+1)+22</f>
        <v>44732</v>
      </c>
      <c r="C9" s="22" t="n">
        <v>44733</v>
      </c>
      <c r="D9" s="22" t="n">
        <v>44734</v>
      </c>
      <c r="E9" s="22" t="n">
        <v>44735</v>
      </c>
      <c r="F9" s="22" t="n">
        <v>44736</v>
      </c>
      <c r="G9" s="22" t="n">
        <v>44737</v>
      </c>
      <c r="H9" s="22" t="n">
        <v>44738</v>
      </c>
    </row>
    <row r="10" customFormat="false" ht="57.75" hidden="false" customHeight="true" outlineLevel="0" collapsed="false">
      <c r="A10" s="1"/>
      <c r="B10" s="16"/>
      <c r="C10" s="16"/>
      <c r="D10" s="16"/>
      <c r="E10" s="16"/>
      <c r="F10" s="16"/>
      <c r="G10" s="16"/>
      <c r="H10" s="16"/>
    </row>
    <row r="11" customFormat="false" ht="19.5" hidden="false" customHeight="true" outlineLevel="0" collapsed="false">
      <c r="A11" s="1"/>
      <c r="B11" s="12" t="n">
        <f aca="false" t="array" ref="B11:H11">DnyATýdny+DATE(KalendářníRok,6,1)-WEEKDAY(DATE(KalendářníRok,6,1),(ZačátekTýdne="PONDĚLÍ")+1)+29</f>
        <v>44739</v>
      </c>
      <c r="C11" s="12" t="n">
        <v>44740</v>
      </c>
      <c r="D11" s="12" t="n">
        <v>44741</v>
      </c>
      <c r="E11" s="12" t="n">
        <v>44742</v>
      </c>
      <c r="F11" s="12" t="n">
        <v>44743</v>
      </c>
      <c r="G11" s="12" t="n">
        <v>44744</v>
      </c>
      <c r="H11" s="12" t="n">
        <v>44745</v>
      </c>
    </row>
    <row r="12" customFormat="false" ht="57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9.5" hidden="false" customHeight="true" outlineLevel="0" collapsed="false">
      <c r="A13" s="1"/>
      <c r="B13" s="22" t="n">
        <f aca="false" t="array" ref="B13:C13">DnyATýdny+DATE(KalendářníRok,6,1)-WEEKDAY(DATE(KalendářníRok,6,1),(ZačátekTýdne="PONDĚLÍ")+1)+36</f>
        <v>44746</v>
      </c>
      <c r="C13" s="22" t="n">
        <v>44747</v>
      </c>
      <c r="D13" s="20" t="s">
        <v>4</v>
      </c>
      <c r="E13" s="16"/>
      <c r="F13" s="16"/>
      <c r="G13" s="16"/>
      <c r="H13" s="16"/>
    </row>
    <row r="14" customFormat="false" ht="57.75" hidden="false" customHeight="true" outlineLevel="0" collapsed="false">
      <c r="A14" s="1"/>
      <c r="B14" s="16"/>
      <c r="C14" s="16"/>
      <c r="D14" s="20"/>
      <c r="E14" s="16"/>
      <c r="F14" s="16"/>
      <c r="G14" s="16"/>
      <c r="H14" s="16"/>
    </row>
  </sheetData>
  <mergeCells count="2">
    <mergeCell ref="D13:D14"/>
    <mergeCell ref="E13:H14"/>
  </mergeCells>
  <conditionalFormatting sqref="B3:G3">
    <cfRule type="expression" priority="2" aboveAverage="0" equalAverage="0" bottom="0" percent="0" rank="0" text="" dxfId="10">
      <formula>DAY(B3)&gt;8</formula>
    </cfRule>
  </conditionalFormatting>
  <conditionalFormatting sqref="B11:H11 B13:C13">
    <cfRule type="expression" priority="3" aboveAverage="0" equalAverage="0" bottom="0" percent="0" rank="0" text="" dxfId="11">
      <formula>AND(DAY(B11)&gt;=1,DAY(B11)&lt;=15)</formula>
    </cfRule>
  </conditionalFormatting>
  <dataValidations count="9">
    <dataValidation allowBlank="true" errorStyle="stop" operator="between" prompt="Automaticky zjištěný den v týdnu" showDropDown="false" showErrorMessage="true" showInputMessage="true" sqref="C2:H2" type="none">
      <formula1>0</formula1>
      <formula2>0</formula2>
    </dataValidation>
    <dataValidation allowBlank="true" errorStyle="stop" operator="between" prompt="Rok v této buňce se aktualizuje automaticky podle roku zadaného na lednovém listu. V následujícím kalendáři mají data předchozího a následujícího měsíce světlejší odstín písma." showDropDown="false" showErrorMessage="true" showInputMessage="true" sqref="B1" type="none">
      <formula1>0</formula1>
      <formula2>0</formula2>
    </dataValidation>
    <dataValidation allowBlank="true" errorStyle="stop" operator="between" prompt="Tento řádek a řádky 5, 7, 9, 11 a 13 obsahují kalendářní dny v týdnu. Pokud tato buňka neobsahuje číslo 1, jde o den z předchozího měsíce. Do buňky E13 zadejte poznámky." showDropDown="false" showErrorMessage="true" showInputMessage="true" sqref="B3" type="none">
      <formula1>0</formula1>
      <formula2>0</formula2>
    </dataValidation>
    <dataValidation allowBlank="true" errorStyle="stop" operator="between" prompt="Tento řádek obsahuje názvy dnů v týdnu pro tento kalendář. Tato buňka obsahuje den, kterým začíná týden. Pokud chcete začínat týden jiným dnem, zadejte ho na lednovém listu do buňky K3." showDropDown="false" showErrorMessage="true" showInputMessage="true" sqref="B2" type="none">
      <formula1>0</formula1>
      <formula2>0</formula2>
    </dataValidation>
    <dataValidation allowBlank="true" errorStyle="stop" operator="between" prompt="Rok v této buňce se aktualizuje automaticky. Pokud ho chcete změnit, vyberte jiný v buňce K2." showDropDown="false" showErrorMessage="true" showInputMessage="true" sqref="C1:D1" type="none">
      <formula1>0</formula1>
      <formula2>0</formula2>
    </dataValidation>
    <dataValidation allowBlank="true" errorStyle="stop" operator="between" prompt="Červnový měsíční kalendář" showDropDown="false" showErrorMessage="true" showInputMessage="true" sqref="A1" type="none">
      <formula1>0</formula1>
      <formula2>0</formula2>
    </dataValidation>
    <dataValidation allowBlank="true" errorStyle="stop" operator="between" prompt="Poznámky zadejte do buňky vpravo." showDropDown="false" showErrorMessage="true" showInputMessage="true" sqref="D13:D14" type="none">
      <formula1>0</formula1>
      <formula2>0</formula2>
    </dataValidation>
    <dataValidation allowBlank="true" errorStyle="stop" operator="between" prompt="Do této buňky zadejte poznámky." showDropDown="false" showErrorMessage="true" showInputMessage="true" sqref="E13:H14" type="none">
      <formula1>0</formula1>
      <formula2>0</formula2>
    </dataValidation>
    <dataValidation allowBlank="true" errorStyle="stop" operator="between" prompt="Na tomto řádku a na řádcích 6, 8, 10, 12 a 14 jsou buňky, do kterých můžete zadat poznámky ke dni spojené s kalendářním dnem v předchozí buňce." showDropDown="false" showErrorMessage="true" showInputMessage="true" sqref="B4" type="none">
      <formula1>0</formula1>
      <formula2>0</formula2>
    </dataValidation>
  </dataValidations>
  <printOptions headings="false" gridLines="false" gridLinesSet="true" horizontalCentered="true" verticalCentered="true"/>
  <pageMargins left="0.7" right="0.7" top="0.75" bottom="0.597222222222222" header="0.511811023622047" footer="0.3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>&amp;CPage &amp;P of &amp;N</oddFooter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6F6F1"/>
    <pageSetUpPr fitToPage="true"/>
  </sheetPr>
  <dimension ref="A1:H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828125" defaultRowHeight="14.25" customHeight="true" zeroHeight="false" outlineLevelRow="0" outlineLevelCol="0"/>
  <cols>
    <col collapsed="false" customWidth="true" hidden="false" outlineLevel="0" max="1" min="1" style="0" width="2.63"/>
    <col collapsed="false" customWidth="true" hidden="false" outlineLevel="0" max="2" min="2" style="0" width="18.27"/>
    <col collapsed="false" customWidth="true" hidden="false" outlineLevel="0" max="8" min="3" style="0" width="17.63"/>
    <col collapsed="false" customWidth="true" hidden="false" outlineLevel="0" max="9" min="9" style="0" width="2.63"/>
    <col collapsed="false" customWidth="true" hidden="false" outlineLevel="0" max="10" min="10" style="0" width="12"/>
  </cols>
  <sheetData>
    <row r="1" customFormat="false" ht="59.25" hidden="false" customHeight="true" outlineLevel="0" collapsed="false">
      <c r="A1" s="1"/>
      <c r="B1" s="3" t="str">
        <f aca="false">"Červenec "&amp;KalendářníRok</f>
        <v>Červenec 2022</v>
      </c>
      <c r="C1" s="3"/>
      <c r="D1" s="3"/>
      <c r="E1" s="5"/>
      <c r="F1" s="5"/>
      <c r="G1" s="5"/>
      <c r="H1" s="21"/>
    </row>
    <row r="2" customFormat="false" ht="21.75" hidden="false" customHeight="true" outlineLevel="0" collapsed="false">
      <c r="A2" s="1"/>
      <c r="B2" s="8" t="str">
        <f aca="false">IF(ZačátekTýdne="NEDĚLE", "NEDĚLE","PONDĚLÍ")</f>
        <v>PONDĚLÍ</v>
      </c>
      <c r="C2" s="8" t="str">
        <f aca="false">UPPER(TEXT(C3,"dddd"))</f>
        <v>ÚTERÝ</v>
      </c>
      <c r="D2" s="8" t="str">
        <f aca="false">UPPER(TEXT(D3,"dddd"))</f>
        <v>STŘEDA</v>
      </c>
      <c r="E2" s="8" t="str">
        <f aca="false">UPPER(TEXT(E3,"dddd"))</f>
        <v>ČTVRTEK</v>
      </c>
      <c r="F2" s="8" t="str">
        <f aca="false">UPPER(TEXT(F3,"dddd"))</f>
        <v>PÁTEK</v>
      </c>
      <c r="G2" s="8" t="str">
        <f aca="false">UPPER(TEXT(G3,"dddd"))</f>
        <v>SOBOTA</v>
      </c>
      <c r="H2" s="8" t="str">
        <f aca="false">UPPER(TEXT(H3,"dddd"))</f>
        <v>NEDĚLE</v>
      </c>
    </row>
    <row r="3" customFormat="false" ht="19.5" hidden="false" customHeight="true" outlineLevel="0" collapsed="false">
      <c r="A3" s="1"/>
      <c r="B3" s="12" t="n">
        <f aca="false" t="array" ref="B3:H3">DnyATýdny+DATE(KalendářníRok,7,1)-WEEKDAY(DATE(KalendářníRok,7,1),(ZačátekTýdne="PONDĚLÍ")+1)+1</f>
        <v>44739</v>
      </c>
      <c r="C3" s="12" t="n">
        <v>44740</v>
      </c>
      <c r="D3" s="12" t="n">
        <v>44741</v>
      </c>
      <c r="E3" s="12" t="n">
        <v>44742</v>
      </c>
      <c r="F3" s="12" t="n">
        <v>44743</v>
      </c>
      <c r="G3" s="12" t="n">
        <v>44744</v>
      </c>
      <c r="H3" s="12" t="n">
        <v>44745</v>
      </c>
    </row>
    <row r="4" customFormat="false" ht="57.75" hidden="false" customHeight="tru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9.5" hidden="false" customHeight="true" outlineLevel="0" collapsed="false">
      <c r="A5" s="1"/>
      <c r="B5" s="22" t="n">
        <f aca="false" t="array" ref="B5:H5">DnyATýdny+DATE(KalendářníRok,7,1)-WEEKDAY(DATE(KalendářníRok,7,1),(ZačátekTýdne="PONDĚLÍ")+1)+8</f>
        <v>44746</v>
      </c>
      <c r="C5" s="22" t="n">
        <v>44747</v>
      </c>
      <c r="D5" s="22" t="n">
        <v>44748</v>
      </c>
      <c r="E5" s="22" t="n">
        <v>44749</v>
      </c>
      <c r="F5" s="22" t="n">
        <v>44750</v>
      </c>
      <c r="G5" s="22" t="n">
        <v>44751</v>
      </c>
      <c r="H5" s="22" t="n">
        <v>44752</v>
      </c>
    </row>
    <row r="6" customFormat="false" ht="57.75" hidden="false" customHeight="true" outlineLevel="0" collapsed="false">
      <c r="A6" s="1"/>
      <c r="B6" s="16"/>
      <c r="C6" s="16"/>
      <c r="D6" s="16"/>
      <c r="E6" s="16"/>
      <c r="F6" s="16"/>
      <c r="G6" s="16"/>
      <c r="H6" s="16"/>
    </row>
    <row r="7" customFormat="false" ht="19.5" hidden="false" customHeight="true" outlineLevel="0" collapsed="false">
      <c r="A7" s="1"/>
      <c r="B7" s="12" t="n">
        <f aca="false" t="array" ref="B7:H7">DnyATýdny+DATE(KalendářníRok,7,1)-WEEKDAY(DATE(KalendářníRok,7,1),(ZačátekTýdne="PONDĚLÍ")+1)+15</f>
        <v>44753</v>
      </c>
      <c r="C7" s="12" t="n">
        <v>44754</v>
      </c>
      <c r="D7" s="12" t="n">
        <v>44755</v>
      </c>
      <c r="E7" s="12" t="n">
        <v>44756</v>
      </c>
      <c r="F7" s="12" t="n">
        <v>44757</v>
      </c>
      <c r="G7" s="12" t="n">
        <v>44758</v>
      </c>
      <c r="H7" s="12" t="n">
        <v>44759</v>
      </c>
    </row>
    <row r="8" customFormat="false" ht="57.75" hidden="false" customHeight="tru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9.5" hidden="false" customHeight="true" outlineLevel="0" collapsed="false">
      <c r="A9" s="1"/>
      <c r="B9" s="22" t="n">
        <f aca="false" t="array" ref="B9:H9">DnyATýdny+DATE(KalendářníRok,7,1)-WEEKDAY(DATE(KalendářníRok,7,1),(ZačátekTýdne="PONDĚLÍ")+1)+22</f>
        <v>44760</v>
      </c>
      <c r="C9" s="22" t="n">
        <v>44761</v>
      </c>
      <c r="D9" s="22" t="n">
        <v>44762</v>
      </c>
      <c r="E9" s="22" t="n">
        <v>44763</v>
      </c>
      <c r="F9" s="22" t="n">
        <v>44764</v>
      </c>
      <c r="G9" s="22" t="n">
        <v>44765</v>
      </c>
      <c r="H9" s="22" t="n">
        <v>44766</v>
      </c>
    </row>
    <row r="10" customFormat="false" ht="57.75" hidden="false" customHeight="true" outlineLevel="0" collapsed="false">
      <c r="A10" s="1"/>
      <c r="B10" s="16"/>
      <c r="C10" s="16"/>
      <c r="D10" s="16"/>
      <c r="E10" s="16"/>
      <c r="F10" s="16"/>
      <c r="G10" s="16"/>
      <c r="H10" s="16"/>
    </row>
    <row r="11" customFormat="false" ht="19.5" hidden="false" customHeight="true" outlineLevel="0" collapsed="false">
      <c r="A11" s="1"/>
      <c r="B11" s="12" t="n">
        <f aca="false" t="array" ref="B11:H11">DnyATýdny+DATE(KalendářníRok,7,1)-WEEKDAY(DATE(KalendářníRok,7,1),(ZačátekTýdne="PONDĚLÍ")+1)+29</f>
        <v>44767</v>
      </c>
      <c r="C11" s="12" t="n">
        <v>44768</v>
      </c>
      <c r="D11" s="12" t="n">
        <v>44769</v>
      </c>
      <c r="E11" s="12" t="n">
        <v>44770</v>
      </c>
      <c r="F11" s="12" t="n">
        <v>44771</v>
      </c>
      <c r="G11" s="12" t="n">
        <v>44772</v>
      </c>
      <c r="H11" s="12" t="n">
        <v>44773</v>
      </c>
    </row>
    <row r="12" customFormat="false" ht="57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9.5" hidden="false" customHeight="true" outlineLevel="0" collapsed="false">
      <c r="A13" s="1"/>
      <c r="B13" s="22" t="n">
        <f aca="false" t="array" ref="B13:C13">DnyATýdny+DATE(KalendářníRok,7,1)-WEEKDAY(DATE(KalendářníRok,7,1),(ZačátekTýdne="PONDĚLÍ")+1)+36</f>
        <v>44774</v>
      </c>
      <c r="C13" s="22" t="n">
        <v>44775</v>
      </c>
      <c r="D13" s="20" t="s">
        <v>4</v>
      </c>
      <c r="E13" s="16"/>
      <c r="F13" s="16"/>
      <c r="G13" s="16"/>
      <c r="H13" s="16"/>
    </row>
    <row r="14" customFormat="false" ht="57.75" hidden="false" customHeight="true" outlineLevel="0" collapsed="false">
      <c r="A14" s="1"/>
      <c r="B14" s="16"/>
      <c r="C14" s="16"/>
      <c r="D14" s="20"/>
      <c r="E14" s="16"/>
      <c r="F14" s="16"/>
      <c r="G14" s="16"/>
      <c r="H14" s="16"/>
    </row>
  </sheetData>
  <mergeCells count="2">
    <mergeCell ref="D13:D14"/>
    <mergeCell ref="E13:H14"/>
  </mergeCells>
  <conditionalFormatting sqref="B3:G3">
    <cfRule type="expression" priority="2" aboveAverage="0" equalAverage="0" bottom="0" percent="0" rank="0" text="" dxfId="12">
      <formula>DAY(B3)&gt;8</formula>
    </cfRule>
  </conditionalFormatting>
  <conditionalFormatting sqref="B11:H11 B13:C13">
    <cfRule type="expression" priority="3" aboveAverage="0" equalAverage="0" bottom="0" percent="0" rank="0" text="" dxfId="13">
      <formula>AND(DAY(B11)&gt;=1,DAY(B11)&lt;=15)</formula>
    </cfRule>
  </conditionalFormatting>
  <dataValidations count="9">
    <dataValidation allowBlank="true" errorStyle="stop" operator="between" prompt="Automaticky zjištěný den v týdnu" showDropDown="false" showErrorMessage="true" showInputMessage="true" sqref="C2:H2" type="none">
      <formula1>0</formula1>
      <formula2>0</formula2>
    </dataValidation>
    <dataValidation allowBlank="true" errorStyle="stop" operator="between" prompt="Rok v této buňce se aktualizuje automaticky podle roku zadaného na lednovém listu. V následujícím kalendáři mají data předchozího a následujícího měsíce světlejší odstín písma." showDropDown="false" showErrorMessage="true" showInputMessage="true" sqref="B1" type="none">
      <formula1>0</formula1>
      <formula2>0</formula2>
    </dataValidation>
    <dataValidation allowBlank="true" errorStyle="stop" operator="between" prompt="Tento řádek a řádky 5, 7, 9, 11 a 13 obsahují kalendářní dny v týdnu. Pokud tato buňka neobsahuje číslo 1, jde o den z předchozího měsíce. Do buňky E13 zadejte poznámky." showDropDown="false" showErrorMessage="true" showInputMessage="true" sqref="B3" type="none">
      <formula1>0</formula1>
      <formula2>0</formula2>
    </dataValidation>
    <dataValidation allowBlank="true" errorStyle="stop" operator="between" prompt="Tento řádek obsahuje názvy dnů v týdnu pro tento kalendář. Tato buňka obsahuje den, kterým začíná týden. Pokud chcete začínat týden jiným dnem, zadejte ho na lednovém listu do buňky K3." showDropDown="false" showErrorMessage="true" showInputMessage="true" sqref="B2" type="none">
      <formula1>0</formula1>
      <formula2>0</formula2>
    </dataValidation>
    <dataValidation allowBlank="true" errorStyle="stop" operator="between" prompt="Rok v této buňce se aktualizuje automaticky. Pokud ho chcete změnit, vyberte jiný v buňce K2." showDropDown="false" showErrorMessage="true" showInputMessage="true" sqref="C1:D1" type="none">
      <formula1>0</formula1>
      <formula2>0</formula2>
    </dataValidation>
    <dataValidation allowBlank="true" errorStyle="stop" operator="between" prompt="Poznámky zadejte do buňky vpravo." showDropDown="false" showErrorMessage="true" showInputMessage="true" sqref="D13:D14" type="none">
      <formula1>0</formula1>
      <formula2>0</formula2>
    </dataValidation>
    <dataValidation allowBlank="true" errorStyle="stop" operator="between" prompt="Do této buňky zadejte poznámky." showDropDown="false" showErrorMessage="true" showInputMessage="true" sqref="E13:H14" type="none">
      <formula1>0</formula1>
      <formula2>0</formula2>
    </dataValidation>
    <dataValidation allowBlank="true" errorStyle="stop" operator="between" prompt="Na tomto řádku a na řádcích 6, 8, 10, 12 a 14 jsou buňky, do kterých můžete zadat poznámky ke dni spojené s kalendářním dnem v předchozí buňce." showDropDown="false" showErrorMessage="true" showInputMessage="true" sqref="B4" type="none">
      <formula1>0</formula1>
      <formula2>0</formula2>
    </dataValidation>
    <dataValidation allowBlank="true" errorStyle="stop" operator="between" prompt="Červencový měsíční kalendář" showDropDown="false" showErrorMessage="true" showInputMessage="true" sqref="A1" type="none">
      <formula1>0</formula1>
      <formula2>0</formula2>
    </dataValidation>
  </dataValidations>
  <printOptions headings="false" gridLines="false" gridLinesSet="true" horizontalCentered="true" verticalCentered="true"/>
  <pageMargins left="0.7" right="0.7" top="0.75" bottom="0.597222222222222" header="0.511811023622047" footer="0.3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>&amp;CPage &amp;P of &amp;N</oddFooter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3E3D3"/>
    <pageSetUpPr fitToPage="true"/>
  </sheetPr>
  <dimension ref="A1:H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828125" defaultRowHeight="14.25" customHeight="true" zeroHeight="false" outlineLevelRow="0" outlineLevelCol="0"/>
  <cols>
    <col collapsed="false" customWidth="true" hidden="false" outlineLevel="0" max="1" min="1" style="0" width="2.63"/>
    <col collapsed="false" customWidth="true" hidden="false" outlineLevel="0" max="2" min="2" style="0" width="18.27"/>
    <col collapsed="false" customWidth="true" hidden="false" outlineLevel="0" max="8" min="3" style="0" width="17.63"/>
    <col collapsed="false" customWidth="true" hidden="false" outlineLevel="0" max="9" min="9" style="0" width="2.63"/>
    <col collapsed="false" customWidth="true" hidden="false" outlineLevel="0" max="10" min="10" style="0" width="12"/>
  </cols>
  <sheetData>
    <row r="1" customFormat="false" ht="59.25" hidden="false" customHeight="true" outlineLevel="0" collapsed="false">
      <c r="A1" s="1"/>
      <c r="B1" s="3" t="str">
        <f aca="false">"Srpen "&amp;KalendářníRok</f>
        <v>Srpen 2022</v>
      </c>
      <c r="C1" s="3"/>
      <c r="D1" s="3"/>
      <c r="E1" s="5"/>
      <c r="F1" s="5"/>
      <c r="G1" s="5"/>
      <c r="H1" s="21"/>
    </row>
    <row r="2" customFormat="false" ht="21.75" hidden="false" customHeight="true" outlineLevel="0" collapsed="false">
      <c r="A2" s="1"/>
      <c r="B2" s="8" t="str">
        <f aca="false">IF(ZačátekTýdne="NEDĚLE", "NEDĚLE","PONDĚLÍ")</f>
        <v>PONDĚLÍ</v>
      </c>
      <c r="C2" s="8" t="str">
        <f aca="false">UPPER(TEXT(C3,"dddd"))</f>
        <v>ÚTERÝ</v>
      </c>
      <c r="D2" s="8" t="str">
        <f aca="false">UPPER(TEXT(D3,"dddd"))</f>
        <v>STŘEDA</v>
      </c>
      <c r="E2" s="8" t="str">
        <f aca="false">UPPER(TEXT(E3,"dddd"))</f>
        <v>ČTVRTEK</v>
      </c>
      <c r="F2" s="8" t="str">
        <f aca="false">UPPER(TEXT(F3,"dddd"))</f>
        <v>PÁTEK</v>
      </c>
      <c r="G2" s="8" t="str">
        <f aca="false">UPPER(TEXT(G3,"dddd"))</f>
        <v>SOBOTA</v>
      </c>
      <c r="H2" s="8" t="str">
        <f aca="false">UPPER(TEXT(H3,"dddd"))</f>
        <v>NEDĚLE</v>
      </c>
    </row>
    <row r="3" customFormat="false" ht="19.5" hidden="false" customHeight="true" outlineLevel="0" collapsed="false">
      <c r="A3" s="1"/>
      <c r="B3" s="12" t="n">
        <f aca="false" t="array" ref="B3:H3">DnyATýdny+DATE(KalendářníRok,8,1)-WEEKDAY(DATE(KalendářníRok,8,1),(ZačátekTýdne="PONDĚLÍ")+1)+1</f>
        <v>44774</v>
      </c>
      <c r="C3" s="12" t="n">
        <v>44775</v>
      </c>
      <c r="D3" s="12" t="n">
        <v>44776</v>
      </c>
      <c r="E3" s="12" t="n">
        <v>44777</v>
      </c>
      <c r="F3" s="12" t="n">
        <v>44778</v>
      </c>
      <c r="G3" s="12" t="n">
        <v>44779</v>
      </c>
      <c r="H3" s="12" t="n">
        <v>44780</v>
      </c>
    </row>
    <row r="4" customFormat="false" ht="57.75" hidden="false" customHeight="tru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9.5" hidden="false" customHeight="true" outlineLevel="0" collapsed="false">
      <c r="A5" s="1"/>
      <c r="B5" s="22" t="n">
        <f aca="false" t="array" ref="B5:H5">DnyATýdny+DATE(KalendářníRok,8,1)-WEEKDAY(DATE(KalendářníRok,8,1),(ZačátekTýdne="PONDĚLÍ")+1)+8</f>
        <v>44781</v>
      </c>
      <c r="C5" s="22" t="n">
        <v>44782</v>
      </c>
      <c r="D5" s="22" t="n">
        <v>44783</v>
      </c>
      <c r="E5" s="22" t="n">
        <v>44784</v>
      </c>
      <c r="F5" s="22" t="n">
        <v>44785</v>
      </c>
      <c r="G5" s="22" t="n">
        <v>44786</v>
      </c>
      <c r="H5" s="22" t="n">
        <v>44787</v>
      </c>
    </row>
    <row r="6" customFormat="false" ht="57.75" hidden="false" customHeight="true" outlineLevel="0" collapsed="false">
      <c r="A6" s="1"/>
      <c r="B6" s="16"/>
      <c r="C6" s="16"/>
      <c r="D6" s="16"/>
      <c r="E6" s="16"/>
      <c r="F6" s="16"/>
      <c r="G6" s="16"/>
      <c r="H6" s="16"/>
    </row>
    <row r="7" customFormat="false" ht="19.5" hidden="false" customHeight="true" outlineLevel="0" collapsed="false">
      <c r="A7" s="1"/>
      <c r="B7" s="12" t="n">
        <f aca="false" t="array" ref="B7:H7">DnyATýdny+DATE(KalendářníRok,8,1)-WEEKDAY(DATE(KalendářníRok,8,1),(ZačátekTýdne="PONDĚLÍ")+1)+15</f>
        <v>44788</v>
      </c>
      <c r="C7" s="12" t="n">
        <v>44789</v>
      </c>
      <c r="D7" s="12" t="n">
        <v>44790</v>
      </c>
      <c r="E7" s="12" t="n">
        <v>44791</v>
      </c>
      <c r="F7" s="12" t="n">
        <v>44792</v>
      </c>
      <c r="G7" s="12" t="n">
        <v>44793</v>
      </c>
      <c r="H7" s="12" t="n">
        <v>44794</v>
      </c>
    </row>
    <row r="8" customFormat="false" ht="57.75" hidden="false" customHeight="tru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9.5" hidden="false" customHeight="true" outlineLevel="0" collapsed="false">
      <c r="A9" s="1"/>
      <c r="B9" s="22" t="n">
        <f aca="false" t="array" ref="B9:H9">DnyATýdny+DATE(KalendářníRok,8,1)-WEEKDAY(DATE(KalendářníRok,8,1),(ZačátekTýdne="PONDĚLÍ")+1)+22</f>
        <v>44795</v>
      </c>
      <c r="C9" s="22" t="n">
        <v>44796</v>
      </c>
      <c r="D9" s="22" t="n">
        <v>44797</v>
      </c>
      <c r="E9" s="22" t="n">
        <v>44798</v>
      </c>
      <c r="F9" s="22" t="n">
        <v>44799</v>
      </c>
      <c r="G9" s="22" t="n">
        <v>44800</v>
      </c>
      <c r="H9" s="22" t="n">
        <v>44801</v>
      </c>
    </row>
    <row r="10" customFormat="false" ht="57.75" hidden="false" customHeight="true" outlineLevel="0" collapsed="false">
      <c r="A10" s="1"/>
      <c r="B10" s="16"/>
      <c r="C10" s="16"/>
      <c r="D10" s="16"/>
      <c r="E10" s="16"/>
      <c r="F10" s="16"/>
      <c r="G10" s="16"/>
      <c r="H10" s="16"/>
    </row>
    <row r="11" customFormat="false" ht="19.5" hidden="false" customHeight="true" outlineLevel="0" collapsed="false">
      <c r="A11" s="1"/>
      <c r="B11" s="12" t="n">
        <f aca="false" t="array" ref="B11:H11">DnyATýdny+DATE(KalendářníRok,8,1)-WEEKDAY(DATE(KalendářníRok,8,1),(ZačátekTýdne="PONDĚLÍ")+1)+29</f>
        <v>44802</v>
      </c>
      <c r="C11" s="12" t="n">
        <v>44803</v>
      </c>
      <c r="D11" s="12" t="n">
        <v>44804</v>
      </c>
      <c r="E11" s="12" t="n">
        <v>44805</v>
      </c>
      <c r="F11" s="12" t="n">
        <v>44806</v>
      </c>
      <c r="G11" s="12" t="n">
        <v>44807</v>
      </c>
      <c r="H11" s="12" t="n">
        <v>44808</v>
      </c>
    </row>
    <row r="12" customFormat="false" ht="57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9.5" hidden="false" customHeight="true" outlineLevel="0" collapsed="false">
      <c r="A13" s="1"/>
      <c r="B13" s="22" t="n">
        <f aca="false" t="array" ref="B13:C13">DnyATýdny+DATE(KalendářníRok,8,1)-WEEKDAY(DATE(KalendářníRok,8,1),(ZačátekTýdne="PONDĚLÍ")+1)+36</f>
        <v>44809</v>
      </c>
      <c r="C13" s="22" t="n">
        <v>44810</v>
      </c>
      <c r="D13" s="20" t="s">
        <v>4</v>
      </c>
      <c r="E13" s="16"/>
      <c r="F13" s="16"/>
      <c r="G13" s="16"/>
      <c r="H13" s="16"/>
    </row>
    <row r="14" customFormat="false" ht="57.75" hidden="false" customHeight="true" outlineLevel="0" collapsed="false">
      <c r="A14" s="1"/>
      <c r="B14" s="16"/>
      <c r="C14" s="16"/>
      <c r="D14" s="20"/>
      <c r="E14" s="16"/>
      <c r="F14" s="16"/>
      <c r="G14" s="16"/>
      <c r="H14" s="16"/>
    </row>
  </sheetData>
  <mergeCells count="2">
    <mergeCell ref="D13:D14"/>
    <mergeCell ref="E13:H14"/>
  </mergeCells>
  <conditionalFormatting sqref="B3:G3">
    <cfRule type="expression" priority="2" aboveAverage="0" equalAverage="0" bottom="0" percent="0" rank="0" text="" dxfId="14">
      <formula>DAY(B3)&gt;8</formula>
    </cfRule>
  </conditionalFormatting>
  <conditionalFormatting sqref="B11:H11 B13:C13">
    <cfRule type="expression" priority="3" aboveAverage="0" equalAverage="0" bottom="0" percent="0" rank="0" text="" dxfId="15">
      <formula>AND(DAY(B11)&gt;=1,DAY(B11)&lt;=15)</formula>
    </cfRule>
  </conditionalFormatting>
  <dataValidations count="9">
    <dataValidation allowBlank="true" errorStyle="stop" operator="between" prompt="Automaticky zjištěný den v týdnu" showDropDown="false" showErrorMessage="true" showInputMessage="true" sqref="C2:H2" type="none">
      <formula1>0</formula1>
      <formula2>0</formula2>
    </dataValidation>
    <dataValidation allowBlank="true" errorStyle="stop" operator="between" prompt="Rok v této buňce se aktualizuje automaticky podle roku zadaného na lednovém listu. V následujícím kalendáři mají data předchozího a následujícího měsíce světlejší odstín písma." showDropDown="false" showErrorMessage="true" showInputMessage="true" sqref="B1" type="none">
      <formula1>0</formula1>
      <formula2>0</formula2>
    </dataValidation>
    <dataValidation allowBlank="true" errorStyle="stop" operator="between" prompt="Tento řádek a řádky 5, 7, 9, 11 a 13 obsahují kalendářní dny v týdnu. Pokud tato buňka neobsahuje číslo 1, jde o den z předchozího měsíce. Do buňky E13 zadejte poznámky." showDropDown="false" showErrorMessage="true" showInputMessage="true" sqref="B3" type="none">
      <formula1>0</formula1>
      <formula2>0</formula2>
    </dataValidation>
    <dataValidation allowBlank="true" errorStyle="stop" operator="between" prompt="Tento řádek obsahuje názvy dnů v týdnu pro tento kalendář. Tato buňka obsahuje den, kterým začíná týden. Pokud chcete začínat týden jiným dnem, zadejte ho na lednovém listu do buňky K3." showDropDown="false" showErrorMessage="true" showInputMessage="true" sqref="B2" type="none">
      <formula1>0</formula1>
      <formula2>0</formula2>
    </dataValidation>
    <dataValidation allowBlank="true" errorStyle="stop" operator="between" prompt="Rok v této buňce se aktualizuje automaticky. Pokud ho chcete změnit, vyberte jiný v buňce K2." showDropDown="false" showErrorMessage="true" showInputMessage="true" sqref="C1:D1" type="none">
      <formula1>0</formula1>
      <formula2>0</formula2>
    </dataValidation>
    <dataValidation allowBlank="true" errorStyle="stop" operator="between" prompt="Poznámky zadejte do buňky vpravo." showDropDown="false" showErrorMessage="true" showInputMessage="true" sqref="D13:D14" type="none">
      <formula1>0</formula1>
      <formula2>0</formula2>
    </dataValidation>
    <dataValidation allowBlank="true" errorStyle="stop" operator="between" prompt="Do této buňky zadejte poznámky." showDropDown="false" showErrorMessage="true" showInputMessage="true" sqref="E13:H14" type="none">
      <formula1>0</formula1>
      <formula2>0</formula2>
    </dataValidation>
    <dataValidation allowBlank="true" errorStyle="stop" operator="between" prompt="Na tomto řádku a na řádcích 6, 8, 10, 12 a 14 jsou buňky, do kterých můžete zadat poznámky ke dni spojené s kalendářním dnem v předchozí buňce." showDropDown="false" showErrorMessage="true" showInputMessage="true" sqref="B4" type="none">
      <formula1>0</formula1>
      <formula2>0</formula2>
    </dataValidation>
    <dataValidation allowBlank="true" errorStyle="stop" operator="between" prompt="Srpnový měsíční kalendář" showDropDown="false" showErrorMessage="true" showInputMessage="true" sqref="A1" type="none">
      <formula1>0</formula1>
      <formula2>0</formula2>
    </dataValidation>
  </dataValidations>
  <printOptions headings="false" gridLines="false" gridLinesSet="true" horizontalCentered="true" verticalCentered="true"/>
  <pageMargins left="0.7" right="0.7" top="0.75" bottom="0.597222222222222" header="0.511811023622047" footer="0.3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>&amp;CPage &amp;P of &amp;N</oddFooter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6C6A7"/>
    <pageSetUpPr fitToPage="true"/>
  </sheetPr>
  <dimension ref="A1:H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828125" defaultRowHeight="14.25" customHeight="true" zeroHeight="false" outlineLevelRow="0" outlineLevelCol="0"/>
  <cols>
    <col collapsed="false" customWidth="true" hidden="false" outlineLevel="0" max="1" min="1" style="0" width="2.63"/>
    <col collapsed="false" customWidth="true" hidden="false" outlineLevel="0" max="2" min="2" style="0" width="18.27"/>
    <col collapsed="false" customWidth="true" hidden="false" outlineLevel="0" max="8" min="3" style="0" width="17.63"/>
    <col collapsed="false" customWidth="true" hidden="false" outlineLevel="0" max="9" min="9" style="0" width="2.63"/>
    <col collapsed="false" customWidth="true" hidden="false" outlineLevel="0" max="10" min="10" style="0" width="12"/>
  </cols>
  <sheetData>
    <row r="1" customFormat="false" ht="59.25" hidden="false" customHeight="true" outlineLevel="0" collapsed="false">
      <c r="A1" s="1"/>
      <c r="B1" s="3" t="str">
        <f aca="false">"Září "&amp;KalendářníRok</f>
        <v>Září 2022</v>
      </c>
      <c r="C1" s="3"/>
      <c r="D1" s="3"/>
      <c r="E1" s="5"/>
      <c r="F1" s="5"/>
      <c r="G1" s="5"/>
      <c r="H1" s="21"/>
    </row>
    <row r="2" customFormat="false" ht="21.75" hidden="false" customHeight="true" outlineLevel="0" collapsed="false">
      <c r="A2" s="1"/>
      <c r="B2" s="8" t="str">
        <f aca="false">IF(ZačátekTýdne="NEDĚLE", "NEDĚLE","PONDĚLÍ")</f>
        <v>PONDĚLÍ</v>
      </c>
      <c r="C2" s="8" t="str">
        <f aca="false">UPPER(TEXT(C3,"dddd"))</f>
        <v>ÚTERÝ</v>
      </c>
      <c r="D2" s="8" t="str">
        <f aca="false">UPPER(TEXT(D3,"dddd"))</f>
        <v>STŘEDA</v>
      </c>
      <c r="E2" s="8" t="str">
        <f aca="false">UPPER(TEXT(E3,"dddd"))</f>
        <v>ČTVRTEK</v>
      </c>
      <c r="F2" s="8" t="str">
        <f aca="false">UPPER(TEXT(F3,"dddd"))</f>
        <v>PÁTEK</v>
      </c>
      <c r="G2" s="8" t="str">
        <f aca="false">UPPER(TEXT(G3,"dddd"))</f>
        <v>SOBOTA</v>
      </c>
      <c r="H2" s="8" t="str">
        <f aca="false">UPPER(TEXT(H3,"dddd"))</f>
        <v>NEDĚLE</v>
      </c>
    </row>
    <row r="3" customFormat="false" ht="19.5" hidden="false" customHeight="true" outlineLevel="0" collapsed="false">
      <c r="A3" s="1"/>
      <c r="B3" s="12" t="n">
        <f aca="false" t="array" ref="B3:H3">DnyATýdny+DATE(KalendářníRok,9,1)-WEEKDAY(DATE(KalendářníRok,9,1),(ZačátekTýdne="PONDĚLÍ")+1)+1</f>
        <v>44802</v>
      </c>
      <c r="C3" s="12" t="n">
        <v>44803</v>
      </c>
      <c r="D3" s="12" t="n">
        <v>44804</v>
      </c>
      <c r="E3" s="12" t="n">
        <v>44805</v>
      </c>
      <c r="F3" s="12" t="n">
        <v>44806</v>
      </c>
      <c r="G3" s="12" t="n">
        <v>44807</v>
      </c>
      <c r="H3" s="12" t="n">
        <v>44808</v>
      </c>
    </row>
    <row r="4" customFormat="false" ht="57.75" hidden="false" customHeight="tru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9.5" hidden="false" customHeight="true" outlineLevel="0" collapsed="false">
      <c r="A5" s="1"/>
      <c r="B5" s="22" t="n">
        <f aca="false" t="array" ref="B5:H5">DnyATýdny+DATE(KalendářníRok,9,1)-WEEKDAY(DATE(KalendářníRok,9,1),(ZačátekTýdne="PONDĚLÍ")+1)+8</f>
        <v>44809</v>
      </c>
      <c r="C5" s="22" t="n">
        <v>44810</v>
      </c>
      <c r="D5" s="22" t="n">
        <v>44811</v>
      </c>
      <c r="E5" s="22" t="n">
        <v>44812</v>
      </c>
      <c r="F5" s="22" t="n">
        <v>44813</v>
      </c>
      <c r="G5" s="22" t="n">
        <v>44814</v>
      </c>
      <c r="H5" s="22" t="n">
        <v>44815</v>
      </c>
    </row>
    <row r="6" customFormat="false" ht="57.75" hidden="false" customHeight="true" outlineLevel="0" collapsed="false">
      <c r="A6" s="1"/>
      <c r="B6" s="16"/>
      <c r="C6" s="16"/>
      <c r="D6" s="16"/>
      <c r="E6" s="16"/>
      <c r="F6" s="16"/>
      <c r="G6" s="16"/>
      <c r="H6" s="16"/>
    </row>
    <row r="7" customFormat="false" ht="19.5" hidden="false" customHeight="true" outlineLevel="0" collapsed="false">
      <c r="A7" s="1"/>
      <c r="B7" s="12" t="n">
        <f aca="false" t="array" ref="B7:H7">DnyATýdny+DATE(KalendářníRok,9,1)-WEEKDAY(DATE(KalendářníRok,9,1),(ZačátekTýdne="PONDĚLÍ")+1)+15</f>
        <v>44816</v>
      </c>
      <c r="C7" s="12" t="n">
        <v>44817</v>
      </c>
      <c r="D7" s="12" t="n">
        <v>44818</v>
      </c>
      <c r="E7" s="12" t="n">
        <v>44819</v>
      </c>
      <c r="F7" s="12" t="n">
        <v>44820</v>
      </c>
      <c r="G7" s="12" t="n">
        <v>44821</v>
      </c>
      <c r="H7" s="12" t="n">
        <v>44822</v>
      </c>
    </row>
    <row r="8" customFormat="false" ht="57.75" hidden="false" customHeight="tru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9.5" hidden="false" customHeight="true" outlineLevel="0" collapsed="false">
      <c r="A9" s="1"/>
      <c r="B9" s="22" t="n">
        <f aca="false" t="array" ref="B9:H9">DnyATýdny+DATE(KalendářníRok,9,1)-WEEKDAY(DATE(KalendářníRok,9,1),(ZačátekTýdne="PONDĚLÍ")+1)+22</f>
        <v>44823</v>
      </c>
      <c r="C9" s="22" t="n">
        <v>44824</v>
      </c>
      <c r="D9" s="22" t="n">
        <v>44825</v>
      </c>
      <c r="E9" s="22" t="n">
        <v>44826</v>
      </c>
      <c r="F9" s="22" t="n">
        <v>44827</v>
      </c>
      <c r="G9" s="22" t="n">
        <v>44828</v>
      </c>
      <c r="H9" s="22" t="n">
        <v>44829</v>
      </c>
    </row>
    <row r="10" customFormat="false" ht="57.75" hidden="false" customHeight="true" outlineLevel="0" collapsed="false">
      <c r="A10" s="1"/>
      <c r="B10" s="16"/>
      <c r="C10" s="16"/>
      <c r="D10" s="16"/>
      <c r="E10" s="16"/>
      <c r="F10" s="16"/>
      <c r="G10" s="16"/>
      <c r="H10" s="16"/>
    </row>
    <row r="11" customFormat="false" ht="19.5" hidden="false" customHeight="true" outlineLevel="0" collapsed="false">
      <c r="A11" s="1"/>
      <c r="B11" s="12" t="n">
        <f aca="false" t="array" ref="B11:H11">DnyATýdny+DATE(KalendářníRok,9,1)-WEEKDAY(DATE(KalendářníRok,9,1),(ZačátekTýdne="PONDĚLÍ")+1)+29</f>
        <v>44830</v>
      </c>
      <c r="C11" s="12" t="n">
        <v>44831</v>
      </c>
      <c r="D11" s="12" t="n">
        <v>44832</v>
      </c>
      <c r="E11" s="12" t="n">
        <v>44833</v>
      </c>
      <c r="F11" s="12" t="n">
        <v>44834</v>
      </c>
      <c r="G11" s="12" t="n">
        <v>44835</v>
      </c>
      <c r="H11" s="12" t="n">
        <v>44836</v>
      </c>
    </row>
    <row r="12" customFormat="false" ht="57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9.5" hidden="false" customHeight="true" outlineLevel="0" collapsed="false">
      <c r="A13" s="1"/>
      <c r="B13" s="22" t="n">
        <f aca="false" t="array" ref="B13:C13">DnyATýdny+DATE(KalendářníRok,9,1)-WEEKDAY(DATE(KalendářníRok,9,1),(ZačátekTýdne="PONDĚLÍ")+1)+36</f>
        <v>44837</v>
      </c>
      <c r="C13" s="22" t="n">
        <v>44838</v>
      </c>
      <c r="D13" s="20" t="s">
        <v>4</v>
      </c>
      <c r="E13" s="16"/>
      <c r="F13" s="16"/>
      <c r="G13" s="16"/>
      <c r="H13" s="16"/>
    </row>
    <row r="14" customFormat="false" ht="57.75" hidden="false" customHeight="true" outlineLevel="0" collapsed="false">
      <c r="A14" s="1"/>
      <c r="B14" s="16"/>
      <c r="C14" s="16"/>
      <c r="D14" s="20"/>
      <c r="E14" s="16"/>
      <c r="F14" s="16"/>
      <c r="G14" s="16"/>
      <c r="H14" s="16"/>
    </row>
  </sheetData>
  <mergeCells count="2">
    <mergeCell ref="D13:D14"/>
    <mergeCell ref="E13:H14"/>
  </mergeCells>
  <conditionalFormatting sqref="B3:G3">
    <cfRule type="expression" priority="2" aboveAverage="0" equalAverage="0" bottom="0" percent="0" rank="0" text="" dxfId="16">
      <formula>DAY(B3)&gt;8</formula>
    </cfRule>
  </conditionalFormatting>
  <conditionalFormatting sqref="B11:H11 B13:C13">
    <cfRule type="expression" priority="3" aboveAverage="0" equalAverage="0" bottom="0" percent="0" rank="0" text="" dxfId="17">
      <formula>AND(DAY(B11)&gt;=1,DAY(B11)&lt;=15)</formula>
    </cfRule>
  </conditionalFormatting>
  <dataValidations count="9">
    <dataValidation allowBlank="true" errorStyle="stop" operator="between" prompt="Automaticky zjištěný den v týdnu" showDropDown="false" showErrorMessage="true" showInputMessage="true" sqref="C2:H2" type="none">
      <formula1>0</formula1>
      <formula2>0</formula2>
    </dataValidation>
    <dataValidation allowBlank="true" errorStyle="stop" operator="between" prompt="Rok v této buňce se aktualizuje automaticky podle roku zadaného na lednovém listu. V následujícím kalendáři mají data předchozího a následujícího měsíce světlejší odstín písma." showDropDown="false" showErrorMessage="true" showInputMessage="true" sqref="B1" type="none">
      <formula1>0</formula1>
      <formula2>0</formula2>
    </dataValidation>
    <dataValidation allowBlank="true" errorStyle="stop" operator="between" prompt="Tento řádek a řádky 5, 7, 9, 11 a 13 obsahují kalendářní dny v týdnu. Pokud tato buňka neobsahuje číslo 1, jde o den z předchozího měsíce. Do buňky E13 zadejte poznámky." showDropDown="false" showErrorMessage="true" showInputMessage="true" sqref="B3" type="none">
      <formula1>0</formula1>
      <formula2>0</formula2>
    </dataValidation>
    <dataValidation allowBlank="true" errorStyle="stop" operator="between" prompt="Tento řádek obsahuje názvy dnů v týdnu pro tento kalendář. Tato buňka obsahuje den, kterým začíná týden. Pokud chcete začínat týden jiným dnem, zadejte ho na lednovém listu do buňky K3." showDropDown="false" showErrorMessage="true" showInputMessage="true" sqref="B2" type="none">
      <formula1>0</formula1>
      <formula2>0</formula2>
    </dataValidation>
    <dataValidation allowBlank="true" errorStyle="stop" operator="between" prompt="Rok v této buňce se aktualizuje automaticky. Pokud ho chcete změnit, vyberte jiný v buňce K2." showDropDown="false" showErrorMessage="true" showInputMessage="true" sqref="C1:D1" type="none">
      <formula1>0</formula1>
      <formula2>0</formula2>
    </dataValidation>
    <dataValidation allowBlank="true" errorStyle="stop" operator="between" prompt="Poznámky zadejte do buňky vpravo." showDropDown="false" showErrorMessage="true" showInputMessage="true" sqref="D13:D14" type="none">
      <formula1>0</formula1>
      <formula2>0</formula2>
    </dataValidation>
    <dataValidation allowBlank="true" errorStyle="stop" operator="between" prompt="Do této buňky zadejte poznámky." showDropDown="false" showErrorMessage="true" showInputMessage="true" sqref="E13:H14" type="none">
      <formula1>0</formula1>
      <formula2>0</formula2>
    </dataValidation>
    <dataValidation allowBlank="true" errorStyle="stop" operator="between" prompt="Na tomto řádku a na řádcích 6, 8, 10, 12 a 14 jsou buňky, do kterých můžete zadat poznámky ke dni spojené s kalendářním dnem v předchozí buňce." showDropDown="false" showErrorMessage="true" showInputMessage="true" sqref="B4" type="none">
      <formula1>0</formula1>
      <formula2>0</formula2>
    </dataValidation>
    <dataValidation allowBlank="true" errorStyle="stop" operator="between" prompt="Zářijový měsíční kalendář" showDropDown="false" showErrorMessage="true" showInputMessage="true" sqref="A1" type="none">
      <formula1>0</formula1>
      <formula2>0</formula2>
    </dataValidation>
  </dataValidations>
  <printOptions headings="false" gridLines="false" gridLinesSet="true" horizontalCentered="true" verticalCentered="true"/>
  <pageMargins left="0.7" right="0.7" top="0.75" bottom="0.597222222222222" header="0.511811023622047" footer="0.3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>&amp;CPage &amp;P of &amp;N</oddFooter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4945F"/>
    <pageSetUpPr fitToPage="true"/>
  </sheetPr>
  <dimension ref="A1:H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828125" defaultRowHeight="14.25" customHeight="true" zeroHeight="false" outlineLevelRow="0" outlineLevelCol="0"/>
  <cols>
    <col collapsed="false" customWidth="true" hidden="false" outlineLevel="0" max="1" min="1" style="0" width="2.63"/>
    <col collapsed="false" customWidth="true" hidden="false" outlineLevel="0" max="2" min="2" style="0" width="18.27"/>
    <col collapsed="false" customWidth="true" hidden="false" outlineLevel="0" max="8" min="3" style="0" width="17.63"/>
    <col collapsed="false" customWidth="true" hidden="false" outlineLevel="0" max="9" min="9" style="0" width="2.63"/>
  </cols>
  <sheetData>
    <row r="1" customFormat="false" ht="59.25" hidden="false" customHeight="true" outlineLevel="0" collapsed="false">
      <c r="A1" s="1"/>
      <c r="B1" s="3" t="str">
        <f aca="false">"Říjen "&amp;KalendářníRok</f>
        <v>Říjen 2022</v>
      </c>
      <c r="C1" s="3"/>
      <c r="D1" s="3"/>
      <c r="E1" s="5"/>
      <c r="F1" s="5"/>
      <c r="G1" s="5"/>
      <c r="H1" s="21"/>
    </row>
    <row r="2" customFormat="false" ht="21.75" hidden="false" customHeight="true" outlineLevel="0" collapsed="false">
      <c r="A2" s="1"/>
      <c r="B2" s="8" t="str">
        <f aca="false">IF(ZačátekTýdne="NEDĚLE", "NEDĚLE","PONDĚLÍ")</f>
        <v>PONDĚLÍ</v>
      </c>
      <c r="C2" s="8" t="str">
        <f aca="false">UPPER(TEXT(C3,"dddd"))</f>
        <v>ÚTERÝ</v>
      </c>
      <c r="D2" s="8" t="str">
        <f aca="false">UPPER(TEXT(D3,"dddd"))</f>
        <v>STŘEDA</v>
      </c>
      <c r="E2" s="8" t="str">
        <f aca="false">UPPER(TEXT(E3,"dddd"))</f>
        <v>ČTVRTEK</v>
      </c>
      <c r="F2" s="8" t="str">
        <f aca="false">UPPER(TEXT(F3,"dddd"))</f>
        <v>PÁTEK</v>
      </c>
      <c r="G2" s="8" t="str">
        <f aca="false">UPPER(TEXT(G3,"dddd"))</f>
        <v>SOBOTA</v>
      </c>
      <c r="H2" s="8" t="str">
        <f aca="false">UPPER(TEXT(H3,"dddd"))</f>
        <v>NEDĚLE</v>
      </c>
    </row>
    <row r="3" customFormat="false" ht="19.5" hidden="false" customHeight="true" outlineLevel="0" collapsed="false">
      <c r="A3" s="1"/>
      <c r="B3" s="12" t="n">
        <f aca="false" t="array" ref="B3:H3">DnyATýdny+DATE(KalendářníRok,10,1)-WEEKDAY(DATE(KalendářníRok,10,1),(ZačátekTýdne="PONDĚLÍ")+1)+1</f>
        <v>44830</v>
      </c>
      <c r="C3" s="12" t="n">
        <v>44831</v>
      </c>
      <c r="D3" s="12" t="n">
        <v>44832</v>
      </c>
      <c r="E3" s="12" t="n">
        <v>44833</v>
      </c>
      <c r="F3" s="12" t="n">
        <v>44834</v>
      </c>
      <c r="G3" s="12" t="n">
        <v>44835</v>
      </c>
      <c r="H3" s="12" t="n">
        <v>44836</v>
      </c>
    </row>
    <row r="4" customFormat="false" ht="57.75" hidden="false" customHeight="tru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9.5" hidden="false" customHeight="true" outlineLevel="0" collapsed="false">
      <c r="A5" s="1"/>
      <c r="B5" s="22" t="n">
        <f aca="false" t="array" ref="B5:H5">DnyATýdny+DATE(KalendářníRok,10,1)-WEEKDAY(DATE(KalendářníRok,10,1),(ZačátekTýdne="PONDĚLÍ")+1)+8</f>
        <v>44837</v>
      </c>
      <c r="C5" s="22" t="n">
        <v>44838</v>
      </c>
      <c r="D5" s="22" t="n">
        <v>44839</v>
      </c>
      <c r="E5" s="22" t="n">
        <v>44840</v>
      </c>
      <c r="F5" s="22" t="n">
        <v>44841</v>
      </c>
      <c r="G5" s="22" t="n">
        <v>44842</v>
      </c>
      <c r="H5" s="22" t="n">
        <v>44843</v>
      </c>
    </row>
    <row r="6" customFormat="false" ht="57.75" hidden="false" customHeight="true" outlineLevel="0" collapsed="false">
      <c r="A6" s="1"/>
      <c r="B6" s="16"/>
      <c r="C6" s="16"/>
      <c r="D6" s="16"/>
      <c r="E6" s="16"/>
      <c r="F6" s="16"/>
      <c r="G6" s="16"/>
      <c r="H6" s="16"/>
    </row>
    <row r="7" customFormat="false" ht="19.5" hidden="false" customHeight="true" outlineLevel="0" collapsed="false">
      <c r="A7" s="1"/>
      <c r="B7" s="12" t="n">
        <f aca="false" t="array" ref="B7:H7">DnyATýdny+DATE(KalendářníRok,10,1)-WEEKDAY(DATE(KalendářníRok,10,1),(ZačátekTýdne="PONDĚLÍ")+1)+15</f>
        <v>44844</v>
      </c>
      <c r="C7" s="12" t="n">
        <v>44845</v>
      </c>
      <c r="D7" s="12" t="n">
        <v>44846</v>
      </c>
      <c r="E7" s="12" t="n">
        <v>44847</v>
      </c>
      <c r="F7" s="12" t="n">
        <v>44848</v>
      </c>
      <c r="G7" s="12" t="n">
        <v>44849</v>
      </c>
      <c r="H7" s="12" t="n">
        <v>44850</v>
      </c>
    </row>
    <row r="8" customFormat="false" ht="57.75" hidden="false" customHeight="tru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9.5" hidden="false" customHeight="true" outlineLevel="0" collapsed="false">
      <c r="A9" s="1"/>
      <c r="B9" s="22" t="n">
        <f aca="false" t="array" ref="B9:H9">DnyATýdny+DATE(KalendářníRok,10,1)-WEEKDAY(DATE(KalendářníRok,10,1),(ZačátekTýdne="PONDĚLÍ")+1)+22</f>
        <v>44851</v>
      </c>
      <c r="C9" s="22" t="n">
        <v>44852</v>
      </c>
      <c r="D9" s="22" t="n">
        <v>44853</v>
      </c>
      <c r="E9" s="22" t="n">
        <v>44854</v>
      </c>
      <c r="F9" s="22" t="n">
        <v>44855</v>
      </c>
      <c r="G9" s="22" t="n">
        <v>44856</v>
      </c>
      <c r="H9" s="22" t="n">
        <v>44857</v>
      </c>
    </row>
    <row r="10" customFormat="false" ht="57.75" hidden="false" customHeight="true" outlineLevel="0" collapsed="false">
      <c r="A10" s="1"/>
      <c r="B10" s="16"/>
      <c r="C10" s="16"/>
      <c r="D10" s="16"/>
      <c r="E10" s="16"/>
      <c r="F10" s="16"/>
      <c r="G10" s="16"/>
      <c r="H10" s="16"/>
    </row>
    <row r="11" customFormat="false" ht="19.5" hidden="false" customHeight="true" outlineLevel="0" collapsed="false">
      <c r="A11" s="1"/>
      <c r="B11" s="12" t="n">
        <f aca="false" t="array" ref="B11:H11">DnyATýdny+DATE(KalendářníRok,10,1)-WEEKDAY(DATE(KalendářníRok,10,1),(ZačátekTýdne="PONDĚLÍ")+1)+29</f>
        <v>44858</v>
      </c>
      <c r="C11" s="12" t="n">
        <v>44859</v>
      </c>
      <c r="D11" s="12" t="n">
        <v>44860</v>
      </c>
      <c r="E11" s="12" t="n">
        <v>44861</v>
      </c>
      <c r="F11" s="12" t="n">
        <v>44862</v>
      </c>
      <c r="G11" s="12" t="n">
        <v>44863</v>
      </c>
      <c r="H11" s="12" t="n">
        <v>44864</v>
      </c>
    </row>
    <row r="12" customFormat="false" ht="57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9.5" hidden="false" customHeight="true" outlineLevel="0" collapsed="false">
      <c r="A13" s="1"/>
      <c r="B13" s="22" t="n">
        <f aca="false" t="array" ref="B13:C13">DnyATýdny+DATE(KalendářníRok,10,1)-WEEKDAY(DATE(KalendářníRok,10,1),(ZačátekTýdne="PONDĚLÍ")+1)+36</f>
        <v>44865</v>
      </c>
      <c r="C13" s="22" t="n">
        <v>44866</v>
      </c>
      <c r="D13" s="20" t="s">
        <v>4</v>
      </c>
      <c r="E13" s="16"/>
      <c r="F13" s="16"/>
      <c r="G13" s="16"/>
      <c r="H13" s="16"/>
    </row>
    <row r="14" customFormat="false" ht="57.75" hidden="false" customHeight="true" outlineLevel="0" collapsed="false">
      <c r="A14" s="1"/>
      <c r="B14" s="16"/>
      <c r="C14" s="16"/>
      <c r="D14" s="20"/>
      <c r="E14" s="16"/>
      <c r="F14" s="16"/>
      <c r="G14" s="16"/>
      <c r="H14" s="16"/>
    </row>
  </sheetData>
  <mergeCells count="2">
    <mergeCell ref="D13:D14"/>
    <mergeCell ref="E13:H14"/>
  </mergeCells>
  <conditionalFormatting sqref="B3:G3">
    <cfRule type="expression" priority="2" aboveAverage="0" equalAverage="0" bottom="0" percent="0" rank="0" text="" dxfId="18">
      <formula>DAY(B3)&gt;8</formula>
    </cfRule>
  </conditionalFormatting>
  <conditionalFormatting sqref="B11:H11 B13:C13">
    <cfRule type="expression" priority="3" aboveAverage="0" equalAverage="0" bottom="0" percent="0" rank="0" text="" dxfId="19">
      <formula>AND(DAY(B11)&gt;=1,DAY(B11)&lt;=15)</formula>
    </cfRule>
  </conditionalFormatting>
  <dataValidations count="9">
    <dataValidation allowBlank="true" errorStyle="stop" operator="between" prompt="Automaticky zjištěný den v týdnu" showDropDown="false" showErrorMessage="true" showInputMessage="true" sqref="C2:H2" type="none">
      <formula1>0</formula1>
      <formula2>0</formula2>
    </dataValidation>
    <dataValidation allowBlank="true" errorStyle="stop" operator="between" prompt="Rok v této buňce se aktualizuje automaticky podle roku zadaného na lednovém listu. V následujícím kalendáři mají data předchozího a následujícího měsíce světlejší odstín písma." showDropDown="false" showErrorMessage="true" showInputMessage="true" sqref="B1" type="none">
      <formula1>0</formula1>
      <formula2>0</formula2>
    </dataValidation>
    <dataValidation allowBlank="true" errorStyle="stop" operator="between" prompt="Tento řádek a řádky 5, 7, 9, 11 a 13 obsahují kalendářní dny v týdnu. Pokud tato buňka neobsahuje číslo 1, jde o den z předchozího měsíce. Do buňky E13 zadejte poznámky." showDropDown="false" showErrorMessage="true" showInputMessage="true" sqref="B3" type="none">
      <formula1>0</formula1>
      <formula2>0</formula2>
    </dataValidation>
    <dataValidation allowBlank="true" errorStyle="stop" operator="between" prompt="Tento řádek obsahuje názvy dnů v týdnu pro tento kalendář. Tato buňka obsahuje den, kterým začíná týden. Pokud chcete začínat týden jiným dnem, zadejte ho na lednovém listu do buňky K3." showDropDown="false" showErrorMessage="true" showInputMessage="true" sqref="B2" type="none">
      <formula1>0</formula1>
      <formula2>0</formula2>
    </dataValidation>
    <dataValidation allowBlank="true" errorStyle="stop" operator="between" prompt="Rok v této buňce se aktualizuje automaticky. Pokud ho chcete změnit, vyberte jiný v buňce K2." showDropDown="false" showErrorMessage="true" showInputMessage="true" sqref="C1:D1" type="none">
      <formula1>0</formula1>
      <formula2>0</formula2>
    </dataValidation>
    <dataValidation allowBlank="true" errorStyle="stop" operator="between" prompt="Poznámky zadejte do buňky vpravo." showDropDown="false" showErrorMessage="true" showInputMessage="true" sqref="D13:D14" type="none">
      <formula1>0</formula1>
      <formula2>0</formula2>
    </dataValidation>
    <dataValidation allowBlank="true" errorStyle="stop" operator="between" prompt="Do této buňky zadejte poznámky." showDropDown="false" showErrorMessage="true" showInputMessage="true" sqref="E13:H14" type="none">
      <formula1>0</formula1>
      <formula2>0</formula2>
    </dataValidation>
    <dataValidation allowBlank="true" errorStyle="stop" operator="between" prompt="Na tomto řádku a na řádcích 6, 8, 10, 12 a 14 jsou buňky, do kterých můžete zadat poznámky ke dni spojené s kalendářním dnem v předchozí buňce." showDropDown="false" showErrorMessage="true" showInputMessage="true" sqref="B4" type="none">
      <formula1>0</formula1>
      <formula2>0</formula2>
    </dataValidation>
    <dataValidation allowBlank="true" errorStyle="stop" operator="between" prompt="Říjnový měsíční kalendář" showDropDown="false" showErrorMessage="true" showInputMessage="true" sqref="A1" type="none">
      <formula1>0</formula1>
      <formula2>0</formula2>
    </dataValidation>
  </dataValidations>
  <printOptions headings="false" gridLines="false" gridLinesSet="true" horizontalCentered="true" verticalCentered="true"/>
  <pageMargins left="0.7" right="0.7" top="0.75" bottom="0.597222222222222" header="0.511811023622047" footer="0.3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>&amp;CPage &amp;P of &amp;N</oddFooter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E1E13"/>
    <pageSetUpPr fitToPage="true"/>
  </sheetPr>
  <dimension ref="A1:H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828125" defaultRowHeight="14.25" customHeight="true" zeroHeight="false" outlineLevelRow="0" outlineLevelCol="0"/>
  <cols>
    <col collapsed="false" customWidth="true" hidden="false" outlineLevel="0" max="1" min="1" style="0" width="2.63"/>
    <col collapsed="false" customWidth="true" hidden="false" outlineLevel="0" max="2" min="2" style="0" width="18.27"/>
    <col collapsed="false" customWidth="true" hidden="false" outlineLevel="0" max="8" min="3" style="0" width="17.63"/>
    <col collapsed="false" customWidth="true" hidden="false" outlineLevel="0" max="9" min="9" style="0" width="2.63"/>
  </cols>
  <sheetData>
    <row r="1" customFormat="false" ht="59.25" hidden="false" customHeight="true" outlineLevel="0" collapsed="false">
      <c r="A1" s="1"/>
      <c r="B1" s="3" t="str">
        <f aca="false">"Listopad "&amp;KalendářníRok</f>
        <v>Listopad 2022</v>
      </c>
      <c r="C1" s="3"/>
      <c r="D1" s="3"/>
      <c r="E1" s="5"/>
      <c r="F1" s="5"/>
      <c r="G1" s="5"/>
      <c r="H1" s="21"/>
    </row>
    <row r="2" customFormat="false" ht="21.75" hidden="false" customHeight="true" outlineLevel="0" collapsed="false">
      <c r="A2" s="1"/>
      <c r="B2" s="8" t="str">
        <f aca="false">IF(ZačátekTýdne="NEDĚLE", "NEDĚLE","PONDĚLÍ")</f>
        <v>PONDĚLÍ</v>
      </c>
      <c r="C2" s="8" t="str">
        <f aca="false">UPPER(TEXT(C3,"dddd"))</f>
        <v>ÚTERÝ</v>
      </c>
      <c r="D2" s="8" t="str">
        <f aca="false">UPPER(TEXT(D3,"dddd"))</f>
        <v>STŘEDA</v>
      </c>
      <c r="E2" s="8" t="str">
        <f aca="false">UPPER(TEXT(E3,"dddd"))</f>
        <v>ČTVRTEK</v>
      </c>
      <c r="F2" s="8" t="str">
        <f aca="false">UPPER(TEXT(F3,"dddd"))</f>
        <v>PÁTEK</v>
      </c>
      <c r="G2" s="8" t="str">
        <f aca="false">UPPER(TEXT(G3,"dddd"))</f>
        <v>SOBOTA</v>
      </c>
      <c r="H2" s="8" t="str">
        <f aca="false">UPPER(TEXT(H3,"dddd"))</f>
        <v>NEDĚLE</v>
      </c>
    </row>
    <row r="3" customFormat="false" ht="19.5" hidden="false" customHeight="true" outlineLevel="0" collapsed="false">
      <c r="A3" s="1"/>
      <c r="B3" s="12" t="n">
        <f aca="false" t="array" ref="B3:H3">DnyATýdny+DATE(KalendářníRok,11,1)-WEEKDAY(DATE(KalendářníRok,11,1),(ZačátekTýdne="PONDĚLÍ")+1)+1</f>
        <v>44865</v>
      </c>
      <c r="C3" s="12" t="n">
        <v>44866</v>
      </c>
      <c r="D3" s="12" t="n">
        <v>44867</v>
      </c>
      <c r="E3" s="12" t="n">
        <v>44868</v>
      </c>
      <c r="F3" s="12" t="n">
        <v>44869</v>
      </c>
      <c r="G3" s="12" t="n">
        <v>44870</v>
      </c>
      <c r="H3" s="12" t="n">
        <v>44871</v>
      </c>
    </row>
    <row r="4" customFormat="false" ht="57.75" hidden="false" customHeight="tru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9.5" hidden="false" customHeight="true" outlineLevel="0" collapsed="false">
      <c r="A5" s="1"/>
      <c r="B5" s="22" t="n">
        <f aca="false" t="array" ref="B5:H5">DnyATýdny+DATE(KalendářníRok,11,1)-WEEKDAY(DATE(KalendářníRok,11,1),(ZačátekTýdne="PONDĚLÍ")+1)+8</f>
        <v>44872</v>
      </c>
      <c r="C5" s="22" t="n">
        <v>44873</v>
      </c>
      <c r="D5" s="22" t="n">
        <v>44874</v>
      </c>
      <c r="E5" s="22" t="n">
        <v>44875</v>
      </c>
      <c r="F5" s="22" t="n">
        <v>44876</v>
      </c>
      <c r="G5" s="22" t="n">
        <v>44877</v>
      </c>
      <c r="H5" s="22" t="n">
        <v>44878</v>
      </c>
    </row>
    <row r="6" customFormat="false" ht="57.75" hidden="false" customHeight="true" outlineLevel="0" collapsed="false">
      <c r="A6" s="1"/>
      <c r="B6" s="16"/>
      <c r="C6" s="16"/>
      <c r="D6" s="16"/>
      <c r="E6" s="16"/>
      <c r="F6" s="16"/>
      <c r="G6" s="16"/>
      <c r="H6" s="16"/>
    </row>
    <row r="7" customFormat="false" ht="19.5" hidden="false" customHeight="true" outlineLevel="0" collapsed="false">
      <c r="A7" s="1"/>
      <c r="B7" s="12" t="n">
        <f aca="false" t="array" ref="B7:H7">DnyATýdny+DATE(KalendářníRok,11,1)-WEEKDAY(DATE(KalendářníRok,11,1),(ZačátekTýdne="PONDĚLÍ")+1)+15</f>
        <v>44879</v>
      </c>
      <c r="C7" s="12" t="n">
        <v>44880</v>
      </c>
      <c r="D7" s="12" t="n">
        <v>44881</v>
      </c>
      <c r="E7" s="12" t="n">
        <v>44882</v>
      </c>
      <c r="F7" s="12" t="n">
        <v>44883</v>
      </c>
      <c r="G7" s="12" t="n">
        <v>44884</v>
      </c>
      <c r="H7" s="12" t="n">
        <v>44885</v>
      </c>
    </row>
    <row r="8" customFormat="false" ht="57.75" hidden="false" customHeight="tru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9.5" hidden="false" customHeight="true" outlineLevel="0" collapsed="false">
      <c r="A9" s="1"/>
      <c r="B9" s="22" t="n">
        <f aca="false" t="array" ref="B9:H9">DnyATýdny+DATE(KalendářníRok,11,1)-WEEKDAY(DATE(KalendářníRok,11,1),(ZačátekTýdne="PONDĚLÍ")+1)+22</f>
        <v>44886</v>
      </c>
      <c r="C9" s="22" t="n">
        <v>44887</v>
      </c>
      <c r="D9" s="22" t="n">
        <v>44888</v>
      </c>
      <c r="E9" s="22" t="n">
        <v>44889</v>
      </c>
      <c r="F9" s="22" t="n">
        <v>44890</v>
      </c>
      <c r="G9" s="22" t="n">
        <v>44891</v>
      </c>
      <c r="H9" s="22" t="n">
        <v>44892</v>
      </c>
    </row>
    <row r="10" customFormat="false" ht="57.75" hidden="false" customHeight="true" outlineLevel="0" collapsed="false">
      <c r="A10" s="1"/>
      <c r="B10" s="16"/>
      <c r="C10" s="16"/>
      <c r="D10" s="16"/>
      <c r="E10" s="16"/>
      <c r="F10" s="16"/>
      <c r="G10" s="16"/>
      <c r="H10" s="16"/>
    </row>
    <row r="11" customFormat="false" ht="19.5" hidden="false" customHeight="true" outlineLevel="0" collapsed="false">
      <c r="A11" s="1"/>
      <c r="B11" s="12" t="n">
        <f aca="false" t="array" ref="B11:H11">DnyATýdny+DATE(KalendářníRok,11,1)-WEEKDAY(DATE(KalendářníRok,11,1),(ZačátekTýdne="PONDĚLÍ")+1)+29</f>
        <v>44893</v>
      </c>
      <c r="C11" s="12" t="n">
        <v>44894</v>
      </c>
      <c r="D11" s="12" t="n">
        <v>44895</v>
      </c>
      <c r="E11" s="12" t="n">
        <v>44896</v>
      </c>
      <c r="F11" s="12" t="n">
        <v>44897</v>
      </c>
      <c r="G11" s="12" t="n">
        <v>44898</v>
      </c>
      <c r="H11" s="12" t="n">
        <v>44899</v>
      </c>
    </row>
    <row r="12" customFormat="false" ht="57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9.5" hidden="false" customHeight="true" outlineLevel="0" collapsed="false">
      <c r="A13" s="1"/>
      <c r="B13" s="22" t="n">
        <f aca="false" t="array" ref="B13:C13">DnyATýdny+DATE(KalendářníRok,11,1)-WEEKDAY(DATE(KalendářníRok,11,1),(ZačátekTýdne="PONDĚLÍ")+1)+36</f>
        <v>44900</v>
      </c>
      <c r="C13" s="22" t="n">
        <v>44901</v>
      </c>
      <c r="D13" s="20" t="s">
        <v>4</v>
      </c>
      <c r="E13" s="16"/>
      <c r="F13" s="16"/>
      <c r="G13" s="16"/>
      <c r="H13" s="16"/>
    </row>
    <row r="14" customFormat="false" ht="57.75" hidden="false" customHeight="true" outlineLevel="0" collapsed="false">
      <c r="A14" s="1"/>
      <c r="B14" s="16"/>
      <c r="C14" s="16"/>
      <c r="D14" s="20"/>
      <c r="E14" s="16"/>
      <c r="F14" s="16"/>
      <c r="G14" s="16"/>
      <c r="H14" s="16"/>
    </row>
  </sheetData>
  <mergeCells count="2">
    <mergeCell ref="D13:D14"/>
    <mergeCell ref="E13:H14"/>
  </mergeCells>
  <conditionalFormatting sqref="B3:G3">
    <cfRule type="expression" priority="2" aboveAverage="0" equalAverage="0" bottom="0" percent="0" rank="0" text="" dxfId="20">
      <formula>DAY(B3)&gt;8</formula>
    </cfRule>
  </conditionalFormatting>
  <conditionalFormatting sqref="B11:H11 B13:C13">
    <cfRule type="expression" priority="3" aboveAverage="0" equalAverage="0" bottom="0" percent="0" rank="0" text="" dxfId="21">
      <formula>AND(DAY(B11)&gt;=1,DAY(B11)&lt;=15)</formula>
    </cfRule>
  </conditionalFormatting>
  <dataValidations count="9">
    <dataValidation allowBlank="true" errorStyle="stop" operator="between" prompt="Automaticky zjištěný den v týdnu" showDropDown="false" showErrorMessage="true" showInputMessage="true" sqref="C2:H2" type="none">
      <formula1>0</formula1>
      <formula2>0</formula2>
    </dataValidation>
    <dataValidation allowBlank="true" errorStyle="stop" operator="between" prompt="Rok v této buňce se aktualizuje automaticky podle roku zadaného na lednovém listu. V následujícím kalendáři mají data předchozího a následujícího měsíce světlejší odstín písma." showDropDown="false" showErrorMessage="true" showInputMessage="true" sqref="B1" type="none">
      <formula1>0</formula1>
      <formula2>0</formula2>
    </dataValidation>
    <dataValidation allowBlank="true" errorStyle="stop" operator="between" prompt="Tento řádek a řádky 5, 7, 9, 11 a 13 obsahují kalendářní dny v týdnu. Pokud tato buňka neobsahuje číslo 1, jde o den z předchozího měsíce. Do buňky E13 zadejte poznámky." showDropDown="false" showErrorMessage="true" showInputMessage="true" sqref="B3" type="none">
      <formula1>0</formula1>
      <formula2>0</formula2>
    </dataValidation>
    <dataValidation allowBlank="true" errorStyle="stop" operator="between" prompt="Tento řádek obsahuje názvy dnů v týdnu pro tento kalendář. Tato buňka obsahuje den, kterým začíná týden. Pokud chcete začínat týden jiným dnem, zadejte ho na lednovém listu do buňky K3." showDropDown="false" showErrorMessage="true" showInputMessage="true" sqref="B2" type="none">
      <formula1>0</formula1>
      <formula2>0</formula2>
    </dataValidation>
    <dataValidation allowBlank="true" errorStyle="stop" operator="between" prompt="Rok v této buňce se aktualizuje automaticky. Pokud ho chcete změnit, vyberte jiný v buňce K2." showDropDown="false" showErrorMessage="true" showInputMessage="true" sqref="C1:D1" type="none">
      <formula1>0</formula1>
      <formula2>0</formula2>
    </dataValidation>
    <dataValidation allowBlank="true" errorStyle="stop" operator="between" prompt="Poznámky zadejte do buňky vpravo." showDropDown="false" showErrorMessage="true" showInputMessage="true" sqref="D13:D14" type="none">
      <formula1>0</formula1>
      <formula2>0</formula2>
    </dataValidation>
    <dataValidation allowBlank="true" errorStyle="stop" operator="between" prompt="Do této buňky zadejte poznámky." showDropDown="false" showErrorMessage="true" showInputMessage="true" sqref="E13:H14" type="none">
      <formula1>0</formula1>
      <formula2>0</formula2>
    </dataValidation>
    <dataValidation allowBlank="true" errorStyle="stop" operator="between" prompt="Na tomto řádku a na řádcích 6, 8, 10, 12 a 14 jsou buňky, do kterých můžete zadat poznámky ke dni spojené s kalendářním dnem v předchozí buňce." showDropDown="false" showErrorMessage="true" showInputMessage="true" sqref="B4" type="none">
      <formula1>0</formula1>
      <formula2>0</formula2>
    </dataValidation>
    <dataValidation allowBlank="true" errorStyle="stop" operator="between" prompt="Listopadový měsíční kalendář" showDropDown="false" showErrorMessage="true" showInputMessage="true" sqref="A1" type="none">
      <formula1>0</formula1>
      <formula2>0</formula2>
    </dataValidation>
  </dataValidations>
  <printOptions headings="false" gridLines="false" gridLinesSet="true" horizontalCentered="true" verticalCentered="true"/>
  <pageMargins left="0.7" right="0.7" top="0.75" bottom="0.597222222222222" header="0.511811023622047" footer="0.3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>&amp;CPage &amp;P of &amp;N</oddFooter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D0D0D"/>
    <pageSetUpPr fitToPage="true"/>
  </sheetPr>
  <dimension ref="A1:H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828125" defaultRowHeight="14.25" customHeight="true" zeroHeight="false" outlineLevelRow="0" outlineLevelCol="0"/>
  <cols>
    <col collapsed="false" customWidth="true" hidden="false" outlineLevel="0" max="1" min="1" style="0" width="2.63"/>
    <col collapsed="false" customWidth="true" hidden="false" outlineLevel="0" max="2" min="2" style="0" width="18.27"/>
    <col collapsed="false" customWidth="true" hidden="false" outlineLevel="0" max="8" min="3" style="0" width="17.63"/>
    <col collapsed="false" customWidth="true" hidden="false" outlineLevel="0" max="9" min="9" style="0" width="2.63"/>
  </cols>
  <sheetData>
    <row r="1" customFormat="false" ht="59.25" hidden="false" customHeight="true" outlineLevel="0" collapsed="false">
      <c r="A1" s="1"/>
      <c r="B1" s="3" t="str">
        <f aca="false">"Prosinec "&amp;KalendářníRok</f>
        <v>Prosinec 2022</v>
      </c>
      <c r="C1" s="3"/>
      <c r="D1" s="3"/>
      <c r="E1" s="5"/>
      <c r="F1" s="5"/>
      <c r="G1" s="5"/>
      <c r="H1" s="21"/>
    </row>
    <row r="2" customFormat="false" ht="21.75" hidden="false" customHeight="true" outlineLevel="0" collapsed="false">
      <c r="A2" s="1"/>
      <c r="B2" s="8" t="str">
        <f aca="false">IF(ZačátekTýdne="NEDĚLE", "NEDĚLE","PONDĚLÍ")</f>
        <v>PONDĚLÍ</v>
      </c>
      <c r="C2" s="8" t="str">
        <f aca="false">UPPER(TEXT(C3,"dddd"))</f>
        <v>ÚTERÝ</v>
      </c>
      <c r="D2" s="8" t="str">
        <f aca="false">UPPER(TEXT(D3,"dddd"))</f>
        <v>STŘEDA</v>
      </c>
      <c r="E2" s="8" t="str">
        <f aca="false">UPPER(TEXT(E3,"dddd"))</f>
        <v>ČTVRTEK</v>
      </c>
      <c r="F2" s="8" t="str">
        <f aca="false">UPPER(TEXT(F3,"dddd"))</f>
        <v>PÁTEK</v>
      </c>
      <c r="G2" s="8" t="str">
        <f aca="false">UPPER(TEXT(G3,"dddd"))</f>
        <v>SOBOTA</v>
      </c>
      <c r="H2" s="8" t="str">
        <f aca="false">UPPER(TEXT(H3,"dddd"))</f>
        <v>NEDĚLE</v>
      </c>
    </row>
    <row r="3" customFormat="false" ht="19.5" hidden="false" customHeight="true" outlineLevel="0" collapsed="false">
      <c r="A3" s="1"/>
      <c r="B3" s="12" t="n">
        <f aca="false" t="array" ref="B3:H3">DnyATýdny+DATE(KalendářníRok,12,1)-WEEKDAY(DATE(KalendářníRok,12,1),(ZačátekTýdne="PONDĚLÍ")+1)+1</f>
        <v>44893</v>
      </c>
      <c r="C3" s="12" t="n">
        <v>44894</v>
      </c>
      <c r="D3" s="12" t="n">
        <v>44895</v>
      </c>
      <c r="E3" s="12" t="n">
        <v>44896</v>
      </c>
      <c r="F3" s="12" t="n">
        <v>44897</v>
      </c>
      <c r="G3" s="12" t="n">
        <v>44898</v>
      </c>
      <c r="H3" s="12" t="n">
        <v>44899</v>
      </c>
    </row>
    <row r="4" customFormat="false" ht="57.75" hidden="false" customHeight="true" outlineLevel="0" collapsed="false">
      <c r="A4" s="1"/>
      <c r="B4" s="1"/>
      <c r="C4" s="1"/>
      <c r="D4" s="1"/>
      <c r="E4" s="1"/>
      <c r="F4" s="1"/>
      <c r="G4" s="1"/>
      <c r="H4" s="1"/>
    </row>
    <row r="5" customFormat="false" ht="19.5" hidden="false" customHeight="true" outlineLevel="0" collapsed="false">
      <c r="A5" s="1"/>
      <c r="B5" s="22" t="n">
        <f aca="false" t="array" ref="B5:H5">DnyATýdny+DATE(KalendářníRok,12,1)-WEEKDAY(DATE(KalendářníRok,12,1),(ZačátekTýdne="PONDĚLÍ")+1)+8</f>
        <v>44900</v>
      </c>
      <c r="C5" s="22" t="n">
        <v>44901</v>
      </c>
      <c r="D5" s="22" t="n">
        <v>44902</v>
      </c>
      <c r="E5" s="22" t="n">
        <v>44903</v>
      </c>
      <c r="F5" s="22" t="n">
        <v>44904</v>
      </c>
      <c r="G5" s="22" t="n">
        <v>44905</v>
      </c>
      <c r="H5" s="22" t="n">
        <v>44906</v>
      </c>
    </row>
    <row r="6" customFormat="false" ht="57.75" hidden="false" customHeight="true" outlineLevel="0" collapsed="false">
      <c r="A6" s="1"/>
      <c r="B6" s="16"/>
      <c r="C6" s="16"/>
      <c r="D6" s="16"/>
      <c r="E6" s="16"/>
      <c r="F6" s="16"/>
      <c r="G6" s="16"/>
      <c r="H6" s="16"/>
    </row>
    <row r="7" customFormat="false" ht="19.5" hidden="false" customHeight="true" outlineLevel="0" collapsed="false">
      <c r="A7" s="1"/>
      <c r="B7" s="12" t="n">
        <f aca="false" t="array" ref="B7:H7">DnyATýdny+DATE(KalendářníRok,12,1)-WEEKDAY(DATE(KalendářníRok,12,1),(ZačátekTýdne="PONDĚLÍ")+1)+15</f>
        <v>44907</v>
      </c>
      <c r="C7" s="12" t="n">
        <v>44908</v>
      </c>
      <c r="D7" s="12" t="n">
        <v>44909</v>
      </c>
      <c r="E7" s="12" t="n">
        <v>44910</v>
      </c>
      <c r="F7" s="12" t="n">
        <v>44911</v>
      </c>
      <c r="G7" s="12" t="n">
        <v>44912</v>
      </c>
      <c r="H7" s="12" t="n">
        <v>44913</v>
      </c>
    </row>
    <row r="8" customFormat="false" ht="57.75" hidden="false" customHeight="true" outlineLevel="0" collapsed="false">
      <c r="A8" s="1"/>
      <c r="B8" s="1"/>
      <c r="C8" s="1"/>
      <c r="D8" s="1"/>
      <c r="E8" s="1"/>
      <c r="F8" s="1"/>
      <c r="G8" s="1"/>
      <c r="H8" s="1"/>
    </row>
    <row r="9" customFormat="false" ht="19.5" hidden="false" customHeight="true" outlineLevel="0" collapsed="false">
      <c r="A9" s="1"/>
      <c r="B9" s="22" t="n">
        <f aca="false" t="array" ref="B9:H9">DnyATýdny+DATE(KalendářníRok,12,1)-WEEKDAY(DATE(KalendářníRok,12,1),(ZačátekTýdne="PONDĚLÍ")+1)+22</f>
        <v>44914</v>
      </c>
      <c r="C9" s="22" t="n">
        <v>44915</v>
      </c>
      <c r="D9" s="22" t="n">
        <v>44916</v>
      </c>
      <c r="E9" s="22" t="n">
        <v>44917</v>
      </c>
      <c r="F9" s="22" t="n">
        <v>44918</v>
      </c>
      <c r="G9" s="22" t="n">
        <v>44919</v>
      </c>
      <c r="H9" s="22" t="n">
        <v>44920</v>
      </c>
    </row>
    <row r="10" customFormat="false" ht="57.75" hidden="false" customHeight="true" outlineLevel="0" collapsed="false">
      <c r="A10" s="1"/>
      <c r="B10" s="16"/>
      <c r="C10" s="16"/>
      <c r="D10" s="16"/>
      <c r="E10" s="16"/>
      <c r="F10" s="16"/>
      <c r="G10" s="16"/>
      <c r="H10" s="16"/>
    </row>
    <row r="11" customFormat="false" ht="19.5" hidden="false" customHeight="true" outlineLevel="0" collapsed="false">
      <c r="A11" s="1"/>
      <c r="B11" s="12" t="n">
        <f aca="false" t="array" ref="B11:H11">DnyATýdny+DATE(KalendářníRok,12,1)-WEEKDAY(DATE(KalendářníRok,12,1),(ZačátekTýdne="PONDĚLÍ")+1)+29</f>
        <v>44921</v>
      </c>
      <c r="C11" s="12" t="n">
        <v>44922</v>
      </c>
      <c r="D11" s="12" t="n">
        <v>44923</v>
      </c>
      <c r="E11" s="12" t="n">
        <v>44924</v>
      </c>
      <c r="F11" s="12" t="n">
        <v>44925</v>
      </c>
      <c r="G11" s="12" t="n">
        <v>44926</v>
      </c>
      <c r="H11" s="12" t="n">
        <v>44927</v>
      </c>
    </row>
    <row r="12" customFormat="false" ht="57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</row>
    <row r="13" customFormat="false" ht="19.5" hidden="false" customHeight="true" outlineLevel="0" collapsed="false">
      <c r="A13" s="1"/>
      <c r="B13" s="22" t="n">
        <f aca="false" t="array" ref="B13:C13">DnyATýdny+DATE(KalendářníRok,12,1)-WEEKDAY(DATE(KalendářníRok,12,1),(ZačátekTýdne="PONDĚLÍ")+1)+36</f>
        <v>44928</v>
      </c>
      <c r="C13" s="22" t="n">
        <v>44929</v>
      </c>
      <c r="D13" s="20" t="s">
        <v>4</v>
      </c>
      <c r="E13" s="16"/>
      <c r="F13" s="16"/>
      <c r="G13" s="16"/>
      <c r="H13" s="16"/>
    </row>
    <row r="14" customFormat="false" ht="57.75" hidden="false" customHeight="true" outlineLevel="0" collapsed="false">
      <c r="A14" s="1"/>
      <c r="B14" s="16"/>
      <c r="C14" s="16"/>
      <c r="D14" s="20"/>
      <c r="E14" s="16"/>
      <c r="F14" s="16"/>
      <c r="G14" s="16"/>
      <c r="H14" s="16"/>
    </row>
  </sheetData>
  <mergeCells count="2">
    <mergeCell ref="D13:D14"/>
    <mergeCell ref="E13:H14"/>
  </mergeCells>
  <conditionalFormatting sqref="B3:G3">
    <cfRule type="expression" priority="2" aboveAverage="0" equalAverage="0" bottom="0" percent="0" rank="0" text="" dxfId="22">
      <formula>DAY(B3)&gt;8</formula>
    </cfRule>
  </conditionalFormatting>
  <conditionalFormatting sqref="B11:H11 B13:C13">
    <cfRule type="expression" priority="3" aboveAverage="0" equalAverage="0" bottom="0" percent="0" rank="0" text="" dxfId="23">
      <formula>AND(DAY(B11)&gt;=1,DAY(B11)&lt;=15)</formula>
    </cfRule>
  </conditionalFormatting>
  <dataValidations count="9">
    <dataValidation allowBlank="true" errorStyle="stop" operator="between" prompt="Automaticky zjištěný den v týdnu" showDropDown="false" showErrorMessage="true" showInputMessage="true" sqref="C2:H2" type="none">
      <formula1>0</formula1>
      <formula2>0</formula2>
    </dataValidation>
    <dataValidation allowBlank="true" errorStyle="stop" operator="between" prompt="Rok v této buňce se aktualizuje automaticky podle roku zadaného na lednovém listu. V následujícím kalendáři mají data předchozího a následujícího měsíce světlejší odstín písma." showDropDown="false" showErrorMessage="true" showInputMessage="true" sqref="B1" type="none">
      <formula1>0</formula1>
      <formula2>0</formula2>
    </dataValidation>
    <dataValidation allowBlank="true" errorStyle="stop" operator="between" prompt="Tento řádek a řádky 5, 7, 9, 11 a 13 obsahují kalendářní dny v týdnu. Pokud tato buňka neobsahuje číslo 1, jde o den z předchozího měsíce. Do buňky E13 zadejte poznámky." showDropDown="false" showErrorMessage="true" showInputMessage="true" sqref="B3" type="none">
      <formula1>0</formula1>
      <formula2>0</formula2>
    </dataValidation>
    <dataValidation allowBlank="true" errorStyle="stop" operator="between" prompt="Tento řádek obsahuje názvy dnů v týdnu pro tento kalendář. Tato buňka obsahuje den, kterým začíná týden. Pokud chcete začínat týden jiným dnem, zadejte ho na lednovém listu do buňky K3." showDropDown="false" showErrorMessage="true" showInputMessage="true" sqref="B2" type="none">
      <formula1>0</formula1>
      <formula2>0</formula2>
    </dataValidation>
    <dataValidation allowBlank="true" errorStyle="stop" operator="between" prompt="Rok v této buňce se aktualizuje automaticky. Pokud ho chcete změnit, vyberte jiný v buňce K2." showDropDown="false" showErrorMessage="true" showInputMessage="true" sqref="C1:D1" type="none">
      <formula1>0</formula1>
      <formula2>0</formula2>
    </dataValidation>
    <dataValidation allowBlank="true" errorStyle="stop" operator="between" prompt="Poznámky zadejte do buňky vpravo." showDropDown="false" showErrorMessage="true" showInputMessage="true" sqref="D13:D14" type="none">
      <formula1>0</formula1>
      <formula2>0</formula2>
    </dataValidation>
    <dataValidation allowBlank="true" errorStyle="stop" operator="between" prompt="Do této buňky zadejte poznámky." showDropDown="false" showErrorMessage="true" showInputMessage="true" sqref="E13:H14" type="none">
      <formula1>0</formula1>
      <formula2>0</formula2>
    </dataValidation>
    <dataValidation allowBlank="true" errorStyle="stop" operator="between" prompt="Na tomto řádku a na řádcích 6, 8, 10, 12 a 14 jsou buňky, do kterých můžete zadat poznámky ke dni spojené s kalendářním dnem v předchozí buňce." showDropDown="false" showErrorMessage="true" showInputMessage="true" sqref="B4" type="none">
      <formula1>0</formula1>
      <formula2>0</formula2>
    </dataValidation>
    <dataValidation allowBlank="true" errorStyle="stop" operator="between" prompt="Prosincový měsíční kalendář" showDropDown="false" showErrorMessage="true" showInputMessage="true" sqref="A1" type="none">
      <formula1>0</formula1>
      <formula2>0</formula2>
    </dataValidation>
  </dataValidations>
  <printOptions headings="false" gridLines="false" gridLinesSet="true" horizontalCentered="true" verticalCentered="true"/>
  <pageMargins left="0.7" right="0.7" top="0.75" bottom="0.597222222222222" header="0.511811023622047" footer="0.3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>&amp;CPage &amp;P of &amp;N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2016-12-02T06:02:37Z</dcterms:created>
  <dc:creator>Majda Tomáš</dc:creator>
  <dc:description/>
  <dc:language>cs-CZ</dc:language>
  <cp:lastModifiedBy/>
  <dcterms:modified xsi:type="dcterms:W3CDTF">2025-04-01T22:35:52Z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