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ag\eclipse-workspace\IsolatedRetailMarket\Results\"/>
    </mc:Choice>
  </mc:AlternateContent>
  <xr:revisionPtr revIDLastSave="0" documentId="13_ncr:1_{287DBDCB-9754-4AA9-9AAF-C391917930C1}" xr6:coauthVersionLast="40" xr6:coauthVersionMax="40" xr10:uidLastSave="{00000000-0000-0000-0000-000000000000}"/>
  <bookViews>
    <workbookView xWindow="0" yWindow="0" windowWidth="12960" windowHeight="8730" xr2:uid="{00000000-000D-0000-FFFF-FFFF00000000}"/>
  </bookViews>
  <sheets>
    <sheet name="test-r0.5-i0.5-ar2" sheetId="1" r:id="rId1"/>
    <sheet name="Revenue Comp Log" sheetId="4" r:id="rId2"/>
    <sheet name="Revenue Comp" sheetId="2" r:id="rId3"/>
  </sheets>
  <calcPr calcId="181029"/>
</workbook>
</file>

<file path=xl/calcChain.xml><?xml version="1.0" encoding="utf-8"?>
<calcChain xmlns="http://schemas.openxmlformats.org/spreadsheetml/2006/main">
  <c r="K4" i="4" l="1"/>
  <c r="J4" i="4"/>
  <c r="I4" i="4"/>
  <c r="H4" i="4"/>
  <c r="E4" i="4"/>
  <c r="G5" i="4"/>
  <c r="G4" i="4"/>
  <c r="G3" i="4"/>
  <c r="F5" i="4"/>
  <c r="F4" i="4"/>
  <c r="F3" i="4"/>
  <c r="E3" i="4"/>
  <c r="D5" i="4"/>
  <c r="D4" i="4"/>
  <c r="D3" i="4"/>
  <c r="C5" i="4"/>
  <c r="C4" i="4"/>
  <c r="C3" i="4"/>
  <c r="E5" i="4"/>
  <c r="B5" i="4"/>
  <c r="B4" i="4"/>
  <c r="B3" i="4"/>
</calcChain>
</file>

<file path=xl/sharedStrings.xml><?xml version="1.0" encoding="utf-8"?>
<sst xmlns="http://schemas.openxmlformats.org/spreadsheetml/2006/main" count="34" uniqueCount="26">
  <si>
    <t>TS</t>
  </si>
  <si>
    <t>AlwaysDefect-Cust</t>
  </si>
  <si>
    <t>AlwaysDefect-Utility</t>
  </si>
  <si>
    <t>AlwaysDefect-Money</t>
  </si>
  <si>
    <t>AlwaysDefect-Revn</t>
  </si>
  <si>
    <t>AlwaysCoop-Cust</t>
  </si>
  <si>
    <t>AlwaysCoop-Utility</t>
  </si>
  <si>
    <t>AlwaysCoop-Money</t>
  </si>
  <si>
    <t>AlwaysCoop-Reven</t>
  </si>
  <si>
    <t>Rationality</t>
  </si>
  <si>
    <t>AD-i0.5-ar2</t>
  </si>
  <si>
    <t>AC-i0.5-ar2</t>
  </si>
  <si>
    <t>AD-i0-ar2</t>
  </si>
  <si>
    <t>AC-i0-ar2</t>
  </si>
  <si>
    <t>AD-i1-ar2</t>
  </si>
  <si>
    <t>AC-i1-ar2</t>
  </si>
  <si>
    <t>AD-i0-ar4</t>
  </si>
  <si>
    <t>AC-i0-ar4</t>
  </si>
  <si>
    <t>AD-i0-ar8</t>
  </si>
  <si>
    <t>AC-i0-ar8</t>
  </si>
  <si>
    <t>AD-ar2</t>
  </si>
  <si>
    <t>AC-ar2</t>
  </si>
  <si>
    <t>AD-ar4</t>
  </si>
  <si>
    <t>AC-ar4</t>
  </si>
  <si>
    <t>AD-ar8</t>
  </si>
  <si>
    <t>AC-ar8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</si>
</sst>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'test-r0.5-i0.5-ar2'!$C$1</c:f>
              <c:strCache>
                <c:ptCount val="1"/>
                <c:pt idx="0">
                  <c:v>AlwaysDefect-Utility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'test-r0.5-i0.5-ar2'!$C$2:$C$121</c:f>
              <c:numCache>
                <c:formatCode>General</c:formatCode>
                <c:ptCount val="1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2-40A8-BAB8-3DA979311365}"/>
            </c:ext>
          </c:extLst>
        </c:ser>
        <c:ser>
          <c:idx val="2"/>
          <c:order val="2"/>
          <c:tx>
            <c:strRef>
              <c:f>'test-r0.5-i0.5-ar2'!$G$1</c:f>
              <c:strCache>
                <c:ptCount val="1"/>
                <c:pt idx="0">
                  <c:v>AlwaysCoop-Utility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'test-r0.5-i0.5-ar2'!$G$2:$G$121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B2-40A8-BAB8-3DA979311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692696"/>
        <c:axId val="624693024"/>
      </c:lineChart>
      <c:lineChart>
        <c:grouping val="standard"/>
        <c:varyColors val="0"/>
        <c:ser>
          <c:idx val="1"/>
          <c:order val="1"/>
          <c:tx>
            <c:strRef>
              <c:f>'test-r0.5-i0.5-ar2'!$F$1</c:f>
              <c:strCache>
                <c:ptCount val="1"/>
                <c:pt idx="0">
                  <c:v>AlwaysCoop-Cust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'test-r0.5-i0.5-ar2'!$F$2:$F$121</c:f>
              <c:numCache>
                <c:formatCode>General</c:formatCode>
                <c:ptCount val="120"/>
                <c:pt idx="0">
                  <c:v>45</c:v>
                </c:pt>
                <c:pt idx="1">
                  <c:v>36</c:v>
                </c:pt>
                <c:pt idx="2">
                  <c:v>48</c:v>
                </c:pt>
                <c:pt idx="3">
                  <c:v>48</c:v>
                </c:pt>
                <c:pt idx="4">
                  <c:v>44</c:v>
                </c:pt>
                <c:pt idx="5">
                  <c:v>42</c:v>
                </c:pt>
                <c:pt idx="6">
                  <c:v>52</c:v>
                </c:pt>
                <c:pt idx="7">
                  <c:v>37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45</c:v>
                </c:pt>
                <c:pt idx="12">
                  <c:v>51</c:v>
                </c:pt>
                <c:pt idx="13">
                  <c:v>47</c:v>
                </c:pt>
                <c:pt idx="14">
                  <c:v>49</c:v>
                </c:pt>
                <c:pt idx="15">
                  <c:v>42</c:v>
                </c:pt>
                <c:pt idx="16">
                  <c:v>39</c:v>
                </c:pt>
                <c:pt idx="17">
                  <c:v>40</c:v>
                </c:pt>
                <c:pt idx="18">
                  <c:v>42</c:v>
                </c:pt>
                <c:pt idx="19">
                  <c:v>39</c:v>
                </c:pt>
                <c:pt idx="20">
                  <c:v>46</c:v>
                </c:pt>
                <c:pt idx="21">
                  <c:v>32</c:v>
                </c:pt>
                <c:pt idx="22">
                  <c:v>31</c:v>
                </c:pt>
                <c:pt idx="23">
                  <c:v>32</c:v>
                </c:pt>
                <c:pt idx="24">
                  <c:v>36</c:v>
                </c:pt>
                <c:pt idx="25">
                  <c:v>36</c:v>
                </c:pt>
                <c:pt idx="26">
                  <c:v>44</c:v>
                </c:pt>
                <c:pt idx="27">
                  <c:v>39</c:v>
                </c:pt>
                <c:pt idx="28">
                  <c:v>41</c:v>
                </c:pt>
                <c:pt idx="29">
                  <c:v>30</c:v>
                </c:pt>
                <c:pt idx="30">
                  <c:v>35</c:v>
                </c:pt>
                <c:pt idx="31">
                  <c:v>33</c:v>
                </c:pt>
                <c:pt idx="32">
                  <c:v>33</c:v>
                </c:pt>
                <c:pt idx="33">
                  <c:v>39</c:v>
                </c:pt>
                <c:pt idx="34">
                  <c:v>32</c:v>
                </c:pt>
                <c:pt idx="35">
                  <c:v>36</c:v>
                </c:pt>
                <c:pt idx="36">
                  <c:v>40</c:v>
                </c:pt>
                <c:pt idx="37">
                  <c:v>38</c:v>
                </c:pt>
                <c:pt idx="38">
                  <c:v>40</c:v>
                </c:pt>
                <c:pt idx="39">
                  <c:v>39</c:v>
                </c:pt>
                <c:pt idx="40">
                  <c:v>31</c:v>
                </c:pt>
                <c:pt idx="41">
                  <c:v>28</c:v>
                </c:pt>
                <c:pt idx="42">
                  <c:v>32</c:v>
                </c:pt>
                <c:pt idx="43">
                  <c:v>37</c:v>
                </c:pt>
                <c:pt idx="44">
                  <c:v>24</c:v>
                </c:pt>
                <c:pt idx="45">
                  <c:v>36</c:v>
                </c:pt>
                <c:pt idx="46">
                  <c:v>44</c:v>
                </c:pt>
                <c:pt idx="47">
                  <c:v>37</c:v>
                </c:pt>
                <c:pt idx="48">
                  <c:v>28</c:v>
                </c:pt>
                <c:pt idx="49">
                  <c:v>31</c:v>
                </c:pt>
                <c:pt idx="50">
                  <c:v>34</c:v>
                </c:pt>
                <c:pt idx="51">
                  <c:v>30</c:v>
                </c:pt>
                <c:pt idx="52">
                  <c:v>30</c:v>
                </c:pt>
                <c:pt idx="53">
                  <c:v>34</c:v>
                </c:pt>
                <c:pt idx="54">
                  <c:v>28</c:v>
                </c:pt>
                <c:pt idx="55">
                  <c:v>33</c:v>
                </c:pt>
                <c:pt idx="56">
                  <c:v>27</c:v>
                </c:pt>
                <c:pt idx="57">
                  <c:v>30</c:v>
                </c:pt>
                <c:pt idx="58">
                  <c:v>31</c:v>
                </c:pt>
                <c:pt idx="59">
                  <c:v>20</c:v>
                </c:pt>
                <c:pt idx="60">
                  <c:v>20</c:v>
                </c:pt>
                <c:pt idx="61">
                  <c:v>25</c:v>
                </c:pt>
                <c:pt idx="62">
                  <c:v>26</c:v>
                </c:pt>
                <c:pt idx="63">
                  <c:v>26</c:v>
                </c:pt>
                <c:pt idx="64">
                  <c:v>23</c:v>
                </c:pt>
                <c:pt idx="65">
                  <c:v>25</c:v>
                </c:pt>
                <c:pt idx="66">
                  <c:v>17</c:v>
                </c:pt>
                <c:pt idx="67">
                  <c:v>19</c:v>
                </c:pt>
                <c:pt idx="68">
                  <c:v>36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16</c:v>
                </c:pt>
                <c:pt idx="73">
                  <c:v>28</c:v>
                </c:pt>
                <c:pt idx="74">
                  <c:v>21</c:v>
                </c:pt>
                <c:pt idx="75">
                  <c:v>22</c:v>
                </c:pt>
                <c:pt idx="76">
                  <c:v>19</c:v>
                </c:pt>
                <c:pt idx="77">
                  <c:v>19</c:v>
                </c:pt>
                <c:pt idx="78">
                  <c:v>15</c:v>
                </c:pt>
                <c:pt idx="79">
                  <c:v>17</c:v>
                </c:pt>
                <c:pt idx="80">
                  <c:v>19</c:v>
                </c:pt>
                <c:pt idx="81">
                  <c:v>22</c:v>
                </c:pt>
                <c:pt idx="82">
                  <c:v>17</c:v>
                </c:pt>
                <c:pt idx="83">
                  <c:v>21</c:v>
                </c:pt>
                <c:pt idx="84">
                  <c:v>21</c:v>
                </c:pt>
                <c:pt idx="85">
                  <c:v>13</c:v>
                </c:pt>
                <c:pt idx="86">
                  <c:v>16</c:v>
                </c:pt>
                <c:pt idx="87">
                  <c:v>25</c:v>
                </c:pt>
                <c:pt idx="88">
                  <c:v>18</c:v>
                </c:pt>
                <c:pt idx="89">
                  <c:v>17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12</c:v>
                </c:pt>
                <c:pt idx="94">
                  <c:v>12</c:v>
                </c:pt>
                <c:pt idx="95">
                  <c:v>14</c:v>
                </c:pt>
                <c:pt idx="96">
                  <c:v>10</c:v>
                </c:pt>
                <c:pt idx="97">
                  <c:v>9</c:v>
                </c:pt>
                <c:pt idx="98">
                  <c:v>11</c:v>
                </c:pt>
                <c:pt idx="99">
                  <c:v>9</c:v>
                </c:pt>
                <c:pt idx="100">
                  <c:v>16</c:v>
                </c:pt>
                <c:pt idx="101">
                  <c:v>15</c:v>
                </c:pt>
                <c:pt idx="102">
                  <c:v>12</c:v>
                </c:pt>
                <c:pt idx="103">
                  <c:v>12</c:v>
                </c:pt>
                <c:pt idx="104">
                  <c:v>11</c:v>
                </c:pt>
                <c:pt idx="105">
                  <c:v>8</c:v>
                </c:pt>
                <c:pt idx="106">
                  <c:v>12</c:v>
                </c:pt>
                <c:pt idx="107">
                  <c:v>21</c:v>
                </c:pt>
                <c:pt idx="108">
                  <c:v>13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16</c:v>
                </c:pt>
                <c:pt idx="113">
                  <c:v>11</c:v>
                </c:pt>
                <c:pt idx="114">
                  <c:v>10</c:v>
                </c:pt>
                <c:pt idx="115">
                  <c:v>11</c:v>
                </c:pt>
                <c:pt idx="116">
                  <c:v>8</c:v>
                </c:pt>
                <c:pt idx="117">
                  <c:v>11</c:v>
                </c:pt>
                <c:pt idx="118">
                  <c:v>11</c:v>
                </c:pt>
                <c:pt idx="1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2-40A8-BAB8-3DA979311365}"/>
            </c:ext>
          </c:extLst>
        </c:ser>
        <c:ser>
          <c:idx val="3"/>
          <c:order val="3"/>
          <c:tx>
            <c:strRef>
              <c:f>'test-r0.5-i0.5-ar2'!$B$1</c:f>
              <c:strCache>
                <c:ptCount val="1"/>
                <c:pt idx="0">
                  <c:v>AlwaysDefect-Cust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'test-r0.5-i0.5-ar2'!$B$2:$B$121</c:f>
              <c:numCache>
                <c:formatCode>General</c:formatCode>
                <c:ptCount val="120"/>
                <c:pt idx="0">
                  <c:v>55</c:v>
                </c:pt>
                <c:pt idx="1">
                  <c:v>64</c:v>
                </c:pt>
                <c:pt idx="2">
                  <c:v>52</c:v>
                </c:pt>
                <c:pt idx="3">
                  <c:v>52</c:v>
                </c:pt>
                <c:pt idx="4">
                  <c:v>56</c:v>
                </c:pt>
                <c:pt idx="5">
                  <c:v>58</c:v>
                </c:pt>
                <c:pt idx="6">
                  <c:v>48</c:v>
                </c:pt>
                <c:pt idx="7">
                  <c:v>63</c:v>
                </c:pt>
                <c:pt idx="8">
                  <c:v>58</c:v>
                </c:pt>
                <c:pt idx="9">
                  <c:v>52</c:v>
                </c:pt>
                <c:pt idx="10">
                  <c:v>46</c:v>
                </c:pt>
                <c:pt idx="11">
                  <c:v>55</c:v>
                </c:pt>
                <c:pt idx="12">
                  <c:v>49</c:v>
                </c:pt>
                <c:pt idx="13">
                  <c:v>53</c:v>
                </c:pt>
                <c:pt idx="14">
                  <c:v>51</c:v>
                </c:pt>
                <c:pt idx="15">
                  <c:v>58</c:v>
                </c:pt>
                <c:pt idx="16">
                  <c:v>61</c:v>
                </c:pt>
                <c:pt idx="17">
                  <c:v>60</c:v>
                </c:pt>
                <c:pt idx="18">
                  <c:v>58</c:v>
                </c:pt>
                <c:pt idx="19">
                  <c:v>61</c:v>
                </c:pt>
                <c:pt idx="20">
                  <c:v>54</c:v>
                </c:pt>
                <c:pt idx="21">
                  <c:v>68</c:v>
                </c:pt>
                <c:pt idx="22">
                  <c:v>69</c:v>
                </c:pt>
                <c:pt idx="23">
                  <c:v>68</c:v>
                </c:pt>
                <c:pt idx="24">
                  <c:v>64</c:v>
                </c:pt>
                <c:pt idx="25">
                  <c:v>64</c:v>
                </c:pt>
                <c:pt idx="26">
                  <c:v>56</c:v>
                </c:pt>
                <c:pt idx="27">
                  <c:v>61</c:v>
                </c:pt>
                <c:pt idx="28">
                  <c:v>59</c:v>
                </c:pt>
                <c:pt idx="29">
                  <c:v>70</c:v>
                </c:pt>
                <c:pt idx="30">
                  <c:v>65</c:v>
                </c:pt>
                <c:pt idx="31">
                  <c:v>67</c:v>
                </c:pt>
                <c:pt idx="32">
                  <c:v>67</c:v>
                </c:pt>
                <c:pt idx="33">
                  <c:v>61</c:v>
                </c:pt>
                <c:pt idx="34">
                  <c:v>68</c:v>
                </c:pt>
                <c:pt idx="35">
                  <c:v>64</c:v>
                </c:pt>
                <c:pt idx="36">
                  <c:v>60</c:v>
                </c:pt>
                <c:pt idx="37">
                  <c:v>62</c:v>
                </c:pt>
                <c:pt idx="38">
                  <c:v>60</c:v>
                </c:pt>
                <c:pt idx="39">
                  <c:v>61</c:v>
                </c:pt>
                <c:pt idx="40">
                  <c:v>69</c:v>
                </c:pt>
                <c:pt idx="41">
                  <c:v>72</c:v>
                </c:pt>
                <c:pt idx="42">
                  <c:v>68</c:v>
                </c:pt>
                <c:pt idx="43">
                  <c:v>63</c:v>
                </c:pt>
                <c:pt idx="44">
                  <c:v>76</c:v>
                </c:pt>
                <c:pt idx="45">
                  <c:v>64</c:v>
                </c:pt>
                <c:pt idx="46">
                  <c:v>56</c:v>
                </c:pt>
                <c:pt idx="47">
                  <c:v>63</c:v>
                </c:pt>
                <c:pt idx="48">
                  <c:v>72</c:v>
                </c:pt>
                <c:pt idx="49">
                  <c:v>69</c:v>
                </c:pt>
                <c:pt idx="50">
                  <c:v>66</c:v>
                </c:pt>
                <c:pt idx="51">
                  <c:v>70</c:v>
                </c:pt>
                <c:pt idx="52">
                  <c:v>70</c:v>
                </c:pt>
                <c:pt idx="53">
                  <c:v>66</c:v>
                </c:pt>
                <c:pt idx="54">
                  <c:v>72</c:v>
                </c:pt>
                <c:pt idx="55">
                  <c:v>67</c:v>
                </c:pt>
                <c:pt idx="56">
                  <c:v>73</c:v>
                </c:pt>
                <c:pt idx="57">
                  <c:v>70</c:v>
                </c:pt>
                <c:pt idx="58">
                  <c:v>69</c:v>
                </c:pt>
                <c:pt idx="59">
                  <c:v>80</c:v>
                </c:pt>
                <c:pt idx="60">
                  <c:v>80</c:v>
                </c:pt>
                <c:pt idx="61">
                  <c:v>75</c:v>
                </c:pt>
                <c:pt idx="62">
                  <c:v>74</c:v>
                </c:pt>
                <c:pt idx="63">
                  <c:v>74</c:v>
                </c:pt>
                <c:pt idx="64">
                  <c:v>77</c:v>
                </c:pt>
                <c:pt idx="65">
                  <c:v>75</c:v>
                </c:pt>
                <c:pt idx="66">
                  <c:v>83</c:v>
                </c:pt>
                <c:pt idx="67">
                  <c:v>81</c:v>
                </c:pt>
                <c:pt idx="68">
                  <c:v>64</c:v>
                </c:pt>
                <c:pt idx="69">
                  <c:v>82</c:v>
                </c:pt>
                <c:pt idx="70">
                  <c:v>83</c:v>
                </c:pt>
                <c:pt idx="71">
                  <c:v>82</c:v>
                </c:pt>
                <c:pt idx="72">
                  <c:v>84</c:v>
                </c:pt>
                <c:pt idx="73">
                  <c:v>72</c:v>
                </c:pt>
                <c:pt idx="74">
                  <c:v>79</c:v>
                </c:pt>
                <c:pt idx="75">
                  <c:v>78</c:v>
                </c:pt>
                <c:pt idx="76">
                  <c:v>81</c:v>
                </c:pt>
                <c:pt idx="77">
                  <c:v>81</c:v>
                </c:pt>
                <c:pt idx="78">
                  <c:v>85</c:v>
                </c:pt>
                <c:pt idx="79">
                  <c:v>83</c:v>
                </c:pt>
                <c:pt idx="80">
                  <c:v>81</c:v>
                </c:pt>
                <c:pt idx="81">
                  <c:v>78</c:v>
                </c:pt>
                <c:pt idx="82">
                  <c:v>83</c:v>
                </c:pt>
                <c:pt idx="83">
                  <c:v>79</c:v>
                </c:pt>
                <c:pt idx="84">
                  <c:v>79</c:v>
                </c:pt>
                <c:pt idx="85">
                  <c:v>87</c:v>
                </c:pt>
                <c:pt idx="86">
                  <c:v>84</c:v>
                </c:pt>
                <c:pt idx="87">
                  <c:v>75</c:v>
                </c:pt>
                <c:pt idx="88">
                  <c:v>82</c:v>
                </c:pt>
                <c:pt idx="89">
                  <c:v>83</c:v>
                </c:pt>
                <c:pt idx="90">
                  <c:v>87</c:v>
                </c:pt>
                <c:pt idx="91">
                  <c:v>87</c:v>
                </c:pt>
                <c:pt idx="92">
                  <c:v>86</c:v>
                </c:pt>
                <c:pt idx="93">
                  <c:v>88</c:v>
                </c:pt>
                <c:pt idx="94">
                  <c:v>88</c:v>
                </c:pt>
                <c:pt idx="95">
                  <c:v>86</c:v>
                </c:pt>
                <c:pt idx="96">
                  <c:v>90</c:v>
                </c:pt>
                <c:pt idx="97">
                  <c:v>91</c:v>
                </c:pt>
                <c:pt idx="98">
                  <c:v>89</c:v>
                </c:pt>
                <c:pt idx="99">
                  <c:v>91</c:v>
                </c:pt>
                <c:pt idx="100">
                  <c:v>84</c:v>
                </c:pt>
                <c:pt idx="101">
                  <c:v>85</c:v>
                </c:pt>
                <c:pt idx="102">
                  <c:v>88</c:v>
                </c:pt>
                <c:pt idx="103">
                  <c:v>88</c:v>
                </c:pt>
                <c:pt idx="104">
                  <c:v>89</c:v>
                </c:pt>
                <c:pt idx="105">
                  <c:v>92</c:v>
                </c:pt>
                <c:pt idx="106">
                  <c:v>88</c:v>
                </c:pt>
                <c:pt idx="107">
                  <c:v>79</c:v>
                </c:pt>
                <c:pt idx="108">
                  <c:v>87</c:v>
                </c:pt>
                <c:pt idx="109">
                  <c:v>91</c:v>
                </c:pt>
                <c:pt idx="110">
                  <c:v>90</c:v>
                </c:pt>
                <c:pt idx="111">
                  <c:v>89</c:v>
                </c:pt>
                <c:pt idx="112">
                  <c:v>84</c:v>
                </c:pt>
                <c:pt idx="113">
                  <c:v>89</c:v>
                </c:pt>
                <c:pt idx="114">
                  <c:v>90</c:v>
                </c:pt>
                <c:pt idx="115">
                  <c:v>89</c:v>
                </c:pt>
                <c:pt idx="116">
                  <c:v>92</c:v>
                </c:pt>
                <c:pt idx="117">
                  <c:v>89</c:v>
                </c:pt>
                <c:pt idx="118">
                  <c:v>89</c:v>
                </c:pt>
                <c:pt idx="11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B2-40A8-BAB8-3DA979311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264816"/>
        <c:axId val="699261208"/>
      </c:lineChart>
      <c:catAx>
        <c:axId val="62469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4693024"/>
        <c:crosses val="autoZero"/>
        <c:auto val="1"/>
        <c:lblAlgn val="ctr"/>
        <c:lblOffset val="100"/>
        <c:noMultiLvlLbl val="0"/>
      </c:catAx>
      <c:valAx>
        <c:axId val="62469302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4692696"/>
        <c:crosses val="autoZero"/>
        <c:crossBetween val="between"/>
      </c:valAx>
      <c:valAx>
        <c:axId val="699261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9264816"/>
        <c:crosses val="max"/>
        <c:crossBetween val="between"/>
      </c:valAx>
      <c:catAx>
        <c:axId val="699264816"/>
        <c:scaling>
          <c:orientation val="minMax"/>
        </c:scaling>
        <c:delete val="1"/>
        <c:axPos val="b"/>
        <c:majorTickMark val="out"/>
        <c:minorTickMark val="none"/>
        <c:tickLblPos val="nextTo"/>
        <c:crossAx val="699261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'Revenue Comp Log'!$D$2</c:f>
              <c:strCache>
                <c:ptCount val="1"/>
                <c:pt idx="0">
                  <c:v>AD-i0-ar2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'Revenue Comp Log'!$A$3:$A$5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'Revenue Comp Log'!$D$3:$D$5</c:f>
              <c:numCache>
                <c:formatCode>General</c:formatCode>
                <c:ptCount val="3"/>
                <c:pt idx="0">
                  <c:v>5.1769704807143384</c:v>
                </c:pt>
                <c:pt idx="1">
                  <c:v>5.3403390583961068</c:v>
                </c:pt>
                <c:pt idx="2">
                  <c:v>5.4758932463012409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34-47A0-B781-43CB52CECF85}"/>
            </c:ext>
          </c:extLst>
        </c:ser>
        <c:ser>
          <c:idx val="3"/>
          <c:order val="3"/>
          <c:tx>
            <c:strRef>
              <c:f>'Revenue Comp Log'!$E$2</c:f>
              <c:strCache>
                <c:ptCount val="1"/>
                <c:pt idx="0">
                  <c:v>AC-i0-ar2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'Revenue Comp Log'!$A$3:$A$5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'Revenue Comp Log'!$E$3:$E$5</c:f>
              <c:numCache>
                <c:formatCode>General</c:formatCode>
                <c:ptCount val="3"/>
                <c:pt idx="0">
                  <c:v>5.2534591643398381</c:v>
                </c:pt>
                <c:pt idx="1">
                  <c:v>4.9635517335740964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34-47A0-B781-43CB52CEC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86128"/>
        <c:axId val="1490600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Comp Log'!$B$2</c15:sqref>
                        </c15:formulaRef>
                      </c:ext>
                    </c:extLst>
                    <c:strCache>
                      <c:ptCount val="1"/>
                      <c:pt idx="0">
                        <c:v>AD-i0.5-ar2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'Revenue Comp Log'!$A$3:$A$5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'Revenue Comp Log'!$B$3:$B$5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5.1707167232133973</c:v>
                      </c:pt>
                      <c:pt idx="1">
                        <c:v>5.3319828582077884</c:v>
                      </c:pt>
                      <c:pt idx="2">
                        <c:v>5.464418182546134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734-47A0-B781-43CB52CECF8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'Revenue Comp Log'!$C$2</c15:sqref>
                        </c15:formulaRef>
                      </c:ext>
                    </c:extLst>
                    <c:strCache>
                      <c:ptCount val="1"/>
                      <c:pt idx="0">
                        <c:v>AC-i0.5-ar2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'Revenue Comp Log'!$A$3:$A$5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'Revenue Comp Log'!$C$3:$C$5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5.252221753598687</c:v>
                      </c:pt>
                      <c:pt idx="1">
                        <c:v>4.9853815602319971</c:v>
                      </c:pt>
                      <c:pt idx="2">
                        <c:v>3.8034571156484138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734-47A0-B781-43CB52CECF8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'Revenue Comp Log'!$F$2</c15:sqref>
                        </c15:formulaRef>
                      </c:ext>
                    </c:extLst>
                    <c:strCache>
                      <c:ptCount val="1"/>
                      <c:pt idx="0">
                        <c:v>AD-i1-ar2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'Revenue Comp Log'!$A$3:$A$5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'Revenue Comp Log'!$F$3:$F$5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5.2021859494057496</c:v>
                      </c:pt>
                      <c:pt idx="1">
                        <c:v>5.3308043814955477</c:v>
                      </c:pt>
                      <c:pt idx="2">
                        <c:v>5.4621314989477954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A734-47A0-B781-43CB52CECF8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'Revenue Comp Log'!$G$2</c15:sqref>
                        </c15:formulaRef>
                      </c:ext>
                    </c:extLst>
                    <c:strCache>
                      <c:ptCount val="1"/>
                      <c:pt idx="0">
                        <c:v>AC-i1-ar2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'Revenue Comp Log'!$A$3:$A$5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'Revenue Comp Log'!$G$3:$G$5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5.2207877761658752</c:v>
                      </c:pt>
                      <c:pt idx="1">
                        <c:v>4.9790017484747207</c:v>
                      </c:pt>
                      <c:pt idx="2">
                        <c:v>3.9196010237841108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A734-47A0-B781-43CB52CECF85}"/>
                  </c:ext>
                </c:extLst>
              </c15:ser>
            </c15:filteredScatterSeries>
          </c:ext>
        </c:extLst>
      </c:scatterChart>
      <c:valAx>
        <c:axId val="39308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Customer Rationality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060080"/>
        <c:crosses val="autoZero"/>
        <c:crossBetween val="midCat"/>
      </c:valAx>
      <c:valAx>
        <c:axId val="149060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baseline="0">
                    <a:effectLst/>
                  </a:rPr>
                  <a:t>Revenue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308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'Revenue Comp Log'!$B$2</c:f>
              <c:strCache>
                <c:ptCount val="1"/>
                <c:pt idx="0">
                  <c:v>AD-i0.5-ar2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'Revenue Comp Log'!$A$3:$A$5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'Revenue Comp Log'!$B$3:$B$5</c:f>
              <c:numCache>
                <c:formatCode>General</c:formatCode>
                <c:ptCount val="3"/>
                <c:pt idx="0">
                  <c:v>5.1707167232133973</c:v>
                </c:pt>
                <c:pt idx="1">
                  <c:v>5.3319828582077884</c:v>
                </c:pt>
                <c:pt idx="2">
                  <c:v>5.464418182546134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7-4B86-8A55-C2EDD921EDC7}"/>
            </c:ext>
          </c:extLst>
        </c:ser>
        <c:ser>
          <c:idx val="1"/>
          <c:order val="1"/>
          <c:tx>
            <c:strRef>
              <c:f>'Revenue Comp Log'!$C$2</c:f>
              <c:strCache>
                <c:ptCount val="1"/>
                <c:pt idx="0">
                  <c:v>AC-i0.5-ar2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'Revenue Comp Log'!$A$3:$A$5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'Revenue Comp Log'!$C$3:$C$5</c:f>
              <c:numCache>
                <c:formatCode>General</c:formatCode>
                <c:ptCount val="3"/>
                <c:pt idx="0">
                  <c:v>5.252221753598687</c:v>
                </c:pt>
                <c:pt idx="1">
                  <c:v>4.9853815602319971</c:v>
                </c:pt>
                <c:pt idx="2">
                  <c:v>3.8034571156484138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F7-4B86-8A55-C2EDD921E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86128"/>
        <c:axId val="14906008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'Revenue Comp Log'!$D$2</c15:sqref>
                        </c15:formulaRef>
                      </c:ext>
                    </c:extLst>
                    <c:strCache>
                      <c:ptCount val="1"/>
                      <c:pt idx="0">
                        <c:v>AD-i0-ar2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'Revenue Comp Log'!$A$3:$A$5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'Revenue Comp Log'!$D$3:$D$5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5.1769704807143384</c:v>
                      </c:pt>
                      <c:pt idx="1">
                        <c:v>5.3403390583961068</c:v>
                      </c:pt>
                      <c:pt idx="2">
                        <c:v>5.4758932463012409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43F7-4B86-8A55-C2EDD921ED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'Revenue Comp Log'!$E$2</c15:sqref>
                        </c15:formulaRef>
                      </c:ext>
                    </c:extLst>
                    <c:strCache>
                      <c:ptCount val="1"/>
                      <c:pt idx="0">
                        <c:v>AC-i0-ar2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'Revenue Comp Log'!$A$3:$A$5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'Revenue Comp Log'!$E$3:$E$5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5.2534591643398381</c:v>
                      </c:pt>
                      <c:pt idx="1">
                        <c:v>4.9635517335740964</c:v>
                      </c:pt>
                      <c:pt idx="2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43F7-4B86-8A55-C2EDD921ED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'Revenue Comp Log'!$F$2</c15:sqref>
                        </c15:formulaRef>
                      </c:ext>
                    </c:extLst>
                    <c:strCache>
                      <c:ptCount val="1"/>
                      <c:pt idx="0">
                        <c:v>AD-i1-ar2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'Revenue Comp Log'!$A$3:$A$5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'Revenue Comp Log'!$F$3:$F$5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5.2021859494057496</c:v>
                      </c:pt>
                      <c:pt idx="1">
                        <c:v>5.3308043814955477</c:v>
                      </c:pt>
                      <c:pt idx="2">
                        <c:v>5.4621314989477954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3F7-4B86-8A55-C2EDD921EDC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'Revenue Comp Log'!$G$2</c15:sqref>
                        </c15:formulaRef>
                      </c:ext>
                    </c:extLst>
                    <c:strCache>
                      <c:ptCount val="1"/>
                      <c:pt idx="0">
                        <c:v>AC-i1-ar2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'Revenue Comp Log'!$A$3:$A$5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'Revenue Comp Log'!$G$3:$G$5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5.2207877761658752</c:v>
                      </c:pt>
                      <c:pt idx="1">
                        <c:v>4.9790017484747207</c:v>
                      </c:pt>
                      <c:pt idx="2">
                        <c:v>3.9196010237841108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43F7-4B86-8A55-C2EDD921EDC7}"/>
                  </c:ext>
                </c:extLst>
              </c15:ser>
            </c15:filteredScatterSeries>
          </c:ext>
        </c:extLst>
      </c:scatterChart>
      <c:valAx>
        <c:axId val="39308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baseline="0">
                    <a:effectLst/>
                  </a:rPr>
                  <a:t>Customer Rationality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060080"/>
        <c:crosses val="autoZero"/>
        <c:crossBetween val="midCat"/>
      </c:valAx>
      <c:valAx>
        <c:axId val="149060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baseline="0">
                    <a:effectLst/>
                  </a:rPr>
                  <a:t>Revenue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308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'Revenue Comp Log'!$F$2</c:f>
              <c:strCache>
                <c:ptCount val="1"/>
                <c:pt idx="0">
                  <c:v>AD-i1-ar2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'Revenue Comp Log'!$A$3:$A$5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'Revenue Comp Log'!$F$3:$F$5</c:f>
              <c:numCache>
                <c:formatCode>General</c:formatCode>
                <c:ptCount val="3"/>
                <c:pt idx="0">
                  <c:v>5.2021859494057496</c:v>
                </c:pt>
                <c:pt idx="1">
                  <c:v>5.3308043814955477</c:v>
                </c:pt>
                <c:pt idx="2">
                  <c:v>5.4621314989477954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81-4C98-8C57-EC449484CF71}"/>
            </c:ext>
          </c:extLst>
        </c:ser>
        <c:ser>
          <c:idx val="5"/>
          <c:order val="5"/>
          <c:tx>
            <c:strRef>
              <c:f>'Revenue Comp Log'!$G$2</c:f>
              <c:strCache>
                <c:ptCount val="1"/>
                <c:pt idx="0">
                  <c:v>AC-i1-ar2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'Revenue Comp Log'!$A$3:$A$5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'Revenue Comp Log'!$G$3:$G$5</c:f>
              <c:numCache>
                <c:formatCode>General</c:formatCode>
                <c:ptCount val="3"/>
                <c:pt idx="0">
                  <c:v>5.2207877761658752</c:v>
                </c:pt>
                <c:pt idx="1">
                  <c:v>4.9790017484747207</c:v>
                </c:pt>
                <c:pt idx="2">
                  <c:v>3.9196010237841108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81-4C98-8C57-EC449484C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86128"/>
        <c:axId val="1490600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Comp Log'!$B$2</c15:sqref>
                        </c15:formulaRef>
                      </c:ext>
                    </c:extLst>
                    <c:strCache>
                      <c:ptCount val="1"/>
                      <c:pt idx="0">
                        <c:v>AD-i0.5-ar2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'Revenue Comp Log'!$A$3:$A$5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'Revenue Comp Log'!$B$3:$B$5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5.1707167232133973</c:v>
                      </c:pt>
                      <c:pt idx="1">
                        <c:v>5.3319828582077884</c:v>
                      </c:pt>
                      <c:pt idx="2">
                        <c:v>5.464418182546134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081-4C98-8C57-EC449484CF7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'Revenue Comp Log'!$C$2</c15:sqref>
                        </c15:formulaRef>
                      </c:ext>
                    </c:extLst>
                    <c:strCache>
                      <c:ptCount val="1"/>
                      <c:pt idx="0">
                        <c:v>AC-i0.5-ar2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'Revenue Comp Log'!$A$3:$A$5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'Revenue Comp Log'!$C$3:$C$5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5.252221753598687</c:v>
                      </c:pt>
                      <c:pt idx="1">
                        <c:v>4.9853815602319971</c:v>
                      </c:pt>
                      <c:pt idx="2">
                        <c:v>3.8034571156484138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081-4C98-8C57-EC449484CF7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'Revenue Comp Log'!$D$2</c15:sqref>
                        </c15:formulaRef>
                      </c:ext>
                    </c:extLst>
                    <c:strCache>
                      <c:ptCount val="1"/>
                      <c:pt idx="0">
                        <c:v>AD-i0-ar2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'Revenue Comp Log'!$A$3:$A$5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'Revenue Comp Log'!$D$3:$D$5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5.1769704807143384</c:v>
                      </c:pt>
                      <c:pt idx="1">
                        <c:v>5.3403390583961068</c:v>
                      </c:pt>
                      <c:pt idx="2">
                        <c:v>5.4758932463012409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081-4C98-8C57-EC449484CF7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'Revenue Comp Log'!$E$2</c15:sqref>
                        </c15:formulaRef>
                      </c:ext>
                    </c:extLst>
                    <c:strCache>
                      <c:ptCount val="1"/>
                      <c:pt idx="0">
                        <c:v>AC-i0-ar2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'Revenue Comp Log'!$A$3:$A$5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'Revenue Comp Log'!$E$3:$E$5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5.2534591643398381</c:v>
                      </c:pt>
                      <c:pt idx="1">
                        <c:v>4.9635517335740964</c:v>
                      </c:pt>
                      <c:pt idx="2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081-4C98-8C57-EC449484CF71}"/>
                  </c:ext>
                </c:extLst>
              </c15:ser>
            </c15:filteredScatterSeries>
          </c:ext>
        </c:extLst>
      </c:scatterChart>
      <c:valAx>
        <c:axId val="39308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baseline="0">
                    <a:effectLst/>
                  </a:rPr>
                  <a:t>Customer Rationality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060080"/>
        <c:crosses val="autoZero"/>
        <c:crossBetween val="midCat"/>
      </c:valAx>
      <c:valAx>
        <c:axId val="149060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baseline="0">
                    <a:effectLst/>
                  </a:rPr>
                  <a:t>Revenue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308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Agent Revenue (Inertia</a:t>
            </a:r>
            <a:r>
              <a:rPr lang="en-US" baseline="0"/>
              <a:t> 0, Rationality 0.5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'Revenue Comp Log'!$B$27:$G$28</c:f>
              <c:multiLvlStrCache>
                <c:ptCount val="6"/>
                <c:lvl>
                  <c:pt idx="0">
                    <c:v>AD-ar2</c:v>
                  </c:pt>
                  <c:pt idx="1">
                    <c:v>AC-ar2</c:v>
                  </c:pt>
                  <c:pt idx="2">
                    <c:v>AD-ar4</c:v>
                  </c:pt>
                  <c:pt idx="3">
                    <c:v>AC-ar4</c:v>
                  </c:pt>
                  <c:pt idx="4">
                    <c:v>AD-ar8</c:v>
                  </c:pt>
                  <c:pt idx="5">
                    <c:v>AC-ar8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</c:lvl>
              </c:multiLvlStrCache>
            </c:multiLvlStrRef>
          </c:cat>
          <c:val>
            <c:numRef>
              <c:f>'Revenue Comp Log'!$B$29:$G$29</c:f>
              <c:numCache>
                <c:formatCode>General</c:formatCode>
                <c:ptCount val="6"/>
                <c:pt idx="0">
                  <c:v>5.3403390583961068</c:v>
                </c:pt>
                <c:pt idx="1">
                  <c:v>4.9635517335740964</c:v>
                </c:pt>
                <c:pt idx="2">
                  <c:v>5.3062019681033705</c:v>
                </c:pt>
                <c:pt idx="3">
                  <c:v>4.7935110057928583</c:v>
                </c:pt>
                <c:pt idx="4">
                  <c:v>5.1860151450296437</c:v>
                </c:pt>
                <c:pt idx="5">
                  <c:v>4.666049738480516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7-4324-85B4-D09EF37A6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132312"/>
        <c:axId val="867130016"/>
      </c:barChart>
      <c:catAx>
        <c:axId val="867132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Agents and</a:t>
                </a:r>
                <a:r>
                  <a:rPr lang="en-US" baseline="0"/>
                  <a:t> 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7130016"/>
        <c:crosses val="autoZero"/>
        <c:auto val="1"/>
        <c:lblAlgn val="ctr"/>
        <c:lblOffset val="100"/>
        <c:noMultiLvlLbl val="0"/>
      </c:catAx>
      <c:valAx>
        <c:axId val="8671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713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'Revenue Comp'!$B$2</c:f>
              <c:strCache>
                <c:ptCount val="1"/>
                <c:pt idx="0">
                  <c:v>AD-i0.5-ar2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'Revenue Comp'!$A$3:$A$5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'Revenue Comp'!$B$3:$B$5</c:f>
              <c:numCache>
                <c:formatCode>General</c:formatCode>
                <c:ptCount val="3"/>
                <c:pt idx="0">
                  <c:v>148155.14000000001</c:v>
                </c:pt>
                <c:pt idx="1">
                  <c:v>214774.57</c:v>
                </c:pt>
                <c:pt idx="2">
                  <c:v>291352.12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31-46E6-8D9F-FE0FD26F3478}"/>
            </c:ext>
          </c:extLst>
        </c:ser>
        <c:ser>
          <c:idx val="1"/>
          <c:order val="1"/>
          <c:tx>
            <c:strRef>
              <c:f>'Revenue Comp'!$C$2</c:f>
              <c:strCache>
                <c:ptCount val="1"/>
                <c:pt idx="0">
                  <c:v>AC-i0.5-ar2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'Revenue Comp'!$A$3:$A$5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'Revenue Comp'!$C$3:$C$5</c:f>
              <c:numCache>
                <c:formatCode>General</c:formatCode>
                <c:ptCount val="3"/>
                <c:pt idx="0">
                  <c:v>178740</c:v>
                </c:pt>
                <c:pt idx="1">
                  <c:v>96690</c:v>
                </c:pt>
                <c:pt idx="2">
                  <c:v>6360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31-46E6-8D9F-FE0FD26F3478}"/>
            </c:ext>
          </c:extLst>
        </c:ser>
        <c:ser>
          <c:idx val="2"/>
          <c:order val="2"/>
          <c:tx>
            <c:strRef>
              <c:f>'Revenue Comp'!$D$2</c:f>
              <c:strCache>
                <c:ptCount val="1"/>
                <c:pt idx="0">
                  <c:v>AD-i0-ar2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'Revenue Comp'!$A$3:$A$5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'Revenue Comp'!$D$3:$D$5</c:f>
              <c:numCache>
                <c:formatCode>General</c:formatCode>
                <c:ptCount val="3"/>
                <c:pt idx="0">
                  <c:v>150303.98000000001</c:v>
                </c:pt>
                <c:pt idx="1">
                  <c:v>218947.03</c:v>
                </c:pt>
                <c:pt idx="2">
                  <c:v>299152.92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31-46E6-8D9F-FE0FD26F3478}"/>
            </c:ext>
          </c:extLst>
        </c:ser>
        <c:ser>
          <c:idx val="3"/>
          <c:order val="3"/>
          <c:tx>
            <c:strRef>
              <c:f>'Revenue Comp'!$E$2</c:f>
              <c:strCache>
                <c:ptCount val="1"/>
                <c:pt idx="0">
                  <c:v>AC-i0-ar2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'Revenue Comp'!$A$3:$A$5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'Revenue Comp'!$E$3:$E$5</c:f>
              <c:numCache>
                <c:formatCode>General</c:formatCode>
                <c:ptCount val="3"/>
                <c:pt idx="0">
                  <c:v>179250</c:v>
                </c:pt>
                <c:pt idx="1">
                  <c:v>91950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31-46E6-8D9F-FE0FD26F3478}"/>
            </c:ext>
          </c:extLst>
        </c:ser>
        <c:ser>
          <c:idx val="4"/>
          <c:order val="4"/>
          <c:tx>
            <c:strRef>
              <c:f>'Revenue Comp'!$F$2</c:f>
              <c:strCache>
                <c:ptCount val="1"/>
                <c:pt idx="0">
                  <c:v>AD-i1-ar2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'Revenue Comp'!$A$3:$A$5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'Revenue Comp'!$F$3:$F$5</c:f>
              <c:numCache>
                <c:formatCode>General</c:formatCode>
                <c:ptCount val="3"/>
                <c:pt idx="0">
                  <c:v>159289.06</c:v>
                </c:pt>
                <c:pt idx="1">
                  <c:v>214192.56</c:v>
                </c:pt>
                <c:pt idx="2">
                  <c:v>289822.09999999998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31-46E6-8D9F-FE0FD26F3478}"/>
            </c:ext>
          </c:extLst>
        </c:ser>
        <c:ser>
          <c:idx val="5"/>
          <c:order val="5"/>
          <c:tx>
            <c:strRef>
              <c:f>'Revenue Comp'!$G$2</c:f>
              <c:strCache>
                <c:ptCount val="1"/>
                <c:pt idx="0">
                  <c:v>AC-i1-ar2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'Revenue Comp'!$A$3:$A$5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'Revenue Comp'!$G$3:$G$5</c:f>
              <c:numCache>
                <c:formatCode>General</c:formatCode>
                <c:ptCount val="3"/>
                <c:pt idx="0">
                  <c:v>166260</c:v>
                </c:pt>
                <c:pt idx="1">
                  <c:v>95280</c:v>
                </c:pt>
                <c:pt idx="2">
                  <c:v>8310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31-46E6-8D9F-FE0FD26F3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86128"/>
        <c:axId val="149060080"/>
      </c:scatterChart>
      <c:valAx>
        <c:axId val="3930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060080"/>
        <c:crosses val="autoZero"/>
        <c:crossBetween val="midCat"/>
      </c:valAx>
      <c:valAx>
        <c:axId val="14906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308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181246</xdr:rowOff>
    </xdr:from>
    <xdr:to>
      <xdr:col>24</xdr:col>
      <xdr:colOff>130629</xdr:colOff>
      <xdr:row>102</xdr:row>
      <xdr:rowOff>97970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0B5A7-7228-4663-9A42-00E598E50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0.81839</cdr:x>
      <cdr:y>0.22049</cdr:y>
    </cdr:from>
    <cdr:to>
      <cdr:x>0.94796</cdr:x>
      <cdr:y>0.37824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52734D05-D968-47AB-B019-9A0FCB30CBDC}"/>
            </a:ext>
          </a:extLst>
        </cdr:cNvPr>
        <cdr:cNvSpPr txBox="1"/>
      </cdr:nvSpPr>
      <cdr:spPr>
        <a:xfrm xmlns:a="http://schemas.openxmlformats.org/drawingml/2006/main">
          <a:off x="12721771" y="1612900"/>
          <a:ext cx="2014141" cy="115397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Rationality 0.5</a:t>
          </a:r>
        </a:p>
        <a:p xmlns:a="http://schemas.openxmlformats.org/drawingml/2006/main"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Inertia 0.5</a:t>
          </a:r>
        </a:p>
        <a:p xmlns:a="http://schemas.openxmlformats.org/drawingml/2006/main"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AD-UCR 2%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128587</xdr:colOff>
      <xdr:row>18</xdr:row>
      <xdr:rowOff>135467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A61D6-9DD8-41F4-985F-6198C2598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0</xdr:row>
      <xdr:rowOff>4763</xdr:rowOff>
    </xdr:from>
    <xdr:to>
      <xdr:col>16</xdr:col>
      <xdr:colOff>102128</xdr:colOff>
      <xdr:row>18</xdr:row>
      <xdr:rowOff>140230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55ABC-2D9D-4F0B-A8E9-217AC8B21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385234</xdr:colOff>
      <xdr:row>0</xdr:row>
      <xdr:rowOff>0</xdr:rowOff>
    </xdr:from>
    <xdr:to>
      <xdr:col>24</xdr:col>
      <xdr:colOff>620713</xdr:colOff>
      <xdr:row>18</xdr:row>
      <xdr:rowOff>134409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090ED9-EEDD-48F0-9928-9C0D33D58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</xdr:colOff>
      <xdr:row>18</xdr:row>
      <xdr:rowOff>152399</xdr:rowOff>
    </xdr:from>
    <xdr:to>
      <xdr:col>10</xdr:col>
      <xdr:colOff>290511</xdr:colOff>
      <xdr:row>35</xdr:row>
      <xdr:rowOff>38099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E9F68E-ACC6-4E92-89F2-DFE2DEA13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422910</xdr:colOff>
      <xdr:row>7</xdr:row>
      <xdr:rowOff>41910</xdr:rowOff>
    </xdr:from>
    <xdr:to>
      <xdr:col>11</xdr:col>
      <xdr:colOff>521970</xdr:colOff>
      <xdr:row>32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ED5DE-749E-442F-8119-745D68FD5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tabSelected="1" topLeftCell="A64" zoomScale="70" zoomScaleNormal="70" workbookViewId="0">
      <selection activeCell="Z75" sqref="Z75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0</v>
      </c>
      <c r="B2">
        <v>55</v>
      </c>
      <c r="C2">
        <v>2</v>
      </c>
      <c r="D2">
        <v>1650</v>
      </c>
      <c r="E2">
        <v>1650</v>
      </c>
      <c r="F2">
        <v>45</v>
      </c>
      <c r="G2">
        <v>0</v>
      </c>
      <c r="H2">
        <v>1350</v>
      </c>
      <c r="I2">
        <v>1350</v>
      </c>
    </row>
    <row r="3" spans="1:9" x14ac:dyDescent="0.55000000000000004">
      <c r="A3">
        <v>1</v>
      </c>
      <c r="B3">
        <v>64</v>
      </c>
      <c r="C3">
        <v>2</v>
      </c>
      <c r="D3">
        <v>1920</v>
      </c>
      <c r="E3">
        <v>3570</v>
      </c>
      <c r="F3">
        <v>36</v>
      </c>
      <c r="G3">
        <v>0</v>
      </c>
      <c r="H3">
        <v>1080</v>
      </c>
      <c r="I3">
        <v>2430</v>
      </c>
    </row>
    <row r="4" spans="1:9" x14ac:dyDescent="0.55000000000000004">
      <c r="A4">
        <v>2</v>
      </c>
      <c r="B4">
        <v>52</v>
      </c>
      <c r="C4">
        <v>2</v>
      </c>
      <c r="D4">
        <v>1560</v>
      </c>
      <c r="E4">
        <v>5130</v>
      </c>
      <c r="F4">
        <v>48</v>
      </c>
      <c r="G4">
        <v>0</v>
      </c>
      <c r="H4">
        <v>1440</v>
      </c>
      <c r="I4">
        <v>3870</v>
      </c>
    </row>
    <row r="5" spans="1:9" x14ac:dyDescent="0.55000000000000004">
      <c r="A5">
        <v>3</v>
      </c>
      <c r="B5">
        <v>52</v>
      </c>
      <c r="C5">
        <v>2</v>
      </c>
      <c r="D5">
        <v>1560</v>
      </c>
      <c r="E5">
        <v>6690</v>
      </c>
      <c r="F5">
        <v>48</v>
      </c>
      <c r="G5">
        <v>0</v>
      </c>
      <c r="H5">
        <v>1440</v>
      </c>
      <c r="I5">
        <v>5310</v>
      </c>
    </row>
    <row r="6" spans="1:9" x14ac:dyDescent="0.55000000000000004">
      <c r="A6">
        <v>4</v>
      </c>
      <c r="B6">
        <v>56</v>
      </c>
      <c r="C6">
        <v>2</v>
      </c>
      <c r="D6">
        <v>1680</v>
      </c>
      <c r="E6">
        <v>8370</v>
      </c>
      <c r="F6">
        <v>44</v>
      </c>
      <c r="G6">
        <v>0</v>
      </c>
      <c r="H6">
        <v>1320</v>
      </c>
      <c r="I6">
        <v>6630</v>
      </c>
    </row>
    <row r="7" spans="1:9" x14ac:dyDescent="0.55000000000000004">
      <c r="A7">
        <v>5</v>
      </c>
      <c r="B7">
        <v>58</v>
      </c>
      <c r="C7">
        <v>2</v>
      </c>
      <c r="D7">
        <v>1740</v>
      </c>
      <c r="E7">
        <v>10110</v>
      </c>
      <c r="F7">
        <v>42</v>
      </c>
      <c r="G7">
        <v>0</v>
      </c>
      <c r="H7">
        <v>1260</v>
      </c>
      <c r="I7">
        <v>7890</v>
      </c>
    </row>
    <row r="8" spans="1:9" x14ac:dyDescent="0.55000000000000004">
      <c r="A8">
        <v>6</v>
      </c>
      <c r="B8">
        <v>48</v>
      </c>
      <c r="C8">
        <v>4</v>
      </c>
      <c r="D8">
        <v>1411.2</v>
      </c>
      <c r="E8">
        <v>11521.2</v>
      </c>
      <c r="F8">
        <v>52</v>
      </c>
      <c r="G8">
        <v>0</v>
      </c>
      <c r="H8">
        <v>1560</v>
      </c>
      <c r="I8">
        <v>9450</v>
      </c>
    </row>
    <row r="9" spans="1:9" x14ac:dyDescent="0.55000000000000004">
      <c r="A9">
        <v>7</v>
      </c>
      <c r="B9">
        <v>63</v>
      </c>
      <c r="C9">
        <v>4</v>
      </c>
      <c r="D9">
        <v>1852.2</v>
      </c>
      <c r="E9">
        <v>13373.4</v>
      </c>
      <c r="F9">
        <v>37</v>
      </c>
      <c r="G9">
        <v>0</v>
      </c>
      <c r="H9">
        <v>1110</v>
      </c>
      <c r="I9">
        <v>10560</v>
      </c>
    </row>
    <row r="10" spans="1:9" x14ac:dyDescent="0.55000000000000004">
      <c r="A10">
        <v>8</v>
      </c>
      <c r="B10">
        <v>58</v>
      </c>
      <c r="C10">
        <v>4</v>
      </c>
      <c r="D10">
        <v>1705.2</v>
      </c>
      <c r="E10">
        <v>15078.6</v>
      </c>
      <c r="F10">
        <v>42</v>
      </c>
      <c r="G10">
        <v>0</v>
      </c>
      <c r="H10">
        <v>1260</v>
      </c>
      <c r="I10">
        <v>11820</v>
      </c>
    </row>
    <row r="11" spans="1:9" x14ac:dyDescent="0.55000000000000004">
      <c r="A11">
        <v>9</v>
      </c>
      <c r="B11">
        <v>52</v>
      </c>
      <c r="C11">
        <v>4</v>
      </c>
      <c r="D11">
        <v>1528.8</v>
      </c>
      <c r="E11">
        <v>16607.400000000001</v>
      </c>
      <c r="F11">
        <v>48</v>
      </c>
      <c r="G11">
        <v>0</v>
      </c>
      <c r="H11">
        <v>1440</v>
      </c>
      <c r="I11">
        <v>13260</v>
      </c>
    </row>
    <row r="12" spans="1:9" x14ac:dyDescent="0.55000000000000004">
      <c r="A12">
        <v>10</v>
      </c>
      <c r="B12">
        <v>46</v>
      </c>
      <c r="C12">
        <v>4</v>
      </c>
      <c r="D12">
        <v>1352.4</v>
      </c>
      <c r="E12">
        <v>17959.8</v>
      </c>
      <c r="F12">
        <v>54</v>
      </c>
      <c r="G12">
        <v>0</v>
      </c>
      <c r="H12">
        <v>1620</v>
      </c>
      <c r="I12">
        <v>14880</v>
      </c>
    </row>
    <row r="13" spans="1:9" x14ac:dyDescent="0.55000000000000004">
      <c r="A13">
        <v>11</v>
      </c>
      <c r="B13">
        <v>55</v>
      </c>
      <c r="C13">
        <v>4</v>
      </c>
      <c r="D13">
        <v>1617</v>
      </c>
      <c r="E13">
        <v>19576.8</v>
      </c>
      <c r="F13">
        <v>45</v>
      </c>
      <c r="G13">
        <v>0</v>
      </c>
      <c r="H13">
        <v>1350</v>
      </c>
      <c r="I13">
        <v>16230</v>
      </c>
    </row>
    <row r="14" spans="1:9" x14ac:dyDescent="0.55000000000000004">
      <c r="A14">
        <v>12</v>
      </c>
      <c r="B14">
        <v>49</v>
      </c>
      <c r="C14">
        <v>6</v>
      </c>
      <c r="D14">
        <v>1411.79</v>
      </c>
      <c r="E14">
        <v>20988.59</v>
      </c>
      <c r="F14">
        <v>51</v>
      </c>
      <c r="G14">
        <v>0</v>
      </c>
      <c r="H14">
        <v>1530</v>
      </c>
      <c r="I14">
        <v>17760</v>
      </c>
    </row>
    <row r="15" spans="1:9" x14ac:dyDescent="0.55000000000000004">
      <c r="A15">
        <v>13</v>
      </c>
      <c r="B15">
        <v>53</v>
      </c>
      <c r="C15">
        <v>6</v>
      </c>
      <c r="D15">
        <v>1527.04</v>
      </c>
      <c r="E15">
        <v>22515.63</v>
      </c>
      <c r="F15">
        <v>47</v>
      </c>
      <c r="G15">
        <v>0</v>
      </c>
      <c r="H15">
        <v>1410</v>
      </c>
      <c r="I15">
        <v>19170</v>
      </c>
    </row>
    <row r="16" spans="1:9" x14ac:dyDescent="0.55000000000000004">
      <c r="A16">
        <v>14</v>
      </c>
      <c r="B16">
        <v>51</v>
      </c>
      <c r="C16">
        <v>6</v>
      </c>
      <c r="D16">
        <v>1469.41</v>
      </c>
      <c r="E16">
        <v>23985.040000000001</v>
      </c>
      <c r="F16">
        <v>49</v>
      </c>
      <c r="G16">
        <v>0</v>
      </c>
      <c r="H16">
        <v>1470</v>
      </c>
      <c r="I16">
        <v>20640</v>
      </c>
    </row>
    <row r="17" spans="1:9" x14ac:dyDescent="0.55000000000000004">
      <c r="A17">
        <v>15</v>
      </c>
      <c r="B17">
        <v>58</v>
      </c>
      <c r="C17">
        <v>6</v>
      </c>
      <c r="D17">
        <v>1671.1</v>
      </c>
      <c r="E17">
        <v>25656.14</v>
      </c>
      <c r="F17">
        <v>42</v>
      </c>
      <c r="G17">
        <v>0</v>
      </c>
      <c r="H17">
        <v>1260</v>
      </c>
      <c r="I17">
        <v>21900</v>
      </c>
    </row>
    <row r="18" spans="1:9" x14ac:dyDescent="0.55000000000000004">
      <c r="A18">
        <v>16</v>
      </c>
      <c r="B18">
        <v>61</v>
      </c>
      <c r="C18">
        <v>6</v>
      </c>
      <c r="D18">
        <v>1757.53</v>
      </c>
      <c r="E18">
        <v>27413.67</v>
      </c>
      <c r="F18">
        <v>39</v>
      </c>
      <c r="G18">
        <v>0</v>
      </c>
      <c r="H18">
        <v>1170</v>
      </c>
      <c r="I18">
        <v>23070</v>
      </c>
    </row>
    <row r="19" spans="1:9" x14ac:dyDescent="0.55000000000000004">
      <c r="A19">
        <v>17</v>
      </c>
      <c r="B19">
        <v>60</v>
      </c>
      <c r="C19">
        <v>6</v>
      </c>
      <c r="D19">
        <v>1728.72</v>
      </c>
      <c r="E19">
        <v>29142.39</v>
      </c>
      <c r="F19">
        <v>40</v>
      </c>
      <c r="G19">
        <v>0</v>
      </c>
      <c r="H19">
        <v>1200</v>
      </c>
      <c r="I19">
        <v>24270</v>
      </c>
    </row>
    <row r="20" spans="1:9" x14ac:dyDescent="0.55000000000000004">
      <c r="A20">
        <v>18</v>
      </c>
      <c r="B20">
        <v>58</v>
      </c>
      <c r="C20">
        <v>8</v>
      </c>
      <c r="D20">
        <v>1637.67</v>
      </c>
      <c r="E20">
        <v>30780.06</v>
      </c>
      <c r="F20">
        <v>42</v>
      </c>
      <c r="G20">
        <v>0</v>
      </c>
      <c r="H20">
        <v>1260</v>
      </c>
      <c r="I20">
        <v>25530</v>
      </c>
    </row>
    <row r="21" spans="1:9" x14ac:dyDescent="0.55000000000000004">
      <c r="A21">
        <v>19</v>
      </c>
      <c r="B21">
        <v>61</v>
      </c>
      <c r="C21">
        <v>8</v>
      </c>
      <c r="D21">
        <v>1722.38</v>
      </c>
      <c r="E21">
        <v>32502.44</v>
      </c>
      <c r="F21">
        <v>39</v>
      </c>
      <c r="G21">
        <v>0</v>
      </c>
      <c r="H21">
        <v>1170</v>
      </c>
      <c r="I21">
        <v>26700</v>
      </c>
    </row>
    <row r="22" spans="1:9" x14ac:dyDescent="0.55000000000000004">
      <c r="A22">
        <v>20</v>
      </c>
      <c r="B22">
        <v>54</v>
      </c>
      <c r="C22">
        <v>8</v>
      </c>
      <c r="D22">
        <v>1524.73</v>
      </c>
      <c r="E22">
        <v>34027.17</v>
      </c>
      <c r="F22">
        <v>46</v>
      </c>
      <c r="G22">
        <v>0</v>
      </c>
      <c r="H22">
        <v>1380</v>
      </c>
      <c r="I22">
        <v>28080</v>
      </c>
    </row>
    <row r="23" spans="1:9" x14ac:dyDescent="0.55000000000000004">
      <c r="A23">
        <v>21</v>
      </c>
      <c r="B23">
        <v>68</v>
      </c>
      <c r="C23">
        <v>8</v>
      </c>
      <c r="D23">
        <v>1920.03</v>
      </c>
      <c r="E23">
        <v>35947.199999999997</v>
      </c>
      <c r="F23">
        <v>32</v>
      </c>
      <c r="G23">
        <v>0</v>
      </c>
      <c r="H23">
        <v>960</v>
      </c>
      <c r="I23">
        <v>29040</v>
      </c>
    </row>
    <row r="24" spans="1:9" x14ac:dyDescent="0.55000000000000004">
      <c r="A24">
        <v>22</v>
      </c>
      <c r="B24">
        <v>69</v>
      </c>
      <c r="C24">
        <v>8</v>
      </c>
      <c r="D24">
        <v>1948.27</v>
      </c>
      <c r="E24">
        <v>37895.47</v>
      </c>
      <c r="F24">
        <v>31</v>
      </c>
      <c r="G24">
        <v>0</v>
      </c>
      <c r="H24">
        <v>930</v>
      </c>
      <c r="I24">
        <v>29970</v>
      </c>
    </row>
    <row r="25" spans="1:9" x14ac:dyDescent="0.55000000000000004">
      <c r="A25">
        <v>23</v>
      </c>
      <c r="B25">
        <v>68</v>
      </c>
      <c r="C25">
        <v>8</v>
      </c>
      <c r="D25">
        <v>1920.03</v>
      </c>
      <c r="E25">
        <v>39815.5</v>
      </c>
      <c r="F25">
        <v>32</v>
      </c>
      <c r="G25">
        <v>0</v>
      </c>
      <c r="H25">
        <v>960</v>
      </c>
      <c r="I25">
        <v>30930</v>
      </c>
    </row>
    <row r="26" spans="1:9" x14ac:dyDescent="0.55000000000000004">
      <c r="A26">
        <v>24</v>
      </c>
      <c r="B26">
        <v>64</v>
      </c>
      <c r="C26">
        <v>10</v>
      </c>
      <c r="D26">
        <v>1770.95</v>
      </c>
      <c r="E26">
        <v>41586.449999999997</v>
      </c>
      <c r="F26">
        <v>36</v>
      </c>
      <c r="G26">
        <v>0</v>
      </c>
      <c r="H26">
        <v>1080</v>
      </c>
      <c r="I26">
        <v>32010</v>
      </c>
    </row>
    <row r="27" spans="1:9" x14ac:dyDescent="0.55000000000000004">
      <c r="A27">
        <v>25</v>
      </c>
      <c r="B27">
        <v>64</v>
      </c>
      <c r="C27">
        <v>10</v>
      </c>
      <c r="D27">
        <v>1770.95</v>
      </c>
      <c r="E27">
        <v>43357.4</v>
      </c>
      <c r="F27">
        <v>36</v>
      </c>
      <c r="G27">
        <v>0</v>
      </c>
      <c r="H27">
        <v>1080</v>
      </c>
      <c r="I27">
        <v>33090</v>
      </c>
    </row>
    <row r="28" spans="1:9" x14ac:dyDescent="0.55000000000000004">
      <c r="A28">
        <v>26</v>
      </c>
      <c r="B28">
        <v>56</v>
      </c>
      <c r="C28">
        <v>10</v>
      </c>
      <c r="D28">
        <v>1549.58</v>
      </c>
      <c r="E28">
        <v>44906.98</v>
      </c>
      <c r="F28">
        <v>44</v>
      </c>
      <c r="G28">
        <v>0</v>
      </c>
      <c r="H28">
        <v>1320</v>
      </c>
      <c r="I28">
        <v>34410</v>
      </c>
    </row>
    <row r="29" spans="1:9" x14ac:dyDescent="0.55000000000000004">
      <c r="A29">
        <v>27</v>
      </c>
      <c r="B29">
        <v>61</v>
      </c>
      <c r="C29">
        <v>10</v>
      </c>
      <c r="D29">
        <v>1687.93</v>
      </c>
      <c r="E29">
        <v>46594.91</v>
      </c>
      <c r="F29">
        <v>39</v>
      </c>
      <c r="G29">
        <v>0</v>
      </c>
      <c r="H29">
        <v>1170</v>
      </c>
      <c r="I29">
        <v>35580</v>
      </c>
    </row>
    <row r="30" spans="1:9" x14ac:dyDescent="0.55000000000000004">
      <c r="A30">
        <v>28</v>
      </c>
      <c r="B30">
        <v>59</v>
      </c>
      <c r="C30">
        <v>10</v>
      </c>
      <c r="D30">
        <v>1632.59</v>
      </c>
      <c r="E30">
        <v>48227.5</v>
      </c>
      <c r="F30">
        <v>41</v>
      </c>
      <c r="G30">
        <v>0</v>
      </c>
      <c r="H30">
        <v>1230</v>
      </c>
      <c r="I30">
        <v>36810</v>
      </c>
    </row>
    <row r="31" spans="1:9" x14ac:dyDescent="0.55000000000000004">
      <c r="A31">
        <v>29</v>
      </c>
      <c r="B31">
        <v>70</v>
      </c>
      <c r="C31">
        <v>10</v>
      </c>
      <c r="D31">
        <v>1936.97</v>
      </c>
      <c r="E31">
        <v>50164.47</v>
      </c>
      <c r="F31">
        <v>30</v>
      </c>
      <c r="G31">
        <v>0</v>
      </c>
      <c r="H31">
        <v>900</v>
      </c>
      <c r="I31">
        <v>37710</v>
      </c>
    </row>
    <row r="32" spans="1:9" x14ac:dyDescent="0.55000000000000004">
      <c r="A32">
        <v>30</v>
      </c>
      <c r="B32">
        <v>65</v>
      </c>
      <c r="C32">
        <v>11</v>
      </c>
      <c r="D32">
        <v>1762.65</v>
      </c>
      <c r="E32">
        <v>51927.12</v>
      </c>
      <c r="F32">
        <v>35</v>
      </c>
      <c r="G32">
        <v>0</v>
      </c>
      <c r="H32">
        <v>1050</v>
      </c>
      <c r="I32">
        <v>38760</v>
      </c>
    </row>
    <row r="33" spans="1:9" x14ac:dyDescent="0.55000000000000004">
      <c r="A33">
        <v>31</v>
      </c>
      <c r="B33">
        <v>67</v>
      </c>
      <c r="C33">
        <v>11</v>
      </c>
      <c r="D33">
        <v>1816.88</v>
      </c>
      <c r="E33">
        <v>53744</v>
      </c>
      <c r="F33">
        <v>33</v>
      </c>
      <c r="G33">
        <v>0</v>
      </c>
      <c r="H33">
        <v>990</v>
      </c>
      <c r="I33">
        <v>39750</v>
      </c>
    </row>
    <row r="34" spans="1:9" x14ac:dyDescent="0.55000000000000004">
      <c r="A34">
        <v>32</v>
      </c>
      <c r="B34">
        <v>67</v>
      </c>
      <c r="C34">
        <v>11</v>
      </c>
      <c r="D34">
        <v>1816.88</v>
      </c>
      <c r="E34">
        <v>55560.88</v>
      </c>
      <c r="F34">
        <v>33</v>
      </c>
      <c r="G34">
        <v>0</v>
      </c>
      <c r="H34">
        <v>990</v>
      </c>
      <c r="I34">
        <v>40740</v>
      </c>
    </row>
    <row r="35" spans="1:9" x14ac:dyDescent="0.55000000000000004">
      <c r="A35">
        <v>33</v>
      </c>
      <c r="B35">
        <v>61</v>
      </c>
      <c r="C35">
        <v>11</v>
      </c>
      <c r="D35">
        <v>1654.18</v>
      </c>
      <c r="E35">
        <v>57215.06</v>
      </c>
      <c r="F35">
        <v>39</v>
      </c>
      <c r="G35">
        <v>0</v>
      </c>
      <c r="H35">
        <v>1170</v>
      </c>
      <c r="I35">
        <v>41910</v>
      </c>
    </row>
    <row r="36" spans="1:9" x14ac:dyDescent="0.55000000000000004">
      <c r="A36">
        <v>34</v>
      </c>
      <c r="B36">
        <v>68</v>
      </c>
      <c r="C36">
        <v>11</v>
      </c>
      <c r="D36">
        <v>1844</v>
      </c>
      <c r="E36">
        <v>59059.06</v>
      </c>
      <c r="F36">
        <v>32</v>
      </c>
      <c r="G36">
        <v>0</v>
      </c>
      <c r="H36">
        <v>960</v>
      </c>
      <c r="I36">
        <v>42870</v>
      </c>
    </row>
    <row r="37" spans="1:9" x14ac:dyDescent="0.55000000000000004">
      <c r="A37">
        <v>35</v>
      </c>
      <c r="B37">
        <v>64</v>
      </c>
      <c r="C37">
        <v>11</v>
      </c>
      <c r="D37">
        <v>1735.53</v>
      </c>
      <c r="E37">
        <v>60794.59</v>
      </c>
      <c r="F37">
        <v>36</v>
      </c>
      <c r="G37">
        <v>0</v>
      </c>
      <c r="H37">
        <v>1080</v>
      </c>
      <c r="I37">
        <v>43950</v>
      </c>
    </row>
    <row r="38" spans="1:9" x14ac:dyDescent="0.55000000000000004">
      <c r="A38">
        <v>36</v>
      </c>
      <c r="B38">
        <v>60</v>
      </c>
      <c r="C38">
        <v>13</v>
      </c>
      <c r="D38">
        <v>1594.52</v>
      </c>
      <c r="E38">
        <v>62389.11</v>
      </c>
      <c r="F38">
        <v>40</v>
      </c>
      <c r="G38">
        <v>0</v>
      </c>
      <c r="H38">
        <v>1200</v>
      </c>
      <c r="I38">
        <v>45150</v>
      </c>
    </row>
    <row r="39" spans="1:9" x14ac:dyDescent="0.55000000000000004">
      <c r="A39">
        <v>37</v>
      </c>
      <c r="B39">
        <v>62</v>
      </c>
      <c r="C39">
        <v>13</v>
      </c>
      <c r="D39">
        <v>1647.67</v>
      </c>
      <c r="E39">
        <v>64036.78</v>
      </c>
      <c r="F39">
        <v>38</v>
      </c>
      <c r="G39">
        <v>0</v>
      </c>
      <c r="H39">
        <v>1140</v>
      </c>
      <c r="I39">
        <v>46290</v>
      </c>
    </row>
    <row r="40" spans="1:9" x14ac:dyDescent="0.55000000000000004">
      <c r="A40">
        <v>38</v>
      </c>
      <c r="B40">
        <v>60</v>
      </c>
      <c r="C40">
        <v>13</v>
      </c>
      <c r="D40">
        <v>1594.52</v>
      </c>
      <c r="E40">
        <v>65631.3</v>
      </c>
      <c r="F40">
        <v>40</v>
      </c>
      <c r="G40">
        <v>0</v>
      </c>
      <c r="H40">
        <v>1200</v>
      </c>
      <c r="I40">
        <v>47490</v>
      </c>
    </row>
    <row r="41" spans="1:9" x14ac:dyDescent="0.55000000000000004">
      <c r="A41">
        <v>39</v>
      </c>
      <c r="B41">
        <v>61</v>
      </c>
      <c r="C41">
        <v>13</v>
      </c>
      <c r="D41">
        <v>1621.09</v>
      </c>
      <c r="E41">
        <v>67252.39</v>
      </c>
      <c r="F41">
        <v>39</v>
      </c>
      <c r="G41">
        <v>0</v>
      </c>
      <c r="H41">
        <v>1170</v>
      </c>
      <c r="I41">
        <v>48660</v>
      </c>
    </row>
    <row r="42" spans="1:9" x14ac:dyDescent="0.55000000000000004">
      <c r="A42">
        <v>40</v>
      </c>
      <c r="B42">
        <v>69</v>
      </c>
      <c r="C42">
        <v>13</v>
      </c>
      <c r="D42">
        <v>1833.69</v>
      </c>
      <c r="E42">
        <v>69086.080000000002</v>
      </c>
      <c r="F42">
        <v>31</v>
      </c>
      <c r="G42">
        <v>0</v>
      </c>
      <c r="H42">
        <v>930</v>
      </c>
      <c r="I42">
        <v>49590</v>
      </c>
    </row>
    <row r="43" spans="1:9" x14ac:dyDescent="0.55000000000000004">
      <c r="A43">
        <v>41</v>
      </c>
      <c r="B43">
        <v>72</v>
      </c>
      <c r="C43">
        <v>13</v>
      </c>
      <c r="D43">
        <v>1913.42</v>
      </c>
      <c r="E43">
        <v>70999.5</v>
      </c>
      <c r="F43">
        <v>28</v>
      </c>
      <c r="G43">
        <v>0</v>
      </c>
      <c r="H43">
        <v>840</v>
      </c>
      <c r="I43">
        <v>50430</v>
      </c>
    </row>
    <row r="44" spans="1:9" x14ac:dyDescent="0.55000000000000004">
      <c r="A44">
        <v>42</v>
      </c>
      <c r="B44">
        <v>68</v>
      </c>
      <c r="C44">
        <v>15</v>
      </c>
      <c r="D44">
        <v>1770.98</v>
      </c>
      <c r="E44">
        <v>72770.48</v>
      </c>
      <c r="F44">
        <v>32</v>
      </c>
      <c r="G44">
        <v>0</v>
      </c>
      <c r="H44">
        <v>960</v>
      </c>
      <c r="I44">
        <v>51390</v>
      </c>
    </row>
    <row r="45" spans="1:9" x14ac:dyDescent="0.55000000000000004">
      <c r="A45">
        <v>43</v>
      </c>
      <c r="B45">
        <v>63</v>
      </c>
      <c r="C45">
        <v>15</v>
      </c>
      <c r="D45">
        <v>1640.76</v>
      </c>
      <c r="E45">
        <v>74411.240000000005</v>
      </c>
      <c r="F45">
        <v>37</v>
      </c>
      <c r="G45">
        <v>0</v>
      </c>
      <c r="H45">
        <v>1110</v>
      </c>
      <c r="I45">
        <v>52500</v>
      </c>
    </row>
    <row r="46" spans="1:9" x14ac:dyDescent="0.55000000000000004">
      <c r="A46">
        <v>44</v>
      </c>
      <c r="B46">
        <v>76</v>
      </c>
      <c r="C46">
        <v>15</v>
      </c>
      <c r="D46">
        <v>1979.33</v>
      </c>
      <c r="E46">
        <v>76390.570000000007</v>
      </c>
      <c r="F46">
        <v>24</v>
      </c>
      <c r="G46">
        <v>0</v>
      </c>
      <c r="H46">
        <v>720</v>
      </c>
      <c r="I46">
        <v>53220</v>
      </c>
    </row>
    <row r="47" spans="1:9" x14ac:dyDescent="0.55000000000000004">
      <c r="A47">
        <v>45</v>
      </c>
      <c r="B47">
        <v>64</v>
      </c>
      <c r="C47">
        <v>15</v>
      </c>
      <c r="D47">
        <v>1666.8</v>
      </c>
      <c r="E47">
        <v>78057.37</v>
      </c>
      <c r="F47">
        <v>36</v>
      </c>
      <c r="G47">
        <v>0</v>
      </c>
      <c r="H47">
        <v>1080</v>
      </c>
      <c r="I47">
        <v>54300</v>
      </c>
    </row>
    <row r="48" spans="1:9" x14ac:dyDescent="0.55000000000000004">
      <c r="A48">
        <v>46</v>
      </c>
      <c r="B48">
        <v>56</v>
      </c>
      <c r="C48">
        <v>15</v>
      </c>
      <c r="D48">
        <v>1458.45</v>
      </c>
      <c r="E48">
        <v>79515.820000000007</v>
      </c>
      <c r="F48">
        <v>44</v>
      </c>
      <c r="G48">
        <v>0</v>
      </c>
      <c r="H48">
        <v>1320</v>
      </c>
      <c r="I48">
        <v>55620</v>
      </c>
    </row>
    <row r="49" spans="1:9" x14ac:dyDescent="0.55000000000000004">
      <c r="A49">
        <v>47</v>
      </c>
      <c r="B49">
        <v>63</v>
      </c>
      <c r="C49">
        <v>15</v>
      </c>
      <c r="D49">
        <v>1640.76</v>
      </c>
      <c r="E49">
        <v>81156.58</v>
      </c>
      <c r="F49">
        <v>37</v>
      </c>
      <c r="G49">
        <v>0</v>
      </c>
      <c r="H49">
        <v>1110</v>
      </c>
      <c r="I49">
        <v>56730</v>
      </c>
    </row>
    <row r="50" spans="1:9" x14ac:dyDescent="0.55000000000000004">
      <c r="A50">
        <v>48</v>
      </c>
      <c r="B50">
        <v>72</v>
      </c>
      <c r="C50">
        <v>17</v>
      </c>
      <c r="D50">
        <v>1837.65</v>
      </c>
      <c r="E50">
        <v>82994.23</v>
      </c>
      <c r="F50">
        <v>28</v>
      </c>
      <c r="G50">
        <v>0</v>
      </c>
      <c r="H50">
        <v>840</v>
      </c>
      <c r="I50">
        <v>57570</v>
      </c>
    </row>
    <row r="51" spans="1:9" x14ac:dyDescent="0.55000000000000004">
      <c r="A51">
        <v>49</v>
      </c>
      <c r="B51">
        <v>69</v>
      </c>
      <c r="C51">
        <v>17</v>
      </c>
      <c r="D51">
        <v>1761.08</v>
      </c>
      <c r="E51">
        <v>84755.31</v>
      </c>
      <c r="F51">
        <v>31</v>
      </c>
      <c r="G51">
        <v>0</v>
      </c>
      <c r="H51">
        <v>930</v>
      </c>
      <c r="I51">
        <v>58500</v>
      </c>
    </row>
    <row r="52" spans="1:9" x14ac:dyDescent="0.55000000000000004">
      <c r="A52">
        <v>50</v>
      </c>
      <c r="B52">
        <v>66</v>
      </c>
      <c r="C52">
        <v>17</v>
      </c>
      <c r="D52">
        <v>1684.51</v>
      </c>
      <c r="E52">
        <v>86439.82</v>
      </c>
      <c r="F52">
        <v>34</v>
      </c>
      <c r="G52">
        <v>0</v>
      </c>
      <c r="H52">
        <v>1020</v>
      </c>
      <c r="I52">
        <v>59520</v>
      </c>
    </row>
    <row r="53" spans="1:9" x14ac:dyDescent="0.55000000000000004">
      <c r="A53">
        <v>51</v>
      </c>
      <c r="B53">
        <v>70</v>
      </c>
      <c r="C53">
        <v>17</v>
      </c>
      <c r="D53">
        <v>1786.6</v>
      </c>
      <c r="E53">
        <v>88226.42</v>
      </c>
      <c r="F53">
        <v>30</v>
      </c>
      <c r="G53">
        <v>0</v>
      </c>
      <c r="H53">
        <v>900</v>
      </c>
      <c r="I53">
        <v>60420</v>
      </c>
    </row>
    <row r="54" spans="1:9" x14ac:dyDescent="0.55000000000000004">
      <c r="A54">
        <v>52</v>
      </c>
      <c r="B54">
        <v>70</v>
      </c>
      <c r="C54">
        <v>17</v>
      </c>
      <c r="D54">
        <v>1786.6</v>
      </c>
      <c r="E54">
        <v>90013.02</v>
      </c>
      <c r="F54">
        <v>30</v>
      </c>
      <c r="G54">
        <v>0</v>
      </c>
      <c r="H54">
        <v>900</v>
      </c>
      <c r="I54">
        <v>61320</v>
      </c>
    </row>
    <row r="55" spans="1:9" x14ac:dyDescent="0.55000000000000004">
      <c r="A55">
        <v>53</v>
      </c>
      <c r="B55">
        <v>66</v>
      </c>
      <c r="C55">
        <v>17</v>
      </c>
      <c r="D55">
        <v>1684.51</v>
      </c>
      <c r="E55">
        <v>91697.53</v>
      </c>
      <c r="F55">
        <v>34</v>
      </c>
      <c r="G55">
        <v>0</v>
      </c>
      <c r="H55">
        <v>1020</v>
      </c>
      <c r="I55">
        <v>62340</v>
      </c>
    </row>
    <row r="56" spans="1:9" x14ac:dyDescent="0.55000000000000004">
      <c r="A56">
        <v>54</v>
      </c>
      <c r="B56">
        <v>72</v>
      </c>
      <c r="C56">
        <v>18</v>
      </c>
      <c r="D56">
        <v>1800.9</v>
      </c>
      <c r="E56">
        <v>93498.43</v>
      </c>
      <c r="F56">
        <v>28</v>
      </c>
      <c r="G56">
        <v>0</v>
      </c>
      <c r="H56">
        <v>840</v>
      </c>
      <c r="I56">
        <v>63180</v>
      </c>
    </row>
    <row r="57" spans="1:9" x14ac:dyDescent="0.55000000000000004">
      <c r="A57">
        <v>55</v>
      </c>
      <c r="B57">
        <v>67</v>
      </c>
      <c r="C57">
        <v>18</v>
      </c>
      <c r="D57">
        <v>1675.83</v>
      </c>
      <c r="E57">
        <v>95174.26</v>
      </c>
      <c r="F57">
        <v>33</v>
      </c>
      <c r="G57">
        <v>0</v>
      </c>
      <c r="H57">
        <v>990</v>
      </c>
      <c r="I57">
        <v>64170</v>
      </c>
    </row>
    <row r="58" spans="1:9" x14ac:dyDescent="0.55000000000000004">
      <c r="A58">
        <v>56</v>
      </c>
      <c r="B58">
        <v>73</v>
      </c>
      <c r="C58">
        <v>18</v>
      </c>
      <c r="D58">
        <v>1825.91</v>
      </c>
      <c r="E58">
        <v>97000.17</v>
      </c>
      <c r="F58">
        <v>27</v>
      </c>
      <c r="G58">
        <v>0</v>
      </c>
      <c r="H58">
        <v>810</v>
      </c>
      <c r="I58">
        <v>64980</v>
      </c>
    </row>
    <row r="59" spans="1:9" x14ac:dyDescent="0.55000000000000004">
      <c r="A59">
        <v>57</v>
      </c>
      <c r="B59">
        <v>70</v>
      </c>
      <c r="C59">
        <v>18</v>
      </c>
      <c r="D59">
        <v>1750.87</v>
      </c>
      <c r="E59">
        <v>98751.039999999994</v>
      </c>
      <c r="F59">
        <v>30</v>
      </c>
      <c r="G59">
        <v>0</v>
      </c>
      <c r="H59">
        <v>900</v>
      </c>
      <c r="I59">
        <v>65880</v>
      </c>
    </row>
    <row r="60" spans="1:9" x14ac:dyDescent="0.55000000000000004">
      <c r="A60">
        <v>58</v>
      </c>
      <c r="B60">
        <v>69</v>
      </c>
      <c r="C60">
        <v>18</v>
      </c>
      <c r="D60">
        <v>1725.86</v>
      </c>
      <c r="E60">
        <v>100476.9</v>
      </c>
      <c r="F60">
        <v>31</v>
      </c>
      <c r="G60">
        <v>0</v>
      </c>
      <c r="H60">
        <v>930</v>
      </c>
      <c r="I60">
        <v>66810</v>
      </c>
    </row>
    <row r="61" spans="1:9" x14ac:dyDescent="0.55000000000000004">
      <c r="A61">
        <v>59</v>
      </c>
      <c r="B61">
        <v>80</v>
      </c>
      <c r="C61">
        <v>18</v>
      </c>
      <c r="D61">
        <v>2000.99</v>
      </c>
      <c r="E61">
        <v>102477.89</v>
      </c>
      <c r="F61">
        <v>20</v>
      </c>
      <c r="G61">
        <v>0</v>
      </c>
      <c r="H61">
        <v>600</v>
      </c>
      <c r="I61">
        <v>67410</v>
      </c>
    </row>
    <row r="62" spans="1:9" x14ac:dyDescent="0.55000000000000004">
      <c r="A62">
        <v>60</v>
      </c>
      <c r="B62">
        <v>80</v>
      </c>
      <c r="C62">
        <v>20</v>
      </c>
      <c r="D62">
        <v>1960.97</v>
      </c>
      <c r="E62">
        <v>104438.86</v>
      </c>
      <c r="F62">
        <v>20</v>
      </c>
      <c r="G62">
        <v>0</v>
      </c>
      <c r="H62">
        <v>600</v>
      </c>
      <c r="I62">
        <v>68010</v>
      </c>
    </row>
    <row r="63" spans="1:9" x14ac:dyDescent="0.55000000000000004">
      <c r="A63">
        <v>61</v>
      </c>
      <c r="B63">
        <v>75</v>
      </c>
      <c r="C63">
        <v>20</v>
      </c>
      <c r="D63">
        <v>1838.41</v>
      </c>
      <c r="E63">
        <v>106277.27</v>
      </c>
      <c r="F63">
        <v>25</v>
      </c>
      <c r="G63">
        <v>0</v>
      </c>
      <c r="H63">
        <v>750</v>
      </c>
      <c r="I63">
        <v>68760</v>
      </c>
    </row>
    <row r="64" spans="1:9" x14ac:dyDescent="0.55000000000000004">
      <c r="A64">
        <v>62</v>
      </c>
      <c r="B64">
        <v>74</v>
      </c>
      <c r="C64">
        <v>20</v>
      </c>
      <c r="D64">
        <v>1813.9</v>
      </c>
      <c r="E64">
        <v>108091.17</v>
      </c>
      <c r="F64">
        <v>26</v>
      </c>
      <c r="G64">
        <v>0</v>
      </c>
      <c r="H64">
        <v>780</v>
      </c>
      <c r="I64">
        <v>69540</v>
      </c>
    </row>
    <row r="65" spans="1:9" x14ac:dyDescent="0.55000000000000004">
      <c r="A65">
        <v>63</v>
      </c>
      <c r="B65">
        <v>74</v>
      </c>
      <c r="C65">
        <v>20</v>
      </c>
      <c r="D65">
        <v>1813.9</v>
      </c>
      <c r="E65">
        <v>109905.07</v>
      </c>
      <c r="F65">
        <v>26</v>
      </c>
      <c r="G65">
        <v>0</v>
      </c>
      <c r="H65">
        <v>780</v>
      </c>
      <c r="I65">
        <v>70320</v>
      </c>
    </row>
    <row r="66" spans="1:9" x14ac:dyDescent="0.55000000000000004">
      <c r="A66">
        <v>64</v>
      </c>
      <c r="B66">
        <v>77</v>
      </c>
      <c r="C66">
        <v>20</v>
      </c>
      <c r="D66">
        <v>1887.44</v>
      </c>
      <c r="E66">
        <v>111792.51</v>
      </c>
      <c r="F66">
        <v>23</v>
      </c>
      <c r="G66">
        <v>0</v>
      </c>
      <c r="H66">
        <v>690</v>
      </c>
      <c r="I66">
        <v>71010</v>
      </c>
    </row>
    <row r="67" spans="1:9" x14ac:dyDescent="0.55000000000000004">
      <c r="A67">
        <v>65</v>
      </c>
      <c r="B67">
        <v>75</v>
      </c>
      <c r="C67">
        <v>20</v>
      </c>
      <c r="D67">
        <v>1838.41</v>
      </c>
      <c r="E67">
        <v>113630.92</v>
      </c>
      <c r="F67">
        <v>25</v>
      </c>
      <c r="G67">
        <v>0</v>
      </c>
      <c r="H67">
        <v>750</v>
      </c>
      <c r="I67">
        <v>71760</v>
      </c>
    </row>
    <row r="68" spans="1:9" x14ac:dyDescent="0.55000000000000004">
      <c r="A68">
        <v>66</v>
      </c>
      <c r="B68">
        <v>83</v>
      </c>
      <c r="C68">
        <v>22</v>
      </c>
      <c r="D68">
        <v>1993.82</v>
      </c>
      <c r="E68">
        <v>115624.74</v>
      </c>
      <c r="F68">
        <v>17</v>
      </c>
      <c r="G68">
        <v>0</v>
      </c>
      <c r="H68">
        <v>510</v>
      </c>
      <c r="I68">
        <v>72270</v>
      </c>
    </row>
    <row r="69" spans="1:9" x14ac:dyDescent="0.55000000000000004">
      <c r="A69">
        <v>67</v>
      </c>
      <c r="B69">
        <v>81</v>
      </c>
      <c r="C69">
        <v>22</v>
      </c>
      <c r="D69">
        <v>1945.78</v>
      </c>
      <c r="E69">
        <v>117570.52</v>
      </c>
      <c r="F69">
        <v>19</v>
      </c>
      <c r="G69">
        <v>0</v>
      </c>
      <c r="H69">
        <v>570</v>
      </c>
      <c r="I69">
        <v>72840</v>
      </c>
    </row>
    <row r="70" spans="1:9" x14ac:dyDescent="0.55000000000000004">
      <c r="A70">
        <v>68</v>
      </c>
      <c r="B70">
        <v>64</v>
      </c>
      <c r="C70">
        <v>22</v>
      </c>
      <c r="D70">
        <v>1537.4</v>
      </c>
      <c r="E70">
        <v>119107.92</v>
      </c>
      <c r="F70">
        <v>36</v>
      </c>
      <c r="G70">
        <v>0</v>
      </c>
      <c r="H70">
        <v>1080</v>
      </c>
      <c r="I70">
        <v>73920</v>
      </c>
    </row>
    <row r="71" spans="1:9" x14ac:dyDescent="0.55000000000000004">
      <c r="A71">
        <v>69</v>
      </c>
      <c r="B71">
        <v>82</v>
      </c>
      <c r="C71">
        <v>22</v>
      </c>
      <c r="D71">
        <v>1969.8</v>
      </c>
      <c r="E71">
        <v>121077.72</v>
      </c>
      <c r="F71">
        <v>18</v>
      </c>
      <c r="G71">
        <v>0</v>
      </c>
      <c r="H71">
        <v>540</v>
      </c>
      <c r="I71">
        <v>74460</v>
      </c>
    </row>
    <row r="72" spans="1:9" x14ac:dyDescent="0.55000000000000004">
      <c r="A72">
        <v>70</v>
      </c>
      <c r="B72">
        <v>83</v>
      </c>
      <c r="C72">
        <v>22</v>
      </c>
      <c r="D72">
        <v>1993.82</v>
      </c>
      <c r="E72">
        <v>123071.54</v>
      </c>
      <c r="F72">
        <v>17</v>
      </c>
      <c r="G72">
        <v>0</v>
      </c>
      <c r="H72">
        <v>510</v>
      </c>
      <c r="I72">
        <v>74970</v>
      </c>
    </row>
    <row r="73" spans="1:9" x14ac:dyDescent="0.55000000000000004">
      <c r="A73">
        <v>71</v>
      </c>
      <c r="B73">
        <v>82</v>
      </c>
      <c r="C73">
        <v>22</v>
      </c>
      <c r="D73">
        <v>1969.8</v>
      </c>
      <c r="E73">
        <v>125041.34</v>
      </c>
      <c r="F73">
        <v>18</v>
      </c>
      <c r="G73">
        <v>0</v>
      </c>
      <c r="H73">
        <v>540</v>
      </c>
      <c r="I73">
        <v>75510</v>
      </c>
    </row>
    <row r="74" spans="1:9" x14ac:dyDescent="0.55000000000000004">
      <c r="A74">
        <v>72</v>
      </c>
      <c r="B74">
        <v>84</v>
      </c>
      <c r="C74">
        <v>23</v>
      </c>
      <c r="D74">
        <v>1977.49</v>
      </c>
      <c r="E74">
        <v>127018.83</v>
      </c>
      <c r="F74">
        <v>16</v>
      </c>
      <c r="G74">
        <v>0</v>
      </c>
      <c r="H74">
        <v>480</v>
      </c>
      <c r="I74">
        <v>75990</v>
      </c>
    </row>
    <row r="75" spans="1:9" x14ac:dyDescent="0.55000000000000004">
      <c r="A75">
        <v>73</v>
      </c>
      <c r="B75">
        <v>72</v>
      </c>
      <c r="C75">
        <v>23</v>
      </c>
      <c r="D75">
        <v>1694.99</v>
      </c>
      <c r="E75">
        <v>128713.82</v>
      </c>
      <c r="F75">
        <v>28</v>
      </c>
      <c r="G75">
        <v>0</v>
      </c>
      <c r="H75">
        <v>840</v>
      </c>
      <c r="I75">
        <v>76830</v>
      </c>
    </row>
    <row r="76" spans="1:9" x14ac:dyDescent="0.55000000000000004">
      <c r="A76">
        <v>74</v>
      </c>
      <c r="B76">
        <v>79</v>
      </c>
      <c r="C76">
        <v>23</v>
      </c>
      <c r="D76">
        <v>1859.78</v>
      </c>
      <c r="E76">
        <v>130573.6</v>
      </c>
      <c r="F76">
        <v>21</v>
      </c>
      <c r="G76">
        <v>0</v>
      </c>
      <c r="H76">
        <v>630</v>
      </c>
      <c r="I76">
        <v>77460</v>
      </c>
    </row>
    <row r="77" spans="1:9" x14ac:dyDescent="0.55000000000000004">
      <c r="A77">
        <v>75</v>
      </c>
      <c r="B77">
        <v>78</v>
      </c>
      <c r="C77">
        <v>23</v>
      </c>
      <c r="D77">
        <v>1836.24</v>
      </c>
      <c r="E77">
        <v>132409.84</v>
      </c>
      <c r="F77">
        <v>22</v>
      </c>
      <c r="G77">
        <v>0</v>
      </c>
      <c r="H77">
        <v>660</v>
      </c>
      <c r="I77">
        <v>78120</v>
      </c>
    </row>
    <row r="78" spans="1:9" x14ac:dyDescent="0.55000000000000004">
      <c r="A78">
        <v>76</v>
      </c>
      <c r="B78">
        <v>81</v>
      </c>
      <c r="C78">
        <v>23</v>
      </c>
      <c r="D78">
        <v>1906.86</v>
      </c>
      <c r="E78">
        <v>134316.70000000001</v>
      </c>
      <c r="F78">
        <v>19</v>
      </c>
      <c r="G78">
        <v>0</v>
      </c>
      <c r="H78">
        <v>570</v>
      </c>
      <c r="I78">
        <v>78690</v>
      </c>
    </row>
    <row r="79" spans="1:9" x14ac:dyDescent="0.55000000000000004">
      <c r="A79">
        <v>77</v>
      </c>
      <c r="B79">
        <v>81</v>
      </c>
      <c r="C79">
        <v>23</v>
      </c>
      <c r="D79">
        <v>1906.86</v>
      </c>
      <c r="E79">
        <v>136223.56</v>
      </c>
      <c r="F79">
        <v>19</v>
      </c>
      <c r="G79">
        <v>0</v>
      </c>
      <c r="H79">
        <v>570</v>
      </c>
      <c r="I79">
        <v>79260</v>
      </c>
    </row>
    <row r="80" spans="1:9" x14ac:dyDescent="0.55000000000000004">
      <c r="A80">
        <v>78</v>
      </c>
      <c r="B80">
        <v>85</v>
      </c>
      <c r="C80">
        <v>25</v>
      </c>
      <c r="D80">
        <v>1961.01</v>
      </c>
      <c r="E80">
        <v>138184.57</v>
      </c>
      <c r="F80">
        <v>15</v>
      </c>
      <c r="G80">
        <v>0</v>
      </c>
      <c r="H80">
        <v>450</v>
      </c>
      <c r="I80">
        <v>79710</v>
      </c>
    </row>
    <row r="81" spans="1:9" x14ac:dyDescent="0.55000000000000004">
      <c r="A81">
        <v>79</v>
      </c>
      <c r="B81">
        <v>83</v>
      </c>
      <c r="C81">
        <v>25</v>
      </c>
      <c r="D81">
        <v>1914.87</v>
      </c>
      <c r="E81">
        <v>140099.44</v>
      </c>
      <c r="F81">
        <v>17</v>
      </c>
      <c r="G81">
        <v>0</v>
      </c>
      <c r="H81">
        <v>510</v>
      </c>
      <c r="I81">
        <v>80220</v>
      </c>
    </row>
    <row r="82" spans="1:9" x14ac:dyDescent="0.55000000000000004">
      <c r="A82">
        <v>80</v>
      </c>
      <c r="B82">
        <v>81</v>
      </c>
      <c r="C82">
        <v>25</v>
      </c>
      <c r="D82">
        <v>1868.72</v>
      </c>
      <c r="E82">
        <v>141968.16</v>
      </c>
      <c r="F82">
        <v>19</v>
      </c>
      <c r="G82">
        <v>0</v>
      </c>
      <c r="H82">
        <v>570</v>
      </c>
      <c r="I82">
        <v>80790</v>
      </c>
    </row>
    <row r="83" spans="1:9" x14ac:dyDescent="0.55000000000000004">
      <c r="A83">
        <v>81</v>
      </c>
      <c r="B83">
        <v>78</v>
      </c>
      <c r="C83">
        <v>25</v>
      </c>
      <c r="D83">
        <v>1799.51</v>
      </c>
      <c r="E83">
        <v>143767.67000000001</v>
      </c>
      <c r="F83">
        <v>22</v>
      </c>
      <c r="G83">
        <v>0</v>
      </c>
      <c r="H83">
        <v>660</v>
      </c>
      <c r="I83">
        <v>81450</v>
      </c>
    </row>
    <row r="84" spans="1:9" x14ac:dyDescent="0.55000000000000004">
      <c r="A84">
        <v>82</v>
      </c>
      <c r="B84">
        <v>83</v>
      </c>
      <c r="C84">
        <v>25</v>
      </c>
      <c r="D84">
        <v>1914.87</v>
      </c>
      <c r="E84">
        <v>145682.54</v>
      </c>
      <c r="F84">
        <v>17</v>
      </c>
      <c r="G84">
        <v>0</v>
      </c>
      <c r="H84">
        <v>510</v>
      </c>
      <c r="I84">
        <v>81960</v>
      </c>
    </row>
    <row r="85" spans="1:9" x14ac:dyDescent="0.55000000000000004">
      <c r="A85">
        <v>83</v>
      </c>
      <c r="B85">
        <v>79</v>
      </c>
      <c r="C85">
        <v>25</v>
      </c>
      <c r="D85">
        <v>1822.58</v>
      </c>
      <c r="E85">
        <v>147505.12</v>
      </c>
      <c r="F85">
        <v>21</v>
      </c>
      <c r="G85">
        <v>0</v>
      </c>
      <c r="H85">
        <v>630</v>
      </c>
      <c r="I85">
        <v>82590</v>
      </c>
    </row>
    <row r="86" spans="1:9" x14ac:dyDescent="0.55000000000000004">
      <c r="A86">
        <v>84</v>
      </c>
      <c r="B86">
        <v>79</v>
      </c>
      <c r="C86">
        <v>26</v>
      </c>
      <c r="D86">
        <v>1786.13</v>
      </c>
      <c r="E86">
        <v>149291.25</v>
      </c>
      <c r="F86">
        <v>21</v>
      </c>
      <c r="G86">
        <v>0</v>
      </c>
      <c r="H86">
        <v>630</v>
      </c>
      <c r="I86">
        <v>83220</v>
      </c>
    </row>
    <row r="87" spans="1:9" x14ac:dyDescent="0.55000000000000004">
      <c r="A87">
        <v>85</v>
      </c>
      <c r="B87">
        <v>87</v>
      </c>
      <c r="C87">
        <v>26</v>
      </c>
      <c r="D87">
        <v>1967.01</v>
      </c>
      <c r="E87">
        <v>151258.26</v>
      </c>
      <c r="F87">
        <v>13</v>
      </c>
      <c r="G87">
        <v>0</v>
      </c>
      <c r="H87">
        <v>390</v>
      </c>
      <c r="I87">
        <v>83610</v>
      </c>
    </row>
    <row r="88" spans="1:9" x14ac:dyDescent="0.55000000000000004">
      <c r="A88">
        <v>86</v>
      </c>
      <c r="B88">
        <v>84</v>
      </c>
      <c r="C88">
        <v>26</v>
      </c>
      <c r="D88">
        <v>1899.18</v>
      </c>
      <c r="E88">
        <v>153157.44</v>
      </c>
      <c r="F88">
        <v>16</v>
      </c>
      <c r="G88">
        <v>0</v>
      </c>
      <c r="H88">
        <v>480</v>
      </c>
      <c r="I88">
        <v>84090</v>
      </c>
    </row>
    <row r="89" spans="1:9" x14ac:dyDescent="0.55000000000000004">
      <c r="A89">
        <v>87</v>
      </c>
      <c r="B89">
        <v>75</v>
      </c>
      <c r="C89">
        <v>26</v>
      </c>
      <c r="D89">
        <v>1695.69</v>
      </c>
      <c r="E89">
        <v>154853.13</v>
      </c>
      <c r="F89">
        <v>25</v>
      </c>
      <c r="G89">
        <v>0</v>
      </c>
      <c r="H89">
        <v>750</v>
      </c>
      <c r="I89">
        <v>84840</v>
      </c>
    </row>
    <row r="90" spans="1:9" x14ac:dyDescent="0.55000000000000004">
      <c r="A90">
        <v>88</v>
      </c>
      <c r="B90">
        <v>82</v>
      </c>
      <c r="C90">
        <v>26</v>
      </c>
      <c r="D90">
        <v>1853.96</v>
      </c>
      <c r="E90">
        <v>156707.09</v>
      </c>
      <c r="F90">
        <v>18</v>
      </c>
      <c r="G90">
        <v>0</v>
      </c>
      <c r="H90">
        <v>540</v>
      </c>
      <c r="I90">
        <v>85380</v>
      </c>
    </row>
    <row r="91" spans="1:9" x14ac:dyDescent="0.55000000000000004">
      <c r="A91">
        <v>89</v>
      </c>
      <c r="B91">
        <v>83</v>
      </c>
      <c r="C91">
        <v>26</v>
      </c>
      <c r="D91">
        <v>1876.57</v>
      </c>
      <c r="E91">
        <v>158583.66</v>
      </c>
      <c r="F91">
        <v>17</v>
      </c>
      <c r="G91">
        <v>0</v>
      </c>
      <c r="H91">
        <v>510</v>
      </c>
      <c r="I91">
        <v>85890</v>
      </c>
    </row>
    <row r="92" spans="1:9" x14ac:dyDescent="0.55000000000000004">
      <c r="A92">
        <v>90</v>
      </c>
      <c r="B92">
        <v>87</v>
      </c>
      <c r="C92">
        <v>28</v>
      </c>
      <c r="D92">
        <v>1927.67</v>
      </c>
      <c r="E92">
        <v>160511.32999999999</v>
      </c>
      <c r="F92">
        <v>13</v>
      </c>
      <c r="G92">
        <v>0</v>
      </c>
      <c r="H92">
        <v>390</v>
      </c>
      <c r="I92">
        <v>86280</v>
      </c>
    </row>
    <row r="93" spans="1:9" x14ac:dyDescent="0.55000000000000004">
      <c r="A93">
        <v>91</v>
      </c>
      <c r="B93">
        <v>87</v>
      </c>
      <c r="C93">
        <v>28</v>
      </c>
      <c r="D93">
        <v>1927.67</v>
      </c>
      <c r="E93">
        <v>162439</v>
      </c>
      <c r="F93">
        <v>13</v>
      </c>
      <c r="G93">
        <v>0</v>
      </c>
      <c r="H93">
        <v>390</v>
      </c>
      <c r="I93">
        <v>86670</v>
      </c>
    </row>
    <row r="94" spans="1:9" x14ac:dyDescent="0.55000000000000004">
      <c r="A94">
        <v>92</v>
      </c>
      <c r="B94">
        <v>86</v>
      </c>
      <c r="C94">
        <v>28</v>
      </c>
      <c r="D94">
        <v>1905.51</v>
      </c>
      <c r="E94">
        <v>164344.51</v>
      </c>
      <c r="F94">
        <v>14</v>
      </c>
      <c r="G94">
        <v>0</v>
      </c>
      <c r="H94">
        <v>420</v>
      </c>
      <c r="I94">
        <v>87090</v>
      </c>
    </row>
    <row r="95" spans="1:9" x14ac:dyDescent="0.55000000000000004">
      <c r="A95">
        <v>93</v>
      </c>
      <c r="B95">
        <v>88</v>
      </c>
      <c r="C95">
        <v>28</v>
      </c>
      <c r="D95">
        <v>1949.82</v>
      </c>
      <c r="E95">
        <v>166294.32999999999</v>
      </c>
      <c r="F95">
        <v>12</v>
      </c>
      <c r="G95">
        <v>0</v>
      </c>
      <c r="H95">
        <v>360</v>
      </c>
      <c r="I95">
        <v>87450</v>
      </c>
    </row>
    <row r="96" spans="1:9" x14ac:dyDescent="0.55000000000000004">
      <c r="A96">
        <v>94</v>
      </c>
      <c r="B96">
        <v>88</v>
      </c>
      <c r="C96">
        <v>28</v>
      </c>
      <c r="D96">
        <v>1949.82</v>
      </c>
      <c r="E96">
        <v>168244.15</v>
      </c>
      <c r="F96">
        <v>12</v>
      </c>
      <c r="G96">
        <v>0</v>
      </c>
      <c r="H96">
        <v>360</v>
      </c>
      <c r="I96">
        <v>87810</v>
      </c>
    </row>
    <row r="97" spans="1:9" x14ac:dyDescent="0.55000000000000004">
      <c r="A97">
        <v>95</v>
      </c>
      <c r="B97">
        <v>86</v>
      </c>
      <c r="C97">
        <v>28</v>
      </c>
      <c r="D97">
        <v>1905.51</v>
      </c>
      <c r="E97">
        <v>170149.66</v>
      </c>
      <c r="F97">
        <v>14</v>
      </c>
      <c r="G97">
        <v>0</v>
      </c>
      <c r="H97">
        <v>420</v>
      </c>
      <c r="I97">
        <v>88230</v>
      </c>
    </row>
    <row r="98" spans="1:9" x14ac:dyDescent="0.55000000000000004">
      <c r="A98">
        <v>96</v>
      </c>
      <c r="B98">
        <v>90</v>
      </c>
      <c r="C98">
        <v>29</v>
      </c>
      <c r="D98">
        <v>1954.25</v>
      </c>
      <c r="E98">
        <v>172103.91</v>
      </c>
      <c r="F98">
        <v>10</v>
      </c>
      <c r="G98">
        <v>0</v>
      </c>
      <c r="H98">
        <v>300</v>
      </c>
      <c r="I98">
        <v>88530</v>
      </c>
    </row>
    <row r="99" spans="1:9" x14ac:dyDescent="0.55000000000000004">
      <c r="A99">
        <v>97</v>
      </c>
      <c r="B99">
        <v>91</v>
      </c>
      <c r="C99">
        <v>29</v>
      </c>
      <c r="D99">
        <v>1975.97</v>
      </c>
      <c r="E99">
        <v>174079.88</v>
      </c>
      <c r="F99">
        <v>9</v>
      </c>
      <c r="G99">
        <v>0</v>
      </c>
      <c r="H99">
        <v>270</v>
      </c>
      <c r="I99">
        <v>88800</v>
      </c>
    </row>
    <row r="100" spans="1:9" x14ac:dyDescent="0.55000000000000004">
      <c r="A100">
        <v>98</v>
      </c>
      <c r="B100">
        <v>89</v>
      </c>
      <c r="C100">
        <v>29</v>
      </c>
      <c r="D100">
        <v>1932.54</v>
      </c>
      <c r="E100">
        <v>176012.42</v>
      </c>
      <c r="F100">
        <v>11</v>
      </c>
      <c r="G100">
        <v>0</v>
      </c>
      <c r="H100">
        <v>330</v>
      </c>
      <c r="I100">
        <v>89130</v>
      </c>
    </row>
    <row r="101" spans="1:9" x14ac:dyDescent="0.55000000000000004">
      <c r="A101">
        <v>99</v>
      </c>
      <c r="B101">
        <v>91</v>
      </c>
      <c r="C101">
        <v>29</v>
      </c>
      <c r="D101">
        <v>1975.97</v>
      </c>
      <c r="E101">
        <v>177988.39</v>
      </c>
      <c r="F101">
        <v>9</v>
      </c>
      <c r="G101">
        <v>0</v>
      </c>
      <c r="H101">
        <v>270</v>
      </c>
      <c r="I101">
        <v>89400</v>
      </c>
    </row>
    <row r="102" spans="1:9" x14ac:dyDescent="0.55000000000000004">
      <c r="A102">
        <v>100</v>
      </c>
      <c r="B102">
        <v>84</v>
      </c>
      <c r="C102">
        <v>29</v>
      </c>
      <c r="D102">
        <v>1823.97</v>
      </c>
      <c r="E102">
        <v>179812.36</v>
      </c>
      <c r="F102">
        <v>16</v>
      </c>
      <c r="G102">
        <v>0</v>
      </c>
      <c r="H102">
        <v>480</v>
      </c>
      <c r="I102">
        <v>89880</v>
      </c>
    </row>
    <row r="103" spans="1:9" x14ac:dyDescent="0.55000000000000004">
      <c r="A103">
        <v>101</v>
      </c>
      <c r="B103">
        <v>85</v>
      </c>
      <c r="C103">
        <v>29</v>
      </c>
      <c r="D103">
        <v>1845.68</v>
      </c>
      <c r="E103">
        <v>181658.04</v>
      </c>
      <c r="F103">
        <v>15</v>
      </c>
      <c r="G103">
        <v>0</v>
      </c>
      <c r="H103">
        <v>450</v>
      </c>
      <c r="I103">
        <v>90330</v>
      </c>
    </row>
    <row r="104" spans="1:9" x14ac:dyDescent="0.55000000000000004">
      <c r="A104">
        <v>102</v>
      </c>
      <c r="B104">
        <v>88</v>
      </c>
      <c r="C104">
        <v>30</v>
      </c>
      <c r="D104">
        <v>1872.61</v>
      </c>
      <c r="E104">
        <v>183530.65</v>
      </c>
      <c r="F104">
        <v>12</v>
      </c>
      <c r="G104">
        <v>0</v>
      </c>
      <c r="H104">
        <v>360</v>
      </c>
      <c r="I104">
        <v>90690</v>
      </c>
    </row>
    <row r="105" spans="1:9" x14ac:dyDescent="0.55000000000000004">
      <c r="A105">
        <v>103</v>
      </c>
      <c r="B105">
        <v>88</v>
      </c>
      <c r="C105">
        <v>30</v>
      </c>
      <c r="D105">
        <v>1872.61</v>
      </c>
      <c r="E105">
        <v>185403.26</v>
      </c>
      <c r="F105">
        <v>12</v>
      </c>
      <c r="G105">
        <v>0</v>
      </c>
      <c r="H105">
        <v>360</v>
      </c>
      <c r="I105">
        <v>91050</v>
      </c>
    </row>
    <row r="106" spans="1:9" x14ac:dyDescent="0.55000000000000004">
      <c r="A106">
        <v>104</v>
      </c>
      <c r="B106">
        <v>89</v>
      </c>
      <c r="C106">
        <v>30</v>
      </c>
      <c r="D106">
        <v>1893.89</v>
      </c>
      <c r="E106">
        <v>187297.15</v>
      </c>
      <c r="F106">
        <v>11</v>
      </c>
      <c r="G106">
        <v>0</v>
      </c>
      <c r="H106">
        <v>330</v>
      </c>
      <c r="I106">
        <v>91380</v>
      </c>
    </row>
    <row r="107" spans="1:9" x14ac:dyDescent="0.55000000000000004">
      <c r="A107">
        <v>105</v>
      </c>
      <c r="B107">
        <v>92</v>
      </c>
      <c r="C107">
        <v>30</v>
      </c>
      <c r="D107">
        <v>1957.73</v>
      </c>
      <c r="E107">
        <v>189254.88</v>
      </c>
      <c r="F107">
        <v>8</v>
      </c>
      <c r="G107">
        <v>0</v>
      </c>
      <c r="H107">
        <v>240</v>
      </c>
      <c r="I107">
        <v>91620</v>
      </c>
    </row>
    <row r="108" spans="1:9" x14ac:dyDescent="0.55000000000000004">
      <c r="A108">
        <v>106</v>
      </c>
      <c r="B108">
        <v>88</v>
      </c>
      <c r="C108">
        <v>30</v>
      </c>
      <c r="D108">
        <v>1872.61</v>
      </c>
      <c r="E108">
        <v>191127.49</v>
      </c>
      <c r="F108">
        <v>12</v>
      </c>
      <c r="G108">
        <v>0</v>
      </c>
      <c r="H108">
        <v>360</v>
      </c>
      <c r="I108">
        <v>91980</v>
      </c>
    </row>
    <row r="109" spans="1:9" x14ac:dyDescent="0.55000000000000004">
      <c r="A109">
        <v>107</v>
      </c>
      <c r="B109">
        <v>79</v>
      </c>
      <c r="C109">
        <v>30</v>
      </c>
      <c r="D109">
        <v>1681.09</v>
      </c>
      <c r="E109">
        <v>192808.58</v>
      </c>
      <c r="F109">
        <v>21</v>
      </c>
      <c r="G109">
        <v>0</v>
      </c>
      <c r="H109">
        <v>630</v>
      </c>
      <c r="I109">
        <v>92610</v>
      </c>
    </row>
    <row r="110" spans="1:9" x14ac:dyDescent="0.55000000000000004">
      <c r="A110">
        <v>108</v>
      </c>
      <c r="B110">
        <v>87</v>
      </c>
      <c r="C110">
        <v>32</v>
      </c>
      <c r="D110">
        <v>1814.3</v>
      </c>
      <c r="E110">
        <v>194622.88</v>
      </c>
      <c r="F110">
        <v>13</v>
      </c>
      <c r="G110">
        <v>0</v>
      </c>
      <c r="H110">
        <v>390</v>
      </c>
      <c r="I110">
        <v>93000</v>
      </c>
    </row>
    <row r="111" spans="1:9" x14ac:dyDescent="0.55000000000000004">
      <c r="A111">
        <v>109</v>
      </c>
      <c r="B111">
        <v>91</v>
      </c>
      <c r="C111">
        <v>32</v>
      </c>
      <c r="D111">
        <v>1897.72</v>
      </c>
      <c r="E111">
        <v>196520.6</v>
      </c>
      <c r="F111">
        <v>9</v>
      </c>
      <c r="G111">
        <v>0</v>
      </c>
      <c r="H111">
        <v>270</v>
      </c>
      <c r="I111">
        <v>93270</v>
      </c>
    </row>
    <row r="112" spans="1:9" x14ac:dyDescent="0.55000000000000004">
      <c r="A112">
        <v>110</v>
      </c>
      <c r="B112">
        <v>90</v>
      </c>
      <c r="C112">
        <v>32</v>
      </c>
      <c r="D112">
        <v>1876.87</v>
      </c>
      <c r="E112">
        <v>198397.47</v>
      </c>
      <c r="F112">
        <v>10</v>
      </c>
      <c r="G112">
        <v>0</v>
      </c>
      <c r="H112">
        <v>300</v>
      </c>
      <c r="I112">
        <v>93570</v>
      </c>
    </row>
    <row r="113" spans="1:9" x14ac:dyDescent="0.55000000000000004">
      <c r="A113">
        <v>111</v>
      </c>
      <c r="B113">
        <v>89</v>
      </c>
      <c r="C113">
        <v>32</v>
      </c>
      <c r="D113">
        <v>1856.01</v>
      </c>
      <c r="E113">
        <v>200253.48</v>
      </c>
      <c r="F113">
        <v>11</v>
      </c>
      <c r="G113">
        <v>0</v>
      </c>
      <c r="H113">
        <v>330</v>
      </c>
      <c r="I113">
        <v>93900</v>
      </c>
    </row>
    <row r="114" spans="1:9" x14ac:dyDescent="0.55000000000000004">
      <c r="A114">
        <v>112</v>
      </c>
      <c r="B114">
        <v>84</v>
      </c>
      <c r="C114">
        <v>32</v>
      </c>
      <c r="D114">
        <v>1751.74</v>
      </c>
      <c r="E114">
        <v>202005.22</v>
      </c>
      <c r="F114">
        <v>16</v>
      </c>
      <c r="G114">
        <v>0</v>
      </c>
      <c r="H114">
        <v>480</v>
      </c>
      <c r="I114">
        <v>94380</v>
      </c>
    </row>
    <row r="115" spans="1:9" x14ac:dyDescent="0.55000000000000004">
      <c r="A115">
        <v>113</v>
      </c>
      <c r="B115">
        <v>89</v>
      </c>
      <c r="C115">
        <v>32</v>
      </c>
      <c r="D115">
        <v>1856.01</v>
      </c>
      <c r="E115">
        <v>203861.23</v>
      </c>
      <c r="F115">
        <v>11</v>
      </c>
      <c r="G115">
        <v>0</v>
      </c>
      <c r="H115">
        <v>330</v>
      </c>
      <c r="I115">
        <v>94710</v>
      </c>
    </row>
    <row r="116" spans="1:9" x14ac:dyDescent="0.55000000000000004">
      <c r="A116">
        <v>114</v>
      </c>
      <c r="B116">
        <v>90</v>
      </c>
      <c r="C116">
        <v>33</v>
      </c>
      <c r="D116">
        <v>1839.33</v>
      </c>
      <c r="E116">
        <v>205700.56</v>
      </c>
      <c r="F116">
        <v>10</v>
      </c>
      <c r="G116">
        <v>0</v>
      </c>
      <c r="H116">
        <v>300</v>
      </c>
      <c r="I116">
        <v>95010</v>
      </c>
    </row>
    <row r="117" spans="1:9" x14ac:dyDescent="0.55000000000000004">
      <c r="A117">
        <v>115</v>
      </c>
      <c r="B117">
        <v>89</v>
      </c>
      <c r="C117">
        <v>33</v>
      </c>
      <c r="D117">
        <v>1818.89</v>
      </c>
      <c r="E117">
        <v>207519.45</v>
      </c>
      <c r="F117">
        <v>11</v>
      </c>
      <c r="G117">
        <v>0</v>
      </c>
      <c r="H117">
        <v>330</v>
      </c>
      <c r="I117">
        <v>95340</v>
      </c>
    </row>
    <row r="118" spans="1:9" x14ac:dyDescent="0.55000000000000004">
      <c r="A118">
        <v>116</v>
      </c>
      <c r="B118">
        <v>92</v>
      </c>
      <c r="C118">
        <v>33</v>
      </c>
      <c r="D118">
        <v>1880.2</v>
      </c>
      <c r="E118">
        <v>209399.65</v>
      </c>
      <c r="F118">
        <v>8</v>
      </c>
      <c r="G118">
        <v>0</v>
      </c>
      <c r="H118">
        <v>240</v>
      </c>
      <c r="I118">
        <v>95580</v>
      </c>
    </row>
    <row r="119" spans="1:9" x14ac:dyDescent="0.55000000000000004">
      <c r="A119">
        <v>117</v>
      </c>
      <c r="B119">
        <v>89</v>
      </c>
      <c r="C119">
        <v>33</v>
      </c>
      <c r="D119">
        <v>1818.89</v>
      </c>
      <c r="E119">
        <v>211218.54</v>
      </c>
      <c r="F119">
        <v>11</v>
      </c>
      <c r="G119">
        <v>0</v>
      </c>
      <c r="H119">
        <v>330</v>
      </c>
      <c r="I119">
        <v>95910</v>
      </c>
    </row>
    <row r="120" spans="1:9" x14ac:dyDescent="0.55000000000000004">
      <c r="A120">
        <v>118</v>
      </c>
      <c r="B120">
        <v>89</v>
      </c>
      <c r="C120">
        <v>33</v>
      </c>
      <c r="D120">
        <v>1818.89</v>
      </c>
      <c r="E120">
        <v>213037.43</v>
      </c>
      <c r="F120">
        <v>11</v>
      </c>
      <c r="G120">
        <v>0</v>
      </c>
      <c r="H120">
        <v>330</v>
      </c>
      <c r="I120">
        <v>96240</v>
      </c>
    </row>
    <row r="121" spans="1:9" x14ac:dyDescent="0.55000000000000004">
      <c r="A121">
        <v>119</v>
      </c>
      <c r="B121">
        <v>85</v>
      </c>
      <c r="C121">
        <v>33</v>
      </c>
      <c r="D121">
        <v>1737.14</v>
      </c>
      <c r="E121">
        <v>214774.57</v>
      </c>
      <c r="F121">
        <v>15</v>
      </c>
      <c r="G121">
        <v>0</v>
      </c>
      <c r="H121">
        <v>450</v>
      </c>
      <c r="I121">
        <v>96690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0873-8D7E-43C6-AAAE-AA42CD452960}">
  <dimension ref="A1:K29"/>
  <sheetViews>
    <sheetView zoomScale="80" zoomScaleNormal="80" workbookViewId="0">
      <selection activeCell="O24" sqref="O24"/>
    </sheetView>
  </sheetViews>
  <sheetFormatPr defaultRowHeight="14.4" x14ac:dyDescent="0.55000000000000004"/>
  <cols>
    <col min="2" max="2" width="17.1015625" customWidth="1"/>
    <col min="3" max="3" width="13.62890625" customWidth="1"/>
    <col min="4" max="4" width="13.15625" customWidth="1"/>
    <col min="5" max="5" width="13.9453125" customWidth="1"/>
    <col min="6" max="6" width="11.3671875" customWidth="1"/>
    <col min="7" max="7" width="11.5234375" customWidth="1"/>
  </cols>
  <sheetData>
    <row r="1" spans="1:11" x14ac:dyDescent="0.55000000000000004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</row>
    <row r="2" spans="1:11" x14ac:dyDescent="0.55000000000000004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55000000000000004">
      <c r="A3">
        <v>0</v>
      </c>
      <c r="B3">
        <f>LOG10(148155.14)</f>
        <v>5.1707167232133973</v>
      </c>
      <c r="C3">
        <f>LOG10(178740)</f>
        <v>5.252221753598687</v>
      </c>
      <c r="D3">
        <f>LOG10(150303.98)</f>
        <v>5.1769704807143384</v>
      </c>
      <c r="E3">
        <f>LOG10(179250)</f>
        <v>5.2534591643398381</v>
      </c>
      <c r="F3">
        <f>LOG10(159289.06)</f>
        <v>5.2021859494057496</v>
      </c>
      <c r="G3">
        <f>LOG10(166260)</f>
        <v>5.2207877761658752</v>
      </c>
    </row>
    <row r="4" spans="1:11" x14ac:dyDescent="0.55000000000000004">
      <c r="A4">
        <v>0.5</v>
      </c>
      <c r="B4">
        <f>LOG10(214774.57)</f>
        <v>5.3319828582077884</v>
      </c>
      <c r="C4">
        <f>LOG10(96690)</f>
        <v>4.9853815602319971</v>
      </c>
      <c r="D4">
        <f>LOG10(218947.03)</f>
        <v>5.3403390583961068</v>
      </c>
      <c r="E4">
        <f>LOG10(91950)</f>
        <v>4.9635517335740964</v>
      </c>
      <c r="F4">
        <f>LOG10(214192.56)</f>
        <v>5.3308043814955477</v>
      </c>
      <c r="G4">
        <f>LOG10(95280)</f>
        <v>4.9790017484747207</v>
      </c>
      <c r="H4">
        <f>LOG10(202396.02)</f>
        <v>5.3062019681033705</v>
      </c>
      <c r="I4">
        <f>LOG10(62160)</f>
        <v>4.7935110057928583</v>
      </c>
      <c r="J4">
        <f>LOG(153467.05)</f>
        <v>5.1860151450296437</v>
      </c>
      <c r="K4">
        <f>LOG10(46350)</f>
        <v>4.666049738480516</v>
      </c>
    </row>
    <row r="5" spans="1:11" x14ac:dyDescent="0.55000000000000004">
      <c r="A5">
        <v>1</v>
      </c>
      <c r="B5">
        <f>LOG10(291352.12)</f>
        <v>5.464418182546134</v>
      </c>
      <c r="C5">
        <f>LOG10(6360)</f>
        <v>3.8034571156484138</v>
      </c>
      <c r="D5">
        <f>LOG10(299152.92)</f>
        <v>5.4758932463012409</v>
      </c>
      <c r="E5">
        <f>LOG10(1)</f>
        <v>0</v>
      </c>
      <c r="F5">
        <f>LOG10(289822.1)</f>
        <v>5.4621314989477954</v>
      </c>
      <c r="G5">
        <f>LOG10(8310)</f>
        <v>3.9196010237841108</v>
      </c>
    </row>
    <row r="27" spans="1:7" x14ac:dyDescent="0.55000000000000004">
      <c r="B27">
        <v>1</v>
      </c>
      <c r="C27">
        <v>1</v>
      </c>
      <c r="D27">
        <v>2</v>
      </c>
      <c r="E27">
        <v>2</v>
      </c>
      <c r="F27">
        <v>3</v>
      </c>
      <c r="G27">
        <v>3</v>
      </c>
    </row>
    <row r="28" spans="1:7" x14ac:dyDescent="0.55000000000000004">
      <c r="A28" t="s">
        <v>9</v>
      </c>
      <c r="B28" t="s">
        <v>20</v>
      </c>
      <c r="C28" t="s">
        <v>21</v>
      </c>
      <c r="D28" t="s">
        <v>22</v>
      </c>
      <c r="E28" t="s">
        <v>23</v>
      </c>
      <c r="F28" t="s">
        <v>24</v>
      </c>
      <c r="G28" t="s">
        <v>25</v>
      </c>
    </row>
    <row r="29" spans="1:7" x14ac:dyDescent="0.55000000000000004">
      <c r="A29">
        <v>0.5</v>
      </c>
      <c r="B29">
        <v>5.3403390583961068</v>
      </c>
      <c r="C29">
        <v>4.9635517335740964</v>
      </c>
      <c r="D29">
        <v>5.3062019681033705</v>
      </c>
      <c r="E29">
        <v>4.7935110057928583</v>
      </c>
      <c r="F29">
        <v>5.1860151450296437</v>
      </c>
      <c r="G29">
        <v>4.666049738480516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AF373-A73B-460D-824B-77A4C0DAFF81}">
  <dimension ref="A2:G5"/>
  <sheetViews>
    <sheetView topLeftCell="A7" workbookViewId="0">
      <selection activeCell="L6" sqref="L6"/>
    </sheetView>
  </sheetViews>
  <sheetFormatPr defaultRowHeight="14.4" x14ac:dyDescent="0.55000000000000004"/>
  <cols>
    <col min="2" max="2" width="17.1015625" customWidth="1"/>
    <col min="3" max="3" width="13.62890625" customWidth="1"/>
    <col min="4" max="4" width="13.15625" customWidth="1"/>
    <col min="5" max="5" width="13.9453125" customWidth="1"/>
    <col min="6" max="6" width="11.3671875" customWidth="1"/>
    <col min="7" max="7" width="11.5234375" customWidth="1"/>
  </cols>
  <sheetData>
    <row r="2" spans="1:7" x14ac:dyDescent="0.55000000000000004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1:7" x14ac:dyDescent="0.55000000000000004">
      <c r="A3">
        <v>0</v>
      </c>
      <c r="B3">
        <v>148155.14000000001</v>
      </c>
      <c r="C3">
        <v>178740</v>
      </c>
      <c r="D3">
        <v>150303.98000000001</v>
      </c>
      <c r="E3">
        <v>179250</v>
      </c>
      <c r="F3">
        <v>159289.06</v>
      </c>
      <c r="G3">
        <v>166260</v>
      </c>
    </row>
    <row r="4" spans="1:7" x14ac:dyDescent="0.55000000000000004">
      <c r="A4">
        <v>0.5</v>
      </c>
      <c r="B4">
        <v>214774.57</v>
      </c>
      <c r="C4">
        <v>96690</v>
      </c>
      <c r="D4">
        <v>218947.03</v>
      </c>
      <c r="E4">
        <v>91950</v>
      </c>
      <c r="F4">
        <v>214192.56</v>
      </c>
      <c r="G4">
        <v>95280</v>
      </c>
    </row>
    <row r="5" spans="1:7" x14ac:dyDescent="0.55000000000000004">
      <c r="A5">
        <v>1</v>
      </c>
      <c r="B5">
        <v>291352.12</v>
      </c>
      <c r="C5">
        <v>6360</v>
      </c>
      <c r="D5">
        <v>299152.92</v>
      </c>
      <c r="E5">
        <v>0</v>
      </c>
      <c r="F5">
        <v>289822.09999999998</v>
      </c>
      <c r="G5">
        <v>8310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test-r0.5-i0.5-ar2</vt:lpstr>
      <vt:lpstr>Revenue Comp Log</vt:lpstr>
      <vt:lpstr>Revenue 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Porag</dc:creator>
  <cp:lastModifiedBy>Porag</cp:lastModifiedBy>
  <dcterms:created xsi:type="dcterms:W3CDTF">2018-12-04T09:40:05Z</dcterms:created>
  <dcterms:modified xsi:type="dcterms:W3CDTF">2018-12-04T17:26:56Z</dcterms:modified>
</cp:coreProperties>
</file>